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ydrive.merck.com/personal/verdouw_merck_com/Documents/documents/"/>
    </mc:Choice>
  </mc:AlternateContent>
  <xr:revisionPtr revIDLastSave="281" documentId="8_{5E06DC57-5EAB-4ECF-BFCE-BB6B3C4E44E5}" xr6:coauthVersionLast="47" xr6:coauthVersionMax="47" xr10:uidLastSave="{C31257AF-56A6-4527-B704-A876BB4D494D}"/>
  <bookViews>
    <workbookView xWindow="-110" yWindow="-110" windowWidth="19420" windowHeight="10420" firstSheet="1" activeTab="6" xr2:uid="{B1C2EBE9-3795-4460-A07D-17A007D4216F}"/>
  </bookViews>
  <sheets>
    <sheet name="Original Data" sheetId="1" r:id="rId1"/>
    <sheet name="Documentation per column" sheetId="4" r:id="rId2"/>
    <sheet name="Shitty thijsmodel" sheetId="8" r:id="rId3"/>
    <sheet name="Label to number" sheetId="5" r:id="rId4"/>
    <sheet name="PythonData" sheetId="6" r:id="rId5"/>
    <sheet name="Node impurity" sheetId="7" r:id="rId6"/>
    <sheet name="Eindproject" sheetId="9" r:id="rId7"/>
  </sheets>
  <definedNames>
    <definedName name="_xlnm._FilterDatabase" localSheetId="0" hidden="1">'Original Data'!$A$1:$AO$494</definedName>
    <definedName name="_xlnm._FilterDatabase" localSheetId="4" hidden="1">PythonData!$A$1:$AB$494</definedName>
  </definedNames>
  <calcPr calcId="191029"/>
  <pivotCaches>
    <pivotCache cacheId="0" r:id="rId8"/>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0" i="7" l="1"/>
  <c r="N4" i="7"/>
  <c r="L4" i="7"/>
  <c r="O4" i="7" s="1"/>
  <c r="N7" i="7"/>
  <c r="N3" i="7"/>
  <c r="N31" i="7" l="1"/>
  <c r="N30" i="7"/>
  <c r="P30" i="7" s="1"/>
  <c r="P4" i="7"/>
  <c r="M27" i="7"/>
  <c r="N27" i="7" s="1"/>
  <c r="L28" i="7"/>
  <c r="M28" i="7" s="1"/>
  <c r="M23" i="7"/>
  <c r="N23" i="7" s="1"/>
  <c r="L24" i="7"/>
  <c r="M24" i="7" s="1"/>
  <c r="M19" i="7"/>
  <c r="O19" i="7" s="1"/>
  <c r="L20" i="7"/>
  <c r="M20" i="7" s="1"/>
  <c r="O20" i="7" s="1"/>
  <c r="L16" i="7"/>
  <c r="M16" i="7" s="1"/>
  <c r="P15" i="7"/>
  <c r="M15" i="7"/>
  <c r="O15" i="7" s="1"/>
  <c r="M11" i="7"/>
  <c r="N11" i="7" s="1"/>
  <c r="L12" i="7"/>
  <c r="M12" i="7" s="1"/>
  <c r="L8" i="7"/>
  <c r="M8" i="7" s="1"/>
  <c r="N8" i="7" s="1"/>
  <c r="M7" i="7"/>
  <c r="O7" i="7"/>
  <c r="K8" i="7"/>
  <c r="O3" i="7"/>
  <c r="P3" i="7" s="1"/>
  <c r="L3" i="7"/>
  <c r="O241" i="6"/>
  <c r="O14" i="6"/>
  <c r="O367" i="6"/>
  <c r="O242" i="6"/>
  <c r="O9" i="6"/>
  <c r="O355" i="6"/>
  <c r="O243" i="6"/>
  <c r="O10" i="6"/>
  <c r="O476" i="6"/>
  <c r="O468" i="6"/>
  <c r="O273" i="6"/>
  <c r="O477" i="6"/>
  <c r="O469" i="6"/>
  <c r="O105" i="6"/>
  <c r="O442" i="6"/>
  <c r="O306" i="6"/>
  <c r="O34" i="6"/>
  <c r="O441" i="6"/>
  <c r="O232" i="6"/>
  <c r="O437" i="6"/>
  <c r="O201" i="6"/>
  <c r="O415" i="6"/>
  <c r="O200" i="6"/>
  <c r="O345" i="6"/>
  <c r="O127" i="6"/>
  <c r="O389" i="6"/>
  <c r="O193" i="6"/>
  <c r="O426" i="6"/>
  <c r="O289" i="6"/>
  <c r="O87" i="6"/>
  <c r="O428" i="6"/>
  <c r="O290" i="6"/>
  <c r="O88" i="6"/>
  <c r="O344" i="6"/>
  <c r="O135" i="6"/>
  <c r="O404" i="6"/>
  <c r="O89" i="6"/>
  <c r="O429" i="6"/>
  <c r="O208" i="6"/>
  <c r="O450" i="6"/>
  <c r="O179" i="6"/>
  <c r="O346" i="6"/>
  <c r="O274" i="6"/>
  <c r="O116" i="6"/>
  <c r="O418" i="6"/>
  <c r="O247" i="6"/>
  <c r="O371" i="6"/>
  <c r="O194" i="6"/>
  <c r="O434" i="6"/>
  <c r="O218" i="6"/>
  <c r="O410" i="6"/>
  <c r="O202" i="6"/>
  <c r="O347" i="6"/>
  <c r="O93" i="6"/>
  <c r="O372" i="6"/>
  <c r="O180" i="6"/>
  <c r="O302" i="6"/>
  <c r="O39" i="6"/>
  <c r="O390" i="6"/>
  <c r="O282" i="6"/>
  <c r="O83" i="6"/>
  <c r="O358" i="6"/>
  <c r="O268" i="6"/>
  <c r="O21" i="6"/>
  <c r="O373" i="6"/>
  <c r="O248" i="6"/>
  <c r="O90" i="6"/>
  <c r="O391" i="6"/>
  <c r="O277" i="6"/>
  <c r="O117" i="6"/>
  <c r="O319" i="6"/>
  <c r="O78" i="6"/>
  <c r="O392" i="6"/>
  <c r="O278" i="6"/>
  <c r="O106" i="6"/>
  <c r="O234" i="6"/>
  <c r="O94" i="6"/>
  <c r="O354" i="6"/>
  <c r="O29" i="6"/>
  <c r="O337" i="6"/>
  <c r="O164" i="6"/>
  <c r="O287" i="6"/>
  <c r="O359" i="6"/>
  <c r="O157" i="6"/>
  <c r="O338" i="6"/>
  <c r="O149" i="6"/>
  <c r="O339" i="6"/>
  <c r="O95" i="6"/>
  <c r="O374" i="6"/>
  <c r="O61" i="6"/>
  <c r="O360" i="6"/>
  <c r="O249" i="6"/>
  <c r="O22" i="6"/>
  <c r="O283" i="6"/>
  <c r="O336" i="6"/>
  <c r="O136" i="6"/>
  <c r="O340" i="6"/>
  <c r="O150" i="6"/>
  <c r="O322" i="6"/>
  <c r="O118" i="6"/>
  <c r="O341" i="6"/>
  <c r="O56" i="6"/>
  <c r="O348" i="6"/>
  <c r="O219" i="6"/>
  <c r="O181" i="6"/>
  <c r="O182" i="6"/>
  <c r="O284" i="6"/>
  <c r="O311" i="6"/>
  <c r="O119" i="6"/>
  <c r="O308" i="6"/>
  <c r="O128" i="6"/>
  <c r="O195" i="6"/>
  <c r="O209" i="6"/>
  <c r="O30" i="6"/>
  <c r="O405" i="6"/>
  <c r="O203" i="6"/>
  <c r="O349" i="6"/>
  <c r="O196" i="6"/>
  <c r="O312" i="6"/>
  <c r="O75" i="6"/>
  <c r="O168" i="6"/>
  <c r="O96" i="6"/>
  <c r="O183" i="6"/>
  <c r="O120" i="6"/>
  <c r="O107" i="6"/>
  <c r="O23" i="6"/>
  <c r="O121" i="6"/>
  <c r="O473" i="6"/>
  <c r="O7" i="6"/>
  <c r="O48" i="6"/>
  <c r="O416" i="6"/>
  <c r="O342" i="6"/>
  <c r="O62" i="6"/>
  <c r="O63" i="6"/>
  <c r="O64" i="6"/>
  <c r="O275" i="6"/>
  <c r="O298" i="6"/>
  <c r="O108" i="6"/>
  <c r="O299" i="6"/>
  <c r="O109" i="6"/>
  <c r="O18" i="6"/>
  <c r="O42" i="6"/>
  <c r="O482" i="6"/>
  <c r="O483" i="6"/>
  <c r="O484" i="6"/>
  <c r="O393" i="6"/>
  <c r="O223" i="6"/>
  <c r="O24" i="6"/>
  <c r="O145" i="6"/>
  <c r="O380" i="6"/>
  <c r="O352" i="6"/>
  <c r="O253" i="6"/>
  <c r="O65" i="6"/>
  <c r="O368" i="6"/>
  <c r="O254" i="6"/>
  <c r="O54" i="6"/>
  <c r="O356" i="6"/>
  <c r="O255" i="6"/>
  <c r="O57" i="6"/>
  <c r="O464" i="6"/>
  <c r="O230" i="6"/>
  <c r="O438" i="6"/>
  <c r="O191" i="6"/>
  <c r="O435" i="6"/>
  <c r="O279" i="6"/>
  <c r="O443" i="6"/>
  <c r="O269" i="6"/>
  <c r="O49" i="6"/>
  <c r="O323" i="6"/>
  <c r="O169" i="6"/>
  <c r="O470" i="6"/>
  <c r="O463" i="6"/>
  <c r="O465" i="6"/>
  <c r="O451" i="6"/>
  <c r="O256" i="6"/>
  <c r="O350" i="6"/>
  <c r="O158" i="6"/>
  <c r="O421" i="6"/>
  <c r="O291" i="6"/>
  <c r="O19" i="6"/>
  <c r="O122" i="6"/>
  <c r="O444" i="6"/>
  <c r="O224" i="6"/>
  <c r="O235" i="6"/>
  <c r="O97" i="6"/>
  <c r="O445" i="6"/>
  <c r="O313" i="6"/>
  <c r="O170" i="6"/>
  <c r="O294" i="6"/>
  <c r="O490" i="6"/>
  <c r="O220" i="6"/>
  <c r="O280" i="6"/>
  <c r="O466" i="6"/>
  <c r="O211" i="6"/>
  <c r="O66" i="6"/>
  <c r="O67" i="6"/>
  <c r="O257" i="6"/>
  <c r="O123" i="6"/>
  <c r="O210" i="6"/>
  <c r="O318" i="6"/>
  <c r="O258" i="6"/>
  <c r="O184" i="6"/>
  <c r="O411" i="6"/>
  <c r="O165" i="6"/>
  <c r="O231" i="6"/>
  <c r="O212" i="6"/>
  <c r="O20" i="6"/>
  <c r="O394" i="6"/>
  <c r="O197" i="6"/>
  <c r="O204" i="6"/>
  <c r="O25" i="6"/>
  <c r="O91" i="6"/>
  <c r="O26" i="6"/>
  <c r="O213" i="6"/>
  <c r="O324" i="6"/>
  <c r="O98" i="6"/>
  <c r="O446" i="6"/>
  <c r="O214" i="6"/>
  <c r="O447" i="6"/>
  <c r="O198" i="6"/>
  <c r="O236" i="6"/>
  <c r="O395" i="6"/>
  <c r="O138" i="6"/>
  <c r="O325" i="6"/>
  <c r="O129" i="6"/>
  <c r="O166" i="6"/>
  <c r="O326" i="6"/>
  <c r="O27" i="6"/>
  <c r="O43" i="6"/>
  <c r="O327" i="6"/>
  <c r="O99" i="6"/>
  <c r="O79" i="6"/>
  <c r="O167" i="6"/>
  <c r="O448" i="6"/>
  <c r="O467" i="6"/>
  <c r="O185" i="6"/>
  <c r="O375" i="6"/>
  <c r="O295" i="6"/>
  <c r="O292" i="6"/>
  <c r="O124" i="6"/>
  <c r="O44" i="6"/>
  <c r="O485" i="6"/>
  <c r="O486" i="6"/>
  <c r="O487" i="6"/>
  <c r="O396" i="6"/>
  <c r="O237" i="6"/>
  <c r="O2" i="6"/>
  <c r="O246" i="6"/>
  <c r="O250" i="6"/>
  <c r="O381" i="6"/>
  <c r="O361" i="6"/>
  <c r="O259" i="6"/>
  <c r="O11" i="6"/>
  <c r="O362" i="6"/>
  <c r="O260" i="6"/>
  <c r="O12" i="6"/>
  <c r="O363" i="6"/>
  <c r="O261" i="6"/>
  <c r="O8" i="6"/>
  <c r="O459" i="6"/>
  <c r="O225" i="6"/>
  <c r="O454" i="6"/>
  <c r="O226" i="6"/>
  <c r="O478" i="6"/>
  <c r="O471" i="6"/>
  <c r="O276" i="6"/>
  <c r="O472" i="6"/>
  <c r="O285" i="6"/>
  <c r="O460" i="6"/>
  <c r="O314" i="6"/>
  <c r="O139" i="6"/>
  <c r="O461" i="6"/>
  <c r="O315" i="6"/>
  <c r="O140" i="6"/>
  <c r="O430" i="6"/>
  <c r="O186" i="6"/>
  <c r="O431" i="6"/>
  <c r="O205" i="6"/>
  <c r="O475" i="6"/>
  <c r="O425" i="6"/>
  <c r="O16" i="6"/>
  <c r="O432" i="6"/>
  <c r="O189" i="6"/>
  <c r="O406" i="6"/>
  <c r="O171" i="6"/>
  <c r="O422" i="6"/>
  <c r="O206" i="6"/>
  <c r="O6" i="6"/>
  <c r="O433" i="6"/>
  <c r="O178" i="6"/>
  <c r="O457" i="6"/>
  <c r="O455" i="6"/>
  <c r="O296" i="6"/>
  <c r="O125" i="6"/>
  <c r="O456" i="6"/>
  <c r="O155" i="6"/>
  <c r="O480" i="6"/>
  <c r="O288" i="6"/>
  <c r="O439" i="6"/>
  <c r="O270" i="6"/>
  <c r="O141" i="6"/>
  <c r="O142" i="6"/>
  <c r="O328" i="6"/>
  <c r="O215" i="6"/>
  <c r="O13" i="6"/>
  <c r="O423" i="6"/>
  <c r="O84" i="6"/>
  <c r="O407" i="6"/>
  <c r="O35" i="6"/>
  <c r="O262" i="6"/>
  <c r="O263" i="6"/>
  <c r="O216" i="6"/>
  <c r="O217" i="6"/>
  <c r="O271" i="6"/>
  <c r="O388" i="6"/>
  <c r="O163" i="6"/>
  <c r="O376" i="6"/>
  <c r="O37" i="6"/>
  <c r="O272" i="6"/>
  <c r="O100" i="6"/>
  <c r="O377" i="6"/>
  <c r="O38" i="6"/>
  <c r="O159" i="6"/>
  <c r="O329" i="6"/>
  <c r="O160" i="6"/>
  <c r="O297" i="6"/>
  <c r="O412" i="6"/>
  <c r="O316" i="6"/>
  <c r="O76" i="6"/>
  <c r="O320" i="6"/>
  <c r="O153" i="6"/>
  <c r="O364" i="6"/>
  <c r="O31" i="6"/>
  <c r="O176" i="6"/>
  <c r="O177" i="6"/>
  <c r="O172" i="6"/>
  <c r="O173" i="6"/>
  <c r="O417" i="6"/>
  <c r="O161" i="6"/>
  <c r="O370" i="6"/>
  <c r="O162" i="6"/>
  <c r="O397" i="6"/>
  <c r="O101" i="6"/>
  <c r="O300" i="6"/>
  <c r="O110" i="6"/>
  <c r="O301" i="6"/>
  <c r="O111" i="6"/>
  <c r="O474" i="6"/>
  <c r="O45" i="6"/>
  <c r="O227" i="6"/>
  <c r="O207" i="6"/>
  <c r="O408" i="6"/>
  <c r="O40" i="6"/>
  <c r="O409" i="6"/>
  <c r="O187" i="6"/>
  <c r="O174" i="6"/>
  <c r="O188" i="6"/>
  <c r="O36" i="6"/>
  <c r="O440" i="6"/>
  <c r="O398" i="6"/>
  <c r="O32" i="6"/>
  <c r="O413" i="6"/>
  <c r="O238" i="6"/>
  <c r="O58" i="6"/>
  <c r="O309" i="6"/>
  <c r="O130" i="6"/>
  <c r="O131" i="6"/>
  <c r="O132" i="6"/>
  <c r="O330" i="6"/>
  <c r="O399" i="6"/>
  <c r="O228" i="6"/>
  <c r="O3" i="6"/>
  <c r="O400" i="6"/>
  <c r="O229" i="6"/>
  <c r="O4" i="6"/>
  <c r="O488" i="6"/>
  <c r="O489" i="6"/>
  <c r="O491" i="6"/>
  <c r="O244" i="6"/>
  <c r="O245" i="6"/>
  <c r="O147" i="6"/>
  <c r="O151" i="6"/>
  <c r="O146" i="6"/>
  <c r="O382" i="6"/>
  <c r="O383" i="6"/>
  <c r="O353" i="6"/>
  <c r="O264" i="6"/>
  <c r="O68" i="6"/>
  <c r="O369" i="6"/>
  <c r="O265" i="6"/>
  <c r="O55" i="6"/>
  <c r="O357" i="6"/>
  <c r="O266" i="6"/>
  <c r="O59" i="6"/>
  <c r="O452" i="6"/>
  <c r="O317" i="6"/>
  <c r="O133" i="6"/>
  <c r="O449" i="6"/>
  <c r="O239" i="6"/>
  <c r="O479" i="6"/>
  <c r="O286" i="6"/>
  <c r="O436" i="6"/>
  <c r="O293" i="6"/>
  <c r="O74" i="6"/>
  <c r="O424" i="6"/>
  <c r="O80" i="6"/>
  <c r="O303" i="6"/>
  <c r="O112" i="6"/>
  <c r="O304" i="6"/>
  <c r="O113" i="6"/>
  <c r="O458" i="6"/>
  <c r="O221" i="6"/>
  <c r="O222" i="6"/>
  <c r="O453" i="6"/>
  <c r="O156" i="6"/>
  <c r="O267" i="6"/>
  <c r="O331" i="6"/>
  <c r="O114" i="6"/>
  <c r="O427" i="6"/>
  <c r="O199" i="6"/>
  <c r="O343" i="6"/>
  <c r="O154" i="6"/>
  <c r="O137" i="6"/>
  <c r="O307" i="6"/>
  <c r="O104" i="6"/>
  <c r="O305" i="6"/>
  <c r="O33" i="6"/>
  <c r="O115" i="6"/>
  <c r="O92" i="6"/>
  <c r="O365" i="6"/>
  <c r="O192" i="6"/>
  <c r="O419" i="6"/>
  <c r="O335" i="6"/>
  <c r="O148" i="6"/>
  <c r="O401" i="6"/>
  <c r="O102" i="6"/>
  <c r="O414" i="6"/>
  <c r="O366" i="6"/>
  <c r="O462" i="6"/>
  <c r="O233" i="6"/>
  <c r="O134" i="6"/>
  <c r="O402" i="6"/>
  <c r="O240" i="6"/>
  <c r="O5" i="6"/>
  <c r="O281" i="6"/>
  <c r="O420" i="6"/>
  <c r="O15" i="6"/>
  <c r="O332" i="6"/>
  <c r="O69" i="6"/>
  <c r="O333" i="6"/>
  <c r="O103" i="6"/>
  <c r="O403" i="6"/>
  <c r="O126" i="6"/>
  <c r="O190" i="6"/>
  <c r="O334" i="6"/>
  <c r="O175" i="6"/>
  <c r="O310" i="6"/>
  <c r="O321" i="6"/>
  <c r="O28" i="6"/>
  <c r="O85" i="6"/>
  <c r="O50" i="6"/>
  <c r="O81" i="6"/>
  <c r="O51" i="6"/>
  <c r="O52" i="6"/>
  <c r="O46" i="6"/>
  <c r="O47" i="6"/>
  <c r="O41" i="6"/>
  <c r="O82" i="6"/>
  <c r="O70" i="6"/>
  <c r="O71" i="6"/>
  <c r="O86" i="6"/>
  <c r="O60" i="6"/>
  <c r="O53" i="6"/>
  <c r="O17" i="6"/>
  <c r="O72" i="6"/>
  <c r="O73" i="6"/>
  <c r="O143" i="6"/>
  <c r="O77" i="6"/>
  <c r="O492" i="6"/>
  <c r="O493" i="6"/>
  <c r="O494" i="6"/>
  <c r="O251" i="6"/>
  <c r="O252" i="6"/>
  <c r="O384" i="6"/>
  <c r="O379" i="6"/>
  <c r="O378" i="6"/>
  <c r="O385" i="6"/>
  <c r="O144" i="6"/>
  <c r="O386" i="6"/>
  <c r="O387" i="6"/>
  <c r="O481" i="6"/>
  <c r="O152" i="6"/>
  <c r="O351" i="6"/>
  <c r="S152" i="6"/>
  <c r="R152" i="6"/>
  <c r="E152" i="6"/>
  <c r="D152" i="6"/>
  <c r="S481" i="6"/>
  <c r="R481" i="6"/>
  <c r="G481" i="6"/>
  <c r="F481" i="6"/>
  <c r="E481" i="6"/>
  <c r="D481" i="6"/>
  <c r="S387" i="6"/>
  <c r="R387" i="6"/>
  <c r="E387" i="6"/>
  <c r="D387" i="6"/>
  <c r="S386" i="6"/>
  <c r="R386" i="6"/>
  <c r="G386" i="6"/>
  <c r="F386" i="6"/>
  <c r="E386" i="6"/>
  <c r="D386" i="6"/>
  <c r="S144" i="6"/>
  <c r="R144" i="6"/>
  <c r="G144" i="6"/>
  <c r="F144" i="6"/>
  <c r="E144" i="6"/>
  <c r="D144" i="6"/>
  <c r="S385" i="6"/>
  <c r="R385" i="6"/>
  <c r="G385" i="6"/>
  <c r="F385" i="6"/>
  <c r="E385" i="6"/>
  <c r="D385" i="6"/>
  <c r="S378" i="6"/>
  <c r="R378" i="6"/>
  <c r="E378" i="6"/>
  <c r="D378" i="6"/>
  <c r="S379" i="6"/>
  <c r="R379" i="6"/>
  <c r="E379" i="6"/>
  <c r="D379" i="6"/>
  <c r="S384" i="6"/>
  <c r="R384" i="6"/>
  <c r="G384" i="6"/>
  <c r="F384" i="6"/>
  <c r="E384" i="6"/>
  <c r="D384" i="6"/>
  <c r="S252" i="6"/>
  <c r="R252" i="6"/>
  <c r="E252" i="6"/>
  <c r="D252" i="6"/>
  <c r="S251" i="6"/>
  <c r="R251" i="6"/>
  <c r="E251" i="6"/>
  <c r="D251" i="6"/>
  <c r="S494" i="6"/>
  <c r="R494" i="6"/>
  <c r="G494" i="6"/>
  <c r="F494" i="6"/>
  <c r="E494" i="6"/>
  <c r="D494" i="6"/>
  <c r="S493" i="6"/>
  <c r="R493" i="6"/>
  <c r="G493" i="6"/>
  <c r="F493" i="6"/>
  <c r="E493" i="6"/>
  <c r="D493" i="6"/>
  <c r="S492" i="6"/>
  <c r="R492" i="6"/>
  <c r="G492" i="6"/>
  <c r="F492" i="6"/>
  <c r="E492" i="6"/>
  <c r="D492" i="6"/>
  <c r="S77" i="6"/>
  <c r="R77" i="6"/>
  <c r="G77" i="6"/>
  <c r="F77" i="6"/>
  <c r="E77" i="6"/>
  <c r="D77" i="6"/>
  <c r="S143" i="6"/>
  <c r="R143" i="6"/>
  <c r="G143" i="6"/>
  <c r="F143" i="6"/>
  <c r="E143" i="6"/>
  <c r="D143" i="6"/>
  <c r="S73" i="6"/>
  <c r="R73" i="6"/>
  <c r="G73" i="6"/>
  <c r="F73" i="6"/>
  <c r="E73" i="6"/>
  <c r="D73" i="6"/>
  <c r="S72" i="6"/>
  <c r="R72" i="6"/>
  <c r="G72" i="6"/>
  <c r="F72" i="6"/>
  <c r="E72" i="6"/>
  <c r="D72" i="6"/>
  <c r="S17" i="6"/>
  <c r="R17" i="6"/>
  <c r="G17" i="6"/>
  <c r="F17" i="6"/>
  <c r="E17" i="6"/>
  <c r="D17" i="6"/>
  <c r="S53" i="6"/>
  <c r="R53" i="6"/>
  <c r="G53" i="6"/>
  <c r="F53" i="6"/>
  <c r="E53" i="6"/>
  <c r="D53" i="6"/>
  <c r="S60" i="6"/>
  <c r="R60" i="6"/>
  <c r="G60" i="6"/>
  <c r="F60" i="6"/>
  <c r="E60" i="6"/>
  <c r="D60" i="6"/>
  <c r="S86" i="6"/>
  <c r="R86" i="6"/>
  <c r="G86" i="6"/>
  <c r="F86" i="6"/>
  <c r="E86" i="6"/>
  <c r="D86" i="6"/>
  <c r="S71" i="6"/>
  <c r="R71" i="6"/>
  <c r="G71" i="6"/>
  <c r="F71" i="6"/>
  <c r="E71" i="6"/>
  <c r="D71" i="6"/>
  <c r="S70" i="6"/>
  <c r="R70" i="6"/>
  <c r="G70" i="6"/>
  <c r="F70" i="6"/>
  <c r="E70" i="6"/>
  <c r="D70" i="6"/>
  <c r="S82" i="6"/>
  <c r="R82" i="6"/>
  <c r="G82" i="6"/>
  <c r="F82" i="6"/>
  <c r="E82" i="6"/>
  <c r="D82" i="6"/>
  <c r="S41" i="6"/>
  <c r="R41" i="6"/>
  <c r="G41" i="6"/>
  <c r="F41" i="6"/>
  <c r="E41" i="6"/>
  <c r="D41" i="6"/>
  <c r="S47" i="6"/>
  <c r="R47" i="6"/>
  <c r="G47" i="6"/>
  <c r="F47" i="6"/>
  <c r="E47" i="6"/>
  <c r="D47" i="6"/>
  <c r="S46" i="6"/>
  <c r="R46" i="6"/>
  <c r="G46" i="6"/>
  <c r="F46" i="6"/>
  <c r="E46" i="6"/>
  <c r="D46" i="6"/>
  <c r="S52" i="6"/>
  <c r="R52" i="6"/>
  <c r="G52" i="6"/>
  <c r="F52" i="6"/>
  <c r="E52" i="6"/>
  <c r="D52" i="6"/>
  <c r="S51" i="6"/>
  <c r="R51" i="6"/>
  <c r="G51" i="6"/>
  <c r="F51" i="6"/>
  <c r="E51" i="6"/>
  <c r="D51" i="6"/>
  <c r="S81" i="6"/>
  <c r="R81" i="6"/>
  <c r="G81" i="6"/>
  <c r="F81" i="6"/>
  <c r="E81" i="6"/>
  <c r="D81" i="6"/>
  <c r="S50" i="6"/>
  <c r="R50" i="6"/>
  <c r="G50" i="6"/>
  <c r="F50" i="6"/>
  <c r="E50" i="6"/>
  <c r="D50" i="6"/>
  <c r="S85" i="6"/>
  <c r="R85" i="6"/>
  <c r="G85" i="6"/>
  <c r="F85" i="6"/>
  <c r="E85" i="6"/>
  <c r="D85" i="6"/>
  <c r="S28" i="6"/>
  <c r="R28" i="6"/>
  <c r="G28" i="6"/>
  <c r="F28" i="6"/>
  <c r="E28" i="6"/>
  <c r="D28" i="6"/>
  <c r="S321" i="6"/>
  <c r="R321" i="6"/>
  <c r="G321" i="6"/>
  <c r="F321" i="6"/>
  <c r="E321" i="6"/>
  <c r="D321" i="6"/>
  <c r="S310" i="6"/>
  <c r="R310" i="6"/>
  <c r="G310" i="6"/>
  <c r="F310" i="6"/>
  <c r="E310" i="6"/>
  <c r="D310" i="6"/>
  <c r="S175" i="6"/>
  <c r="R175" i="6"/>
  <c r="G175" i="6"/>
  <c r="F175" i="6"/>
  <c r="E175" i="6"/>
  <c r="D175" i="6"/>
  <c r="S334" i="6"/>
  <c r="R334" i="6"/>
  <c r="G334" i="6"/>
  <c r="F334" i="6"/>
  <c r="E334" i="6"/>
  <c r="D334" i="6"/>
  <c r="S190" i="6"/>
  <c r="R190" i="6"/>
  <c r="G190" i="6"/>
  <c r="F190" i="6"/>
  <c r="E190" i="6"/>
  <c r="D190" i="6"/>
  <c r="S126" i="6"/>
  <c r="R126" i="6"/>
  <c r="G126" i="6"/>
  <c r="F126" i="6"/>
  <c r="E126" i="6"/>
  <c r="D126" i="6"/>
  <c r="S403" i="6"/>
  <c r="R403" i="6"/>
  <c r="G403" i="6"/>
  <c r="F403" i="6"/>
  <c r="E403" i="6"/>
  <c r="D403" i="6"/>
  <c r="S103" i="6"/>
  <c r="R103" i="6"/>
  <c r="G103" i="6"/>
  <c r="F103" i="6"/>
  <c r="E103" i="6"/>
  <c r="D103" i="6"/>
  <c r="S333" i="6"/>
  <c r="R333" i="6"/>
  <c r="G333" i="6"/>
  <c r="F333" i="6"/>
  <c r="E333" i="6"/>
  <c r="D333" i="6"/>
  <c r="S69" i="6"/>
  <c r="R69" i="6"/>
  <c r="G69" i="6"/>
  <c r="F69" i="6"/>
  <c r="E69" i="6"/>
  <c r="D69" i="6"/>
  <c r="S332" i="6"/>
  <c r="R332" i="6"/>
  <c r="G332" i="6"/>
  <c r="F332" i="6"/>
  <c r="E332" i="6"/>
  <c r="D332" i="6"/>
  <c r="S15" i="6"/>
  <c r="R15" i="6"/>
  <c r="G15" i="6"/>
  <c r="F15" i="6"/>
  <c r="E15" i="6"/>
  <c r="D15" i="6"/>
  <c r="S420" i="6"/>
  <c r="R420" i="6"/>
  <c r="G420" i="6"/>
  <c r="F420" i="6"/>
  <c r="E420" i="6"/>
  <c r="D420" i="6"/>
  <c r="S281" i="6"/>
  <c r="R281" i="6"/>
  <c r="G281" i="6"/>
  <c r="F281" i="6"/>
  <c r="E281" i="6"/>
  <c r="D281" i="6"/>
  <c r="S5" i="6"/>
  <c r="R5" i="6"/>
  <c r="G5" i="6"/>
  <c r="F5" i="6"/>
  <c r="E5" i="6"/>
  <c r="D5" i="6"/>
  <c r="S240" i="6"/>
  <c r="R240" i="6"/>
  <c r="G240" i="6"/>
  <c r="F240" i="6"/>
  <c r="E240" i="6"/>
  <c r="D240" i="6"/>
  <c r="S402" i="6"/>
  <c r="R402" i="6"/>
  <c r="G402" i="6"/>
  <c r="F402" i="6"/>
  <c r="E402" i="6"/>
  <c r="D402" i="6"/>
  <c r="S134" i="6"/>
  <c r="R134" i="6"/>
  <c r="G134" i="6"/>
  <c r="F134" i="6"/>
  <c r="E134" i="6"/>
  <c r="D134" i="6"/>
  <c r="S233" i="6"/>
  <c r="R233" i="6"/>
  <c r="G233" i="6"/>
  <c r="F233" i="6"/>
  <c r="E233" i="6"/>
  <c r="D233" i="6"/>
  <c r="S462" i="6"/>
  <c r="R462" i="6"/>
  <c r="G462" i="6"/>
  <c r="F462" i="6"/>
  <c r="E462" i="6"/>
  <c r="D462" i="6"/>
  <c r="S366" i="6"/>
  <c r="R366" i="6"/>
  <c r="G366" i="6"/>
  <c r="F366" i="6"/>
  <c r="E366" i="6"/>
  <c r="D366" i="6"/>
  <c r="S414" i="6"/>
  <c r="R414" i="6"/>
  <c r="G414" i="6"/>
  <c r="F414" i="6"/>
  <c r="E414" i="6"/>
  <c r="D414" i="6"/>
  <c r="S102" i="6"/>
  <c r="R102" i="6"/>
  <c r="G102" i="6"/>
  <c r="F102" i="6"/>
  <c r="E102" i="6"/>
  <c r="D102" i="6"/>
  <c r="S401" i="6"/>
  <c r="R401" i="6"/>
  <c r="G401" i="6"/>
  <c r="F401" i="6"/>
  <c r="E401" i="6"/>
  <c r="D401" i="6"/>
  <c r="S148" i="6"/>
  <c r="R148" i="6"/>
  <c r="G148" i="6"/>
  <c r="F148" i="6"/>
  <c r="E148" i="6"/>
  <c r="D148" i="6"/>
  <c r="S335" i="6"/>
  <c r="R335" i="6"/>
  <c r="G335" i="6"/>
  <c r="F335" i="6"/>
  <c r="E335" i="6"/>
  <c r="D335" i="6"/>
  <c r="S419" i="6"/>
  <c r="R419" i="6"/>
  <c r="G419" i="6"/>
  <c r="F419" i="6"/>
  <c r="E419" i="6"/>
  <c r="D419" i="6"/>
  <c r="S192" i="6"/>
  <c r="R192" i="6"/>
  <c r="G192" i="6"/>
  <c r="F192" i="6"/>
  <c r="E192" i="6"/>
  <c r="D192" i="6"/>
  <c r="S365" i="6"/>
  <c r="R365" i="6"/>
  <c r="G365" i="6"/>
  <c r="F365" i="6"/>
  <c r="E365" i="6"/>
  <c r="D365" i="6"/>
  <c r="S92" i="6"/>
  <c r="R92" i="6"/>
  <c r="G92" i="6"/>
  <c r="F92" i="6"/>
  <c r="E92" i="6"/>
  <c r="D92" i="6"/>
  <c r="S115" i="6"/>
  <c r="R115" i="6"/>
  <c r="G115" i="6"/>
  <c r="F115" i="6"/>
  <c r="E115" i="6"/>
  <c r="D115" i="6"/>
  <c r="S33" i="6"/>
  <c r="R33" i="6"/>
  <c r="G33" i="6"/>
  <c r="F33" i="6"/>
  <c r="E33" i="6"/>
  <c r="D33" i="6"/>
  <c r="S305" i="6"/>
  <c r="R305" i="6"/>
  <c r="F305" i="6"/>
  <c r="E305" i="6"/>
  <c r="D305" i="6"/>
  <c r="S104" i="6"/>
  <c r="R104" i="6"/>
  <c r="G104" i="6"/>
  <c r="F104" i="6"/>
  <c r="E104" i="6"/>
  <c r="D104" i="6"/>
  <c r="S307" i="6"/>
  <c r="R307" i="6"/>
  <c r="G307" i="6"/>
  <c r="F307" i="6"/>
  <c r="E307" i="6"/>
  <c r="D307" i="6"/>
  <c r="S137" i="6"/>
  <c r="R137" i="6"/>
  <c r="G137" i="6"/>
  <c r="F137" i="6"/>
  <c r="E137" i="6"/>
  <c r="D137" i="6"/>
  <c r="S154" i="6"/>
  <c r="R154" i="6"/>
  <c r="G154" i="6"/>
  <c r="F154" i="6"/>
  <c r="E154" i="6"/>
  <c r="D154" i="6"/>
  <c r="S343" i="6"/>
  <c r="R343" i="6"/>
  <c r="G343" i="6"/>
  <c r="F343" i="6"/>
  <c r="E343" i="6"/>
  <c r="D343" i="6"/>
  <c r="S199" i="6"/>
  <c r="R199" i="6"/>
  <c r="G199" i="6"/>
  <c r="F199" i="6"/>
  <c r="E199" i="6"/>
  <c r="D199" i="6"/>
  <c r="S427" i="6"/>
  <c r="R427" i="6"/>
  <c r="G427" i="6"/>
  <c r="F427" i="6"/>
  <c r="E427" i="6"/>
  <c r="D427" i="6"/>
  <c r="S114" i="6"/>
  <c r="R114" i="6"/>
  <c r="G114" i="6"/>
  <c r="F114" i="6"/>
  <c r="E114" i="6"/>
  <c r="D114" i="6"/>
  <c r="S331" i="6"/>
  <c r="R331" i="6"/>
  <c r="G331" i="6"/>
  <c r="F331" i="6"/>
  <c r="E331" i="6"/>
  <c r="D331" i="6"/>
  <c r="S267" i="6"/>
  <c r="R267" i="6"/>
  <c r="G267" i="6"/>
  <c r="F267" i="6"/>
  <c r="E267" i="6"/>
  <c r="D267" i="6"/>
  <c r="S156" i="6"/>
  <c r="R156" i="6"/>
  <c r="G156" i="6"/>
  <c r="F156" i="6"/>
  <c r="E156" i="6"/>
  <c r="D156" i="6"/>
  <c r="S453" i="6"/>
  <c r="R453" i="6"/>
  <c r="G453" i="6"/>
  <c r="F453" i="6"/>
  <c r="E453" i="6"/>
  <c r="D453" i="6"/>
  <c r="S222" i="6"/>
  <c r="R222" i="6"/>
  <c r="G222" i="6"/>
  <c r="F222" i="6"/>
  <c r="E222" i="6"/>
  <c r="D222" i="6"/>
  <c r="S221" i="6"/>
  <c r="R221" i="6"/>
  <c r="G221" i="6"/>
  <c r="F221" i="6"/>
  <c r="E221" i="6"/>
  <c r="D221" i="6"/>
  <c r="S458" i="6"/>
  <c r="R458" i="6"/>
  <c r="G458" i="6"/>
  <c r="F458" i="6"/>
  <c r="E458" i="6"/>
  <c r="D458" i="6"/>
  <c r="S113" i="6"/>
  <c r="R113" i="6"/>
  <c r="G113" i="6"/>
  <c r="F113" i="6"/>
  <c r="E113" i="6"/>
  <c r="D113" i="6"/>
  <c r="S304" i="6"/>
  <c r="R304" i="6"/>
  <c r="G304" i="6"/>
  <c r="F304" i="6"/>
  <c r="E304" i="6"/>
  <c r="D304" i="6"/>
  <c r="S112" i="6"/>
  <c r="R112" i="6"/>
  <c r="G112" i="6"/>
  <c r="F112" i="6"/>
  <c r="E112" i="6"/>
  <c r="D112" i="6"/>
  <c r="S303" i="6"/>
  <c r="R303" i="6"/>
  <c r="G303" i="6"/>
  <c r="F303" i="6"/>
  <c r="E303" i="6"/>
  <c r="D303" i="6"/>
  <c r="S80" i="6"/>
  <c r="R80" i="6"/>
  <c r="G80" i="6"/>
  <c r="F80" i="6"/>
  <c r="E80" i="6"/>
  <c r="D80" i="6"/>
  <c r="S424" i="6"/>
  <c r="R424" i="6"/>
  <c r="G424" i="6"/>
  <c r="F424" i="6"/>
  <c r="E424" i="6"/>
  <c r="D424" i="6"/>
  <c r="S74" i="6"/>
  <c r="R74" i="6"/>
  <c r="G74" i="6"/>
  <c r="F74" i="6"/>
  <c r="E74" i="6"/>
  <c r="D74" i="6"/>
  <c r="S293" i="6"/>
  <c r="R293" i="6"/>
  <c r="G293" i="6"/>
  <c r="F293" i="6"/>
  <c r="E293" i="6"/>
  <c r="D293" i="6"/>
  <c r="S436" i="6"/>
  <c r="R436" i="6"/>
  <c r="G436" i="6"/>
  <c r="F436" i="6"/>
  <c r="E436" i="6"/>
  <c r="D436" i="6"/>
  <c r="S286" i="6"/>
  <c r="R286" i="6"/>
  <c r="G286" i="6"/>
  <c r="F286" i="6"/>
  <c r="E286" i="6"/>
  <c r="D286" i="6"/>
  <c r="S479" i="6"/>
  <c r="R479" i="6"/>
  <c r="G479" i="6"/>
  <c r="F479" i="6"/>
  <c r="E479" i="6"/>
  <c r="D479" i="6"/>
  <c r="S239" i="6"/>
  <c r="R239" i="6"/>
  <c r="G239" i="6"/>
  <c r="F239" i="6"/>
  <c r="E239" i="6"/>
  <c r="D239" i="6"/>
  <c r="S449" i="6"/>
  <c r="R449" i="6"/>
  <c r="G449" i="6"/>
  <c r="F449" i="6"/>
  <c r="E449" i="6"/>
  <c r="D449" i="6"/>
  <c r="S133" i="6"/>
  <c r="R133" i="6"/>
  <c r="G133" i="6"/>
  <c r="F133" i="6"/>
  <c r="E133" i="6"/>
  <c r="D133" i="6"/>
  <c r="S317" i="6"/>
  <c r="R317" i="6"/>
  <c r="G317" i="6"/>
  <c r="F317" i="6"/>
  <c r="E317" i="6"/>
  <c r="D317" i="6"/>
  <c r="S452" i="6"/>
  <c r="R452" i="6"/>
  <c r="G452" i="6"/>
  <c r="F452" i="6"/>
  <c r="E452" i="6"/>
  <c r="D452" i="6"/>
  <c r="S59" i="6"/>
  <c r="R59" i="6"/>
  <c r="G59" i="6"/>
  <c r="F59" i="6"/>
  <c r="E59" i="6"/>
  <c r="D59" i="6"/>
  <c r="S266" i="6"/>
  <c r="R266" i="6"/>
  <c r="G266" i="6"/>
  <c r="F266" i="6"/>
  <c r="E266" i="6"/>
  <c r="D266" i="6"/>
  <c r="S357" i="6"/>
  <c r="R357" i="6"/>
  <c r="G357" i="6"/>
  <c r="F357" i="6"/>
  <c r="E357" i="6"/>
  <c r="D357" i="6"/>
  <c r="S55" i="6"/>
  <c r="R55" i="6"/>
  <c r="G55" i="6"/>
  <c r="F55" i="6"/>
  <c r="E55" i="6"/>
  <c r="D55" i="6"/>
  <c r="S265" i="6"/>
  <c r="R265" i="6"/>
  <c r="G265" i="6"/>
  <c r="F265" i="6"/>
  <c r="E265" i="6"/>
  <c r="D265" i="6"/>
  <c r="S369" i="6"/>
  <c r="R369" i="6"/>
  <c r="G369" i="6"/>
  <c r="F369" i="6"/>
  <c r="E369" i="6"/>
  <c r="D369" i="6"/>
  <c r="S68" i="6"/>
  <c r="R68" i="6"/>
  <c r="G68" i="6"/>
  <c r="F68" i="6"/>
  <c r="E68" i="6"/>
  <c r="D68" i="6"/>
  <c r="S264" i="6"/>
  <c r="R264" i="6"/>
  <c r="G264" i="6"/>
  <c r="F264" i="6"/>
  <c r="E264" i="6"/>
  <c r="D264" i="6"/>
  <c r="S353" i="6"/>
  <c r="R353" i="6"/>
  <c r="G353" i="6"/>
  <c r="F353" i="6"/>
  <c r="E353" i="6"/>
  <c r="D353" i="6"/>
  <c r="S383" i="6"/>
  <c r="R383" i="6"/>
  <c r="F383" i="6"/>
  <c r="E383" i="6"/>
  <c r="D383" i="6"/>
  <c r="S382" i="6"/>
  <c r="R382" i="6"/>
  <c r="G382" i="6"/>
  <c r="F382" i="6"/>
  <c r="E382" i="6"/>
  <c r="D382" i="6"/>
  <c r="S146" i="6"/>
  <c r="R146" i="6"/>
  <c r="F146" i="6"/>
  <c r="E146" i="6"/>
  <c r="D146" i="6"/>
  <c r="S151" i="6"/>
  <c r="R151" i="6"/>
  <c r="F151" i="6"/>
  <c r="E151" i="6"/>
  <c r="D151" i="6"/>
  <c r="S147" i="6"/>
  <c r="R147" i="6"/>
  <c r="F147" i="6"/>
  <c r="E147" i="6"/>
  <c r="D147" i="6"/>
  <c r="S245" i="6"/>
  <c r="R245" i="6"/>
  <c r="G245" i="6"/>
  <c r="F245" i="6"/>
  <c r="E245" i="6"/>
  <c r="D245" i="6"/>
  <c r="S244" i="6"/>
  <c r="R244" i="6"/>
  <c r="G244" i="6"/>
  <c r="F244" i="6"/>
  <c r="E244" i="6"/>
  <c r="D244" i="6"/>
  <c r="S491" i="6"/>
  <c r="R491" i="6"/>
  <c r="G491" i="6"/>
  <c r="F491" i="6"/>
  <c r="E491" i="6"/>
  <c r="D491" i="6"/>
  <c r="S489" i="6"/>
  <c r="R489" i="6"/>
  <c r="G489" i="6"/>
  <c r="F489" i="6"/>
  <c r="E489" i="6"/>
  <c r="D489" i="6"/>
  <c r="S488" i="6"/>
  <c r="R488" i="6"/>
  <c r="G488" i="6"/>
  <c r="F488" i="6"/>
  <c r="E488" i="6"/>
  <c r="D488" i="6"/>
  <c r="S4" i="6"/>
  <c r="R4" i="6"/>
  <c r="G4" i="6"/>
  <c r="F4" i="6"/>
  <c r="E4" i="6"/>
  <c r="D4" i="6"/>
  <c r="S229" i="6"/>
  <c r="R229" i="6"/>
  <c r="G229" i="6"/>
  <c r="F229" i="6"/>
  <c r="E229" i="6"/>
  <c r="D229" i="6"/>
  <c r="S400" i="6"/>
  <c r="R400" i="6"/>
  <c r="G400" i="6"/>
  <c r="F400" i="6"/>
  <c r="E400" i="6"/>
  <c r="D400" i="6"/>
  <c r="S3" i="6"/>
  <c r="R3" i="6"/>
  <c r="G3" i="6"/>
  <c r="F3" i="6"/>
  <c r="E3" i="6"/>
  <c r="D3" i="6"/>
  <c r="S228" i="6"/>
  <c r="R228" i="6"/>
  <c r="G228" i="6"/>
  <c r="F228" i="6"/>
  <c r="E228" i="6"/>
  <c r="D228" i="6"/>
  <c r="S399" i="6"/>
  <c r="R399" i="6"/>
  <c r="G399" i="6"/>
  <c r="F399" i="6"/>
  <c r="E399" i="6"/>
  <c r="D399" i="6"/>
  <c r="S330" i="6"/>
  <c r="R330" i="6"/>
  <c r="G330" i="6"/>
  <c r="F330" i="6"/>
  <c r="E330" i="6"/>
  <c r="D330" i="6"/>
  <c r="S132" i="6"/>
  <c r="R132" i="6"/>
  <c r="G132" i="6"/>
  <c r="F132" i="6"/>
  <c r="E132" i="6"/>
  <c r="D132" i="6"/>
  <c r="S131" i="6"/>
  <c r="R131" i="6"/>
  <c r="G131" i="6"/>
  <c r="F131" i="6"/>
  <c r="E131" i="6"/>
  <c r="D131" i="6"/>
  <c r="S130" i="6"/>
  <c r="R130" i="6"/>
  <c r="G130" i="6"/>
  <c r="F130" i="6"/>
  <c r="E130" i="6"/>
  <c r="D130" i="6"/>
  <c r="S309" i="6"/>
  <c r="R309" i="6"/>
  <c r="G309" i="6"/>
  <c r="F309" i="6"/>
  <c r="E309" i="6"/>
  <c r="D309" i="6"/>
  <c r="S58" i="6"/>
  <c r="R58" i="6"/>
  <c r="G58" i="6"/>
  <c r="F58" i="6"/>
  <c r="E58" i="6"/>
  <c r="D58" i="6"/>
  <c r="S238" i="6"/>
  <c r="R238" i="6"/>
  <c r="G238" i="6"/>
  <c r="F238" i="6"/>
  <c r="E238" i="6"/>
  <c r="D238" i="6"/>
  <c r="S413" i="6"/>
  <c r="R413" i="6"/>
  <c r="G413" i="6"/>
  <c r="F413" i="6"/>
  <c r="E413" i="6"/>
  <c r="D413" i="6"/>
  <c r="S32" i="6"/>
  <c r="R32" i="6"/>
  <c r="G32" i="6"/>
  <c r="F32" i="6"/>
  <c r="E32" i="6"/>
  <c r="D32" i="6"/>
  <c r="S398" i="6"/>
  <c r="R398" i="6"/>
  <c r="G398" i="6"/>
  <c r="F398" i="6"/>
  <c r="E398" i="6"/>
  <c r="D398" i="6"/>
  <c r="S440" i="6"/>
  <c r="R440" i="6"/>
  <c r="G440" i="6"/>
  <c r="F440" i="6"/>
  <c r="E440" i="6"/>
  <c r="D440" i="6"/>
  <c r="S36" i="6"/>
  <c r="R36" i="6"/>
  <c r="G36" i="6"/>
  <c r="F36" i="6"/>
  <c r="E36" i="6"/>
  <c r="D36" i="6"/>
  <c r="S188" i="6"/>
  <c r="R188" i="6"/>
  <c r="G188" i="6"/>
  <c r="F188" i="6"/>
  <c r="E188" i="6"/>
  <c r="D188" i="6"/>
  <c r="S174" i="6"/>
  <c r="R174" i="6"/>
  <c r="G174" i="6"/>
  <c r="F174" i="6"/>
  <c r="E174" i="6"/>
  <c r="D174" i="6"/>
  <c r="S187" i="6"/>
  <c r="R187" i="6"/>
  <c r="G187" i="6"/>
  <c r="F187" i="6"/>
  <c r="E187" i="6"/>
  <c r="D187" i="6"/>
  <c r="S409" i="6"/>
  <c r="R409" i="6"/>
  <c r="G409" i="6"/>
  <c r="F409" i="6"/>
  <c r="E409" i="6"/>
  <c r="D409" i="6"/>
  <c r="S40" i="6"/>
  <c r="R40" i="6"/>
  <c r="G40" i="6"/>
  <c r="F40" i="6"/>
  <c r="E40" i="6"/>
  <c r="D40" i="6"/>
  <c r="S408" i="6"/>
  <c r="R408" i="6"/>
  <c r="G408" i="6"/>
  <c r="F408" i="6"/>
  <c r="E408" i="6"/>
  <c r="D408" i="6"/>
  <c r="S207" i="6"/>
  <c r="R207" i="6"/>
  <c r="G207" i="6"/>
  <c r="F207" i="6"/>
  <c r="E207" i="6"/>
  <c r="D207" i="6"/>
  <c r="S227" i="6"/>
  <c r="R227" i="6"/>
  <c r="G227" i="6"/>
  <c r="F227" i="6"/>
  <c r="E227" i="6"/>
  <c r="D227" i="6"/>
  <c r="S45" i="6"/>
  <c r="R45" i="6"/>
  <c r="G45" i="6"/>
  <c r="F45" i="6"/>
  <c r="E45" i="6"/>
  <c r="D45" i="6"/>
  <c r="S474" i="6"/>
  <c r="R474" i="6"/>
  <c r="G474" i="6"/>
  <c r="F474" i="6"/>
  <c r="E474" i="6"/>
  <c r="D474" i="6"/>
  <c r="S111" i="6"/>
  <c r="R111" i="6"/>
  <c r="G111" i="6"/>
  <c r="F111" i="6"/>
  <c r="E111" i="6"/>
  <c r="D111" i="6"/>
  <c r="S301" i="6"/>
  <c r="R301" i="6"/>
  <c r="G301" i="6"/>
  <c r="F301" i="6"/>
  <c r="E301" i="6"/>
  <c r="D301" i="6"/>
  <c r="S110" i="6"/>
  <c r="R110" i="6"/>
  <c r="G110" i="6"/>
  <c r="F110" i="6"/>
  <c r="E110" i="6"/>
  <c r="D110" i="6"/>
  <c r="S300" i="6"/>
  <c r="R300" i="6"/>
  <c r="G300" i="6"/>
  <c r="F300" i="6"/>
  <c r="E300" i="6"/>
  <c r="D300" i="6"/>
  <c r="S101" i="6"/>
  <c r="R101" i="6"/>
  <c r="G101" i="6"/>
  <c r="F101" i="6"/>
  <c r="E101" i="6"/>
  <c r="D101" i="6"/>
  <c r="S397" i="6"/>
  <c r="R397" i="6"/>
  <c r="G397" i="6"/>
  <c r="F397" i="6"/>
  <c r="E397" i="6"/>
  <c r="D397" i="6"/>
  <c r="S162" i="6"/>
  <c r="R162" i="6"/>
  <c r="G162" i="6"/>
  <c r="F162" i="6"/>
  <c r="E162" i="6"/>
  <c r="D162" i="6"/>
  <c r="S370" i="6"/>
  <c r="R370" i="6"/>
  <c r="G370" i="6"/>
  <c r="F370" i="6"/>
  <c r="E370" i="6"/>
  <c r="D370" i="6"/>
  <c r="S161" i="6"/>
  <c r="R161" i="6"/>
  <c r="G161" i="6"/>
  <c r="F161" i="6"/>
  <c r="E161" i="6"/>
  <c r="D161" i="6"/>
  <c r="S417" i="6"/>
  <c r="R417" i="6"/>
  <c r="G417" i="6"/>
  <c r="F417" i="6"/>
  <c r="E417" i="6"/>
  <c r="D417" i="6"/>
  <c r="S173" i="6"/>
  <c r="R173" i="6"/>
  <c r="G173" i="6"/>
  <c r="F173" i="6"/>
  <c r="E173" i="6"/>
  <c r="D173" i="6"/>
  <c r="S172" i="6"/>
  <c r="R172" i="6"/>
  <c r="G172" i="6"/>
  <c r="F172" i="6"/>
  <c r="E172" i="6"/>
  <c r="D172" i="6"/>
  <c r="S177" i="6"/>
  <c r="R177" i="6"/>
  <c r="G177" i="6"/>
  <c r="F177" i="6"/>
  <c r="E177" i="6"/>
  <c r="D177" i="6"/>
  <c r="S176" i="6"/>
  <c r="R176" i="6"/>
  <c r="G176" i="6"/>
  <c r="F176" i="6"/>
  <c r="E176" i="6"/>
  <c r="D176" i="6"/>
  <c r="S31" i="6"/>
  <c r="R31" i="6"/>
  <c r="G31" i="6"/>
  <c r="F31" i="6"/>
  <c r="E31" i="6"/>
  <c r="D31" i="6"/>
  <c r="S364" i="6"/>
  <c r="R364" i="6"/>
  <c r="G364" i="6"/>
  <c r="F364" i="6"/>
  <c r="E364" i="6"/>
  <c r="D364" i="6"/>
  <c r="S153" i="6"/>
  <c r="R153" i="6"/>
  <c r="G153" i="6"/>
  <c r="F153" i="6"/>
  <c r="E153" i="6"/>
  <c r="D153" i="6"/>
  <c r="S320" i="6"/>
  <c r="R320" i="6"/>
  <c r="G320" i="6"/>
  <c r="F320" i="6"/>
  <c r="E320" i="6"/>
  <c r="D320" i="6"/>
  <c r="S76" i="6"/>
  <c r="R76" i="6"/>
  <c r="G76" i="6"/>
  <c r="F76" i="6"/>
  <c r="E76" i="6"/>
  <c r="D76" i="6"/>
  <c r="S316" i="6"/>
  <c r="R316" i="6"/>
  <c r="G316" i="6"/>
  <c r="F316" i="6"/>
  <c r="E316" i="6"/>
  <c r="D316" i="6"/>
  <c r="S412" i="6"/>
  <c r="R412" i="6"/>
  <c r="G412" i="6"/>
  <c r="F412" i="6"/>
  <c r="E412" i="6"/>
  <c r="D412" i="6"/>
  <c r="S297" i="6"/>
  <c r="R297" i="6"/>
  <c r="G297" i="6"/>
  <c r="F297" i="6"/>
  <c r="E297" i="6"/>
  <c r="D297" i="6"/>
  <c r="S160" i="6"/>
  <c r="R160" i="6"/>
  <c r="G160" i="6"/>
  <c r="F160" i="6"/>
  <c r="E160" i="6"/>
  <c r="D160" i="6"/>
  <c r="S329" i="6"/>
  <c r="R329" i="6"/>
  <c r="G329" i="6"/>
  <c r="F329" i="6"/>
  <c r="E329" i="6"/>
  <c r="D329" i="6"/>
  <c r="S159" i="6"/>
  <c r="R159" i="6"/>
  <c r="G159" i="6"/>
  <c r="F159" i="6"/>
  <c r="E159" i="6"/>
  <c r="D159" i="6"/>
  <c r="S38" i="6"/>
  <c r="R38" i="6"/>
  <c r="G38" i="6"/>
  <c r="F38" i="6"/>
  <c r="E38" i="6"/>
  <c r="D38" i="6"/>
  <c r="S377" i="6"/>
  <c r="R377" i="6"/>
  <c r="G377" i="6"/>
  <c r="F377" i="6"/>
  <c r="E377" i="6"/>
  <c r="D377" i="6"/>
  <c r="S100" i="6"/>
  <c r="R100" i="6"/>
  <c r="G100" i="6"/>
  <c r="F100" i="6"/>
  <c r="E100" i="6"/>
  <c r="D100" i="6"/>
  <c r="S272" i="6"/>
  <c r="R272" i="6"/>
  <c r="G272" i="6"/>
  <c r="F272" i="6"/>
  <c r="E272" i="6"/>
  <c r="D272" i="6"/>
  <c r="S37" i="6"/>
  <c r="R37" i="6"/>
  <c r="G37" i="6"/>
  <c r="F37" i="6"/>
  <c r="E37" i="6"/>
  <c r="D37" i="6"/>
  <c r="S376" i="6"/>
  <c r="R376" i="6"/>
  <c r="G376" i="6"/>
  <c r="F376" i="6"/>
  <c r="E376" i="6"/>
  <c r="D376" i="6"/>
  <c r="S163" i="6"/>
  <c r="R163" i="6"/>
  <c r="G163" i="6"/>
  <c r="F163" i="6"/>
  <c r="E163" i="6"/>
  <c r="D163" i="6"/>
  <c r="S388" i="6"/>
  <c r="R388" i="6"/>
  <c r="G388" i="6"/>
  <c r="F388" i="6"/>
  <c r="E388" i="6"/>
  <c r="D388" i="6"/>
  <c r="S271" i="6"/>
  <c r="R271" i="6"/>
  <c r="G271" i="6"/>
  <c r="F271" i="6"/>
  <c r="E271" i="6"/>
  <c r="D271" i="6"/>
  <c r="S217" i="6"/>
  <c r="R217" i="6"/>
  <c r="G217" i="6"/>
  <c r="F217" i="6"/>
  <c r="E217" i="6"/>
  <c r="D217" i="6"/>
  <c r="S216" i="6"/>
  <c r="R216" i="6"/>
  <c r="G216" i="6"/>
  <c r="F216" i="6"/>
  <c r="E216" i="6"/>
  <c r="D216" i="6"/>
  <c r="S263" i="6"/>
  <c r="R263" i="6"/>
  <c r="G263" i="6"/>
  <c r="F263" i="6"/>
  <c r="E263" i="6"/>
  <c r="D263" i="6"/>
  <c r="S262" i="6"/>
  <c r="R262" i="6"/>
  <c r="G262" i="6"/>
  <c r="F262" i="6"/>
  <c r="E262" i="6"/>
  <c r="D262" i="6"/>
  <c r="S35" i="6"/>
  <c r="R35" i="6"/>
  <c r="G35" i="6"/>
  <c r="F35" i="6"/>
  <c r="E35" i="6"/>
  <c r="D35" i="6"/>
  <c r="S407" i="6"/>
  <c r="R407" i="6"/>
  <c r="G407" i="6"/>
  <c r="F407" i="6"/>
  <c r="E407" i="6"/>
  <c r="D407" i="6"/>
  <c r="S84" i="6"/>
  <c r="R84" i="6"/>
  <c r="G84" i="6"/>
  <c r="F84" i="6"/>
  <c r="E84" i="6"/>
  <c r="D84" i="6"/>
  <c r="S423" i="6"/>
  <c r="R423" i="6"/>
  <c r="G423" i="6"/>
  <c r="F423" i="6"/>
  <c r="E423" i="6"/>
  <c r="D423" i="6"/>
  <c r="S13" i="6"/>
  <c r="R13" i="6"/>
  <c r="G13" i="6"/>
  <c r="F13" i="6"/>
  <c r="E13" i="6"/>
  <c r="D13" i="6"/>
  <c r="S215" i="6"/>
  <c r="R215" i="6"/>
  <c r="G215" i="6"/>
  <c r="F215" i="6"/>
  <c r="E215" i="6"/>
  <c r="D215" i="6"/>
  <c r="S328" i="6"/>
  <c r="R328" i="6"/>
  <c r="G328" i="6"/>
  <c r="F328" i="6"/>
  <c r="E328" i="6"/>
  <c r="D328" i="6"/>
  <c r="S142" i="6"/>
  <c r="R142" i="6"/>
  <c r="G142" i="6"/>
  <c r="F142" i="6"/>
  <c r="E142" i="6"/>
  <c r="D142" i="6"/>
  <c r="S141" i="6"/>
  <c r="R141" i="6"/>
  <c r="G141" i="6"/>
  <c r="F141" i="6"/>
  <c r="E141" i="6"/>
  <c r="D141" i="6"/>
  <c r="S270" i="6"/>
  <c r="R270" i="6"/>
  <c r="G270" i="6"/>
  <c r="F270" i="6"/>
  <c r="E270" i="6"/>
  <c r="D270" i="6"/>
  <c r="S439" i="6"/>
  <c r="R439" i="6"/>
  <c r="G439" i="6"/>
  <c r="F439" i="6"/>
  <c r="E439" i="6"/>
  <c r="D439" i="6"/>
  <c r="S288" i="6"/>
  <c r="R288" i="6"/>
  <c r="G288" i="6"/>
  <c r="F288" i="6"/>
  <c r="E288" i="6"/>
  <c r="D288" i="6"/>
  <c r="S480" i="6"/>
  <c r="R480" i="6"/>
  <c r="G480" i="6"/>
  <c r="F480" i="6"/>
  <c r="E480" i="6"/>
  <c r="D480" i="6"/>
  <c r="S155" i="6"/>
  <c r="R155" i="6"/>
  <c r="G155" i="6"/>
  <c r="F155" i="6"/>
  <c r="E155" i="6"/>
  <c r="D155" i="6"/>
  <c r="S456" i="6"/>
  <c r="R456" i="6"/>
  <c r="G456" i="6"/>
  <c r="F456" i="6"/>
  <c r="E456" i="6"/>
  <c r="D456" i="6"/>
  <c r="S125" i="6"/>
  <c r="R125" i="6"/>
  <c r="G125" i="6"/>
  <c r="F125" i="6"/>
  <c r="E125" i="6"/>
  <c r="D125" i="6"/>
  <c r="S296" i="6"/>
  <c r="R296" i="6"/>
  <c r="G296" i="6"/>
  <c r="F296" i="6"/>
  <c r="E296" i="6"/>
  <c r="D296" i="6"/>
  <c r="S455" i="6"/>
  <c r="R455" i="6"/>
  <c r="G455" i="6"/>
  <c r="F455" i="6"/>
  <c r="E455" i="6"/>
  <c r="D455" i="6"/>
  <c r="S457" i="6"/>
  <c r="R457" i="6"/>
  <c r="G457" i="6"/>
  <c r="F457" i="6"/>
  <c r="E457" i="6"/>
  <c r="D457" i="6"/>
  <c r="S178" i="6"/>
  <c r="R178" i="6"/>
  <c r="G178" i="6"/>
  <c r="F178" i="6"/>
  <c r="E178" i="6"/>
  <c r="D178" i="6"/>
  <c r="S433" i="6"/>
  <c r="R433" i="6"/>
  <c r="G433" i="6"/>
  <c r="F433" i="6"/>
  <c r="E433" i="6"/>
  <c r="D433" i="6"/>
  <c r="S6" i="6"/>
  <c r="R6" i="6"/>
  <c r="G6" i="6"/>
  <c r="F6" i="6"/>
  <c r="E6" i="6"/>
  <c r="D6" i="6"/>
  <c r="S206" i="6"/>
  <c r="R206" i="6"/>
  <c r="G206" i="6"/>
  <c r="F206" i="6"/>
  <c r="E206" i="6"/>
  <c r="D206" i="6"/>
  <c r="S422" i="6"/>
  <c r="R422" i="6"/>
  <c r="G422" i="6"/>
  <c r="F422" i="6"/>
  <c r="E422" i="6"/>
  <c r="D422" i="6"/>
  <c r="S171" i="6"/>
  <c r="R171" i="6"/>
  <c r="G171" i="6"/>
  <c r="F171" i="6"/>
  <c r="E171" i="6"/>
  <c r="D171" i="6"/>
  <c r="S406" i="6"/>
  <c r="R406" i="6"/>
  <c r="G406" i="6"/>
  <c r="F406" i="6"/>
  <c r="E406" i="6"/>
  <c r="D406" i="6"/>
  <c r="S189" i="6"/>
  <c r="R189" i="6"/>
  <c r="G189" i="6"/>
  <c r="F189" i="6"/>
  <c r="E189" i="6"/>
  <c r="D189" i="6"/>
  <c r="S432" i="6"/>
  <c r="R432" i="6"/>
  <c r="G432" i="6"/>
  <c r="F432" i="6"/>
  <c r="E432" i="6"/>
  <c r="D432" i="6"/>
  <c r="S16" i="6"/>
  <c r="R16" i="6"/>
  <c r="G16" i="6"/>
  <c r="F16" i="6"/>
  <c r="E16" i="6"/>
  <c r="D16" i="6"/>
  <c r="S425" i="6"/>
  <c r="R425" i="6"/>
  <c r="G425" i="6"/>
  <c r="F425" i="6"/>
  <c r="E425" i="6"/>
  <c r="D425" i="6"/>
  <c r="S475" i="6"/>
  <c r="R475" i="6"/>
  <c r="G475" i="6"/>
  <c r="F475" i="6"/>
  <c r="E475" i="6"/>
  <c r="D475" i="6"/>
  <c r="S205" i="6"/>
  <c r="R205" i="6"/>
  <c r="G205" i="6"/>
  <c r="F205" i="6"/>
  <c r="E205" i="6"/>
  <c r="D205" i="6"/>
  <c r="S431" i="6"/>
  <c r="R431" i="6"/>
  <c r="G431" i="6"/>
  <c r="F431" i="6"/>
  <c r="E431" i="6"/>
  <c r="D431" i="6"/>
  <c r="S186" i="6"/>
  <c r="R186" i="6"/>
  <c r="G186" i="6"/>
  <c r="F186" i="6"/>
  <c r="E186" i="6"/>
  <c r="D186" i="6"/>
  <c r="S430" i="6"/>
  <c r="R430" i="6"/>
  <c r="G430" i="6"/>
  <c r="F430" i="6"/>
  <c r="E430" i="6"/>
  <c r="D430" i="6"/>
  <c r="S140" i="6"/>
  <c r="R140" i="6"/>
  <c r="G140" i="6"/>
  <c r="F140" i="6"/>
  <c r="E140" i="6"/>
  <c r="D140" i="6"/>
  <c r="S315" i="6"/>
  <c r="R315" i="6"/>
  <c r="G315" i="6"/>
  <c r="F315" i="6"/>
  <c r="E315" i="6"/>
  <c r="D315" i="6"/>
  <c r="S461" i="6"/>
  <c r="R461" i="6"/>
  <c r="G461" i="6"/>
  <c r="F461" i="6"/>
  <c r="E461" i="6"/>
  <c r="D461" i="6"/>
  <c r="S139" i="6"/>
  <c r="R139" i="6"/>
  <c r="G139" i="6"/>
  <c r="F139" i="6"/>
  <c r="E139" i="6"/>
  <c r="D139" i="6"/>
  <c r="S314" i="6"/>
  <c r="R314" i="6"/>
  <c r="G314" i="6"/>
  <c r="F314" i="6"/>
  <c r="E314" i="6"/>
  <c r="D314" i="6"/>
  <c r="S460" i="6"/>
  <c r="R460" i="6"/>
  <c r="G460" i="6"/>
  <c r="F460" i="6"/>
  <c r="E460" i="6"/>
  <c r="D460" i="6"/>
  <c r="S285" i="6"/>
  <c r="R285" i="6"/>
  <c r="G285" i="6"/>
  <c r="F285" i="6"/>
  <c r="E285" i="6"/>
  <c r="D285" i="6"/>
  <c r="S472" i="6"/>
  <c r="R472" i="6"/>
  <c r="G472" i="6"/>
  <c r="F472" i="6"/>
  <c r="E472" i="6"/>
  <c r="D472" i="6"/>
  <c r="S276" i="6"/>
  <c r="R276" i="6"/>
  <c r="G276" i="6"/>
  <c r="F276" i="6"/>
  <c r="E276" i="6"/>
  <c r="D276" i="6"/>
  <c r="S471" i="6"/>
  <c r="R471" i="6"/>
  <c r="G471" i="6"/>
  <c r="F471" i="6"/>
  <c r="E471" i="6"/>
  <c r="D471" i="6"/>
  <c r="S478" i="6"/>
  <c r="R478" i="6"/>
  <c r="G478" i="6"/>
  <c r="F478" i="6"/>
  <c r="E478" i="6"/>
  <c r="D478" i="6"/>
  <c r="S226" i="6"/>
  <c r="R226" i="6"/>
  <c r="G226" i="6"/>
  <c r="F226" i="6"/>
  <c r="E226" i="6"/>
  <c r="D226" i="6"/>
  <c r="S454" i="6"/>
  <c r="R454" i="6"/>
  <c r="G454" i="6"/>
  <c r="F454" i="6"/>
  <c r="E454" i="6"/>
  <c r="D454" i="6"/>
  <c r="S225" i="6"/>
  <c r="R225" i="6"/>
  <c r="G225" i="6"/>
  <c r="F225" i="6"/>
  <c r="E225" i="6"/>
  <c r="D225" i="6"/>
  <c r="S459" i="6"/>
  <c r="R459" i="6"/>
  <c r="G459" i="6"/>
  <c r="F459" i="6"/>
  <c r="E459" i="6"/>
  <c r="D459" i="6"/>
  <c r="S8" i="6"/>
  <c r="R8" i="6"/>
  <c r="G8" i="6"/>
  <c r="F8" i="6"/>
  <c r="E8" i="6"/>
  <c r="D8" i="6"/>
  <c r="S261" i="6"/>
  <c r="R261" i="6"/>
  <c r="G261" i="6"/>
  <c r="F261" i="6"/>
  <c r="E261" i="6"/>
  <c r="D261" i="6"/>
  <c r="S363" i="6"/>
  <c r="R363" i="6"/>
  <c r="G363" i="6"/>
  <c r="F363" i="6"/>
  <c r="E363" i="6"/>
  <c r="D363" i="6"/>
  <c r="S12" i="6"/>
  <c r="R12" i="6"/>
  <c r="G12" i="6"/>
  <c r="F12" i="6"/>
  <c r="E12" i="6"/>
  <c r="D12" i="6"/>
  <c r="S260" i="6"/>
  <c r="R260" i="6"/>
  <c r="G260" i="6"/>
  <c r="F260" i="6"/>
  <c r="E260" i="6"/>
  <c r="D260" i="6"/>
  <c r="S362" i="6"/>
  <c r="R362" i="6"/>
  <c r="G362" i="6"/>
  <c r="F362" i="6"/>
  <c r="E362" i="6"/>
  <c r="D362" i="6"/>
  <c r="S11" i="6"/>
  <c r="R11" i="6"/>
  <c r="G11" i="6"/>
  <c r="F11" i="6"/>
  <c r="E11" i="6"/>
  <c r="D11" i="6"/>
  <c r="S259" i="6"/>
  <c r="R259" i="6"/>
  <c r="G259" i="6"/>
  <c r="F259" i="6"/>
  <c r="E259" i="6"/>
  <c r="D259" i="6"/>
  <c r="S361" i="6"/>
  <c r="R361" i="6"/>
  <c r="G361" i="6"/>
  <c r="F361" i="6"/>
  <c r="E361" i="6"/>
  <c r="D361" i="6"/>
  <c r="S381" i="6"/>
  <c r="R381" i="6"/>
  <c r="G381" i="6"/>
  <c r="F381" i="6"/>
  <c r="E381" i="6"/>
  <c r="D381" i="6"/>
  <c r="S250" i="6"/>
  <c r="R250" i="6"/>
  <c r="E250" i="6"/>
  <c r="D250" i="6"/>
  <c r="S246" i="6"/>
  <c r="R246" i="6"/>
  <c r="E246" i="6"/>
  <c r="D246" i="6"/>
  <c r="S2" i="6"/>
  <c r="R2" i="6"/>
  <c r="G2" i="6"/>
  <c r="F2" i="6"/>
  <c r="E2" i="6"/>
  <c r="D2" i="6"/>
  <c r="S237" i="6"/>
  <c r="R237" i="6"/>
  <c r="G237" i="6"/>
  <c r="F237" i="6"/>
  <c r="E237" i="6"/>
  <c r="D237" i="6"/>
  <c r="S396" i="6"/>
  <c r="R396" i="6"/>
  <c r="G396" i="6"/>
  <c r="F396" i="6"/>
  <c r="E396" i="6"/>
  <c r="D396" i="6"/>
  <c r="S487" i="6"/>
  <c r="R487" i="6"/>
  <c r="G487" i="6"/>
  <c r="F487" i="6"/>
  <c r="E487" i="6"/>
  <c r="D487" i="6"/>
  <c r="S486" i="6"/>
  <c r="R486" i="6"/>
  <c r="G486" i="6"/>
  <c r="F486" i="6"/>
  <c r="E486" i="6"/>
  <c r="D486" i="6"/>
  <c r="S485" i="6"/>
  <c r="R485" i="6"/>
  <c r="G485" i="6"/>
  <c r="F485" i="6"/>
  <c r="E485" i="6"/>
  <c r="D485" i="6"/>
  <c r="S44" i="6"/>
  <c r="R44" i="6"/>
  <c r="G44" i="6"/>
  <c r="F44" i="6"/>
  <c r="E44" i="6"/>
  <c r="D44" i="6"/>
  <c r="S124" i="6"/>
  <c r="R124" i="6"/>
  <c r="G124" i="6"/>
  <c r="F124" i="6"/>
  <c r="E124" i="6"/>
  <c r="D124" i="6"/>
  <c r="S292" i="6"/>
  <c r="R292" i="6"/>
  <c r="G292" i="6"/>
  <c r="F292" i="6"/>
  <c r="E292" i="6"/>
  <c r="D292" i="6"/>
  <c r="S295" i="6"/>
  <c r="R295" i="6"/>
  <c r="G295" i="6"/>
  <c r="F295" i="6"/>
  <c r="E295" i="6"/>
  <c r="D295" i="6"/>
  <c r="S375" i="6"/>
  <c r="R375" i="6"/>
  <c r="G375" i="6"/>
  <c r="F375" i="6"/>
  <c r="E375" i="6"/>
  <c r="D375" i="6"/>
  <c r="S185" i="6"/>
  <c r="R185" i="6"/>
  <c r="G185" i="6"/>
  <c r="F185" i="6"/>
  <c r="E185" i="6"/>
  <c r="D185" i="6"/>
  <c r="S467" i="6"/>
  <c r="R467" i="6"/>
  <c r="G467" i="6"/>
  <c r="F467" i="6"/>
  <c r="E467" i="6"/>
  <c r="D467" i="6"/>
  <c r="S448" i="6"/>
  <c r="R448" i="6"/>
  <c r="G448" i="6"/>
  <c r="F448" i="6"/>
  <c r="E448" i="6"/>
  <c r="D448" i="6"/>
  <c r="S167" i="6"/>
  <c r="R167" i="6"/>
  <c r="G167" i="6"/>
  <c r="F167" i="6"/>
  <c r="E167" i="6"/>
  <c r="D167" i="6"/>
  <c r="S79" i="6"/>
  <c r="R79" i="6"/>
  <c r="G79" i="6"/>
  <c r="F79" i="6"/>
  <c r="E79" i="6"/>
  <c r="D79" i="6"/>
  <c r="S99" i="6"/>
  <c r="R99" i="6"/>
  <c r="G99" i="6"/>
  <c r="F99" i="6"/>
  <c r="E99" i="6"/>
  <c r="D99" i="6"/>
  <c r="S327" i="6"/>
  <c r="R327" i="6"/>
  <c r="G327" i="6"/>
  <c r="F327" i="6"/>
  <c r="E327" i="6"/>
  <c r="D327" i="6"/>
  <c r="S43" i="6"/>
  <c r="R43" i="6"/>
  <c r="G43" i="6"/>
  <c r="F43" i="6"/>
  <c r="E43" i="6"/>
  <c r="D43" i="6"/>
  <c r="S27" i="6"/>
  <c r="R27" i="6"/>
  <c r="G27" i="6"/>
  <c r="F27" i="6"/>
  <c r="E27" i="6"/>
  <c r="D27" i="6"/>
  <c r="S326" i="6"/>
  <c r="R326" i="6"/>
  <c r="G326" i="6"/>
  <c r="F326" i="6"/>
  <c r="E326" i="6"/>
  <c r="D326" i="6"/>
  <c r="S166" i="6"/>
  <c r="R166" i="6"/>
  <c r="G166" i="6"/>
  <c r="F166" i="6"/>
  <c r="E166" i="6"/>
  <c r="D166" i="6"/>
  <c r="S129" i="6"/>
  <c r="R129" i="6"/>
  <c r="G129" i="6"/>
  <c r="F129" i="6"/>
  <c r="E129" i="6"/>
  <c r="D129" i="6"/>
  <c r="S325" i="6"/>
  <c r="R325" i="6"/>
  <c r="G325" i="6"/>
  <c r="F325" i="6"/>
  <c r="E325" i="6"/>
  <c r="D325" i="6"/>
  <c r="S138" i="6"/>
  <c r="R138" i="6"/>
  <c r="G138" i="6"/>
  <c r="F138" i="6"/>
  <c r="E138" i="6"/>
  <c r="D138" i="6"/>
  <c r="S395" i="6"/>
  <c r="R395" i="6"/>
  <c r="G395" i="6"/>
  <c r="F395" i="6"/>
  <c r="E395" i="6"/>
  <c r="D395" i="6"/>
  <c r="S236" i="6"/>
  <c r="R236" i="6"/>
  <c r="G236" i="6"/>
  <c r="F236" i="6"/>
  <c r="E236" i="6"/>
  <c r="D236" i="6"/>
  <c r="S198" i="6"/>
  <c r="R198" i="6"/>
  <c r="G198" i="6"/>
  <c r="F198" i="6"/>
  <c r="E198" i="6"/>
  <c r="D198" i="6"/>
  <c r="S447" i="6"/>
  <c r="R447" i="6"/>
  <c r="G447" i="6"/>
  <c r="F447" i="6"/>
  <c r="E447" i="6"/>
  <c r="D447" i="6"/>
  <c r="S214" i="6"/>
  <c r="R214" i="6"/>
  <c r="G214" i="6"/>
  <c r="F214" i="6"/>
  <c r="E214" i="6"/>
  <c r="D214" i="6"/>
  <c r="S446" i="6"/>
  <c r="R446" i="6"/>
  <c r="G446" i="6"/>
  <c r="F446" i="6"/>
  <c r="E446" i="6"/>
  <c r="D446" i="6"/>
  <c r="S98" i="6"/>
  <c r="R98" i="6"/>
  <c r="G98" i="6"/>
  <c r="F98" i="6"/>
  <c r="E98" i="6"/>
  <c r="D98" i="6"/>
  <c r="S324" i="6"/>
  <c r="R324" i="6"/>
  <c r="G324" i="6"/>
  <c r="F324" i="6"/>
  <c r="E324" i="6"/>
  <c r="D324" i="6"/>
  <c r="S213" i="6"/>
  <c r="R213" i="6"/>
  <c r="G213" i="6"/>
  <c r="F213" i="6"/>
  <c r="E213" i="6"/>
  <c r="D213" i="6"/>
  <c r="S26" i="6"/>
  <c r="R26" i="6"/>
  <c r="G26" i="6"/>
  <c r="F26" i="6"/>
  <c r="E26" i="6"/>
  <c r="D26" i="6"/>
  <c r="S91" i="6"/>
  <c r="R91" i="6"/>
  <c r="G91" i="6"/>
  <c r="F91" i="6"/>
  <c r="E91" i="6"/>
  <c r="D91" i="6"/>
  <c r="S25" i="6"/>
  <c r="R25" i="6"/>
  <c r="G25" i="6"/>
  <c r="F25" i="6"/>
  <c r="E25" i="6"/>
  <c r="D25" i="6"/>
  <c r="S204" i="6"/>
  <c r="R204" i="6"/>
  <c r="G204" i="6"/>
  <c r="F204" i="6"/>
  <c r="E204" i="6"/>
  <c r="D204" i="6"/>
  <c r="S197" i="6"/>
  <c r="R197" i="6"/>
  <c r="G197" i="6"/>
  <c r="F197" i="6"/>
  <c r="E197" i="6"/>
  <c r="D197" i="6"/>
  <c r="S394" i="6"/>
  <c r="R394" i="6"/>
  <c r="G394" i="6"/>
  <c r="F394" i="6"/>
  <c r="E394" i="6"/>
  <c r="D394" i="6"/>
  <c r="S20" i="6"/>
  <c r="R20" i="6"/>
  <c r="G20" i="6"/>
  <c r="F20" i="6"/>
  <c r="E20" i="6"/>
  <c r="D20" i="6"/>
  <c r="S212" i="6"/>
  <c r="R212" i="6"/>
  <c r="G212" i="6"/>
  <c r="F212" i="6"/>
  <c r="E212" i="6"/>
  <c r="D212" i="6"/>
  <c r="S231" i="6"/>
  <c r="R231" i="6"/>
  <c r="G231" i="6"/>
  <c r="F231" i="6"/>
  <c r="E231" i="6"/>
  <c r="D231" i="6"/>
  <c r="S165" i="6"/>
  <c r="R165" i="6"/>
  <c r="G165" i="6"/>
  <c r="F165" i="6"/>
  <c r="E165" i="6"/>
  <c r="D165" i="6"/>
  <c r="S411" i="6"/>
  <c r="R411" i="6"/>
  <c r="G411" i="6"/>
  <c r="F411" i="6"/>
  <c r="E411" i="6"/>
  <c r="D411" i="6"/>
  <c r="S184" i="6"/>
  <c r="R184" i="6"/>
  <c r="G184" i="6"/>
  <c r="F184" i="6"/>
  <c r="E184" i="6"/>
  <c r="D184" i="6"/>
  <c r="S258" i="6"/>
  <c r="R258" i="6"/>
  <c r="G258" i="6"/>
  <c r="F258" i="6"/>
  <c r="E258" i="6"/>
  <c r="D258" i="6"/>
  <c r="S318" i="6"/>
  <c r="R318" i="6"/>
  <c r="G318" i="6"/>
  <c r="F318" i="6"/>
  <c r="E318" i="6"/>
  <c r="D318" i="6"/>
  <c r="S210" i="6"/>
  <c r="R210" i="6"/>
  <c r="G210" i="6"/>
  <c r="F210" i="6"/>
  <c r="E210" i="6"/>
  <c r="D210" i="6"/>
  <c r="S123" i="6"/>
  <c r="R123" i="6"/>
  <c r="G123" i="6"/>
  <c r="F123" i="6"/>
  <c r="E123" i="6"/>
  <c r="D123" i="6"/>
  <c r="S257" i="6"/>
  <c r="R257" i="6"/>
  <c r="G257" i="6"/>
  <c r="F257" i="6"/>
  <c r="E257" i="6"/>
  <c r="D257" i="6"/>
  <c r="S67" i="6"/>
  <c r="R67" i="6"/>
  <c r="G67" i="6"/>
  <c r="F67" i="6"/>
  <c r="E67" i="6"/>
  <c r="D67" i="6"/>
  <c r="S66" i="6"/>
  <c r="R66" i="6"/>
  <c r="G66" i="6"/>
  <c r="F66" i="6"/>
  <c r="E66" i="6"/>
  <c r="D66" i="6"/>
  <c r="S211" i="6"/>
  <c r="R211" i="6"/>
  <c r="G211" i="6"/>
  <c r="F211" i="6"/>
  <c r="E211" i="6"/>
  <c r="D211" i="6"/>
  <c r="S466" i="6"/>
  <c r="R466" i="6"/>
  <c r="G466" i="6"/>
  <c r="F466" i="6"/>
  <c r="E466" i="6"/>
  <c r="D466" i="6"/>
  <c r="S280" i="6"/>
  <c r="R280" i="6"/>
  <c r="G280" i="6"/>
  <c r="F280" i="6"/>
  <c r="E280" i="6"/>
  <c r="D280" i="6"/>
  <c r="S220" i="6"/>
  <c r="R220" i="6"/>
  <c r="G220" i="6"/>
  <c r="F220" i="6"/>
  <c r="E220" i="6"/>
  <c r="D220" i="6"/>
  <c r="S490" i="6"/>
  <c r="R490" i="6"/>
  <c r="G490" i="6"/>
  <c r="F490" i="6"/>
  <c r="E490" i="6"/>
  <c r="D490" i="6"/>
  <c r="S294" i="6"/>
  <c r="R294" i="6"/>
  <c r="G294" i="6"/>
  <c r="F294" i="6"/>
  <c r="E294" i="6"/>
  <c r="D294" i="6"/>
  <c r="S170" i="6"/>
  <c r="R170" i="6"/>
  <c r="G170" i="6"/>
  <c r="F170" i="6"/>
  <c r="E170" i="6"/>
  <c r="D170" i="6"/>
  <c r="S313" i="6"/>
  <c r="R313" i="6"/>
  <c r="G313" i="6"/>
  <c r="F313" i="6"/>
  <c r="E313" i="6"/>
  <c r="D313" i="6"/>
  <c r="S445" i="6"/>
  <c r="R445" i="6"/>
  <c r="G445" i="6"/>
  <c r="F445" i="6"/>
  <c r="E445" i="6"/>
  <c r="D445" i="6"/>
  <c r="S97" i="6"/>
  <c r="R97" i="6"/>
  <c r="G97" i="6"/>
  <c r="F97" i="6"/>
  <c r="E97" i="6"/>
  <c r="D97" i="6"/>
  <c r="S235" i="6"/>
  <c r="R235" i="6"/>
  <c r="G235" i="6"/>
  <c r="F235" i="6"/>
  <c r="E235" i="6"/>
  <c r="D235" i="6"/>
  <c r="S224" i="6"/>
  <c r="R224" i="6"/>
  <c r="G224" i="6"/>
  <c r="F224" i="6"/>
  <c r="E224" i="6"/>
  <c r="D224" i="6"/>
  <c r="S444" i="6"/>
  <c r="R444" i="6"/>
  <c r="G444" i="6"/>
  <c r="F444" i="6"/>
  <c r="E444" i="6"/>
  <c r="D444" i="6"/>
  <c r="S122" i="6"/>
  <c r="R122" i="6"/>
  <c r="G122" i="6"/>
  <c r="F122" i="6"/>
  <c r="E122" i="6"/>
  <c r="D122" i="6"/>
  <c r="S19" i="6"/>
  <c r="R19" i="6"/>
  <c r="G19" i="6"/>
  <c r="F19" i="6"/>
  <c r="E19" i="6"/>
  <c r="D19" i="6"/>
  <c r="S291" i="6"/>
  <c r="R291" i="6"/>
  <c r="G291" i="6"/>
  <c r="F291" i="6"/>
  <c r="E291" i="6"/>
  <c r="D291" i="6"/>
  <c r="S421" i="6"/>
  <c r="R421" i="6"/>
  <c r="G421" i="6"/>
  <c r="F421" i="6"/>
  <c r="E421" i="6"/>
  <c r="D421" i="6"/>
  <c r="S158" i="6"/>
  <c r="R158" i="6"/>
  <c r="G158" i="6"/>
  <c r="F158" i="6"/>
  <c r="E158" i="6"/>
  <c r="D158" i="6"/>
  <c r="S350" i="6"/>
  <c r="R350" i="6"/>
  <c r="G350" i="6"/>
  <c r="F350" i="6"/>
  <c r="E350" i="6"/>
  <c r="D350" i="6"/>
  <c r="S256" i="6"/>
  <c r="R256" i="6"/>
  <c r="G256" i="6"/>
  <c r="F256" i="6"/>
  <c r="E256" i="6"/>
  <c r="D256" i="6"/>
  <c r="S451" i="6"/>
  <c r="R451" i="6"/>
  <c r="G451" i="6"/>
  <c r="F451" i="6"/>
  <c r="E451" i="6"/>
  <c r="D451" i="6"/>
  <c r="S465" i="6"/>
  <c r="R465" i="6"/>
  <c r="G465" i="6"/>
  <c r="F465" i="6"/>
  <c r="E465" i="6"/>
  <c r="D465" i="6"/>
  <c r="S463" i="6"/>
  <c r="R463" i="6"/>
  <c r="G463" i="6"/>
  <c r="F463" i="6"/>
  <c r="E463" i="6"/>
  <c r="D463" i="6"/>
  <c r="S470" i="6"/>
  <c r="R470" i="6"/>
  <c r="G470" i="6"/>
  <c r="F470" i="6"/>
  <c r="E470" i="6"/>
  <c r="D470" i="6"/>
  <c r="S169" i="6"/>
  <c r="R169" i="6"/>
  <c r="G169" i="6"/>
  <c r="F169" i="6"/>
  <c r="E169" i="6"/>
  <c r="D169" i="6"/>
  <c r="S323" i="6"/>
  <c r="R323" i="6"/>
  <c r="G323" i="6"/>
  <c r="F323" i="6"/>
  <c r="E323" i="6"/>
  <c r="D323" i="6"/>
  <c r="S49" i="6"/>
  <c r="R49" i="6"/>
  <c r="G49" i="6"/>
  <c r="F49" i="6"/>
  <c r="E49" i="6"/>
  <c r="D49" i="6"/>
  <c r="S269" i="6"/>
  <c r="R269" i="6"/>
  <c r="G269" i="6"/>
  <c r="F269" i="6"/>
  <c r="E269" i="6"/>
  <c r="D269" i="6"/>
  <c r="S443" i="6"/>
  <c r="R443" i="6"/>
  <c r="G443" i="6"/>
  <c r="F443" i="6"/>
  <c r="E443" i="6"/>
  <c r="D443" i="6"/>
  <c r="S279" i="6"/>
  <c r="R279" i="6"/>
  <c r="G279" i="6"/>
  <c r="F279" i="6"/>
  <c r="E279" i="6"/>
  <c r="D279" i="6"/>
  <c r="S435" i="6"/>
  <c r="R435" i="6"/>
  <c r="G435" i="6"/>
  <c r="F435" i="6"/>
  <c r="E435" i="6"/>
  <c r="D435" i="6"/>
  <c r="S191" i="6"/>
  <c r="R191" i="6"/>
  <c r="G191" i="6"/>
  <c r="F191" i="6"/>
  <c r="E191" i="6"/>
  <c r="D191" i="6"/>
  <c r="S438" i="6"/>
  <c r="R438" i="6"/>
  <c r="G438" i="6"/>
  <c r="F438" i="6"/>
  <c r="E438" i="6"/>
  <c r="D438" i="6"/>
  <c r="S230" i="6"/>
  <c r="R230" i="6"/>
  <c r="G230" i="6"/>
  <c r="F230" i="6"/>
  <c r="E230" i="6"/>
  <c r="D230" i="6"/>
  <c r="S464" i="6"/>
  <c r="R464" i="6"/>
  <c r="G464" i="6"/>
  <c r="F464" i="6"/>
  <c r="E464" i="6"/>
  <c r="D464" i="6"/>
  <c r="S57" i="6"/>
  <c r="R57" i="6"/>
  <c r="G57" i="6"/>
  <c r="F57" i="6"/>
  <c r="E57" i="6"/>
  <c r="D57" i="6"/>
  <c r="S255" i="6"/>
  <c r="R255" i="6"/>
  <c r="G255" i="6"/>
  <c r="F255" i="6"/>
  <c r="E255" i="6"/>
  <c r="D255" i="6"/>
  <c r="S356" i="6"/>
  <c r="R356" i="6"/>
  <c r="G356" i="6"/>
  <c r="F356" i="6"/>
  <c r="E356" i="6"/>
  <c r="D356" i="6"/>
  <c r="S54" i="6"/>
  <c r="R54" i="6"/>
  <c r="G54" i="6"/>
  <c r="F54" i="6"/>
  <c r="E54" i="6"/>
  <c r="D54" i="6"/>
  <c r="S254" i="6"/>
  <c r="R254" i="6"/>
  <c r="G254" i="6"/>
  <c r="F254" i="6"/>
  <c r="E254" i="6"/>
  <c r="D254" i="6"/>
  <c r="S368" i="6"/>
  <c r="R368" i="6"/>
  <c r="G368" i="6"/>
  <c r="F368" i="6"/>
  <c r="E368" i="6"/>
  <c r="D368" i="6"/>
  <c r="S65" i="6"/>
  <c r="R65" i="6"/>
  <c r="G65" i="6"/>
  <c r="F65" i="6"/>
  <c r="E65" i="6"/>
  <c r="D65" i="6"/>
  <c r="S253" i="6"/>
  <c r="R253" i="6"/>
  <c r="G253" i="6"/>
  <c r="F253" i="6"/>
  <c r="E253" i="6"/>
  <c r="D253" i="6"/>
  <c r="S352" i="6"/>
  <c r="R352" i="6"/>
  <c r="G352" i="6"/>
  <c r="F352" i="6"/>
  <c r="E352" i="6"/>
  <c r="D352" i="6"/>
  <c r="S380" i="6"/>
  <c r="R380" i="6"/>
  <c r="G380" i="6"/>
  <c r="F380" i="6"/>
  <c r="E380" i="6"/>
  <c r="D380" i="6"/>
  <c r="S145" i="6"/>
  <c r="R145" i="6"/>
  <c r="E145" i="6"/>
  <c r="D145" i="6"/>
  <c r="S24" i="6"/>
  <c r="R24" i="6"/>
  <c r="G24" i="6"/>
  <c r="F24" i="6"/>
  <c r="E24" i="6"/>
  <c r="D24" i="6"/>
  <c r="S223" i="6"/>
  <c r="R223" i="6"/>
  <c r="G223" i="6"/>
  <c r="F223" i="6"/>
  <c r="E223" i="6"/>
  <c r="D223" i="6"/>
  <c r="S393" i="6"/>
  <c r="R393" i="6"/>
  <c r="G393" i="6"/>
  <c r="F393" i="6"/>
  <c r="E393" i="6"/>
  <c r="D393" i="6"/>
  <c r="S484" i="6"/>
  <c r="R484" i="6"/>
  <c r="G484" i="6"/>
  <c r="F484" i="6"/>
  <c r="E484" i="6"/>
  <c r="D484" i="6"/>
  <c r="S483" i="6"/>
  <c r="R483" i="6"/>
  <c r="G483" i="6"/>
  <c r="F483" i="6"/>
  <c r="E483" i="6"/>
  <c r="D483" i="6"/>
  <c r="S482" i="6"/>
  <c r="R482" i="6"/>
  <c r="G482" i="6"/>
  <c r="F482" i="6"/>
  <c r="E482" i="6"/>
  <c r="D482" i="6"/>
  <c r="S42" i="6"/>
  <c r="R42" i="6"/>
  <c r="G42" i="6"/>
  <c r="F42" i="6"/>
  <c r="E42" i="6"/>
  <c r="D42" i="6"/>
  <c r="S18" i="6"/>
  <c r="R18" i="6"/>
  <c r="G18" i="6"/>
  <c r="F18" i="6"/>
  <c r="E18" i="6"/>
  <c r="D18" i="6"/>
  <c r="S109" i="6"/>
  <c r="R109" i="6"/>
  <c r="G109" i="6"/>
  <c r="F109" i="6"/>
  <c r="E109" i="6"/>
  <c r="D109" i="6"/>
  <c r="S299" i="6"/>
  <c r="R299" i="6"/>
  <c r="G299" i="6"/>
  <c r="F299" i="6"/>
  <c r="E299" i="6"/>
  <c r="D299" i="6"/>
  <c r="S108" i="6"/>
  <c r="R108" i="6"/>
  <c r="G108" i="6"/>
  <c r="F108" i="6"/>
  <c r="E108" i="6"/>
  <c r="D108" i="6"/>
  <c r="S298" i="6"/>
  <c r="R298" i="6"/>
  <c r="G298" i="6"/>
  <c r="F298" i="6"/>
  <c r="E298" i="6"/>
  <c r="D298" i="6"/>
  <c r="S275" i="6"/>
  <c r="R275" i="6"/>
  <c r="G275" i="6"/>
  <c r="F275" i="6"/>
  <c r="E275" i="6"/>
  <c r="D275" i="6"/>
  <c r="S64" i="6"/>
  <c r="R64" i="6"/>
  <c r="G64" i="6"/>
  <c r="F64" i="6"/>
  <c r="E64" i="6"/>
  <c r="D64" i="6"/>
  <c r="S63" i="6"/>
  <c r="R63" i="6"/>
  <c r="G63" i="6"/>
  <c r="F63" i="6"/>
  <c r="E63" i="6"/>
  <c r="D63" i="6"/>
  <c r="S62" i="6"/>
  <c r="R62" i="6"/>
  <c r="G62" i="6"/>
  <c r="F62" i="6"/>
  <c r="E62" i="6"/>
  <c r="D62" i="6"/>
  <c r="S342" i="6"/>
  <c r="R342" i="6"/>
  <c r="G342" i="6"/>
  <c r="F342" i="6"/>
  <c r="E342" i="6"/>
  <c r="D342" i="6"/>
  <c r="S416" i="6"/>
  <c r="R416" i="6"/>
  <c r="G416" i="6"/>
  <c r="F416" i="6"/>
  <c r="E416" i="6"/>
  <c r="D416" i="6"/>
  <c r="S48" i="6"/>
  <c r="R48" i="6"/>
  <c r="G48" i="6"/>
  <c r="F48" i="6"/>
  <c r="E48" i="6"/>
  <c r="D48" i="6"/>
  <c r="S7" i="6"/>
  <c r="R7" i="6"/>
  <c r="G7" i="6"/>
  <c r="F7" i="6"/>
  <c r="E7" i="6"/>
  <c r="D7" i="6"/>
  <c r="S473" i="6"/>
  <c r="R473" i="6"/>
  <c r="G473" i="6"/>
  <c r="F473" i="6"/>
  <c r="E473" i="6"/>
  <c r="D473" i="6"/>
  <c r="S121" i="6"/>
  <c r="R121" i="6"/>
  <c r="G121" i="6"/>
  <c r="F121" i="6"/>
  <c r="E121" i="6"/>
  <c r="D121" i="6"/>
  <c r="S23" i="6"/>
  <c r="R23" i="6"/>
  <c r="G23" i="6"/>
  <c r="F23" i="6"/>
  <c r="E23" i="6"/>
  <c r="D23" i="6"/>
  <c r="S107" i="6"/>
  <c r="R107" i="6"/>
  <c r="G107" i="6"/>
  <c r="F107" i="6"/>
  <c r="E107" i="6"/>
  <c r="D107" i="6"/>
  <c r="S120" i="6"/>
  <c r="R120" i="6"/>
  <c r="G120" i="6"/>
  <c r="F120" i="6"/>
  <c r="E120" i="6"/>
  <c r="D120" i="6"/>
  <c r="S183" i="6"/>
  <c r="R183" i="6"/>
  <c r="G183" i="6"/>
  <c r="F183" i="6"/>
  <c r="E183" i="6"/>
  <c r="D183" i="6"/>
  <c r="S96" i="6"/>
  <c r="R96" i="6"/>
  <c r="G96" i="6"/>
  <c r="F96" i="6"/>
  <c r="E96" i="6"/>
  <c r="D96" i="6"/>
  <c r="S168" i="6"/>
  <c r="R168" i="6"/>
  <c r="G168" i="6"/>
  <c r="F168" i="6"/>
  <c r="E168" i="6"/>
  <c r="D168" i="6"/>
  <c r="S75" i="6"/>
  <c r="R75" i="6"/>
  <c r="G75" i="6"/>
  <c r="F75" i="6"/>
  <c r="E75" i="6"/>
  <c r="D75" i="6"/>
  <c r="S312" i="6"/>
  <c r="R312" i="6"/>
  <c r="G312" i="6"/>
  <c r="F312" i="6"/>
  <c r="E312" i="6"/>
  <c r="D312" i="6"/>
  <c r="S196" i="6"/>
  <c r="R196" i="6"/>
  <c r="G196" i="6"/>
  <c r="F196" i="6"/>
  <c r="E196" i="6"/>
  <c r="D196" i="6"/>
  <c r="S349" i="6"/>
  <c r="R349" i="6"/>
  <c r="G349" i="6"/>
  <c r="F349" i="6"/>
  <c r="E349" i="6"/>
  <c r="D349" i="6"/>
  <c r="S203" i="6"/>
  <c r="R203" i="6"/>
  <c r="G203" i="6"/>
  <c r="F203" i="6"/>
  <c r="E203" i="6"/>
  <c r="D203" i="6"/>
  <c r="S405" i="6"/>
  <c r="R405" i="6"/>
  <c r="G405" i="6"/>
  <c r="F405" i="6"/>
  <c r="E405" i="6"/>
  <c r="D405" i="6"/>
  <c r="S30" i="6"/>
  <c r="R30" i="6"/>
  <c r="G30" i="6"/>
  <c r="F30" i="6"/>
  <c r="E30" i="6"/>
  <c r="D30" i="6"/>
  <c r="S209" i="6"/>
  <c r="R209" i="6"/>
  <c r="G209" i="6"/>
  <c r="F209" i="6"/>
  <c r="E209" i="6"/>
  <c r="D209" i="6"/>
  <c r="S195" i="6"/>
  <c r="R195" i="6"/>
  <c r="G195" i="6"/>
  <c r="F195" i="6"/>
  <c r="E195" i="6"/>
  <c r="D195" i="6"/>
  <c r="S128" i="6"/>
  <c r="R128" i="6"/>
  <c r="G128" i="6"/>
  <c r="F128" i="6"/>
  <c r="E128" i="6"/>
  <c r="D128" i="6"/>
  <c r="S308" i="6"/>
  <c r="R308" i="6"/>
  <c r="G308" i="6"/>
  <c r="F308" i="6"/>
  <c r="E308" i="6"/>
  <c r="D308" i="6"/>
  <c r="S119" i="6"/>
  <c r="R119" i="6"/>
  <c r="G119" i="6"/>
  <c r="F119" i="6"/>
  <c r="E119" i="6"/>
  <c r="D119" i="6"/>
  <c r="S311" i="6"/>
  <c r="R311" i="6"/>
  <c r="G311" i="6"/>
  <c r="F311" i="6"/>
  <c r="E311" i="6"/>
  <c r="D311" i="6"/>
  <c r="S284" i="6"/>
  <c r="R284" i="6"/>
  <c r="G284" i="6"/>
  <c r="F284" i="6"/>
  <c r="E284" i="6"/>
  <c r="D284" i="6"/>
  <c r="S182" i="6"/>
  <c r="R182" i="6"/>
  <c r="G182" i="6"/>
  <c r="F182" i="6"/>
  <c r="E182" i="6"/>
  <c r="D182" i="6"/>
  <c r="S181" i="6"/>
  <c r="R181" i="6"/>
  <c r="G181" i="6"/>
  <c r="F181" i="6"/>
  <c r="E181" i="6"/>
  <c r="D181" i="6"/>
  <c r="S219" i="6"/>
  <c r="R219" i="6"/>
  <c r="G219" i="6"/>
  <c r="F219" i="6"/>
  <c r="E219" i="6"/>
  <c r="D219" i="6"/>
  <c r="S348" i="6"/>
  <c r="R348" i="6"/>
  <c r="G348" i="6"/>
  <c r="F348" i="6"/>
  <c r="E348" i="6"/>
  <c r="D348" i="6"/>
  <c r="S56" i="6"/>
  <c r="R56" i="6"/>
  <c r="G56" i="6"/>
  <c r="F56" i="6"/>
  <c r="E56" i="6"/>
  <c r="D56" i="6"/>
  <c r="S341" i="6"/>
  <c r="R341" i="6"/>
  <c r="G341" i="6"/>
  <c r="F341" i="6"/>
  <c r="E341" i="6"/>
  <c r="D341" i="6"/>
  <c r="S118" i="6"/>
  <c r="R118" i="6"/>
  <c r="G118" i="6"/>
  <c r="F118" i="6"/>
  <c r="E118" i="6"/>
  <c r="D118" i="6"/>
  <c r="S322" i="6"/>
  <c r="R322" i="6"/>
  <c r="G322" i="6"/>
  <c r="F322" i="6"/>
  <c r="E322" i="6"/>
  <c r="D322" i="6"/>
  <c r="S150" i="6"/>
  <c r="R150" i="6"/>
  <c r="G150" i="6"/>
  <c r="F150" i="6"/>
  <c r="E150" i="6"/>
  <c r="D150" i="6"/>
  <c r="S340" i="6"/>
  <c r="R340" i="6"/>
  <c r="G340" i="6"/>
  <c r="F340" i="6"/>
  <c r="E340" i="6"/>
  <c r="D340" i="6"/>
  <c r="S136" i="6"/>
  <c r="R136" i="6"/>
  <c r="G136" i="6"/>
  <c r="F136" i="6"/>
  <c r="E136" i="6"/>
  <c r="D136" i="6"/>
  <c r="S336" i="6"/>
  <c r="R336" i="6"/>
  <c r="G336" i="6"/>
  <c r="F336" i="6"/>
  <c r="E336" i="6"/>
  <c r="D336" i="6"/>
  <c r="S283" i="6"/>
  <c r="R283" i="6"/>
  <c r="G283" i="6"/>
  <c r="F283" i="6"/>
  <c r="E283" i="6"/>
  <c r="D283" i="6"/>
  <c r="S22" i="6"/>
  <c r="R22" i="6"/>
  <c r="G22" i="6"/>
  <c r="F22" i="6"/>
  <c r="E22" i="6"/>
  <c r="D22" i="6"/>
  <c r="S249" i="6"/>
  <c r="R249" i="6"/>
  <c r="G249" i="6"/>
  <c r="F249" i="6"/>
  <c r="E249" i="6"/>
  <c r="D249" i="6"/>
  <c r="S360" i="6"/>
  <c r="R360" i="6"/>
  <c r="G360" i="6"/>
  <c r="F360" i="6"/>
  <c r="E360" i="6"/>
  <c r="D360" i="6"/>
  <c r="S61" i="6"/>
  <c r="R61" i="6"/>
  <c r="G61" i="6"/>
  <c r="F61" i="6"/>
  <c r="E61" i="6"/>
  <c r="D61" i="6"/>
  <c r="S374" i="6"/>
  <c r="R374" i="6"/>
  <c r="G374" i="6"/>
  <c r="F374" i="6"/>
  <c r="E374" i="6"/>
  <c r="D374" i="6"/>
  <c r="S95" i="6"/>
  <c r="R95" i="6"/>
  <c r="G95" i="6"/>
  <c r="F95" i="6"/>
  <c r="E95" i="6"/>
  <c r="D95" i="6"/>
  <c r="S339" i="6"/>
  <c r="R339" i="6"/>
  <c r="G339" i="6"/>
  <c r="F339" i="6"/>
  <c r="E339" i="6"/>
  <c r="D339" i="6"/>
  <c r="S149" i="6"/>
  <c r="R149" i="6"/>
  <c r="G149" i="6"/>
  <c r="F149" i="6"/>
  <c r="E149" i="6"/>
  <c r="D149" i="6"/>
  <c r="S338" i="6"/>
  <c r="R338" i="6"/>
  <c r="G338" i="6"/>
  <c r="F338" i="6"/>
  <c r="E338" i="6"/>
  <c r="D338" i="6"/>
  <c r="S157" i="6"/>
  <c r="R157" i="6"/>
  <c r="G157" i="6"/>
  <c r="F157" i="6"/>
  <c r="E157" i="6"/>
  <c r="D157" i="6"/>
  <c r="S359" i="6"/>
  <c r="R359" i="6"/>
  <c r="G359" i="6"/>
  <c r="F359" i="6"/>
  <c r="E359" i="6"/>
  <c r="D359" i="6"/>
  <c r="S287" i="6"/>
  <c r="R287" i="6"/>
  <c r="G287" i="6"/>
  <c r="F287" i="6"/>
  <c r="E287" i="6"/>
  <c r="D287" i="6"/>
  <c r="S164" i="6"/>
  <c r="R164" i="6"/>
  <c r="G164" i="6"/>
  <c r="F164" i="6"/>
  <c r="E164" i="6"/>
  <c r="D164" i="6"/>
  <c r="S337" i="6"/>
  <c r="R337" i="6"/>
  <c r="G337" i="6"/>
  <c r="F337" i="6"/>
  <c r="E337" i="6"/>
  <c r="D337" i="6"/>
  <c r="S29" i="6"/>
  <c r="R29" i="6"/>
  <c r="G29" i="6"/>
  <c r="F29" i="6"/>
  <c r="E29" i="6"/>
  <c r="D29" i="6"/>
  <c r="S354" i="6"/>
  <c r="R354" i="6"/>
  <c r="G354" i="6"/>
  <c r="F354" i="6"/>
  <c r="E354" i="6"/>
  <c r="D354" i="6"/>
  <c r="S94" i="6"/>
  <c r="R94" i="6"/>
  <c r="G94" i="6"/>
  <c r="F94" i="6"/>
  <c r="E94" i="6"/>
  <c r="D94" i="6"/>
  <c r="S234" i="6"/>
  <c r="R234" i="6"/>
  <c r="G234" i="6"/>
  <c r="F234" i="6"/>
  <c r="E234" i="6"/>
  <c r="D234" i="6"/>
  <c r="S106" i="6"/>
  <c r="R106" i="6"/>
  <c r="G106" i="6"/>
  <c r="F106" i="6"/>
  <c r="E106" i="6"/>
  <c r="D106" i="6"/>
  <c r="S278" i="6"/>
  <c r="R278" i="6"/>
  <c r="G278" i="6"/>
  <c r="F278" i="6"/>
  <c r="E278" i="6"/>
  <c r="D278" i="6"/>
  <c r="S392" i="6"/>
  <c r="R392" i="6"/>
  <c r="G392" i="6"/>
  <c r="F392" i="6"/>
  <c r="E392" i="6"/>
  <c r="D392" i="6"/>
  <c r="S78" i="6"/>
  <c r="R78" i="6"/>
  <c r="G78" i="6"/>
  <c r="F78" i="6"/>
  <c r="E78" i="6"/>
  <c r="D78" i="6"/>
  <c r="S319" i="6"/>
  <c r="R319" i="6"/>
  <c r="G319" i="6"/>
  <c r="F319" i="6"/>
  <c r="E319" i="6"/>
  <c r="D319" i="6"/>
  <c r="S117" i="6"/>
  <c r="R117" i="6"/>
  <c r="G117" i="6"/>
  <c r="F117" i="6"/>
  <c r="E117" i="6"/>
  <c r="D117" i="6"/>
  <c r="S277" i="6"/>
  <c r="R277" i="6"/>
  <c r="G277" i="6"/>
  <c r="F277" i="6"/>
  <c r="E277" i="6"/>
  <c r="D277" i="6"/>
  <c r="S391" i="6"/>
  <c r="R391" i="6"/>
  <c r="G391" i="6"/>
  <c r="F391" i="6"/>
  <c r="E391" i="6"/>
  <c r="D391" i="6"/>
  <c r="S90" i="6"/>
  <c r="R90" i="6"/>
  <c r="G90" i="6"/>
  <c r="F90" i="6"/>
  <c r="E90" i="6"/>
  <c r="D90" i="6"/>
  <c r="S248" i="6"/>
  <c r="R248" i="6"/>
  <c r="G248" i="6"/>
  <c r="F248" i="6"/>
  <c r="E248" i="6"/>
  <c r="D248" i="6"/>
  <c r="S373" i="6"/>
  <c r="R373" i="6"/>
  <c r="G373" i="6"/>
  <c r="F373" i="6"/>
  <c r="E373" i="6"/>
  <c r="D373" i="6"/>
  <c r="S21" i="6"/>
  <c r="R21" i="6"/>
  <c r="G21" i="6"/>
  <c r="F21" i="6"/>
  <c r="E21" i="6"/>
  <c r="D21" i="6"/>
  <c r="S268" i="6"/>
  <c r="R268" i="6"/>
  <c r="G268" i="6"/>
  <c r="F268" i="6"/>
  <c r="E268" i="6"/>
  <c r="D268" i="6"/>
  <c r="S358" i="6"/>
  <c r="R358" i="6"/>
  <c r="G358" i="6"/>
  <c r="F358" i="6"/>
  <c r="E358" i="6"/>
  <c r="D358" i="6"/>
  <c r="S83" i="6"/>
  <c r="R83" i="6"/>
  <c r="G83" i="6"/>
  <c r="F83" i="6"/>
  <c r="E83" i="6"/>
  <c r="D83" i="6"/>
  <c r="S282" i="6"/>
  <c r="R282" i="6"/>
  <c r="G282" i="6"/>
  <c r="F282" i="6"/>
  <c r="E282" i="6"/>
  <c r="D282" i="6"/>
  <c r="S390" i="6"/>
  <c r="R390" i="6"/>
  <c r="G390" i="6"/>
  <c r="F390" i="6"/>
  <c r="E390" i="6"/>
  <c r="D390" i="6"/>
  <c r="S39" i="6"/>
  <c r="R39" i="6"/>
  <c r="G39" i="6"/>
  <c r="F39" i="6"/>
  <c r="E39" i="6"/>
  <c r="D39" i="6"/>
  <c r="S302" i="6"/>
  <c r="R302" i="6"/>
  <c r="G302" i="6"/>
  <c r="F302" i="6"/>
  <c r="E302" i="6"/>
  <c r="D302" i="6"/>
  <c r="S180" i="6"/>
  <c r="R180" i="6"/>
  <c r="G180" i="6"/>
  <c r="F180" i="6"/>
  <c r="E180" i="6"/>
  <c r="D180" i="6"/>
  <c r="S372" i="6"/>
  <c r="R372" i="6"/>
  <c r="G372" i="6"/>
  <c r="F372" i="6"/>
  <c r="E372" i="6"/>
  <c r="D372" i="6"/>
  <c r="S93" i="6"/>
  <c r="R93" i="6"/>
  <c r="G93" i="6"/>
  <c r="F93" i="6"/>
  <c r="E93" i="6"/>
  <c r="D93" i="6"/>
  <c r="S347" i="6"/>
  <c r="R347" i="6"/>
  <c r="G347" i="6"/>
  <c r="F347" i="6"/>
  <c r="E347" i="6"/>
  <c r="D347" i="6"/>
  <c r="S202" i="6"/>
  <c r="R202" i="6"/>
  <c r="G202" i="6"/>
  <c r="F202" i="6"/>
  <c r="E202" i="6"/>
  <c r="D202" i="6"/>
  <c r="S410" i="6"/>
  <c r="R410" i="6"/>
  <c r="G410" i="6"/>
  <c r="F410" i="6"/>
  <c r="E410" i="6"/>
  <c r="D410" i="6"/>
  <c r="S218" i="6"/>
  <c r="R218" i="6"/>
  <c r="G218" i="6"/>
  <c r="F218" i="6"/>
  <c r="E218" i="6"/>
  <c r="D218" i="6"/>
  <c r="S434" i="6"/>
  <c r="R434" i="6"/>
  <c r="G434" i="6"/>
  <c r="F434" i="6"/>
  <c r="E434" i="6"/>
  <c r="D434" i="6"/>
  <c r="S194" i="6"/>
  <c r="R194" i="6"/>
  <c r="G194" i="6"/>
  <c r="F194" i="6"/>
  <c r="E194" i="6"/>
  <c r="D194" i="6"/>
  <c r="S371" i="6"/>
  <c r="R371" i="6"/>
  <c r="G371" i="6"/>
  <c r="F371" i="6"/>
  <c r="E371" i="6"/>
  <c r="D371" i="6"/>
  <c r="S247" i="6"/>
  <c r="R247" i="6"/>
  <c r="G247" i="6"/>
  <c r="F247" i="6"/>
  <c r="E247" i="6"/>
  <c r="D247" i="6"/>
  <c r="S418" i="6"/>
  <c r="R418" i="6"/>
  <c r="G418" i="6"/>
  <c r="F418" i="6"/>
  <c r="E418" i="6"/>
  <c r="D418" i="6"/>
  <c r="S116" i="6"/>
  <c r="R116" i="6"/>
  <c r="G116" i="6"/>
  <c r="F116" i="6"/>
  <c r="E116" i="6"/>
  <c r="D116" i="6"/>
  <c r="S274" i="6"/>
  <c r="R274" i="6"/>
  <c r="G274" i="6"/>
  <c r="F274" i="6"/>
  <c r="E274" i="6"/>
  <c r="D274" i="6"/>
  <c r="S346" i="6"/>
  <c r="R346" i="6"/>
  <c r="G346" i="6"/>
  <c r="F346" i="6"/>
  <c r="E346" i="6"/>
  <c r="D346" i="6"/>
  <c r="S179" i="6"/>
  <c r="R179" i="6"/>
  <c r="G179" i="6"/>
  <c r="F179" i="6"/>
  <c r="E179" i="6"/>
  <c r="D179" i="6"/>
  <c r="S450" i="6"/>
  <c r="R450" i="6"/>
  <c r="G450" i="6"/>
  <c r="F450" i="6"/>
  <c r="E450" i="6"/>
  <c r="D450" i="6"/>
  <c r="S208" i="6"/>
  <c r="R208" i="6"/>
  <c r="G208" i="6"/>
  <c r="F208" i="6"/>
  <c r="E208" i="6"/>
  <c r="D208" i="6"/>
  <c r="S429" i="6"/>
  <c r="R429" i="6"/>
  <c r="G429" i="6"/>
  <c r="F429" i="6"/>
  <c r="E429" i="6"/>
  <c r="D429" i="6"/>
  <c r="S89" i="6"/>
  <c r="R89" i="6"/>
  <c r="G89" i="6"/>
  <c r="F89" i="6"/>
  <c r="E89" i="6"/>
  <c r="D89" i="6"/>
  <c r="S404" i="6"/>
  <c r="R404" i="6"/>
  <c r="G404" i="6"/>
  <c r="F404" i="6"/>
  <c r="E404" i="6"/>
  <c r="D404" i="6"/>
  <c r="S135" i="6"/>
  <c r="R135" i="6"/>
  <c r="G135" i="6"/>
  <c r="F135" i="6"/>
  <c r="E135" i="6"/>
  <c r="D135" i="6"/>
  <c r="S344" i="6"/>
  <c r="R344" i="6"/>
  <c r="G344" i="6"/>
  <c r="F344" i="6"/>
  <c r="E344" i="6"/>
  <c r="D344" i="6"/>
  <c r="S88" i="6"/>
  <c r="R88" i="6"/>
  <c r="G88" i="6"/>
  <c r="F88" i="6"/>
  <c r="E88" i="6"/>
  <c r="D88" i="6"/>
  <c r="S290" i="6"/>
  <c r="R290" i="6"/>
  <c r="G290" i="6"/>
  <c r="F290" i="6"/>
  <c r="E290" i="6"/>
  <c r="D290" i="6"/>
  <c r="S428" i="6"/>
  <c r="R428" i="6"/>
  <c r="G428" i="6"/>
  <c r="F428" i="6"/>
  <c r="E428" i="6"/>
  <c r="D428" i="6"/>
  <c r="S87" i="6"/>
  <c r="R87" i="6"/>
  <c r="G87" i="6"/>
  <c r="F87" i="6"/>
  <c r="E87" i="6"/>
  <c r="D87" i="6"/>
  <c r="S289" i="6"/>
  <c r="R289" i="6"/>
  <c r="G289" i="6"/>
  <c r="F289" i="6"/>
  <c r="E289" i="6"/>
  <c r="D289" i="6"/>
  <c r="S426" i="6"/>
  <c r="R426" i="6"/>
  <c r="G426" i="6"/>
  <c r="F426" i="6"/>
  <c r="E426" i="6"/>
  <c r="D426" i="6"/>
  <c r="S193" i="6"/>
  <c r="R193" i="6"/>
  <c r="G193" i="6"/>
  <c r="F193" i="6"/>
  <c r="E193" i="6"/>
  <c r="D193" i="6"/>
  <c r="S389" i="6"/>
  <c r="R389" i="6"/>
  <c r="G389" i="6"/>
  <c r="F389" i="6"/>
  <c r="E389" i="6"/>
  <c r="D389" i="6"/>
  <c r="S127" i="6"/>
  <c r="R127" i="6"/>
  <c r="G127" i="6"/>
  <c r="F127" i="6"/>
  <c r="E127" i="6"/>
  <c r="D127" i="6"/>
  <c r="S345" i="6"/>
  <c r="R345" i="6"/>
  <c r="G345" i="6"/>
  <c r="F345" i="6"/>
  <c r="E345" i="6"/>
  <c r="D345" i="6"/>
  <c r="S200" i="6"/>
  <c r="R200" i="6"/>
  <c r="G200" i="6"/>
  <c r="F200" i="6"/>
  <c r="E200" i="6"/>
  <c r="D200" i="6"/>
  <c r="S415" i="6"/>
  <c r="R415" i="6"/>
  <c r="G415" i="6"/>
  <c r="F415" i="6"/>
  <c r="E415" i="6"/>
  <c r="D415" i="6"/>
  <c r="S201" i="6"/>
  <c r="R201" i="6"/>
  <c r="G201" i="6"/>
  <c r="F201" i="6"/>
  <c r="E201" i="6"/>
  <c r="D201" i="6"/>
  <c r="S437" i="6"/>
  <c r="R437" i="6"/>
  <c r="G437" i="6"/>
  <c r="F437" i="6"/>
  <c r="E437" i="6"/>
  <c r="D437" i="6"/>
  <c r="S232" i="6"/>
  <c r="R232" i="6"/>
  <c r="G232" i="6"/>
  <c r="F232" i="6"/>
  <c r="E232" i="6"/>
  <c r="D232" i="6"/>
  <c r="S441" i="6"/>
  <c r="R441" i="6"/>
  <c r="G441" i="6"/>
  <c r="F441" i="6"/>
  <c r="E441" i="6"/>
  <c r="D441" i="6"/>
  <c r="S34" i="6"/>
  <c r="R34" i="6"/>
  <c r="G34" i="6"/>
  <c r="F34" i="6"/>
  <c r="E34" i="6"/>
  <c r="D34" i="6"/>
  <c r="S306" i="6"/>
  <c r="R306" i="6"/>
  <c r="G306" i="6"/>
  <c r="F306" i="6"/>
  <c r="E306" i="6"/>
  <c r="D306" i="6"/>
  <c r="S442" i="6"/>
  <c r="R442" i="6"/>
  <c r="G442" i="6"/>
  <c r="F442" i="6"/>
  <c r="E442" i="6"/>
  <c r="D442" i="6"/>
  <c r="S105" i="6"/>
  <c r="R105" i="6"/>
  <c r="G105" i="6"/>
  <c r="F105" i="6"/>
  <c r="E105" i="6"/>
  <c r="D105" i="6"/>
  <c r="S469" i="6"/>
  <c r="R469" i="6"/>
  <c r="G469" i="6"/>
  <c r="F469" i="6"/>
  <c r="E469" i="6"/>
  <c r="D469" i="6"/>
  <c r="S477" i="6"/>
  <c r="R477" i="6"/>
  <c r="G477" i="6"/>
  <c r="F477" i="6"/>
  <c r="E477" i="6"/>
  <c r="D477" i="6"/>
  <c r="S273" i="6"/>
  <c r="R273" i="6"/>
  <c r="G273" i="6"/>
  <c r="F273" i="6"/>
  <c r="E273" i="6"/>
  <c r="D273" i="6"/>
  <c r="S468" i="6"/>
  <c r="R468" i="6"/>
  <c r="G468" i="6"/>
  <c r="F468" i="6"/>
  <c r="E468" i="6"/>
  <c r="D468" i="6"/>
  <c r="S476" i="6"/>
  <c r="R476" i="6"/>
  <c r="G476" i="6"/>
  <c r="F476" i="6"/>
  <c r="E476" i="6"/>
  <c r="D476" i="6"/>
  <c r="S10" i="6"/>
  <c r="R10" i="6"/>
  <c r="G10" i="6"/>
  <c r="F10" i="6"/>
  <c r="E10" i="6"/>
  <c r="D10" i="6"/>
  <c r="S243" i="6"/>
  <c r="R243" i="6"/>
  <c r="G243" i="6"/>
  <c r="F243" i="6"/>
  <c r="E243" i="6"/>
  <c r="D243" i="6"/>
  <c r="S355" i="6"/>
  <c r="R355" i="6"/>
  <c r="G355" i="6"/>
  <c r="F355" i="6"/>
  <c r="E355" i="6"/>
  <c r="D355" i="6"/>
  <c r="S9" i="6"/>
  <c r="R9" i="6"/>
  <c r="G9" i="6"/>
  <c r="F9" i="6"/>
  <c r="E9" i="6"/>
  <c r="D9" i="6"/>
  <c r="S242" i="6"/>
  <c r="R242" i="6"/>
  <c r="G242" i="6"/>
  <c r="F242" i="6"/>
  <c r="E242" i="6"/>
  <c r="D242" i="6"/>
  <c r="S367" i="6"/>
  <c r="R367" i="6"/>
  <c r="G367" i="6"/>
  <c r="F367" i="6"/>
  <c r="E367" i="6"/>
  <c r="D367" i="6"/>
  <c r="S14" i="6"/>
  <c r="R14" i="6"/>
  <c r="G14" i="6"/>
  <c r="F14" i="6"/>
  <c r="E14" i="6"/>
  <c r="D14" i="6"/>
  <c r="S241" i="6"/>
  <c r="R241" i="6"/>
  <c r="G241" i="6"/>
  <c r="F241" i="6"/>
  <c r="E241" i="6"/>
  <c r="D241" i="6"/>
  <c r="S351" i="6"/>
  <c r="R351" i="6"/>
  <c r="G351" i="6"/>
  <c r="F351" i="6"/>
  <c r="E351" i="6"/>
  <c r="D351" i="6"/>
  <c r="AD29" i="4"/>
  <c r="O12" i="7" l="1"/>
  <c r="N16" i="7"/>
  <c r="O28" i="7"/>
  <c r="O24" i="7"/>
  <c r="O8" i="7"/>
  <c r="P8" i="7" s="1"/>
  <c r="O31" i="7"/>
  <c r="P31" i="7" s="1"/>
  <c r="Q30" i="7" s="1"/>
  <c r="N28" i="7"/>
  <c r="P28" i="7" s="1"/>
  <c r="Q27" i="7" s="1"/>
  <c r="O27" i="7"/>
  <c r="P27" i="7" s="1"/>
  <c r="N24" i="7"/>
  <c r="O23" i="7"/>
  <c r="P23" i="7" s="1"/>
  <c r="N19" i="7"/>
  <c r="P19" i="7"/>
  <c r="N20" i="7"/>
  <c r="P20" i="7" s="1"/>
  <c r="Q19" i="7" s="1"/>
  <c r="N15" i="7"/>
  <c r="O16" i="7"/>
  <c r="P16" i="7" s="1"/>
  <c r="Q15" i="7" s="1"/>
  <c r="N12" i="7"/>
  <c r="P12" i="7" s="1"/>
  <c r="Q11" i="7" s="1"/>
  <c r="O11" i="7"/>
  <c r="P11" i="7" s="1"/>
  <c r="P7" i="7"/>
  <c r="Q7" i="7" s="1"/>
  <c r="P24" i="7" l="1"/>
  <c r="Q23" i="7" s="1"/>
</calcChain>
</file>

<file path=xl/sharedStrings.xml><?xml version="1.0" encoding="utf-8"?>
<sst xmlns="http://schemas.openxmlformats.org/spreadsheetml/2006/main" count="8803" uniqueCount="2129">
  <si>
    <t>abilities</t>
  </si>
  <si>
    <t>against_bug</t>
  </si>
  <si>
    <t>against_dark</t>
  </si>
  <si>
    <t>against_dragon</t>
  </si>
  <si>
    <t>against_electric</t>
  </si>
  <si>
    <t>against_fairy</t>
  </si>
  <si>
    <t>against_fight</t>
  </si>
  <si>
    <t>against_fire</t>
  </si>
  <si>
    <t>against_flying</t>
  </si>
  <si>
    <t>against_ghost</t>
  </si>
  <si>
    <t>against_grass</t>
  </si>
  <si>
    <t>against_ground</t>
  </si>
  <si>
    <t>against_ice</t>
  </si>
  <si>
    <t>against_normal</t>
  </si>
  <si>
    <t>against_poison</t>
  </si>
  <si>
    <t>against_psychic</t>
  </si>
  <si>
    <t>against_rock</t>
  </si>
  <si>
    <t>against_steel</t>
  </si>
  <si>
    <t>against_water</t>
  </si>
  <si>
    <t>attack</t>
  </si>
  <si>
    <t>base_egg_steps</t>
  </si>
  <si>
    <t>base_happiness</t>
  </si>
  <si>
    <t>base_total</t>
  </si>
  <si>
    <t>capture_rate</t>
  </si>
  <si>
    <t>classfication</t>
  </si>
  <si>
    <t>defense</t>
  </si>
  <si>
    <t>experience_growth</t>
  </si>
  <si>
    <t>height_m</t>
  </si>
  <si>
    <t>hp</t>
  </si>
  <si>
    <t>japanese_name</t>
  </si>
  <si>
    <t>name</t>
  </si>
  <si>
    <t>percentage_male</t>
  </si>
  <si>
    <t>pokedex_number</t>
  </si>
  <si>
    <t>sp_attack</t>
  </si>
  <si>
    <t>sp_defense</t>
  </si>
  <si>
    <t>speed</t>
  </si>
  <si>
    <t>type1</t>
  </si>
  <si>
    <t>type2</t>
  </si>
  <si>
    <t>weight_kg</t>
  </si>
  <si>
    <t>generation</t>
  </si>
  <si>
    <t>is_legendary</t>
  </si>
  <si>
    <t>['Overgrow', 'Chlorophyll']</t>
  </si>
  <si>
    <t>45</t>
  </si>
  <si>
    <t>Seed Pokémon</t>
  </si>
  <si>
    <t>Fushigidaneフシギダネ</t>
  </si>
  <si>
    <t>Bulbasaur</t>
  </si>
  <si>
    <t>grass</t>
  </si>
  <si>
    <t>poison</t>
  </si>
  <si>
    <t>Fushigisouフシギソウ</t>
  </si>
  <si>
    <t>Ivysaur</t>
  </si>
  <si>
    <t>Fushigibanaフシギバナ</t>
  </si>
  <si>
    <t>Venusaur</t>
  </si>
  <si>
    <t>['Blaze', 'Solar Power']</t>
  </si>
  <si>
    <t>Lizard Pokémon</t>
  </si>
  <si>
    <t>Hitokageヒトカゲ</t>
  </si>
  <si>
    <t>Charmander</t>
  </si>
  <si>
    <t>fire</t>
  </si>
  <si>
    <t>Flame Pokémon</t>
  </si>
  <si>
    <t>Lizardoリザード</t>
  </si>
  <si>
    <t>Charmeleon</t>
  </si>
  <si>
    <t>Lizardonリザードン</t>
  </si>
  <si>
    <t>Charizard</t>
  </si>
  <si>
    <t>flying</t>
  </si>
  <si>
    <t>['Torrent', 'Rain Dish']</t>
  </si>
  <si>
    <t>Tiny Turtle Pokémon</t>
  </si>
  <si>
    <t>Zenigameゼニガメ</t>
  </si>
  <si>
    <t>Squirtle</t>
  </si>
  <si>
    <t>water</t>
  </si>
  <si>
    <t>Turtle Pokémon</t>
  </si>
  <si>
    <t>Kameilカメール</t>
  </si>
  <si>
    <t>Wartortle</t>
  </si>
  <si>
    <t>Shellfish Pokémon</t>
  </si>
  <si>
    <t>Kamexカメックス</t>
  </si>
  <si>
    <t>Blastoise</t>
  </si>
  <si>
    <t>['Shield Dust', 'Run Away']</t>
  </si>
  <si>
    <t>255</t>
  </si>
  <si>
    <t>Worm Pokémon</t>
  </si>
  <si>
    <t>Caterpieキャタピー</t>
  </si>
  <si>
    <t>Caterpie</t>
  </si>
  <si>
    <t>bug</t>
  </si>
  <si>
    <t>['Shed Skin']</t>
  </si>
  <si>
    <t>120</t>
  </si>
  <si>
    <t>Cocoon Pokémon</t>
  </si>
  <si>
    <t>Transelトランセル</t>
  </si>
  <si>
    <t>Metapod</t>
  </si>
  <si>
    <t>['Compoundeyes', 'Tinted Lens']</t>
  </si>
  <si>
    <t>Butterfly Pokémon</t>
  </si>
  <si>
    <t>Butterfreeバタフリー</t>
  </si>
  <si>
    <t>Butterfree</t>
  </si>
  <si>
    <t>Hairy Pokémon</t>
  </si>
  <si>
    <t>Beedleビードル</t>
  </si>
  <si>
    <t>Weedle</t>
  </si>
  <si>
    <t>Cocoonコクーン</t>
  </si>
  <si>
    <t>Kakuna</t>
  </si>
  <si>
    <t>['Swarm', 'Sniper']</t>
  </si>
  <si>
    <t>Poison Bee Pokémon</t>
  </si>
  <si>
    <t>Spearスピアー</t>
  </si>
  <si>
    <t>Beedrill</t>
  </si>
  <si>
    <t>['Keen Eye', 'Tangled Feet', 'Big Pecks']</t>
  </si>
  <si>
    <t>Tiny Bird Pokémon</t>
  </si>
  <si>
    <t>Poppoポッポ</t>
  </si>
  <si>
    <t>Pidgey</t>
  </si>
  <si>
    <t>normal</t>
  </si>
  <si>
    <t>Bird Pokémon</t>
  </si>
  <si>
    <t>Pigeonピジョン</t>
  </si>
  <si>
    <t>Pidgeotto</t>
  </si>
  <si>
    <t>Pigeotピジョット</t>
  </si>
  <si>
    <t>Pidgeot</t>
  </si>
  <si>
    <t>['Run Away', 'Guts', 'Hustle', 'Gluttony', 'Hustle', 'Thick Fat']</t>
  </si>
  <si>
    <t>Mouse Pokémon</t>
  </si>
  <si>
    <t>Korattaコラッタ</t>
  </si>
  <si>
    <t>Rattata</t>
  </si>
  <si>
    <t>dark</t>
  </si>
  <si>
    <t>127</t>
  </si>
  <si>
    <t>Rattaラッタ</t>
  </si>
  <si>
    <t>Raticate</t>
  </si>
  <si>
    <t>['Keen Eye', 'Sniper']</t>
  </si>
  <si>
    <t>Onisuzumeオニスズメ</t>
  </si>
  <si>
    <t>Spearow</t>
  </si>
  <si>
    <t>90</t>
  </si>
  <si>
    <t>Beak Pokémon</t>
  </si>
  <si>
    <t>Onidrillオニドリル</t>
  </si>
  <si>
    <t>Fearow</t>
  </si>
  <si>
    <t>['Intimidate', 'Shed Skin', 'Unnerve']</t>
  </si>
  <si>
    <t>Snake Pokémon</t>
  </si>
  <si>
    <t>Arboアーボ</t>
  </si>
  <si>
    <t>Ekans</t>
  </si>
  <si>
    <t>Cobra Pokémon</t>
  </si>
  <si>
    <t>Arbokアーボック</t>
  </si>
  <si>
    <t>Arbok</t>
  </si>
  <si>
    <t>['Static', 'Lightningrod']</t>
  </si>
  <si>
    <t>190</t>
  </si>
  <si>
    <t>Pikachuピカチュウ</t>
  </si>
  <si>
    <t>Pikachu</t>
  </si>
  <si>
    <t>electric</t>
  </si>
  <si>
    <t>['Static', 'Lightningrod', 'Surge Surfer']</t>
  </si>
  <si>
    <t>75</t>
  </si>
  <si>
    <t>Raichuライチュウ</t>
  </si>
  <si>
    <t>Raichu</t>
  </si>
  <si>
    <t>['Sand Veil', 'Sand Rush', 'Snow Cloak', 'Slush Rush']</t>
  </si>
  <si>
    <t>Sandサンド</t>
  </si>
  <si>
    <t>Sandshrew</t>
  </si>
  <si>
    <t>ground</t>
  </si>
  <si>
    <t>ice</t>
  </si>
  <si>
    <t>Sandpanサンドパン</t>
  </si>
  <si>
    <t>Sandslash</t>
  </si>
  <si>
    <t>['Poison Point', 'Rivalry', 'Hustle']</t>
  </si>
  <si>
    <t>235</t>
  </si>
  <si>
    <t>Poison Pin Pokémon</t>
  </si>
  <si>
    <t>Nidoran?ニドラン♀</t>
  </si>
  <si>
    <t>Nidoran♀</t>
  </si>
  <si>
    <t>Nidorinaニドリーナ</t>
  </si>
  <si>
    <t>Nidorina</t>
  </si>
  <si>
    <t>['Poison Point', 'Rivalry', 'Sheer Force']</t>
  </si>
  <si>
    <t>Drill Pokémon</t>
  </si>
  <si>
    <t>Nidoqueenニドクイン</t>
  </si>
  <si>
    <t>Nidoqueen</t>
  </si>
  <si>
    <t>Nidoran?ニドラン♂</t>
  </si>
  <si>
    <t>Nidoran♂</t>
  </si>
  <si>
    <t>Nidorinoニドリーノ</t>
  </si>
  <si>
    <t>Nidorino</t>
  </si>
  <si>
    <t>Nidokingニドキング</t>
  </si>
  <si>
    <t>Nidoking</t>
  </si>
  <si>
    <t>['Cute Charm', 'Magic Guard', 'Friend Guard']</t>
  </si>
  <si>
    <t>150</t>
  </si>
  <si>
    <t>Fairy Pokémon</t>
  </si>
  <si>
    <t>Pippiピッピ</t>
  </si>
  <si>
    <t>Clefairy</t>
  </si>
  <si>
    <t>fairy</t>
  </si>
  <si>
    <t>['Cute Charm', 'Magic Guard', 'Unaware']</t>
  </si>
  <si>
    <t>25</t>
  </si>
  <si>
    <t>Pixyピクシー</t>
  </si>
  <si>
    <t>Clefable</t>
  </si>
  <si>
    <t>['Flash Fire', 'Drought', 'Snow Cloak', 'Snow Warning']</t>
  </si>
  <si>
    <t>Fox Pokémon</t>
  </si>
  <si>
    <t>Rokonロコン</t>
  </si>
  <si>
    <t>Vulpix</t>
  </si>
  <si>
    <t>Kyukonキュウコン</t>
  </si>
  <si>
    <t>Ninetales</t>
  </si>
  <si>
    <t>['Cute Charm', 'Competitive', 'Friend Guard']</t>
  </si>
  <si>
    <t>170</t>
  </si>
  <si>
    <t>Balloon Pokémon</t>
  </si>
  <si>
    <t>Purinプリン</t>
  </si>
  <si>
    <t>Jigglypuff</t>
  </si>
  <si>
    <t>['Cute Charm', 'Competitive', 'Frisk']</t>
  </si>
  <si>
    <t>50</t>
  </si>
  <si>
    <t>Pukurinプクリン</t>
  </si>
  <si>
    <t>Wigglytuff</t>
  </si>
  <si>
    <t>['Inner Focus', 'Infiltrator']</t>
  </si>
  <si>
    <t>Bat Pokémon</t>
  </si>
  <si>
    <t>Zubatズバット</t>
  </si>
  <si>
    <t>Zubat</t>
  </si>
  <si>
    <t>Golbatゴルバット</t>
  </si>
  <si>
    <t>Golbat</t>
  </si>
  <si>
    <t>['Chlorophyll', 'Run Away']</t>
  </si>
  <si>
    <t>Weed Pokémon</t>
  </si>
  <si>
    <t>Nazonokusaナゾノクサ</t>
  </si>
  <si>
    <t>Oddish</t>
  </si>
  <si>
    <t>['Chlorophyll', 'Stench']</t>
  </si>
  <si>
    <t>Kusaihanaクサイハナ</t>
  </si>
  <si>
    <t>Gloom</t>
  </si>
  <si>
    <t>['Chlorophyll', 'Effect Spore']</t>
  </si>
  <si>
    <t>Flower Pokémon</t>
  </si>
  <si>
    <t>Ruffresiaラフレシア</t>
  </si>
  <si>
    <t>Vileplume</t>
  </si>
  <si>
    <t>['Effect Spore', 'Dry Skin', 'Damp']</t>
  </si>
  <si>
    <t>Mushroom Pokémon</t>
  </si>
  <si>
    <t>Parasパラス</t>
  </si>
  <si>
    <t>Paras</t>
  </si>
  <si>
    <t>Parasectパラセクト</t>
  </si>
  <si>
    <t>Parasect</t>
  </si>
  <si>
    <t>['Compoundeyes', 'Tinted Lens', 'Run Away']</t>
  </si>
  <si>
    <t>Insect Pokémon</t>
  </si>
  <si>
    <t>Kongpangコンパン</t>
  </si>
  <si>
    <t>Venonat</t>
  </si>
  <si>
    <t>['Shield Dust', 'Tinted Lens', 'Wonder Skin ']</t>
  </si>
  <si>
    <t>Poison Moth Pokémon</t>
  </si>
  <si>
    <t>Morphonモルフォン</t>
  </si>
  <si>
    <t>Venomoth</t>
  </si>
  <si>
    <t>['Sand Veil', 'Arena Trap', 'Sand Force', 'Sand Veil', 'Tangling Hair', 'Sand Force']</t>
  </si>
  <si>
    <t>Mole Pokémon</t>
  </si>
  <si>
    <t>Digdaディグダ</t>
  </si>
  <si>
    <t>Diglett</t>
  </si>
  <si>
    <t>Dugtrioダグトリオ</t>
  </si>
  <si>
    <t>Dugtrio</t>
  </si>
  <si>
    <t>['Pickup', 'Technician', 'Unnerve', 'Pickup', 'Technician', 'Rattled']</t>
  </si>
  <si>
    <t>Scratch Cat Pokémon</t>
  </si>
  <si>
    <t>Nyarthニャース</t>
  </si>
  <si>
    <t>Meowth</t>
  </si>
  <si>
    <t>['Limber', 'Technician', 'Unnerve', 'Fur Coat', 'Technician', 'Rattled']</t>
  </si>
  <si>
    <t>Classy Cat Pokémon</t>
  </si>
  <si>
    <t>Persianペルシアン</t>
  </si>
  <si>
    <t>Persian</t>
  </si>
  <si>
    <t>['Damp', 'Cloud Nine', 'Swift Swim']</t>
  </si>
  <si>
    <t>Duck Pokémon</t>
  </si>
  <si>
    <t>Koduckコダック</t>
  </si>
  <si>
    <t>Psyduck</t>
  </si>
  <si>
    <t>Golduckゴルダック</t>
  </si>
  <si>
    <t>Golduck</t>
  </si>
  <si>
    <t>['Vital Spirit', 'Anger Point', 'Defiant']</t>
  </si>
  <si>
    <t>Pig Monkey Pokémon</t>
  </si>
  <si>
    <t>Mankeyマンキー</t>
  </si>
  <si>
    <t>Mankey</t>
  </si>
  <si>
    <t>fighting</t>
  </si>
  <si>
    <t>Okorizaruオコリザル</t>
  </si>
  <si>
    <t>Primeape</t>
  </si>
  <si>
    <t>['Intimidate', 'Flash Fire', 'Justified']</t>
  </si>
  <si>
    <t>Puppy Pokémon</t>
  </si>
  <si>
    <t>Gardieガーディ</t>
  </si>
  <si>
    <t>Growlithe</t>
  </si>
  <si>
    <t>Legendary Pokémon</t>
  </si>
  <si>
    <t>Windieウインディ</t>
  </si>
  <si>
    <t>Arcanine</t>
  </si>
  <si>
    <t>['Water Absorb', 'Damp', 'Swift Swim']</t>
  </si>
  <si>
    <t>Tadpole Pokémon</t>
  </si>
  <si>
    <t>Nyoromoニョロモ</t>
  </si>
  <si>
    <t>Poliwag</t>
  </si>
  <si>
    <t>Nyorozoニョロゾ</t>
  </si>
  <si>
    <t>Poliwhirl</t>
  </si>
  <si>
    <t>Nyorobonニョロボン</t>
  </si>
  <si>
    <t>Poliwrath</t>
  </si>
  <si>
    <t>['Synchronize', 'Inner Focus', 'Magic Guard']</t>
  </si>
  <si>
    <t>200</t>
  </si>
  <si>
    <t>Psi Pokémon</t>
  </si>
  <si>
    <t>Caseyケーシィ</t>
  </si>
  <si>
    <t>Abra</t>
  </si>
  <si>
    <t>psychic</t>
  </si>
  <si>
    <t>100</t>
  </si>
  <si>
    <t>Yungererユンゲラー</t>
  </si>
  <si>
    <t>Kadabra</t>
  </si>
  <si>
    <t>Foodinフーディン</t>
  </si>
  <si>
    <t>Alakazam</t>
  </si>
  <si>
    <t>['Guts', 'No Guard', 'Steadfast']</t>
  </si>
  <si>
    <t>180</t>
  </si>
  <si>
    <t>Superpower Pokémon</t>
  </si>
  <si>
    <t>Wanrikyワンリキー</t>
  </si>
  <si>
    <t>Machop</t>
  </si>
  <si>
    <t>Gorikyゴーリキー</t>
  </si>
  <si>
    <t>Machoke</t>
  </si>
  <si>
    <t>Kairikyカイリキー</t>
  </si>
  <si>
    <t>Machamp</t>
  </si>
  <si>
    <t>['Chlorophyll', 'Gluttony']</t>
  </si>
  <si>
    <t>Madatsubomiマダツボミ</t>
  </si>
  <si>
    <t>Bellsprout</t>
  </si>
  <si>
    <t>Flycatcher Pokémon</t>
  </si>
  <si>
    <t>Utsudonウツドン</t>
  </si>
  <si>
    <t>Weepinbell</t>
  </si>
  <si>
    <t>Utsubotウツボット</t>
  </si>
  <si>
    <t>Victreebel</t>
  </si>
  <si>
    <t>['Clear Body', 'Liquid Ooze', 'Rain Dish']</t>
  </si>
  <si>
    <t>Jellyfish Pokémon</t>
  </si>
  <si>
    <t>Menokurageメノクラゲ</t>
  </si>
  <si>
    <t>Tentacool</t>
  </si>
  <si>
    <t>60</t>
  </si>
  <si>
    <t>Dokukurageドククラゲ</t>
  </si>
  <si>
    <t>Tentacruel</t>
  </si>
  <si>
    <t>['Rock Head', 'Sturdy', 'Sand Veil', 'Magnet Pull', 'Sturdy', 'Galvanize']</t>
  </si>
  <si>
    <t>Rock Pokémon</t>
  </si>
  <si>
    <t>Isitsubuteイシツブテ</t>
  </si>
  <si>
    <t>Geodude</t>
  </si>
  <si>
    <t>rock</t>
  </si>
  <si>
    <t>Goloneゴローン</t>
  </si>
  <si>
    <t>Graveler</t>
  </si>
  <si>
    <t>Megaton Pokémon</t>
  </si>
  <si>
    <t>Golonyaゴローニャ</t>
  </si>
  <si>
    <t>Golem</t>
  </si>
  <si>
    <t>['Run Away', 'Flash Fire', 'Flame Body']</t>
  </si>
  <si>
    <t>Fire Horse Pokémon</t>
  </si>
  <si>
    <t>Ponytaポニータ</t>
  </si>
  <si>
    <t>Ponyta</t>
  </si>
  <si>
    <t>Gallopギャロップ</t>
  </si>
  <si>
    <t>Rapidash</t>
  </si>
  <si>
    <t>['Oblivious', 'Own Tempo', 'Regenerator']</t>
  </si>
  <si>
    <t>Dopey Pokémon</t>
  </si>
  <si>
    <t>Yadonヤドン</t>
  </si>
  <si>
    <t>Slowpoke</t>
  </si>
  <si>
    <t>Hermit Crab Pokémon</t>
  </si>
  <si>
    <t>Yadoranヤドラン</t>
  </si>
  <si>
    <t>Slowbro</t>
  </si>
  <si>
    <t>['Magnet Pull', 'Sturdy', 'Analytic']</t>
  </si>
  <si>
    <t>Magnet Pokémon</t>
  </si>
  <si>
    <t>Coilコイル</t>
  </si>
  <si>
    <t>Magnemite</t>
  </si>
  <si>
    <t>steel</t>
  </si>
  <si>
    <t>Rarecoilレアコイル</t>
  </si>
  <si>
    <t>Magneton</t>
  </si>
  <si>
    <t>['Keen Eye', 'Inner Focus', 'Defiant']</t>
  </si>
  <si>
    <t>Wild Duck Pokémon</t>
  </si>
  <si>
    <t>Kamonegiカモネギ</t>
  </si>
  <si>
    <t>Farfetch'd</t>
  </si>
  <si>
    <t>['Run Away', 'Early Bird', 'Tangled Feet']</t>
  </si>
  <si>
    <t>Twin Bird Pokémon</t>
  </si>
  <si>
    <t>Dodoドードー</t>
  </si>
  <si>
    <t>Doduo</t>
  </si>
  <si>
    <t>Triple Bird Pokémon</t>
  </si>
  <si>
    <t>Dodorioドードリオ</t>
  </si>
  <si>
    <t>Dodrio</t>
  </si>
  <si>
    <t>['Thick Fat', 'Hydration', 'Ice Body']</t>
  </si>
  <si>
    <t>Sea Lion Pokémon</t>
  </si>
  <si>
    <t>Pawouパウワウ</t>
  </si>
  <si>
    <t>Seel</t>
  </si>
  <si>
    <t>Jugonジュゴン</t>
  </si>
  <si>
    <t>Dewgong</t>
  </si>
  <si>
    <t>['Stench', 'Sticky Hold', 'Poison Touch', 'Poison Touch', 'Gluttony', 'Power of Alchemy']</t>
  </si>
  <si>
    <t>Sludge Pokémon</t>
  </si>
  <si>
    <t>Betbeterベトベター</t>
  </si>
  <si>
    <t>Grimer</t>
  </si>
  <si>
    <t>Betbetonベトベトン</t>
  </si>
  <si>
    <t>Muk</t>
  </si>
  <si>
    <t>['Shell Armor', 'Skill Link', 'Overcoat']</t>
  </si>
  <si>
    <t>Bivalve Pokémon</t>
  </si>
  <si>
    <t>Shellderシェルダー</t>
  </si>
  <si>
    <t>Shellder</t>
  </si>
  <si>
    <t>Parshenパルシェン</t>
  </si>
  <si>
    <t>Cloyster</t>
  </si>
  <si>
    <t>['Levitate']</t>
  </si>
  <si>
    <t>Gas Pokémon</t>
  </si>
  <si>
    <t>Ghosゴース</t>
  </si>
  <si>
    <t>Gastly</t>
  </si>
  <si>
    <t>ghost</t>
  </si>
  <si>
    <t>Ghostゴースト</t>
  </si>
  <si>
    <t>Haunter</t>
  </si>
  <si>
    <t>['Cursed Body']</t>
  </si>
  <si>
    <t>Shadow Pokémon</t>
  </si>
  <si>
    <t>Gangarゲンガー</t>
  </si>
  <si>
    <t>Gengar</t>
  </si>
  <si>
    <t>['Rock Head', 'Sturdy', 'Weak Armor']</t>
  </si>
  <si>
    <t>Rock Snake Pokémon</t>
  </si>
  <si>
    <t>Iwarkイワーク</t>
  </si>
  <si>
    <t>Onix</t>
  </si>
  <si>
    <t>['Insomnia', 'Forewarn', 'Inner Focus']</t>
  </si>
  <si>
    <t>Hypnosis Pokémon</t>
  </si>
  <si>
    <t>Sleepeスリープ</t>
  </si>
  <si>
    <t>Drowzee</t>
  </si>
  <si>
    <t>Sleeperスリーパー</t>
  </si>
  <si>
    <t>Hypno</t>
  </si>
  <si>
    <t>['Hyper Cutter', 'Shell Armor', 'Sheer Force']</t>
  </si>
  <si>
    <t>225</t>
  </si>
  <si>
    <t>River Crab Pokémon</t>
  </si>
  <si>
    <t>Crabクラブ</t>
  </si>
  <si>
    <t>Krabby</t>
  </si>
  <si>
    <t>Pincer Pokémon</t>
  </si>
  <si>
    <t>Kinglerキングラー</t>
  </si>
  <si>
    <t>Kingler</t>
  </si>
  <si>
    <t>['Soundproof', 'Static', 'Aftermath']</t>
  </si>
  <si>
    <t>Ball Pokémon</t>
  </si>
  <si>
    <t>Biriridamaビリリダマ</t>
  </si>
  <si>
    <t>Voltorb</t>
  </si>
  <si>
    <t>Marumineマルマイン</t>
  </si>
  <si>
    <t>Electrode</t>
  </si>
  <si>
    <t>['Chlorophyll', 'Harvest']</t>
  </si>
  <si>
    <t>Egg Pokémon</t>
  </si>
  <si>
    <t>Tamatamaタマタマ</t>
  </si>
  <si>
    <t>Exeggcute</t>
  </si>
  <si>
    <t>['Chlorophyll', 'Harvest', 'Frisk', 'Harvest']</t>
  </si>
  <si>
    <t>Coconut Pokémon</t>
  </si>
  <si>
    <t>Nassyナッシー</t>
  </si>
  <si>
    <t>Exeggutor</t>
  </si>
  <si>
    <t>['Rock Head', 'Lightningrod', 'Battle Armor']</t>
  </si>
  <si>
    <t>Lonely Pokémon</t>
  </si>
  <si>
    <t>Karakaraカラカラ</t>
  </si>
  <si>
    <t>Cubone</t>
  </si>
  <si>
    <t>['Rock Head', 'Lightningrod', 'Battle Armor', 'Cursed Body', 'Lightningrod', 'Rock Head']</t>
  </si>
  <si>
    <t>Bone Keeper Pokémon</t>
  </si>
  <si>
    <t>Garagaraガラガラ</t>
  </si>
  <si>
    <t>Marowak</t>
  </si>
  <si>
    <t>['Limber', 'Reckless', 'Unburden']</t>
  </si>
  <si>
    <t>Kicking Pokémon</t>
  </si>
  <si>
    <t>Sawamularサワムラー</t>
  </si>
  <si>
    <t>Hitmonlee</t>
  </si>
  <si>
    <t>['Keen Eye', 'Iron Fist', 'Inner Focus']</t>
  </si>
  <si>
    <t>Punching Pokémon</t>
  </si>
  <si>
    <t>Ebiwalarエビワラー</t>
  </si>
  <si>
    <t>Hitmonchan</t>
  </si>
  <si>
    <t>['Own Tempo', 'Oblivious', 'Cloud Nine']</t>
  </si>
  <si>
    <t>Licking Pokémon</t>
  </si>
  <si>
    <t>Beroringaベロリンガ</t>
  </si>
  <si>
    <t>Lickitung</t>
  </si>
  <si>
    <t>Poison Gas Pokémon</t>
  </si>
  <si>
    <t>Dogarsドガース</t>
  </si>
  <si>
    <t>Koffing</t>
  </si>
  <si>
    <t>Matadogasマタドガス</t>
  </si>
  <si>
    <t>Weezing</t>
  </si>
  <si>
    <t>['Lightningrod', 'Rock Head', 'Reckless']</t>
  </si>
  <si>
    <t>Spikes Pokémon</t>
  </si>
  <si>
    <t>Sihornサイホーン</t>
  </si>
  <si>
    <t>Rhyhorn</t>
  </si>
  <si>
    <t>Sidonサイドン</t>
  </si>
  <si>
    <t>Rhydon</t>
  </si>
  <si>
    <t>['Natural Cure', 'Serene Grace', 'Healer']</t>
  </si>
  <si>
    <t>30</t>
  </si>
  <si>
    <t>Luckyラッキー</t>
  </si>
  <si>
    <t>Chansey</t>
  </si>
  <si>
    <t>['Chlorophyll', 'Leaf Guard', 'Regenerator']</t>
  </si>
  <si>
    <t>Vine Pokémon</t>
  </si>
  <si>
    <t>Monjaraモンジャラ</t>
  </si>
  <si>
    <t>Tangela</t>
  </si>
  <si>
    <t>['Early Bird', 'Scrappy', 'Inner Focus']</t>
  </si>
  <si>
    <t>Parent Pokémon</t>
  </si>
  <si>
    <t>Garuraガルーラ</t>
  </si>
  <si>
    <t>Kangaskhan</t>
  </si>
  <si>
    <t>['Swift Swim', 'Sniper', 'Damp']</t>
  </si>
  <si>
    <t>Dragon Pokémon</t>
  </si>
  <si>
    <t>Tattuタッツー</t>
  </si>
  <si>
    <t>Horsea</t>
  </si>
  <si>
    <t>['Poison Point', 'Sniper', 'Damp']</t>
  </si>
  <si>
    <t>Seadraシードラ</t>
  </si>
  <si>
    <t>Seadra</t>
  </si>
  <si>
    <t>['Swift Swim', 'Water Veil', 'Lightningrod']</t>
  </si>
  <si>
    <t>Goldfish Pokémon</t>
  </si>
  <si>
    <t>Tosakintoトサキント</t>
  </si>
  <si>
    <t>Goldeen</t>
  </si>
  <si>
    <t>Azumaoアズマオウ</t>
  </si>
  <si>
    <t>Seaking</t>
  </si>
  <si>
    <t>['Illuminate', 'Natural Cure', 'Analytic']</t>
  </si>
  <si>
    <t>Starshape Pokémon</t>
  </si>
  <si>
    <t>Hitodemanヒトデマン</t>
  </si>
  <si>
    <t>Staryu</t>
  </si>
  <si>
    <t>Mysterious Pokémon</t>
  </si>
  <si>
    <t>Starmieスターミー</t>
  </si>
  <si>
    <t>Starmie</t>
  </si>
  <si>
    <t>['Soundproof', 'Filter', 'Technician']</t>
  </si>
  <si>
    <t>Barrier Pokémon</t>
  </si>
  <si>
    <t>Barrierdバリヤード</t>
  </si>
  <si>
    <t>Mr. Mime</t>
  </si>
  <si>
    <t>['Swarm', 'Technician', 'Steadfast']</t>
  </si>
  <si>
    <t>Mantis Pokémon</t>
  </si>
  <si>
    <t>Strikeストライク</t>
  </si>
  <si>
    <t>Scyther</t>
  </si>
  <si>
    <t>['Oblivious', 'Forewarn', 'Dry Skin']</t>
  </si>
  <si>
    <t>Humanshape Pokémon</t>
  </si>
  <si>
    <t>Rougelaルージュラ</t>
  </si>
  <si>
    <t>Jynx</t>
  </si>
  <si>
    <t>['Static', 'Vital Spirit']</t>
  </si>
  <si>
    <t>Electric Pokémon</t>
  </si>
  <si>
    <t>Elebooエレブー</t>
  </si>
  <si>
    <t>Electabuzz</t>
  </si>
  <si>
    <t>['Flame Body', 'Vital Spirit']</t>
  </si>
  <si>
    <t>Spitfire Pokémon</t>
  </si>
  <si>
    <t>Booberブーバー</t>
  </si>
  <si>
    <t>Magmar</t>
  </si>
  <si>
    <t>['Hyper Cutter', 'Mold Breaker', 'Moxie']</t>
  </si>
  <si>
    <t>Stagbeetle Pokémon</t>
  </si>
  <si>
    <t>Kailiosカイロス</t>
  </si>
  <si>
    <t>Pinsir</t>
  </si>
  <si>
    <t>['Intimidate', 'Anger Point', 'Sheer Force']</t>
  </si>
  <si>
    <t>Wild Bull Pokémon</t>
  </si>
  <si>
    <t>Kentaurosケンタロス</t>
  </si>
  <si>
    <t>Tauros</t>
  </si>
  <si>
    <t>['Swift Swim', 'Rattled']</t>
  </si>
  <si>
    <t>Fish Pokémon</t>
  </si>
  <si>
    <t>Koikingコイキング</t>
  </si>
  <si>
    <t>Magikarp</t>
  </si>
  <si>
    <t>['Intimidate', 'Moxie']</t>
  </si>
  <si>
    <t>Atrocious Pokémon</t>
  </si>
  <si>
    <t>Gyaradosギャラドス</t>
  </si>
  <si>
    <t>Gyarados</t>
  </si>
  <si>
    <t>['Water Absorb', 'Shell Armor', 'Hydration']</t>
  </si>
  <si>
    <t>Transport Pokémon</t>
  </si>
  <si>
    <t>Laplaceラプラス</t>
  </si>
  <si>
    <t>Lapras</t>
  </si>
  <si>
    <t>['Limber', 'Imposter']</t>
  </si>
  <si>
    <t>35</t>
  </si>
  <si>
    <t>Transform Pokémon</t>
  </si>
  <si>
    <t>Metamonメタモン</t>
  </si>
  <si>
    <t>Ditto</t>
  </si>
  <si>
    <t>['Run Away', 'Adaptability', 'Anticipation']</t>
  </si>
  <si>
    <t>Evolution Pokémon</t>
  </si>
  <si>
    <t>Eievuiイーブイ</t>
  </si>
  <si>
    <t>Eevee</t>
  </si>
  <si>
    <t>['Water Absorb', 'Hydration']</t>
  </si>
  <si>
    <t>Bubble Jet Pokémon</t>
  </si>
  <si>
    <t>Showersシャワーズ</t>
  </si>
  <si>
    <t>Vaporeon</t>
  </si>
  <si>
    <t>['Volt Absorb', 'Quick Feet']</t>
  </si>
  <si>
    <t>Lightning Pokémon</t>
  </si>
  <si>
    <t>Thundersサンダース</t>
  </si>
  <si>
    <t>Jolteon</t>
  </si>
  <si>
    <t>['Flash Fire', 'Guts']</t>
  </si>
  <si>
    <t>Boosterブースター</t>
  </si>
  <si>
    <t>Flareon</t>
  </si>
  <si>
    <t>['Trace', 'Download', 'Analytic']</t>
  </si>
  <si>
    <t>Virtual Pokémon</t>
  </si>
  <si>
    <t>Porygonポリゴン</t>
  </si>
  <si>
    <t>Porygon</t>
  </si>
  <si>
    <t>['Swift Swim', 'Shell Armor', 'Weak Armor']</t>
  </si>
  <si>
    <t>Spiral Pokémon</t>
  </si>
  <si>
    <t>Omniteオムナイト</t>
  </si>
  <si>
    <t>Omanyte</t>
  </si>
  <si>
    <t>Omstarオムスター</t>
  </si>
  <si>
    <t>Omastar</t>
  </si>
  <si>
    <t>['Swift Swim', 'Battle Armor', 'Weak Armor']</t>
  </si>
  <si>
    <t>Kabutoカブト</t>
  </si>
  <si>
    <t>Kabuto</t>
  </si>
  <si>
    <t>Kabutopsカブトプス</t>
  </si>
  <si>
    <t>Kabutops</t>
  </si>
  <si>
    <t>['Rock Head', 'Pressure', 'Unnerve']</t>
  </si>
  <si>
    <t>Fossil Pokémon</t>
  </si>
  <si>
    <t>Pteraプテラ</t>
  </si>
  <si>
    <t>Aerodactyl</t>
  </si>
  <si>
    <t>['Immunity', 'Thick Fat', 'Gluttony']</t>
  </si>
  <si>
    <t>Sleeping Pokémon</t>
  </si>
  <si>
    <t>Kabigonカビゴン</t>
  </si>
  <si>
    <t>Snorlax</t>
  </si>
  <si>
    <t>['Pressure', 'Snow Cloak']</t>
  </si>
  <si>
    <t>3</t>
  </si>
  <si>
    <t>Freeze Pokémon</t>
  </si>
  <si>
    <t>Freezerフリーザー</t>
  </si>
  <si>
    <t>Articuno</t>
  </si>
  <si>
    <t>['Pressure', 'Static']</t>
  </si>
  <si>
    <t>Thunderサンダー</t>
  </si>
  <si>
    <t>Zapdos</t>
  </si>
  <si>
    <t>['Pressure', 'Flame Body']</t>
  </si>
  <si>
    <t>Fireファイヤー</t>
  </si>
  <si>
    <t>Moltres</t>
  </si>
  <si>
    <t>['Shed Skin', 'Marvel Scale']</t>
  </si>
  <si>
    <t>Miniryuミニリュウ</t>
  </si>
  <si>
    <t>Dratini</t>
  </si>
  <si>
    <t>dragon</t>
  </si>
  <si>
    <t>Hakuryuハクリュー</t>
  </si>
  <si>
    <t>Dragonair</t>
  </si>
  <si>
    <t>['Inner Focus', 'Multiscale']</t>
  </si>
  <si>
    <t>Kairyuカイリュー</t>
  </si>
  <si>
    <t>Dragonite</t>
  </si>
  <si>
    <t>['Pressure', 'Unnerve']</t>
  </si>
  <si>
    <t>Genetic Pokémon</t>
  </si>
  <si>
    <t>Mewtwoミュウツー</t>
  </si>
  <si>
    <t>Mewtwo</t>
  </si>
  <si>
    <t>['Synchronize']</t>
  </si>
  <si>
    <t>New Species Pokémon</t>
  </si>
  <si>
    <t>Mewミュウ</t>
  </si>
  <si>
    <t>Mew</t>
  </si>
  <si>
    <t>['Overgrow', 'Leaf Guard']</t>
  </si>
  <si>
    <t>Leaf Pokémon</t>
  </si>
  <si>
    <t>Chicoritaチコリータ</t>
  </si>
  <si>
    <t>Chikorita</t>
  </si>
  <si>
    <t>Bayleafベイリーフ</t>
  </si>
  <si>
    <t>Bayleef</t>
  </si>
  <si>
    <t>Herb Pokémon</t>
  </si>
  <si>
    <t>Meganiumメガニウム</t>
  </si>
  <si>
    <t>Meganium</t>
  </si>
  <si>
    <t>['Blaze', 'Flash Fire']</t>
  </si>
  <si>
    <t>Fire Mouse Pokémon</t>
  </si>
  <si>
    <t>Hinoarashiヒノアラシ</t>
  </si>
  <si>
    <t>Cyndaquil</t>
  </si>
  <si>
    <t>Volcano Pokémon</t>
  </si>
  <si>
    <t>Magmarashiマグマラシ</t>
  </si>
  <si>
    <t>Quilava</t>
  </si>
  <si>
    <t>Bakphoonバクフーン</t>
  </si>
  <si>
    <t>Typhlosion</t>
  </si>
  <si>
    <t>['Torrent', 'Sheer Force']</t>
  </si>
  <si>
    <t>Big Jaw Pokémon</t>
  </si>
  <si>
    <t>Waninokoワニノコ</t>
  </si>
  <si>
    <t>Totodile</t>
  </si>
  <si>
    <t>Alligatesアリゲイツ</t>
  </si>
  <si>
    <t>Croconaw</t>
  </si>
  <si>
    <t>Ordileオーダイル</t>
  </si>
  <si>
    <t>Feraligatr</t>
  </si>
  <si>
    <t>['Run Away', 'Keen Eye', 'Frisk']</t>
  </si>
  <si>
    <t>Scout Pokémon</t>
  </si>
  <si>
    <t>Otachiオタチ</t>
  </si>
  <si>
    <t>Sentret</t>
  </si>
  <si>
    <t>Long Body Pokémon</t>
  </si>
  <si>
    <t>Ootachiオオタチ</t>
  </si>
  <si>
    <t>Furret</t>
  </si>
  <si>
    <t>['Insomnia', 'Keen Eye', 'Tinted Lens']</t>
  </si>
  <si>
    <t>Owl Pokémon</t>
  </si>
  <si>
    <t>Hohoホーホー</t>
  </si>
  <si>
    <t>Hoothoot</t>
  </si>
  <si>
    <t>Yorunozukuヨルノズク</t>
  </si>
  <si>
    <t>Noctowl</t>
  </si>
  <si>
    <t>['Swarm', 'Early Bird', 'Rattled']</t>
  </si>
  <si>
    <t>Five Star Pokémon</t>
  </si>
  <si>
    <t>Redibaレディバ</t>
  </si>
  <si>
    <t>Ledyba</t>
  </si>
  <si>
    <t>['Swarm', 'Early Bird', 'Iron Fist']</t>
  </si>
  <si>
    <t>Redianレディアン</t>
  </si>
  <si>
    <t>Ledian</t>
  </si>
  <si>
    <t>['Swarm', 'Insomnia', 'Sniper']</t>
  </si>
  <si>
    <t>String Spit Pokémon</t>
  </si>
  <si>
    <t>Itomaruイトマル</t>
  </si>
  <si>
    <t>Spinarak</t>
  </si>
  <si>
    <t>Long Leg Pokémon</t>
  </si>
  <si>
    <t>Ariadosアリアドス</t>
  </si>
  <si>
    <t>Ariados</t>
  </si>
  <si>
    <t>Crobatクロバット</t>
  </si>
  <si>
    <t>Crobat</t>
  </si>
  <si>
    <t>['Volt Absorb', 'Illuminate', 'Water Absorb']</t>
  </si>
  <si>
    <t>Angler Pokémon</t>
  </si>
  <si>
    <t>Chonchieチョンチー</t>
  </si>
  <si>
    <t>Chinchou</t>
  </si>
  <si>
    <t>Light Pokémon</t>
  </si>
  <si>
    <t>Lanternランターン</t>
  </si>
  <si>
    <t>Lanturn</t>
  </si>
  <si>
    <t>Tiny Mouse Pokémon</t>
  </si>
  <si>
    <t>Pichuピチュー</t>
  </si>
  <si>
    <t>Pichu</t>
  </si>
  <si>
    <t>Star Shape Pokémon</t>
  </si>
  <si>
    <t>Pyピィ</t>
  </si>
  <si>
    <t>Cleffa</t>
  </si>
  <si>
    <t>Pupurinププリン</t>
  </si>
  <si>
    <t>Igglybuff</t>
  </si>
  <si>
    <t>['Hustle', 'Serene Grace', 'Super Luck']</t>
  </si>
  <si>
    <t>Spike Ball Pokémon</t>
  </si>
  <si>
    <t>Togepyトゲピー</t>
  </si>
  <si>
    <t>Togepi</t>
  </si>
  <si>
    <t>Happiness Pokémon</t>
  </si>
  <si>
    <t>Togechickトゲチック</t>
  </si>
  <si>
    <t>Togetic</t>
  </si>
  <si>
    <t>['Synchronize', 'Early Bird', 'Magic Bounce']</t>
  </si>
  <si>
    <t>Little Bird Pokémon</t>
  </si>
  <si>
    <t>Natyネイティ</t>
  </si>
  <si>
    <t>Natu</t>
  </si>
  <si>
    <t>Mystic Pokémon</t>
  </si>
  <si>
    <t>Natioネイティオ</t>
  </si>
  <si>
    <t>Xatu</t>
  </si>
  <si>
    <t>['Static', 'Plus']</t>
  </si>
  <si>
    <t>Wool Pokémon</t>
  </si>
  <si>
    <t>Merriepメリープ</t>
  </si>
  <si>
    <t>Mareep</t>
  </si>
  <si>
    <t>Mokokoモココ</t>
  </si>
  <si>
    <t>Flaaffy</t>
  </si>
  <si>
    <t>Denryuデンリュウ</t>
  </si>
  <si>
    <t>Ampharos</t>
  </si>
  <si>
    <t>['Chlorophyll', 'Healer']</t>
  </si>
  <si>
    <t>Kireihanaキレイハナ</t>
  </si>
  <si>
    <t>Bellossom</t>
  </si>
  <si>
    <t>['Thick Fat', 'Huge Power', 'Sap Sipper']</t>
  </si>
  <si>
    <t>Aquamouse Pokémon</t>
  </si>
  <si>
    <t>Marilマリル</t>
  </si>
  <si>
    <t>Marill</t>
  </si>
  <si>
    <t>Aquarabbit Pokémon</t>
  </si>
  <si>
    <t>Marilliマリルリ</t>
  </si>
  <si>
    <t>Azumarill</t>
  </si>
  <si>
    <t>['Sturdy', 'Rock Head', 'Rattled']</t>
  </si>
  <si>
    <t>65</t>
  </si>
  <si>
    <t>Imitation Pokémon</t>
  </si>
  <si>
    <t>Usokkieウソッキー</t>
  </si>
  <si>
    <t>Sudowoodo</t>
  </si>
  <si>
    <t>['Water Absorb', 'Damp', 'Drizzle']</t>
  </si>
  <si>
    <t>Frog Pokémon</t>
  </si>
  <si>
    <t>Nyorotonoニョロトノ</t>
  </si>
  <si>
    <t>Politoed</t>
  </si>
  <si>
    <t>['Chlorophyll', 'Leaf Guard', 'Infiltrator']</t>
  </si>
  <si>
    <t>Cottonweed Pokémon</t>
  </si>
  <si>
    <t>Haneccoハネッコ</t>
  </si>
  <si>
    <t>Hoppip</t>
  </si>
  <si>
    <t>Popoccoポポッコ</t>
  </si>
  <si>
    <t>Skiploom</t>
  </si>
  <si>
    <t>Wataccoワタッコ</t>
  </si>
  <si>
    <t>Jumpluff</t>
  </si>
  <si>
    <t>['Run Away', 'Pickup', 'Skill Link']</t>
  </si>
  <si>
    <t>Long Tail Pokémon</t>
  </si>
  <si>
    <t>Eipamエイパム</t>
  </si>
  <si>
    <t>Aipom</t>
  </si>
  <si>
    <t>['Chlorophyll', 'Solar Power', 'Early Bird']</t>
  </si>
  <si>
    <t>Himanutsヒマナッツ</t>
  </si>
  <si>
    <t>Sunkern</t>
  </si>
  <si>
    <t>Sun Pokémon</t>
  </si>
  <si>
    <t>Kimawariキマワリ</t>
  </si>
  <si>
    <t>Sunflora</t>
  </si>
  <si>
    <t>['Speed Boost', 'Compoundeyes', 'Frisk']</t>
  </si>
  <si>
    <t>Clear Wing Pokémon</t>
  </si>
  <si>
    <t>Yanyanmaヤンヤンマ</t>
  </si>
  <si>
    <t>Yanma</t>
  </si>
  <si>
    <t>['Damp', 'Water Absorb', 'Unaware']</t>
  </si>
  <si>
    <t>Water Fish Pokémon</t>
  </si>
  <si>
    <t>Upahウパー</t>
  </si>
  <si>
    <t>Wooper</t>
  </si>
  <si>
    <t>Nuohヌオー</t>
  </si>
  <si>
    <t>Quagsire</t>
  </si>
  <si>
    <t>['Synchronize', 'Magic Bounce']</t>
  </si>
  <si>
    <t>Eifieエーフィ</t>
  </si>
  <si>
    <t>Espeon</t>
  </si>
  <si>
    <t>['Synchronize', 'Inner Focus']</t>
  </si>
  <si>
    <t>Moonlight Pokémon</t>
  </si>
  <si>
    <t>Blackyブラッキー</t>
  </si>
  <si>
    <t>Umbreon</t>
  </si>
  <si>
    <t>['Insomnia', 'Super Luck', 'Prankster']</t>
  </si>
  <si>
    <t>Darkness Pokémon</t>
  </si>
  <si>
    <t>Yamikarasuヤミカラス</t>
  </si>
  <si>
    <t>Murkrow</t>
  </si>
  <si>
    <t>70</t>
  </si>
  <si>
    <t>Royal Pokémon</t>
  </si>
  <si>
    <t>Yadokingヤドキング</t>
  </si>
  <si>
    <t>Slowking</t>
  </si>
  <si>
    <t>Screech Pokémon</t>
  </si>
  <si>
    <t>Mumaムウマ</t>
  </si>
  <si>
    <t>Misdreavus</t>
  </si>
  <si>
    <t>Symbol Pokémon</t>
  </si>
  <si>
    <t>Unknownアンノーン</t>
  </si>
  <si>
    <t>Unown</t>
  </si>
  <si>
    <t>['Shadow Tag', 'Telepathy']</t>
  </si>
  <si>
    <t>Patient Pokémon</t>
  </si>
  <si>
    <t>Sonansソーナンス</t>
  </si>
  <si>
    <t>Wobbuffet</t>
  </si>
  <si>
    <t>['Inner Focus', 'Early Bird', 'Sap Sipper']</t>
  </si>
  <si>
    <t>Long Neck Pokémon</t>
  </si>
  <si>
    <t>Kirinrikiキリンリキ</t>
  </si>
  <si>
    <t>Girafarig</t>
  </si>
  <si>
    <t>['Sturdy', 'Overcoat']</t>
  </si>
  <si>
    <t>Bagworm Pokémon</t>
  </si>
  <si>
    <t>Kunugidamaクヌギダマ</t>
  </si>
  <si>
    <t>Pineco</t>
  </si>
  <si>
    <t>Foretosフォレトス</t>
  </si>
  <si>
    <t>Forretress</t>
  </si>
  <si>
    <t>['Serene Grace', 'Run Away', 'Rattled']</t>
  </si>
  <si>
    <t>Land Snake Pokémon</t>
  </si>
  <si>
    <t>Nokocchiノコッチ</t>
  </si>
  <si>
    <t>Dunsparce</t>
  </si>
  <si>
    <t>['Hyper Cutter', 'Sand Veil', 'Immunity']</t>
  </si>
  <si>
    <t>Flyscorpion Pokémon</t>
  </si>
  <si>
    <t>Gligerグライガー</t>
  </si>
  <si>
    <t>Gligar</t>
  </si>
  <si>
    <t>['Rock Head', 'Sturdy', 'Sheer Force']</t>
  </si>
  <si>
    <t>Iron Snake Pokémon</t>
  </si>
  <si>
    <t>Haganeilハガネール</t>
  </si>
  <si>
    <t>Steelix</t>
  </si>
  <si>
    <t>['Intimidate', 'Run Away', 'Rattled']</t>
  </si>
  <si>
    <t>Buluブルー</t>
  </si>
  <si>
    <t>Snubbull</t>
  </si>
  <si>
    <t>['Intimidate', 'Quick Feet', 'Rattled']</t>
  </si>
  <si>
    <t>Granbuluグランブル</t>
  </si>
  <si>
    <t>Granbull</t>
  </si>
  <si>
    <t>['Poison Point', 'Swift Swim', 'Intimidate']</t>
  </si>
  <si>
    <t>Harysenハリーセン</t>
  </si>
  <si>
    <t>Qwilfish</t>
  </si>
  <si>
    <t>['Swarm', 'Technician', 'Light Metal']</t>
  </si>
  <si>
    <t>Hassamハッサム</t>
  </si>
  <si>
    <t>Scizor</t>
  </si>
  <si>
    <t>['Sturdy', 'Gluttony', 'Contrary']</t>
  </si>
  <si>
    <t>Mold Pokémon</t>
  </si>
  <si>
    <t>Tsubotsuboツボツボ</t>
  </si>
  <si>
    <t>Shuckle</t>
  </si>
  <si>
    <t>['Swarm', 'Guts', 'Moxie']</t>
  </si>
  <si>
    <t>Singlehorn Pokémon</t>
  </si>
  <si>
    <t>Heracrosヘラクロス</t>
  </si>
  <si>
    <t>Heracross</t>
  </si>
  <si>
    <t>['Inner Focus', 'Keen Eye', 'Pickpocket']</t>
  </si>
  <si>
    <t>Sharp Claw Pokémon</t>
  </si>
  <si>
    <t>Nyulaニューラ</t>
  </si>
  <si>
    <t>Sneasel</t>
  </si>
  <si>
    <t>['Pickup', 'Quick Feet', 'Honey Gather']</t>
  </si>
  <si>
    <t>Little Bear Pokémon</t>
  </si>
  <si>
    <t>Himegumaヒメグマ</t>
  </si>
  <si>
    <t>Teddiursa</t>
  </si>
  <si>
    <t>['Guts', 'Quick Feet', 'Unnerve']</t>
  </si>
  <si>
    <t>Hibernator Pokémon</t>
  </si>
  <si>
    <t>Ringumaリングマ</t>
  </si>
  <si>
    <t>Ursaring</t>
  </si>
  <si>
    <t>['Magma Armor', 'Flame Body', 'Weak Armor']</t>
  </si>
  <si>
    <t>Lava Pokémon</t>
  </si>
  <si>
    <t>Magmagマグマッグ</t>
  </si>
  <si>
    <t>Slugma</t>
  </si>
  <si>
    <t>Magcargotマグカルゴ</t>
  </si>
  <si>
    <t>Magcargo</t>
  </si>
  <si>
    <t>['Oblivious', 'Snow Cloak', 'Thick Fat']</t>
  </si>
  <si>
    <t>Pig Pokémon</t>
  </si>
  <si>
    <t>Urimooウリムー</t>
  </si>
  <si>
    <t>Swinub</t>
  </si>
  <si>
    <t>Swine Pokémon</t>
  </si>
  <si>
    <t>Inomooイノムー</t>
  </si>
  <si>
    <t>Piloswine</t>
  </si>
  <si>
    <t>['Hustle', 'Natural Cure', 'Regenerator']</t>
  </si>
  <si>
    <t>Coral Pokémon</t>
  </si>
  <si>
    <t>Sunnygoサニーゴ</t>
  </si>
  <si>
    <t>Corsola</t>
  </si>
  <si>
    <t>['Hustle', 'Sniper', 'Moody']</t>
  </si>
  <si>
    <t>Jet Pokémon</t>
  </si>
  <si>
    <t>Teppouoテッポウオ</t>
  </si>
  <si>
    <t>Remoraid</t>
  </si>
  <si>
    <t>['Suction Cups', 'Sniper', 'Moody']</t>
  </si>
  <si>
    <t>Okutankオクタン</t>
  </si>
  <si>
    <t>Octillery</t>
  </si>
  <si>
    <t>['Vital Spirit', 'Hustle', 'Insomnia']</t>
  </si>
  <si>
    <t>Delivery Pokémon</t>
  </si>
  <si>
    <t>Delibirdデリバード</t>
  </si>
  <si>
    <t>Delibird</t>
  </si>
  <si>
    <t>['Swift Swim', 'Water Absorb', 'Water Veil']</t>
  </si>
  <si>
    <t>Kite Pokémon</t>
  </si>
  <si>
    <t>Mantainマンタイン</t>
  </si>
  <si>
    <t>Mantine</t>
  </si>
  <si>
    <t>['Keen Eye', 'Sturdy', 'Weak Armor']</t>
  </si>
  <si>
    <t>Armor Bird Pokémon</t>
  </si>
  <si>
    <t>Airmdエアームド</t>
  </si>
  <si>
    <t>Skarmory</t>
  </si>
  <si>
    <t>['Early Bird', 'Flash Fire', 'Unnerve']</t>
  </si>
  <si>
    <t>Dark Pokémon</t>
  </si>
  <si>
    <t>Delvilデルビル</t>
  </si>
  <si>
    <t>Houndour</t>
  </si>
  <si>
    <t>Hellgarヘルガー</t>
  </si>
  <si>
    <t>Houndoom</t>
  </si>
  <si>
    <t>Kingdraキングドラ</t>
  </si>
  <si>
    <t>Kingdra</t>
  </si>
  <si>
    <t>['Pickup', 'Sand Veil']</t>
  </si>
  <si>
    <t>Long Nose Pokémon</t>
  </si>
  <si>
    <t>Gomazouゴマゾウ</t>
  </si>
  <si>
    <t>Phanpy</t>
  </si>
  <si>
    <t>['Sturdy', 'Sand Veil']</t>
  </si>
  <si>
    <t>Armor Pokémon</t>
  </si>
  <si>
    <t>Donfanドンファン</t>
  </si>
  <si>
    <t>Donphan</t>
  </si>
  <si>
    <t>Porygon2ポリゴン２</t>
  </si>
  <si>
    <t>Porygon2</t>
  </si>
  <si>
    <t>['Intimidate', 'Frisk', 'Sap Sipper']</t>
  </si>
  <si>
    <t>Big Horn Pokémon</t>
  </si>
  <si>
    <t>Odoshishiオドシシ</t>
  </si>
  <si>
    <t>Stantler</t>
  </si>
  <si>
    <t>['Own Tempo', 'Technician', 'Moody']</t>
  </si>
  <si>
    <t>Painter Pokémon</t>
  </si>
  <si>
    <t>Dobleドーブル</t>
  </si>
  <si>
    <t>Smeargle</t>
  </si>
  <si>
    <t>['Guts', 'Steadfast', 'Vital Spirit']</t>
  </si>
  <si>
    <t>Scuffle Pokémon</t>
  </si>
  <si>
    <t>Balkieバルキー</t>
  </si>
  <si>
    <t>Tyrogue</t>
  </si>
  <si>
    <t>['Intimidate', 'Technician', 'Steadfast']</t>
  </si>
  <si>
    <t>Handstand Pokémon</t>
  </si>
  <si>
    <t>Kapoererカポエラー</t>
  </si>
  <si>
    <t>Hitmontop</t>
  </si>
  <si>
    <t>['Oblivious', 'Forewarn', 'Hydration']</t>
  </si>
  <si>
    <t>Kiss Pokémon</t>
  </si>
  <si>
    <t>Muchulムチュール</t>
  </si>
  <si>
    <t>Smoochum</t>
  </si>
  <si>
    <t>Elekidエレキッド</t>
  </si>
  <si>
    <t>Elekid</t>
  </si>
  <si>
    <t>Live Coal Pokémon</t>
  </si>
  <si>
    <t>Bubyブビィ</t>
  </si>
  <si>
    <t>Magby</t>
  </si>
  <si>
    <t>['Thick Fat', 'Scrappy', 'Sap Sipper']</t>
  </si>
  <si>
    <t>Milk Cow Pokémon</t>
  </si>
  <si>
    <t>Miltankミルタンク</t>
  </si>
  <si>
    <t>Miltank</t>
  </si>
  <si>
    <t>Happinasハピナス</t>
  </si>
  <si>
    <t>Blissey</t>
  </si>
  <si>
    <t>['Pressure', 'Inner Focus']</t>
  </si>
  <si>
    <t>Thunder Pokémon</t>
  </si>
  <si>
    <t>Raikouライコウ</t>
  </si>
  <si>
    <t>Raikou</t>
  </si>
  <si>
    <t>Enteiエンテイ</t>
  </si>
  <si>
    <t>Entei</t>
  </si>
  <si>
    <t>Aurora Pokémon</t>
  </si>
  <si>
    <t>Suicuneスイクン</t>
  </si>
  <si>
    <t>Suicune</t>
  </si>
  <si>
    <t>['Guts', 'Sand Veil']</t>
  </si>
  <si>
    <t>Rock Skin Pokémon</t>
  </si>
  <si>
    <t>Yogirasヨーギラス</t>
  </si>
  <si>
    <t>Larvitar</t>
  </si>
  <si>
    <t>Hard Shell Pokémon</t>
  </si>
  <si>
    <t>Sanagirasサナギラス</t>
  </si>
  <si>
    <t>Pupitar</t>
  </si>
  <si>
    <t>['Sand Stream', 'Unnerve']</t>
  </si>
  <si>
    <t>Bangirasバンギラス</t>
  </si>
  <si>
    <t>Tyranitar</t>
  </si>
  <si>
    <t>['Pressure', 'Multiscale']</t>
  </si>
  <si>
    <t>Diving Pokémon</t>
  </si>
  <si>
    <t>Lugiaルギア</t>
  </si>
  <si>
    <t>Lugia</t>
  </si>
  <si>
    <t>['Pressure', 'Regenerator']</t>
  </si>
  <si>
    <t>Rainbow Pokémon</t>
  </si>
  <si>
    <t>Hououホウオウ</t>
  </si>
  <si>
    <t>Ho-Oh</t>
  </si>
  <si>
    <t>['Natural Cure']</t>
  </si>
  <si>
    <t>Time Travel Pokémon</t>
  </si>
  <si>
    <t>Celebiセレビィ</t>
  </si>
  <si>
    <t>Celebi</t>
  </si>
  <si>
    <t>['Overgrow', 'Unburden']</t>
  </si>
  <si>
    <t>Wood Gecko Pokémon</t>
  </si>
  <si>
    <t>Kimoriキモリ</t>
  </si>
  <si>
    <t>Treecko</t>
  </si>
  <si>
    <t>Juptileジュプトル</t>
  </si>
  <si>
    <t>Grovyle</t>
  </si>
  <si>
    <t>Forest Pokémon</t>
  </si>
  <si>
    <t>Jukainジュカイン</t>
  </si>
  <si>
    <t>Sceptile</t>
  </si>
  <si>
    <t>['Blaze', 'Speed Boost']</t>
  </si>
  <si>
    <t>Chick Pokémon</t>
  </si>
  <si>
    <t>Achamoアチャモ</t>
  </si>
  <si>
    <t>Torchic</t>
  </si>
  <si>
    <t>Young Fowl Pokémon</t>
  </si>
  <si>
    <t>Wakasyamoワカシャモ</t>
  </si>
  <si>
    <t>Combusken</t>
  </si>
  <si>
    <t>Blaze Pokémon</t>
  </si>
  <si>
    <t>Bursyamoバシャーモ</t>
  </si>
  <si>
    <t>Blaziken</t>
  </si>
  <si>
    <t>['Torrent', 'Damp']</t>
  </si>
  <si>
    <t>Mud Fish Pokémon</t>
  </si>
  <si>
    <t>Mizugorouミズゴロウ</t>
  </si>
  <si>
    <t>Mudkip</t>
  </si>
  <si>
    <t>Numacrawヌマクロー</t>
  </si>
  <si>
    <t>Marshtomp</t>
  </si>
  <si>
    <t>Laglargeラグラージ</t>
  </si>
  <si>
    <t>Swampert</t>
  </si>
  <si>
    <t>['Run Away', 'Quick Feet', 'Rattled']</t>
  </si>
  <si>
    <t>Bite Pokémon</t>
  </si>
  <si>
    <t>Pochienaポチエナ</t>
  </si>
  <si>
    <t>Poochyena</t>
  </si>
  <si>
    <t>['Intimidate', 'Quick Feet', 'Moxie']</t>
  </si>
  <si>
    <t>Graenaグラエナ</t>
  </si>
  <si>
    <t>Mightyena</t>
  </si>
  <si>
    <t>['Pickup', 'Gluttony', 'Quick Feet']</t>
  </si>
  <si>
    <t>Tiny Racoon Pokémon</t>
  </si>
  <si>
    <t>Jiguzagumaジグザグマ</t>
  </si>
  <si>
    <t>Zigzagoon</t>
  </si>
  <si>
    <t>Rush Pokémon</t>
  </si>
  <si>
    <t>Massugumaマッスグマ</t>
  </si>
  <si>
    <t>Linoone</t>
  </si>
  <si>
    <t>Kemussoケムッソ</t>
  </si>
  <si>
    <t>Wurmple</t>
  </si>
  <si>
    <t>Karasalisカラサリス</t>
  </si>
  <si>
    <t>Silcoon</t>
  </si>
  <si>
    <t>['Swarm', 'Rivalry']</t>
  </si>
  <si>
    <t>Agehuntアゲハント</t>
  </si>
  <si>
    <t>Beautifly</t>
  </si>
  <si>
    <t>Mayuldマユルド</t>
  </si>
  <si>
    <t>Cascoon</t>
  </si>
  <si>
    <t>['Shield Dust', 'Compoundeyes']</t>
  </si>
  <si>
    <t>Dokucaleドクケイル</t>
  </si>
  <si>
    <t>Dustox</t>
  </si>
  <si>
    <t>['Swift Swim', 'Rain Dish', 'Own Tempo']</t>
  </si>
  <si>
    <t>Water Weed Pokémon</t>
  </si>
  <si>
    <t>Hassbohハスボー</t>
  </si>
  <si>
    <t>Lotad</t>
  </si>
  <si>
    <t>Jolly Pokémon</t>
  </si>
  <si>
    <t>Hasubreroハスブレロ</t>
  </si>
  <si>
    <t>Lombre</t>
  </si>
  <si>
    <t>Carefree Pokémon</t>
  </si>
  <si>
    <t>Runpappaルンパッパ</t>
  </si>
  <si>
    <t>Ludicolo</t>
  </si>
  <si>
    <t>['Chlorophyll', 'Early Bird', 'Pickpocket']</t>
  </si>
  <si>
    <t>Acorn Pokémon</t>
  </si>
  <si>
    <t>Tanebohタネボー</t>
  </si>
  <si>
    <t>Seedot</t>
  </si>
  <si>
    <t>Wily Pokémon</t>
  </si>
  <si>
    <t>Konohanaコノハナ</t>
  </si>
  <si>
    <t>Nuzleaf</t>
  </si>
  <si>
    <t>Wickid Pokémon</t>
  </si>
  <si>
    <t>Dirtengダーテング</t>
  </si>
  <si>
    <t>Shiftry</t>
  </si>
  <si>
    <t>['Guts', 'Scrappy']</t>
  </si>
  <si>
    <t>TinySwallow Pokémon</t>
  </si>
  <si>
    <t>Subameスバメ</t>
  </si>
  <si>
    <t>Taillow</t>
  </si>
  <si>
    <t>Swallow Pokémon</t>
  </si>
  <si>
    <t>Ohsubameオオスバメ</t>
  </si>
  <si>
    <t>Swellow</t>
  </si>
  <si>
    <t>['Keen Eye', 'Hydration', 'Rain Dish']</t>
  </si>
  <si>
    <t>Seagull Pokémon</t>
  </si>
  <si>
    <t>Camomeキャモメ</t>
  </si>
  <si>
    <t>Wingull</t>
  </si>
  <si>
    <t>['Keen Eye', 'Drizzle', 'Rain Dish']</t>
  </si>
  <si>
    <t>Water Bird Pokémon</t>
  </si>
  <si>
    <t>Pelipperペリッパー</t>
  </si>
  <si>
    <t>Pelipper</t>
  </si>
  <si>
    <t>['Synchronize', 'Trace', 'Telepathy']</t>
  </si>
  <si>
    <t>Feeling Pokémon</t>
  </si>
  <si>
    <t>Raltsラルトス</t>
  </si>
  <si>
    <t>Ralts</t>
  </si>
  <si>
    <t>Emotion Pokémon</t>
  </si>
  <si>
    <t>Kirliaキルリア</t>
  </si>
  <si>
    <t>Kirlia</t>
  </si>
  <si>
    <t>Embrace Pokémon</t>
  </si>
  <si>
    <t>Sirnightサーナイト</t>
  </si>
  <si>
    <t>Gardevoir</t>
  </si>
  <si>
    <t>['Swift Swim', 'Rain Dish']</t>
  </si>
  <si>
    <t>Pond Skater Pokémon</t>
  </si>
  <si>
    <t>Ametamaアメタマ</t>
  </si>
  <si>
    <t>Surskit</t>
  </si>
  <si>
    <t>['Intimidate', 'Unnerve']</t>
  </si>
  <si>
    <t>Eyeball Pokémon</t>
  </si>
  <si>
    <t>Amemothアメモース</t>
  </si>
  <si>
    <t>Masquerain</t>
  </si>
  <si>
    <t>['Effect Spore', 'Poison Heal', 'Quick Feet']</t>
  </si>
  <si>
    <t>Kinococoキノココ</t>
  </si>
  <si>
    <t>Shroomish</t>
  </si>
  <si>
    <t>['Effect Spore', 'Poison Heal', 'Technician']</t>
  </si>
  <si>
    <t>Kinogassaキノガッサ</t>
  </si>
  <si>
    <t>Breloom</t>
  </si>
  <si>
    <t>['Truant']</t>
  </si>
  <si>
    <t>Slacker Pokémon</t>
  </si>
  <si>
    <t>Namakeroナマケロ</t>
  </si>
  <si>
    <t>Slakoth</t>
  </si>
  <si>
    <t>['Vital Spirit']</t>
  </si>
  <si>
    <t>Wild Monkey Pokémon</t>
  </si>
  <si>
    <t>Yarukimonoヤルキモノ</t>
  </si>
  <si>
    <t>Vigoroth</t>
  </si>
  <si>
    <t>Lazy Pokémon</t>
  </si>
  <si>
    <t>Kekkingケッキング</t>
  </si>
  <si>
    <t>Slaking</t>
  </si>
  <si>
    <t>['Compoundeyes', 'Run Away']</t>
  </si>
  <si>
    <t>Trainee Pokémon</t>
  </si>
  <si>
    <t>Tutininツチニン</t>
  </si>
  <si>
    <t>Nincada</t>
  </si>
  <si>
    <t>['Speed Boost', 'Infiltrator']</t>
  </si>
  <si>
    <t>Ninja Pokémon</t>
  </si>
  <si>
    <t>Tekkaninテッカニン</t>
  </si>
  <si>
    <t>Ninjask</t>
  </si>
  <si>
    <t>['Wonder Guard']</t>
  </si>
  <si>
    <t>Shed Pokémon</t>
  </si>
  <si>
    <t>Nukeninヌケニン</t>
  </si>
  <si>
    <t>Shedinja</t>
  </si>
  <si>
    <t>['Soundproof', 'Rattled']</t>
  </si>
  <si>
    <t>Whisper Pokémon</t>
  </si>
  <si>
    <t>Gonyonyoゴニョニョ</t>
  </si>
  <si>
    <t>Whismur</t>
  </si>
  <si>
    <t>['Soundproof', 'Scrappy']</t>
  </si>
  <si>
    <t>Big Voice Pokémon</t>
  </si>
  <si>
    <t>Dogohmbドゴーム</t>
  </si>
  <si>
    <t>Loudred</t>
  </si>
  <si>
    <t>Loud Noise Pokémon</t>
  </si>
  <si>
    <t>Bakuongバクオング</t>
  </si>
  <si>
    <t>Exploud</t>
  </si>
  <si>
    <t>['Thick Fat', 'Guts', 'Sheer Force']</t>
  </si>
  <si>
    <t>Guts Pokémon</t>
  </si>
  <si>
    <t>Makunoshitaマクノシタ</t>
  </si>
  <si>
    <t>Makuhita</t>
  </si>
  <si>
    <t>Arm Thrust Pokémon</t>
  </si>
  <si>
    <t>Hariteyamaハリテヤマ</t>
  </si>
  <si>
    <t>Hariyama</t>
  </si>
  <si>
    <t>Polka Dot Pokémon</t>
  </si>
  <si>
    <t>Ruririルリリ</t>
  </si>
  <si>
    <t>Azurill</t>
  </si>
  <si>
    <t>['Sturdy', 'Magnet Pull', 'Sand Force']</t>
  </si>
  <si>
    <t>Compass Pokémon</t>
  </si>
  <si>
    <t>Nosepassノズパス</t>
  </si>
  <si>
    <t>Nosepass</t>
  </si>
  <si>
    <t>['Cute Charm', 'Normalize', 'Wonder Skin ']</t>
  </si>
  <si>
    <t>Kitten Pokémon</t>
  </si>
  <si>
    <t>Enecoエネコ</t>
  </si>
  <si>
    <t>Skitty</t>
  </si>
  <si>
    <t>Prim Pokémon</t>
  </si>
  <si>
    <t>Enekororoエネコロロ</t>
  </si>
  <si>
    <t>Delcatty</t>
  </si>
  <si>
    <t>['Keen Eye', 'Stall', 'Prankster']</t>
  </si>
  <si>
    <t>Yamiramiヤミラミ</t>
  </si>
  <si>
    <t>Sableye</t>
  </si>
  <si>
    <t>['Hyper Cutter', 'Intimidate', 'Sheer Force']</t>
  </si>
  <si>
    <t>Deceiver Pokémon</t>
  </si>
  <si>
    <t>Kucheatクチート</t>
  </si>
  <si>
    <t>Mawile</t>
  </si>
  <si>
    <t>['Sturdy', 'Rock Head', 'Heavy Metal']</t>
  </si>
  <si>
    <t>Iron Armor Pokémon</t>
  </si>
  <si>
    <t>Cokodoraココドラ</t>
  </si>
  <si>
    <t>Aron</t>
  </si>
  <si>
    <t>Kodoraコドラ</t>
  </si>
  <si>
    <t>Lairon</t>
  </si>
  <si>
    <t>Bossgodoraボスゴドラ</t>
  </si>
  <si>
    <t>Aggron</t>
  </si>
  <si>
    <t>['Pure Power', 'Telepathy']</t>
  </si>
  <si>
    <t>Meditate Pokémon</t>
  </si>
  <si>
    <t>Asananアサナン</t>
  </si>
  <si>
    <t>Meditite</t>
  </si>
  <si>
    <t>Charemチャーレム</t>
  </si>
  <si>
    <t>Medicham</t>
  </si>
  <si>
    <t>['Static', 'Lightningrod', 'Minus']</t>
  </si>
  <si>
    <t>Rakuraiラクライ</t>
  </si>
  <si>
    <t>Electrike</t>
  </si>
  <si>
    <t>Discharge Pokémon</t>
  </si>
  <si>
    <t>Livoltライボルト</t>
  </si>
  <si>
    <t>Manectric</t>
  </si>
  <si>
    <t>['Plus', 'Lightningrod']</t>
  </si>
  <si>
    <t>Cheering Pokémon</t>
  </si>
  <si>
    <t>Prasleプラスル</t>
  </si>
  <si>
    <t>Plusle</t>
  </si>
  <si>
    <t>['Minus', 'Volt Absorb']</t>
  </si>
  <si>
    <t>Minunマイナン</t>
  </si>
  <si>
    <t>Minun</t>
  </si>
  <si>
    <t>['Illuminate', 'Swarm', 'Prankster']</t>
  </si>
  <si>
    <t>Firefly Pokémon</t>
  </si>
  <si>
    <t>Barubeatバルビート</t>
  </si>
  <si>
    <t>Volbeat</t>
  </si>
  <si>
    <t>['Oblivious', 'Tinted Lens', 'Prankster']</t>
  </si>
  <si>
    <t>Illumiseイルミーゼ</t>
  </si>
  <si>
    <t>Illumise</t>
  </si>
  <si>
    <t>['Natural Cure', 'Poison Point', 'Leaf Guard']</t>
  </si>
  <si>
    <t>Thorn Pokémon</t>
  </si>
  <si>
    <t>Roseliaロゼリア</t>
  </si>
  <si>
    <t>Roselia</t>
  </si>
  <si>
    <t>['Liquid Ooze', 'Sticky Hold', 'Gluttony']</t>
  </si>
  <si>
    <t>Stomach Pokémon</t>
  </si>
  <si>
    <t>Gokulinゴクリン</t>
  </si>
  <si>
    <t>Gulpin</t>
  </si>
  <si>
    <t>Poison Bag Pokémon</t>
  </si>
  <si>
    <t>Marunoomマルノーム</t>
  </si>
  <si>
    <t>Swalot</t>
  </si>
  <si>
    <t>['Rough Skin', 'Speed Boost']</t>
  </si>
  <si>
    <t>Savage Pokémon</t>
  </si>
  <si>
    <t>Kibanhaキバニア</t>
  </si>
  <si>
    <t>Carvanha</t>
  </si>
  <si>
    <t>Brutal Pokémon</t>
  </si>
  <si>
    <t>Samehaderサメハダー</t>
  </si>
  <si>
    <t>Sharpedo</t>
  </si>
  <si>
    <t>['Water Veil', 'Oblivious', 'Pressure']</t>
  </si>
  <si>
    <t>125</t>
  </si>
  <si>
    <t>Ball Whale Pokémon</t>
  </si>
  <si>
    <t>Hoerukoホエルコ</t>
  </si>
  <si>
    <t>Wailmer</t>
  </si>
  <si>
    <t>Float Whale Pokémon</t>
  </si>
  <si>
    <t>Whalohホエルオー</t>
  </si>
  <si>
    <t>Wailord</t>
  </si>
  <si>
    <t>['Oblivious', 'Simple', 'Own Tempo']</t>
  </si>
  <si>
    <t>Numb Pokémon</t>
  </si>
  <si>
    <t>Donmelドンメル</t>
  </si>
  <si>
    <t>Numel</t>
  </si>
  <si>
    <t>['Magma Armor', 'Solid Rock', 'Anger Point']</t>
  </si>
  <si>
    <t>Eruption Pokémon</t>
  </si>
  <si>
    <t>Bakuudaバクーダ</t>
  </si>
  <si>
    <t>Camerupt</t>
  </si>
  <si>
    <t>['White Smoke', 'Drought', 'Shell Armor']</t>
  </si>
  <si>
    <t>Coal Pokémon</t>
  </si>
  <si>
    <t>Cotoiseコータス</t>
  </si>
  <si>
    <t>Torkoal</t>
  </si>
  <si>
    <t>['Thick Fat', 'Own Tempo', 'Gluttony']</t>
  </si>
  <si>
    <t>Bounce Pokémon</t>
  </si>
  <si>
    <t>Banebooバネブー</t>
  </si>
  <si>
    <t>Spoink</t>
  </si>
  <si>
    <t>Manipulate Pokémon</t>
  </si>
  <si>
    <t>Boopigブーピッグ</t>
  </si>
  <si>
    <t>Grumpig</t>
  </si>
  <si>
    <t>['Own Tempo', 'Tangled Feet', 'Contrary']</t>
  </si>
  <si>
    <t>Spot Panda Pokémon</t>
  </si>
  <si>
    <t>Patcheelパッチール</t>
  </si>
  <si>
    <t>Spinda</t>
  </si>
  <si>
    <t>['Hyper Cutter', 'Arena Trap', 'Sheer Force']</t>
  </si>
  <si>
    <t>Ant Pit Pokémon</t>
  </si>
  <si>
    <t>Nuckrarナックラー</t>
  </si>
  <si>
    <t>Trapinch</t>
  </si>
  <si>
    <t>Vibration Pokémon</t>
  </si>
  <si>
    <t>Vibravaビブラーバ</t>
  </si>
  <si>
    <t>Vibrava</t>
  </si>
  <si>
    <t>Flygonフライゴン</t>
  </si>
  <si>
    <t>Flygon</t>
  </si>
  <si>
    <t>['Sand Veil', 'Water Absorb']</t>
  </si>
  <si>
    <t>Cactus Pokémon</t>
  </si>
  <si>
    <t>Saboneaサボネア</t>
  </si>
  <si>
    <t>Cacnea</t>
  </si>
  <si>
    <t>Scarecrow Pokémon</t>
  </si>
  <si>
    <t>Noctusノクタス</t>
  </si>
  <si>
    <t>Cacturne</t>
  </si>
  <si>
    <t>['Natural Cure', 'Cloud Nine']</t>
  </si>
  <si>
    <t>Cotton Bird Pokémon</t>
  </si>
  <si>
    <t>Tylttoチルット</t>
  </si>
  <si>
    <t>Swablu</t>
  </si>
  <si>
    <t>Humming Pokémon</t>
  </si>
  <si>
    <t>Tyltalisチルタリス</t>
  </si>
  <si>
    <t>Altaria</t>
  </si>
  <si>
    <t>['Immunity', 'Toxic Boost']</t>
  </si>
  <si>
    <t>Cat Ferret Pokémon</t>
  </si>
  <si>
    <t>Zangooseザングース</t>
  </si>
  <si>
    <t>Zangoose</t>
  </si>
  <si>
    <t>['Shed Skin', 'Infiltrator']</t>
  </si>
  <si>
    <t>Fang Snake Pokémon</t>
  </si>
  <si>
    <t>Habunakeハブネーク</t>
  </si>
  <si>
    <t>Seviper</t>
  </si>
  <si>
    <t>Meteorite Pokémon</t>
  </si>
  <si>
    <t>Lunatoneルナトーン</t>
  </si>
  <si>
    <t>Lunatone</t>
  </si>
  <si>
    <t>Solrockソルロック</t>
  </si>
  <si>
    <t>Solrock</t>
  </si>
  <si>
    <t>['Oblivious', 'Anticipation', 'Hydration']</t>
  </si>
  <si>
    <t>Whiskers Pokémon</t>
  </si>
  <si>
    <t>Dojoachドジョッチ</t>
  </si>
  <si>
    <t>Barboach</t>
  </si>
  <si>
    <t>Namazunナマズン</t>
  </si>
  <si>
    <t>Whiscash</t>
  </si>
  <si>
    <t>['Hyper Cutter', 'Shell Armor', 'Adaptability']</t>
  </si>
  <si>
    <t>205</t>
  </si>
  <si>
    <t>Ruffian Pokémon</t>
  </si>
  <si>
    <t>Heiganiヘイガニ</t>
  </si>
  <si>
    <t>Corphish</t>
  </si>
  <si>
    <t>155</t>
  </si>
  <si>
    <t>Rogue Pokémon</t>
  </si>
  <si>
    <t>Shizarigerシザリガー</t>
  </si>
  <si>
    <t>Crawdaunt</t>
  </si>
  <si>
    <t>Clay Doll Pokémon</t>
  </si>
  <si>
    <t>Yajilonヤジロン</t>
  </si>
  <si>
    <t>Baltoy</t>
  </si>
  <si>
    <t>Nendollネンドール</t>
  </si>
  <si>
    <t>Claydol</t>
  </si>
  <si>
    <t>['Suction Cups', 'Storm Drain']</t>
  </si>
  <si>
    <t>Sea Lily Pokémon</t>
  </si>
  <si>
    <t>Lilylaリリーラ</t>
  </si>
  <si>
    <t>Lileep</t>
  </si>
  <si>
    <t>Barnacle Pokémon</t>
  </si>
  <si>
    <t>Yuradleユレイドル</t>
  </si>
  <si>
    <t>Cradily</t>
  </si>
  <si>
    <t>['Battle Armor', 'Swift Swim']</t>
  </si>
  <si>
    <t>Old Shrimp Pokémon</t>
  </si>
  <si>
    <t>Anopthアノプス</t>
  </si>
  <si>
    <t>Anorith</t>
  </si>
  <si>
    <t>Plate Pokémon</t>
  </si>
  <si>
    <t>Armaldoアーマルド</t>
  </si>
  <si>
    <t>Armaldo</t>
  </si>
  <si>
    <t>['Swift Swim', 'Oblivious', 'Adaptability']</t>
  </si>
  <si>
    <t>Hinbassヒンバス</t>
  </si>
  <si>
    <t>Feebas</t>
  </si>
  <si>
    <t>['Marvel Scale', 'Competitive', 'Cute Charm']</t>
  </si>
  <si>
    <t>Tender Pokémon</t>
  </si>
  <si>
    <t>Milokarossミロカロス</t>
  </si>
  <si>
    <t>Milotic</t>
  </si>
  <si>
    <t>['Forecast']</t>
  </si>
  <si>
    <t>Weather Pokémon</t>
  </si>
  <si>
    <t>Powalenポワルン</t>
  </si>
  <si>
    <t>Castform</t>
  </si>
  <si>
    <t>['Color Change', 'Protean']</t>
  </si>
  <si>
    <t>Color Swap Pokémon</t>
  </si>
  <si>
    <t>Kakureonカクレオン</t>
  </si>
  <si>
    <t>Kecleon</t>
  </si>
  <si>
    <t>['Insomnia', 'Frisk', 'Cursed Body']</t>
  </si>
  <si>
    <t>Puppet Pokémon</t>
  </si>
  <si>
    <t>Kagebouzuカゲボウズ</t>
  </si>
  <si>
    <t>Shuppet</t>
  </si>
  <si>
    <t>Marionette Pokémon</t>
  </si>
  <si>
    <t>Juppetaジュペッタ</t>
  </si>
  <si>
    <t>Banette</t>
  </si>
  <si>
    <t>['Levitate', 'Frisk']</t>
  </si>
  <si>
    <t>Requiem Pokémon</t>
  </si>
  <si>
    <t>Yomawaruヨマワル</t>
  </si>
  <si>
    <t>Duskull</t>
  </si>
  <si>
    <t>['Pressure', 'Frisk']</t>
  </si>
  <si>
    <t>Beckon Pokémon</t>
  </si>
  <si>
    <t>Samayouruサマヨール</t>
  </si>
  <si>
    <t>Dusclops</t>
  </si>
  <si>
    <t>['Chlorophyll', 'Solar Power', 'Harvest']</t>
  </si>
  <si>
    <t>Fruit Pokémon</t>
  </si>
  <si>
    <t>Tropiusトロピウス</t>
  </si>
  <si>
    <t>Tropius</t>
  </si>
  <si>
    <t>Wind Chime Pokémon</t>
  </si>
  <si>
    <t>Chireanチリーン</t>
  </si>
  <si>
    <t>Chimecho</t>
  </si>
  <si>
    <t>['Pressure', 'Super Luck', 'Justified']</t>
  </si>
  <si>
    <t>Disaster Pokémon</t>
  </si>
  <si>
    <t>Absolアブソル</t>
  </si>
  <si>
    <t>Absol</t>
  </si>
  <si>
    <t>Bright Pokémon</t>
  </si>
  <si>
    <t>Sohnanoソーナノ</t>
  </si>
  <si>
    <t>Wynaut</t>
  </si>
  <si>
    <t>['Inner Focus', 'Ice Body', 'Moody']</t>
  </si>
  <si>
    <t>Snow Hat Pokémon</t>
  </si>
  <si>
    <t>Yukiwarashiユキワラシ</t>
  </si>
  <si>
    <t>Snorunt</t>
  </si>
  <si>
    <t>Face Pokémon</t>
  </si>
  <si>
    <t>Onigohriオニゴーリ</t>
  </si>
  <si>
    <t>Glalie</t>
  </si>
  <si>
    <t>['Thick Fat', 'Ice Body', 'Oblivious']</t>
  </si>
  <si>
    <t>Clap Pokémon</t>
  </si>
  <si>
    <t>Tamazarashiタマザラシ</t>
  </si>
  <si>
    <t>Spheal</t>
  </si>
  <si>
    <t>Ball Roll Pokémon</t>
  </si>
  <si>
    <t>Todogglerトドグラー</t>
  </si>
  <si>
    <t>Sealeo</t>
  </si>
  <si>
    <t>Ice Break Pokémon</t>
  </si>
  <si>
    <t>Todoserugaトドゼルガ</t>
  </si>
  <si>
    <t>Walrein</t>
  </si>
  <si>
    <t>['Shell Armor', 'Rattled']</t>
  </si>
  <si>
    <t>Pearluluパールル</t>
  </si>
  <si>
    <t>Clamperl</t>
  </si>
  <si>
    <t>['Swift Swim', 'Water Veil']</t>
  </si>
  <si>
    <t>Deep Sea Pokémon</t>
  </si>
  <si>
    <t>Huntailハンテール</t>
  </si>
  <si>
    <t>Huntail</t>
  </si>
  <si>
    <t>['Swift Swim', 'Hydration']</t>
  </si>
  <si>
    <t>South Sea Pokémon</t>
  </si>
  <si>
    <t>Sakurabyssサクラビス</t>
  </si>
  <si>
    <t>Gorebyss</t>
  </si>
  <si>
    <t>['Swift Swim', 'Rock Head', 'Sturdy']</t>
  </si>
  <si>
    <t>Longevity Pokémon</t>
  </si>
  <si>
    <t>Glanthジーランス</t>
  </si>
  <si>
    <t>Relicanth</t>
  </si>
  <si>
    <t>Rendezvous Pokémon</t>
  </si>
  <si>
    <t>Lovecusラブカス</t>
  </si>
  <si>
    <t>Luvdisc</t>
  </si>
  <si>
    <t>['Rock Head', 'Sheer Force']</t>
  </si>
  <si>
    <t>Rock Head Pokémon</t>
  </si>
  <si>
    <t>Tatsubayタツベイ</t>
  </si>
  <si>
    <t>Bagon</t>
  </si>
  <si>
    <t>['Rock Head', 'Overcoat']</t>
  </si>
  <si>
    <t>Endurance Pokémon</t>
  </si>
  <si>
    <t>Komoruuコモルー</t>
  </si>
  <si>
    <t>Shelgon</t>
  </si>
  <si>
    <t>Bohmanderボーマンダ</t>
  </si>
  <si>
    <t>Salamence</t>
  </si>
  <si>
    <t>['Clear Body', 'Light Metal']</t>
  </si>
  <si>
    <t>Iron Ball Pokémon</t>
  </si>
  <si>
    <t>Dumbberダンバル</t>
  </si>
  <si>
    <t>Beldum</t>
  </si>
  <si>
    <t>Iron Claw Pokémon</t>
  </si>
  <si>
    <t>Metangメタング</t>
  </si>
  <si>
    <t>Metang</t>
  </si>
  <si>
    <t>Iron Leg Pokémon</t>
  </si>
  <si>
    <t>Metagrossメタグロス</t>
  </si>
  <si>
    <t>Metagross</t>
  </si>
  <si>
    <t>['Clear Body', 'Sturdy']</t>
  </si>
  <si>
    <t>Rock Peak Pokémon</t>
  </si>
  <si>
    <t>Regirockレジロック</t>
  </si>
  <si>
    <t>Regirock</t>
  </si>
  <si>
    <t>['Clear Body', 'Ice Body']</t>
  </si>
  <si>
    <t>Iceberg Pokémon</t>
  </si>
  <si>
    <t>Regiceレジアイス</t>
  </si>
  <si>
    <t>Regice</t>
  </si>
  <si>
    <t>Iron Pokémon</t>
  </si>
  <si>
    <t>Registeelレジスチル</t>
  </si>
  <si>
    <t>Registeel</t>
  </si>
  <si>
    <t>Eon Pokémon</t>
  </si>
  <si>
    <t>Latiasラティアス</t>
  </si>
  <si>
    <t>Latias</t>
  </si>
  <si>
    <t>Latiosラティオス</t>
  </si>
  <si>
    <t>Latios</t>
  </si>
  <si>
    <t>['Drizzle']</t>
  </si>
  <si>
    <t>Sea Basin Pokémon</t>
  </si>
  <si>
    <t>Kyogreカイオーガ</t>
  </si>
  <si>
    <t>Kyogre</t>
  </si>
  <si>
    <t>['Drought']</t>
  </si>
  <si>
    <t>Continent Pokémon</t>
  </si>
  <si>
    <t>Groudonグラードン</t>
  </si>
  <si>
    <t>Groudon</t>
  </si>
  <si>
    <t>['Air Lock']</t>
  </si>
  <si>
    <t>Sky High Pokémon</t>
  </si>
  <si>
    <t>Rayquazaレックウザ</t>
  </si>
  <si>
    <t>Rayquaza</t>
  </si>
  <si>
    <t>['Serene Grace']</t>
  </si>
  <si>
    <t>Wish Pokémon</t>
  </si>
  <si>
    <t>Jirachiジラーチ</t>
  </si>
  <si>
    <t>Jirachi</t>
  </si>
  <si>
    <t>['Pressure']</t>
  </si>
  <si>
    <t>DNA Pokémon</t>
  </si>
  <si>
    <t>Deoxysデオキシス</t>
  </si>
  <si>
    <t>Deoxys</t>
  </si>
  <si>
    <t>['Overgrow', 'Shell Armor']</t>
  </si>
  <si>
    <t>Tiny Leaf Pokémon</t>
  </si>
  <si>
    <t>Naetleナエトル</t>
  </si>
  <si>
    <t>Turtwig</t>
  </si>
  <si>
    <t>Grove Pokémon</t>
  </si>
  <si>
    <t>Hayashigameハヤシガメ</t>
  </si>
  <si>
    <t>Grotle</t>
  </si>
  <si>
    <t>Dodaitoseドダイトス</t>
  </si>
  <si>
    <t>Torterra</t>
  </si>
  <si>
    <t>['Blaze', 'Iron Fist']</t>
  </si>
  <si>
    <t>Chimp Pokémon</t>
  </si>
  <si>
    <t>Hikozaruヒコザル</t>
  </si>
  <si>
    <t>Chimchar</t>
  </si>
  <si>
    <t>Playful Pokémon</t>
  </si>
  <si>
    <t>Moukazaruモウカザル</t>
  </si>
  <si>
    <t>Monferno</t>
  </si>
  <si>
    <t>Goukazaruゴウカザル</t>
  </si>
  <si>
    <t>Infernape</t>
  </si>
  <si>
    <t>['Torrent', 'Defiant']</t>
  </si>
  <si>
    <t>Penguin Pokémon</t>
  </si>
  <si>
    <t>Pochamaポッチャマ</t>
  </si>
  <si>
    <t>Piplup</t>
  </si>
  <si>
    <t>Pottaishiポッタイシ</t>
  </si>
  <si>
    <t>Prinplup</t>
  </si>
  <si>
    <t>Emperor Pokémon</t>
  </si>
  <si>
    <t>Emperteエンペルト</t>
  </si>
  <si>
    <t>Empoleon</t>
  </si>
  <si>
    <t>['Keen Eye', 'Reckless']</t>
  </si>
  <si>
    <t>Starling Pokémon</t>
  </si>
  <si>
    <t>Mukkuruムックル</t>
  </si>
  <si>
    <t>Starly</t>
  </si>
  <si>
    <t>['Intimidate', 'Reckless']</t>
  </si>
  <si>
    <t>Mukubirdムクバード</t>
  </si>
  <si>
    <t>Staravia</t>
  </si>
  <si>
    <t>Predator Pokémon</t>
  </si>
  <si>
    <t>Mukuhawkムクホーク</t>
  </si>
  <si>
    <t>Staraptor</t>
  </si>
  <si>
    <t>['Simple', 'Unaware', 'Moody']</t>
  </si>
  <si>
    <t>Plump Mouse Pokémon</t>
  </si>
  <si>
    <t>Bippaビッパ</t>
  </si>
  <si>
    <t>Bidoof</t>
  </si>
  <si>
    <t>Beaver Pokémon</t>
  </si>
  <si>
    <t>Beadaruビーダル</t>
  </si>
  <si>
    <t>Bibarel</t>
  </si>
  <si>
    <t>['Shed Skin', 'Run Away']</t>
  </si>
  <si>
    <t>Cricket Pokémon</t>
  </si>
  <si>
    <t>Korobohshiコロボーシ</t>
  </si>
  <si>
    <t>Kricketot</t>
  </si>
  <si>
    <t>['Swarm', 'Technician']</t>
  </si>
  <si>
    <t>Korotockコロトック</t>
  </si>
  <si>
    <t>Kricketune</t>
  </si>
  <si>
    <t>['Rivalry', 'Intimidate', 'Guts']</t>
  </si>
  <si>
    <t>Flash Pokémon</t>
  </si>
  <si>
    <t>Kolinkコリンク</t>
  </si>
  <si>
    <t>Shinx</t>
  </si>
  <si>
    <t>Spark Pokémon</t>
  </si>
  <si>
    <t>Luxioルクシオ</t>
  </si>
  <si>
    <t>Luxio</t>
  </si>
  <si>
    <t>Gleam Eyes Pokémon</t>
  </si>
  <si>
    <t>Rentorarレントラー</t>
  </si>
  <si>
    <t>Luxray</t>
  </si>
  <si>
    <t>Bud Pokémon</t>
  </si>
  <si>
    <t>Subomieスボミー</t>
  </si>
  <si>
    <t>Budew</t>
  </si>
  <si>
    <t>['Natural Cure', 'Poison Point', 'Technician']</t>
  </si>
  <si>
    <t>Bouquet Pokémon</t>
  </si>
  <si>
    <t>Roseradeロズレイド</t>
  </si>
  <si>
    <t>Roserade</t>
  </si>
  <si>
    <t>['Mold Breaker', 'Sheer Force']</t>
  </si>
  <si>
    <t>Head Butt Pokémon</t>
  </si>
  <si>
    <t>Zugaidosズガイドス</t>
  </si>
  <si>
    <t>Cranidos</t>
  </si>
  <si>
    <t>Rampaldラムパルド</t>
  </si>
  <si>
    <t>Rampardos</t>
  </si>
  <si>
    <t>['Sturdy', 'Soundproof']</t>
  </si>
  <si>
    <t>Shield Pokémon</t>
  </si>
  <si>
    <t>Tatetopsタテトプス</t>
  </si>
  <si>
    <t>Shieldon</t>
  </si>
  <si>
    <t>Toridepsトリデプス</t>
  </si>
  <si>
    <t>Bastiodon</t>
  </si>
  <si>
    <t>['Shed Skin', 'Overcoat']</t>
  </si>
  <si>
    <t>Minomucchiミノムッチ</t>
  </si>
  <si>
    <t>Burmy</t>
  </si>
  <si>
    <t>['Anticipation', 'Overcoat']</t>
  </si>
  <si>
    <t>Minomadam (kusaki No Mino)ミノマダム</t>
  </si>
  <si>
    <t>Wormadam</t>
  </si>
  <si>
    <t>['Swarm', 'Tinted Lens']</t>
  </si>
  <si>
    <t>Moth Pokémon</t>
  </si>
  <si>
    <t>Gamaleガーメイル</t>
  </si>
  <si>
    <t>Mothim</t>
  </si>
  <si>
    <t>['Honey Gather', 'Hustle']</t>
  </si>
  <si>
    <t>Tiny Bee Pokémon</t>
  </si>
  <si>
    <t>Mitsuhoneyミツハニー</t>
  </si>
  <si>
    <t>Combee</t>
  </si>
  <si>
    <t>Beehive Pokémon</t>
  </si>
  <si>
    <t>Beequenビークイン</t>
  </si>
  <si>
    <t>Vespiquen</t>
  </si>
  <si>
    <t>['Run Away', 'Pickup', 'Volt Absorb']</t>
  </si>
  <si>
    <t>EleSquirrel Pokémon</t>
  </si>
  <si>
    <t>Pachirisuパチリス</t>
  </si>
  <si>
    <t>Pachirisu</t>
  </si>
  <si>
    <t>Sea Weasel Pokémon</t>
  </si>
  <si>
    <t>Buoyselブイゼル</t>
  </si>
  <si>
    <t>Buizel</t>
  </si>
  <si>
    <t>Floazelフローゼル</t>
  </si>
  <si>
    <t>Floatzel</t>
  </si>
  <si>
    <t>['Chlorophyll']</t>
  </si>
  <si>
    <t>Cherry Pokémon</t>
  </si>
  <si>
    <t>Cherinboチェリンボ</t>
  </si>
  <si>
    <t>Cherubi</t>
  </si>
  <si>
    <t>['Flower Gift']</t>
  </si>
  <si>
    <t>Blossom Pokémon</t>
  </si>
  <si>
    <t>Cherrimチェリム</t>
  </si>
  <si>
    <t>Cherrim</t>
  </si>
  <si>
    <t>['Sticky Hold', 'Storm Drain', 'Sand Force']</t>
  </si>
  <si>
    <t>Sea Slug Pokémon</t>
  </si>
  <si>
    <t>Karanakushiカラナクシ</t>
  </si>
  <si>
    <t>Shellos</t>
  </si>
  <si>
    <t>Tritodonトリトドン</t>
  </si>
  <si>
    <t>Gastrodon</t>
  </si>
  <si>
    <t>['Technician', 'Pickup', 'Skill Link']</t>
  </si>
  <si>
    <t>Etebothエテボース</t>
  </si>
  <si>
    <t>Ambipom</t>
  </si>
  <si>
    <t>['Aftermath', 'Unburden', 'Flare Boost']</t>
  </si>
  <si>
    <t>Fuwanteフワンテ</t>
  </si>
  <si>
    <t>Drifloon</t>
  </si>
  <si>
    <t>Blimp Pokémon</t>
  </si>
  <si>
    <t>Fuwarideフワライド</t>
  </si>
  <si>
    <t>Drifblim</t>
  </si>
  <si>
    <t>['Run Away', 'Klutz', 'Limber']</t>
  </si>
  <si>
    <t>Rabbit Pokémon</t>
  </si>
  <si>
    <t>Mimirolミミロル</t>
  </si>
  <si>
    <t>Buneary</t>
  </si>
  <si>
    <t>['Cute Charm', 'Klutz', 'Limber']</t>
  </si>
  <si>
    <t>Mimilopミミロップ</t>
  </si>
  <si>
    <t>Lopunny</t>
  </si>
  <si>
    <t>Magical Pokémon</t>
  </si>
  <si>
    <t>Mumargiムウマージ</t>
  </si>
  <si>
    <t>Mismagius</t>
  </si>
  <si>
    <t>['Insomnia', 'Super Luck', 'Moxie']</t>
  </si>
  <si>
    <t>Big Boss Pokémon</t>
  </si>
  <si>
    <t>Dongkarasuドンカラス</t>
  </si>
  <si>
    <t>Honchkrow</t>
  </si>
  <si>
    <t>['Limber', 'Own Tempo', 'Keen Eye']</t>
  </si>
  <si>
    <t>Catty Pokémon</t>
  </si>
  <si>
    <t>Nyarmarニャルマー</t>
  </si>
  <si>
    <t>Glameow</t>
  </si>
  <si>
    <t>['Thick Fat', 'Own Tempo', 'Defiant']</t>
  </si>
  <si>
    <t>Tiger Cat Pokémon</t>
  </si>
  <si>
    <t>Bunyattoブニャット</t>
  </si>
  <si>
    <t>Purugly</t>
  </si>
  <si>
    <t>Bell Pokémon</t>
  </si>
  <si>
    <t>Lisyanリーシャン</t>
  </si>
  <si>
    <t>Chingling</t>
  </si>
  <si>
    <t>['Stench', 'Aftermath', 'Keen Eye']</t>
  </si>
  <si>
    <t>Skunk Pokémon</t>
  </si>
  <si>
    <t>Skunpuuスカンプー</t>
  </si>
  <si>
    <t>Stunky</t>
  </si>
  <si>
    <t>Skutankスカタンク</t>
  </si>
  <si>
    <t>Skuntank</t>
  </si>
  <si>
    <t>['Levitate', 'Heatproof', 'Heavy Metal']</t>
  </si>
  <si>
    <t>Bronze Pokémon</t>
  </si>
  <si>
    <t>Dohmirrorドーミラー</t>
  </si>
  <si>
    <t>Bronzor</t>
  </si>
  <si>
    <t>Bronze Bell Pokémon</t>
  </si>
  <si>
    <t>Dohtakunドータクン</t>
  </si>
  <si>
    <t>Bronzong</t>
  </si>
  <si>
    <t>Bonsai Pokémon</t>
  </si>
  <si>
    <t>Usohachiウソハチ</t>
  </si>
  <si>
    <t>Bonsly</t>
  </si>
  <si>
    <t>145</t>
  </si>
  <si>
    <t>Mime Pokémon</t>
  </si>
  <si>
    <t>Maneneマネネ</t>
  </si>
  <si>
    <t>Mime Jr.</t>
  </si>
  <si>
    <t>['Natural Cure', 'Serene Grace', 'Friend Guard']</t>
  </si>
  <si>
    <t>130</t>
  </si>
  <si>
    <t>Playhouse Pokémon</t>
  </si>
  <si>
    <t>Pinpukuピンプク</t>
  </si>
  <si>
    <t>Happiny</t>
  </si>
  <si>
    <t>Music Note Pokémon</t>
  </si>
  <si>
    <t>Perapペラップ</t>
  </si>
  <si>
    <t>Chatot</t>
  </si>
  <si>
    <t>['Pressure', 'Infiltrator']</t>
  </si>
  <si>
    <t>Forbidden Pokémon</t>
  </si>
  <si>
    <t>Mikarugeミカルゲ</t>
  </si>
  <si>
    <t>Spiritomb</t>
  </si>
  <si>
    <t>['Sand Veil', 'Rough Skin']</t>
  </si>
  <si>
    <t>Land Shark Pokémon</t>
  </si>
  <si>
    <t>Fukamaruフカマル</t>
  </si>
  <si>
    <t>Gible</t>
  </si>
  <si>
    <t>Cave Pokémon</t>
  </si>
  <si>
    <t>Gabiteガバイト</t>
  </si>
  <si>
    <t>Gabite</t>
  </si>
  <si>
    <t>Mach Pokémon</t>
  </si>
  <si>
    <t>Gaburiasガブリアス</t>
  </si>
  <si>
    <t>Garchomp</t>
  </si>
  <si>
    <t>['Pickup', 'Thick Fat', 'Gluttony']</t>
  </si>
  <si>
    <t>Big Eater Pokémon</t>
  </si>
  <si>
    <t>Gonbeゴンベ</t>
  </si>
  <si>
    <t>Munchlax</t>
  </si>
  <si>
    <t>['Steadfast', 'Inner Focus', 'Prankster']</t>
  </si>
  <si>
    <t>Emanation Pokémon</t>
  </si>
  <si>
    <t>Rioluリオル</t>
  </si>
  <si>
    <t>Riolu</t>
  </si>
  <si>
    <t>['Steadfast', 'Inner Focus', 'Justified']</t>
  </si>
  <si>
    <t>Aura Pokémon</t>
  </si>
  <si>
    <t>Lucarioルカリオ</t>
  </si>
  <si>
    <t>Lucario</t>
  </si>
  <si>
    <t>['Sand Stream', 'Sand Force']</t>
  </si>
  <si>
    <t>140</t>
  </si>
  <si>
    <t>Hippo Pokémon</t>
  </si>
  <si>
    <t>Hippopotasヒポポタス</t>
  </si>
  <si>
    <t>Hippopotas</t>
  </si>
  <si>
    <t>Heavyweight Pokémon</t>
  </si>
  <si>
    <t>Kabaldonカバルドン</t>
  </si>
  <si>
    <t>Hippowdon</t>
  </si>
  <si>
    <t>['Battle Armor', 'Sniper', 'Keen Eye']</t>
  </si>
  <si>
    <t>Scorpion Pokémon</t>
  </si>
  <si>
    <t>Scorupiスコルピ</t>
  </si>
  <si>
    <t>Skorupi</t>
  </si>
  <si>
    <t>Ogre Scorp Pokémon</t>
  </si>
  <si>
    <t>Dorapionドラピオン</t>
  </si>
  <si>
    <t>Drapion</t>
  </si>
  <si>
    <t>['Anticipation', 'Dry Skin', 'Poison Touch']</t>
  </si>
  <si>
    <t>Toxic Mouth Pokémon</t>
  </si>
  <si>
    <t>Gureggruグレッグル</t>
  </si>
  <si>
    <t>Croagunk</t>
  </si>
  <si>
    <t>Dokurogドクロッグ</t>
  </si>
  <si>
    <t>Toxicroak</t>
  </si>
  <si>
    <t>Bug Catcher Pokémon</t>
  </si>
  <si>
    <t>Muskippaマスキッパ</t>
  </si>
  <si>
    <t>Carnivine</t>
  </si>
  <si>
    <t>['Swift Swim', 'Storm Drain', 'Water Veil']</t>
  </si>
  <si>
    <t>Wing Fish Pokémon</t>
  </si>
  <si>
    <t>Keikouoケイコウオ</t>
  </si>
  <si>
    <t>Finneon</t>
  </si>
  <si>
    <t>Neon Pokémon</t>
  </si>
  <si>
    <t>Neolantネオラント</t>
  </si>
  <si>
    <t>Lumineon</t>
  </si>
  <si>
    <t>Tamantaタマンタ</t>
  </si>
  <si>
    <t>Mantyke</t>
  </si>
  <si>
    <t>['Snow Warning', 'Soundproof']</t>
  </si>
  <si>
    <t>Frosted Tree Pokémon</t>
  </si>
  <si>
    <t>Yukikaburiユキカブリ</t>
  </si>
  <si>
    <t>Snover</t>
  </si>
  <si>
    <t>Yukinoohユキノオー</t>
  </si>
  <si>
    <t>Abomasnow</t>
  </si>
  <si>
    <t>['Pressure', 'Pickpocket']</t>
  </si>
  <si>
    <t>Manyulaマニューラ</t>
  </si>
  <si>
    <t>Weavile</t>
  </si>
  <si>
    <t>Magnet Area Pokémon</t>
  </si>
  <si>
    <t>Jibacoilジバコイル</t>
  </si>
  <si>
    <t>Magnezone</t>
  </si>
  <si>
    <t>Berobeltベロベルト</t>
  </si>
  <si>
    <t>Lickilicky</t>
  </si>
  <si>
    <t>['Lightningrod', 'Solid Rock', 'Reckless']</t>
  </si>
  <si>
    <t>Dosidonドサイドン</t>
  </si>
  <si>
    <t>Rhyperior</t>
  </si>
  <si>
    <t>Mojumboモジャンボ</t>
  </si>
  <si>
    <t>Tangrowth</t>
  </si>
  <si>
    <t>['Motor Drive', 'Vital Spirit']</t>
  </si>
  <si>
    <t>Thunderbolt Pokémon</t>
  </si>
  <si>
    <t>Elekibleエレキブル</t>
  </si>
  <si>
    <t>Electivire</t>
  </si>
  <si>
    <t>Blast Pokémon</t>
  </si>
  <si>
    <t>Booburnブーバーン</t>
  </si>
  <si>
    <t>Magmortar</t>
  </si>
  <si>
    <t>Jubilee Pokémon</t>
  </si>
  <si>
    <t>Togekissトゲキッス</t>
  </si>
  <si>
    <t>Togekiss</t>
  </si>
  <si>
    <t>['Speed Boost', 'Tinted Lens', 'Frisk']</t>
  </si>
  <si>
    <t>Ogre Darner Pokémon</t>
  </si>
  <si>
    <t>Megayanmaメガヤンマ</t>
  </si>
  <si>
    <t>Yanmega</t>
  </si>
  <si>
    <t>['Leaf Guard', 'Chlorophyll']</t>
  </si>
  <si>
    <t>Verdant Pokémon</t>
  </si>
  <si>
    <t>Leafiaリーフィア</t>
  </si>
  <si>
    <t>Leafeon</t>
  </si>
  <si>
    <t>['Snow Cloak', 'Ice Body']</t>
  </si>
  <si>
    <t>Fresh Snow Pokémon</t>
  </si>
  <si>
    <t>Glaciaグレイシア</t>
  </si>
  <si>
    <t>Glaceon</t>
  </si>
  <si>
    <t>['Hyper Cutter', 'Sand Veil', 'Poison Heal']</t>
  </si>
  <si>
    <t>Fang Scorp Pokémon</t>
  </si>
  <si>
    <t>Glionグライオン</t>
  </si>
  <si>
    <t>Gliscor</t>
  </si>
  <si>
    <t>Twin Tusk Pokémon</t>
  </si>
  <si>
    <t>Mammooマンムー</t>
  </si>
  <si>
    <t>Mamoswine</t>
  </si>
  <si>
    <t>['Adaptability', 'Download', 'Analytic']</t>
  </si>
  <si>
    <t>Porygon-zポリゴンＺ</t>
  </si>
  <si>
    <t>Porygon-Z</t>
  </si>
  <si>
    <t>['Steadfast', 'Justified']</t>
  </si>
  <si>
    <t>Blade Pokémon</t>
  </si>
  <si>
    <t>Erureidoエルレイド</t>
  </si>
  <si>
    <t>Gallade</t>
  </si>
  <si>
    <t>Dainoseダイノーズ</t>
  </si>
  <si>
    <t>Probopass</t>
  </si>
  <si>
    <t>Gripper Pokémon</t>
  </si>
  <si>
    <t>Yonoirヨノワール</t>
  </si>
  <si>
    <t>Dusknoir</t>
  </si>
  <si>
    <t>['Snow Cloak', 'Cursed Body']</t>
  </si>
  <si>
    <t>Snow Land Pokémon</t>
  </si>
  <si>
    <t>Yukimenokoユキメノコ</t>
  </si>
  <si>
    <t>Froslass</t>
  </si>
  <si>
    <t>Plasma Pokémon</t>
  </si>
  <si>
    <t>Rotomロトム</t>
  </si>
  <si>
    <t>Rotom</t>
  </si>
  <si>
    <t>Knowledge Pokémon</t>
  </si>
  <si>
    <t>Yuxieユクシー</t>
  </si>
  <si>
    <t>Uxie</t>
  </si>
  <si>
    <t>Emritエムリット</t>
  </si>
  <si>
    <t>Mesprit</t>
  </si>
  <si>
    <t>Willpower Pokémon</t>
  </si>
  <si>
    <t>Agnomeアグノム</t>
  </si>
  <si>
    <t>Azelf</t>
  </si>
  <si>
    <t>['Pressure', 'Telepathy']</t>
  </si>
  <si>
    <t>Temporal Pokémon</t>
  </si>
  <si>
    <t>Dialgaディアルガ</t>
  </si>
  <si>
    <t>Dialga</t>
  </si>
  <si>
    <t>Spatial Pokémon</t>
  </si>
  <si>
    <t>Palkiaパルキア</t>
  </si>
  <si>
    <t>Palkia</t>
  </si>
  <si>
    <t>['Flash Fire', 'Flame Body']</t>
  </si>
  <si>
    <t>Lava Dome Pokémon</t>
  </si>
  <si>
    <t>Heatranヒードラン</t>
  </si>
  <si>
    <t>Heatran</t>
  </si>
  <si>
    <t>['Slow Start']</t>
  </si>
  <si>
    <t>Colossal Pokémon</t>
  </si>
  <si>
    <t>Regigigasレジギガス</t>
  </si>
  <si>
    <t>Regigigas</t>
  </si>
  <si>
    <t>['Pressure', 'Telepathy', 'Levitate']</t>
  </si>
  <si>
    <t>Renegade Pokémon</t>
  </si>
  <si>
    <t>Giratina (another Forme)ギラティナ</t>
  </si>
  <si>
    <t>Giratina</t>
  </si>
  <si>
    <t>Lunar Pokémon</t>
  </si>
  <si>
    <t>Cresseliaクレセリア</t>
  </si>
  <si>
    <t>Cresselia</t>
  </si>
  <si>
    <t>['Hydration']</t>
  </si>
  <si>
    <t>Sea Drifter Pokémon</t>
  </si>
  <si>
    <t>Phioneフィオネ</t>
  </si>
  <si>
    <t>Phione</t>
  </si>
  <si>
    <t>Seafaring Pokémon</t>
  </si>
  <si>
    <t>Manaphyマナフィ</t>
  </si>
  <si>
    <t>Manaphy</t>
  </si>
  <si>
    <t>['Bad Dreams']</t>
  </si>
  <si>
    <t>Pitch-Black Pokémon</t>
  </si>
  <si>
    <t>Darkraiダークライ</t>
  </si>
  <si>
    <t>Darkrai</t>
  </si>
  <si>
    <t>['Natural Cure', 'Serene Grace']</t>
  </si>
  <si>
    <t>Gratitude Pokémon</t>
  </si>
  <si>
    <t>Shaymin (sky Forme)シェイミ</t>
  </si>
  <si>
    <t>Shaymin</t>
  </si>
  <si>
    <t>['Multitype']</t>
  </si>
  <si>
    <t>Alpha Pokémon</t>
  </si>
  <si>
    <t>Arceusアルセウス</t>
  </si>
  <si>
    <t>Arceus</t>
  </si>
  <si>
    <t>Non relevant</t>
  </si>
  <si>
    <t>Scalar</t>
  </si>
  <si>
    <t>Capture rate</t>
  </si>
  <si>
    <t>Score</t>
  </si>
  <si>
    <t>Happyness</t>
  </si>
  <si>
    <t>Standardised value</t>
  </si>
  <si>
    <t>Turned into a number, see label to number tab, incremented from 1 based on unique values</t>
  </si>
  <si>
    <t>Originally wanted to turn this into a linear increment. Did not like result.</t>
  </si>
  <si>
    <t>It seems to matter as max happyness = 50/50 chance for legendary. I played around with the numbers and I feel like I have no clue if this needs normalisation. The top end of happyness is always more than 3 stdevs away from the mean, and the data is never really normally distributed. My biggest concern is with the bottom end of happyness, which is why I have used a log scale. See pictures below for what it looks like</t>
  </si>
  <si>
    <t>scalar, unchanged, the real world difference is big and the data should reflect this. Also, data is not normally distributed.</t>
  </si>
  <si>
    <t>Original</t>
  </si>
  <si>
    <t>incrementally labelled</t>
  </si>
  <si>
    <t>log label</t>
  </si>
  <si>
    <t>Removing 1 mil from base value</t>
  </si>
  <si>
    <t>Unchanged</t>
  </si>
  <si>
    <t xml:space="preserve">Ignored. Name is the same as ID. </t>
  </si>
  <si>
    <t xml:space="preserve">Ignored.  ID. </t>
  </si>
  <si>
    <t xml:space="preserve">Ignored. Is the same as ID. </t>
  </si>
  <si>
    <t>First run after the current iteration</t>
  </si>
  <si>
    <t>making it binary 0 (penalty) or 1 (buff)</t>
  </si>
  <si>
    <t>Didn't work because its not specific enough</t>
  </si>
  <si>
    <t>31 out of 34 legendaries are in the top 2 (1.6 mil &amp; 1.8mil)  for exp growth. This column matters. The original column shows base xp growth, but the intention of the xp growth is to penalise or buff pokemon. The objective is to use the buff/debuff in the calcuation. If we want to use this column in predicting legendary status, we need to distill it's essence. Therefore, the normalisation is a check if a pokemon has been penalised XP wise. If this is true (XP threshold &gt;1.2 million) this value becomes 1, else its 0 (binary)
This one has greater risk of "overfitting" to the training dataset.</t>
  </si>
  <si>
    <t>ability_1</t>
  </si>
  <si>
    <t>ability_2</t>
  </si>
  <si>
    <t>ability_3</t>
  </si>
  <si>
    <t xml:space="preserve"> 'Hustle'</t>
  </si>
  <si>
    <t xml:space="preserve"> 'Gluttony'</t>
  </si>
  <si>
    <t xml:space="preserve"> 'Thick Fat'</t>
  </si>
  <si>
    <t xml:space="preserve"> 'Lightningrod'</t>
  </si>
  <si>
    <t xml:space="preserve"> 'Slush Rush'</t>
  </si>
  <si>
    <t xml:space="preserve"> 'Snow Warning'</t>
  </si>
  <si>
    <t xml:space="preserve"> 'Sand Force'</t>
  </si>
  <si>
    <t xml:space="preserve"> 'Sand Veil'</t>
  </si>
  <si>
    <t xml:space="preserve"> 'Tangling Hair'</t>
  </si>
  <si>
    <t xml:space="preserve"> 'Technician'</t>
  </si>
  <si>
    <t xml:space="preserve"> 'Pickup'</t>
  </si>
  <si>
    <t xml:space="preserve"> 'Rattled'</t>
  </si>
  <si>
    <t xml:space="preserve"> 'Fur Coat'</t>
  </si>
  <si>
    <t xml:space="preserve"> 'Sturdy'</t>
  </si>
  <si>
    <t xml:space="preserve"> 'Magnet Pull'</t>
  </si>
  <si>
    <t xml:space="preserve"> 'Galvanize'</t>
  </si>
  <si>
    <t xml:space="preserve"> 'Poison Touch'</t>
  </si>
  <si>
    <t xml:space="preserve"> 'Power of Alchemy'</t>
  </si>
  <si>
    <t xml:space="preserve"> 'Harvest'</t>
  </si>
  <si>
    <t xml:space="preserve"> 'Cursed Body'</t>
  </si>
  <si>
    <t xml:space="preserve"> 'Rock Head'</t>
  </si>
  <si>
    <t>Overgrow</t>
  </si>
  <si>
    <t xml:space="preserve"> Chlorophyll</t>
  </si>
  <si>
    <t>Blaze</t>
  </si>
  <si>
    <t xml:space="preserve"> Solar Power</t>
  </si>
  <si>
    <t>Torrent</t>
  </si>
  <si>
    <t xml:space="preserve"> Rain Dish</t>
  </si>
  <si>
    <t>Shield Dust</t>
  </si>
  <si>
    <t xml:space="preserve"> Run Away</t>
  </si>
  <si>
    <t>Shed Skin</t>
  </si>
  <si>
    <t>Compoundeyes</t>
  </si>
  <si>
    <t xml:space="preserve"> Tinted Lens</t>
  </si>
  <si>
    <t>Swarm</t>
  </si>
  <si>
    <t xml:space="preserve"> Sniper</t>
  </si>
  <si>
    <t>Keen Eye</t>
  </si>
  <si>
    <t xml:space="preserve"> Tangled Feet</t>
  </si>
  <si>
    <t xml:space="preserve"> Big Pecks</t>
  </si>
  <si>
    <t>Run Away</t>
  </si>
  <si>
    <t xml:space="preserve"> Guts</t>
  </si>
  <si>
    <t xml:space="preserve"> Hustle</t>
  </si>
  <si>
    <t>Intimidate</t>
  </si>
  <si>
    <t xml:space="preserve"> Shed Skin</t>
  </si>
  <si>
    <t xml:space="preserve"> Unnerve</t>
  </si>
  <si>
    <t>Static</t>
  </si>
  <si>
    <t xml:space="preserve"> Lightningrod</t>
  </si>
  <si>
    <t xml:space="preserve"> Surge Surfer</t>
  </si>
  <si>
    <t>Sand Veil</t>
  </si>
  <si>
    <t xml:space="preserve"> Sand Rush</t>
  </si>
  <si>
    <t xml:space="preserve"> Snow Cloak</t>
  </si>
  <si>
    <t>Poison Point</t>
  </si>
  <si>
    <t xml:space="preserve"> Rivalry</t>
  </si>
  <si>
    <t xml:space="preserve"> Sheer Force</t>
  </si>
  <si>
    <t>Cute Charm</t>
  </si>
  <si>
    <t xml:space="preserve"> Magic Guard</t>
  </si>
  <si>
    <t xml:space="preserve"> Friend Guard</t>
  </si>
  <si>
    <t xml:space="preserve"> Unaware</t>
  </si>
  <si>
    <t>Flash Fire</t>
  </si>
  <si>
    <t xml:space="preserve"> Drought</t>
  </si>
  <si>
    <t xml:space="preserve"> Competitive</t>
  </si>
  <si>
    <t xml:space="preserve"> Frisk</t>
  </si>
  <si>
    <t>Inner Focus</t>
  </si>
  <si>
    <t xml:space="preserve"> Infiltrator</t>
  </si>
  <si>
    <t>Chlorophyll</t>
  </si>
  <si>
    <t xml:space="preserve"> Stench</t>
  </si>
  <si>
    <t xml:space="preserve"> Effect Spore</t>
  </si>
  <si>
    <t>Effect Spore</t>
  </si>
  <si>
    <t xml:space="preserve"> Dry Skin</t>
  </si>
  <si>
    <t xml:space="preserve"> Damp</t>
  </si>
  <si>
    <t xml:space="preserve"> Wonder Skin </t>
  </si>
  <si>
    <t xml:space="preserve"> Arena Trap</t>
  </si>
  <si>
    <t xml:space="preserve"> Sand Force</t>
  </si>
  <si>
    <t>Pickup</t>
  </si>
  <si>
    <t xml:space="preserve"> Technician</t>
  </si>
  <si>
    <t>Limber</t>
  </si>
  <si>
    <t>Damp</t>
  </si>
  <si>
    <t xml:space="preserve"> Cloud Nine</t>
  </si>
  <si>
    <t xml:space="preserve"> Swift Swim</t>
  </si>
  <si>
    <t>Vital Spirit</t>
  </si>
  <si>
    <t xml:space="preserve"> Anger Point</t>
  </si>
  <si>
    <t xml:space="preserve"> Defiant</t>
  </si>
  <si>
    <t xml:space="preserve"> Flash Fire</t>
  </si>
  <si>
    <t xml:space="preserve"> Justified</t>
  </si>
  <si>
    <t>Water Absorb</t>
  </si>
  <si>
    <t>Synchronize</t>
  </si>
  <si>
    <t xml:space="preserve"> Inner Focus</t>
  </si>
  <si>
    <t>Guts</t>
  </si>
  <si>
    <t xml:space="preserve"> No Guard</t>
  </si>
  <si>
    <t xml:space="preserve"> Steadfast</t>
  </si>
  <si>
    <t xml:space="preserve"> Gluttony</t>
  </si>
  <si>
    <t>Clear Body</t>
  </si>
  <si>
    <t xml:space="preserve"> Liquid Ooze</t>
  </si>
  <si>
    <t>Rock Head</t>
  </si>
  <si>
    <t xml:space="preserve"> Sturdy</t>
  </si>
  <si>
    <t xml:space="preserve"> Sand Veil</t>
  </si>
  <si>
    <t xml:space="preserve"> Flame Body</t>
  </si>
  <si>
    <t>Oblivious</t>
  </si>
  <si>
    <t xml:space="preserve"> Own Tempo</t>
  </si>
  <si>
    <t xml:space="preserve"> Regenerator</t>
  </si>
  <si>
    <t>Magnet Pull</t>
  </si>
  <si>
    <t xml:space="preserve"> Analytic</t>
  </si>
  <si>
    <t xml:space="preserve"> Early Bird</t>
  </si>
  <si>
    <t>Thick Fat</t>
  </si>
  <si>
    <t xml:space="preserve"> Hydration</t>
  </si>
  <si>
    <t xml:space="preserve"> Ice Body</t>
  </si>
  <si>
    <t>Stench</t>
  </si>
  <si>
    <t xml:space="preserve"> Sticky Hold</t>
  </si>
  <si>
    <t xml:space="preserve"> Poison Touch</t>
  </si>
  <si>
    <t>Shell Armor</t>
  </si>
  <si>
    <t xml:space="preserve"> Skill Link</t>
  </si>
  <si>
    <t xml:space="preserve"> Overcoat</t>
  </si>
  <si>
    <t>Levitate</t>
  </si>
  <si>
    <t>Cursed Body</t>
  </si>
  <si>
    <t xml:space="preserve"> Weak Armor</t>
  </si>
  <si>
    <t>Insomnia</t>
  </si>
  <si>
    <t xml:space="preserve"> Forewarn</t>
  </si>
  <si>
    <t>Hyper Cutter</t>
  </si>
  <si>
    <t xml:space="preserve"> Shell Armor</t>
  </si>
  <si>
    <t>Soundproof</t>
  </si>
  <si>
    <t xml:space="preserve"> Static</t>
  </si>
  <si>
    <t xml:space="preserve"> Aftermath</t>
  </si>
  <si>
    <t xml:space="preserve"> Harvest</t>
  </si>
  <si>
    <t xml:space="preserve"> Battle Armor</t>
  </si>
  <si>
    <t xml:space="preserve"> Reckless</t>
  </si>
  <si>
    <t xml:space="preserve"> Unburden</t>
  </si>
  <si>
    <t xml:space="preserve"> Iron Fist</t>
  </si>
  <si>
    <t>Own Tempo</t>
  </si>
  <si>
    <t xml:space="preserve"> Oblivious</t>
  </si>
  <si>
    <t>Lightningrod</t>
  </si>
  <si>
    <t xml:space="preserve"> Rock Head</t>
  </si>
  <si>
    <t>Natural Cure</t>
  </si>
  <si>
    <t xml:space="preserve"> Serene Grace</t>
  </si>
  <si>
    <t xml:space="preserve"> Healer</t>
  </si>
  <si>
    <t xml:space="preserve"> Leaf Guard</t>
  </si>
  <si>
    <t>Early Bird</t>
  </si>
  <si>
    <t xml:space="preserve"> Scrappy</t>
  </si>
  <si>
    <t>Swift Swim</t>
  </si>
  <si>
    <t xml:space="preserve"> Water Veil</t>
  </si>
  <si>
    <t>Illuminate</t>
  </si>
  <si>
    <t xml:space="preserve"> Natural Cure</t>
  </si>
  <si>
    <t xml:space="preserve"> Filter</t>
  </si>
  <si>
    <t xml:space="preserve"> Vital Spirit</t>
  </si>
  <si>
    <t>Flame Body</t>
  </si>
  <si>
    <t xml:space="preserve"> Mold Breaker</t>
  </si>
  <si>
    <t xml:space="preserve"> Moxie</t>
  </si>
  <si>
    <t xml:space="preserve"> Rattled</t>
  </si>
  <si>
    <t xml:space="preserve"> Imposter</t>
  </si>
  <si>
    <t xml:space="preserve"> Adaptability</t>
  </si>
  <si>
    <t xml:space="preserve"> Anticipation</t>
  </si>
  <si>
    <t>Volt Absorb</t>
  </si>
  <si>
    <t xml:space="preserve"> Quick Feet</t>
  </si>
  <si>
    <t>Trace</t>
  </si>
  <si>
    <t xml:space="preserve"> Download</t>
  </si>
  <si>
    <t xml:space="preserve"> Pressure</t>
  </si>
  <si>
    <t>Immunity</t>
  </si>
  <si>
    <t xml:space="preserve"> Thick Fat</t>
  </si>
  <si>
    <t>Pressure</t>
  </si>
  <si>
    <t xml:space="preserve"> Marvel Scale</t>
  </si>
  <si>
    <t xml:space="preserve"> Multiscale</t>
  </si>
  <si>
    <t xml:space="preserve"> Keen Eye</t>
  </si>
  <si>
    <t xml:space="preserve"> Insomnia</t>
  </si>
  <si>
    <t xml:space="preserve"> Illuminate</t>
  </si>
  <si>
    <t xml:space="preserve"> Water Absorb</t>
  </si>
  <si>
    <t>Hustle</t>
  </si>
  <si>
    <t xml:space="preserve"> Super Luck</t>
  </si>
  <si>
    <t xml:space="preserve"> Magic Bounce</t>
  </si>
  <si>
    <t xml:space="preserve"> Plus</t>
  </si>
  <si>
    <t xml:space="preserve"> Huge Power</t>
  </si>
  <si>
    <t xml:space="preserve"> Sap Sipper</t>
  </si>
  <si>
    <t>Sturdy</t>
  </si>
  <si>
    <t xml:space="preserve"> Drizzle</t>
  </si>
  <si>
    <t xml:space="preserve"> Pickup</t>
  </si>
  <si>
    <t>Speed Boost</t>
  </si>
  <si>
    <t xml:space="preserve"> Compoundeyes</t>
  </si>
  <si>
    <t xml:space="preserve"> Prankster</t>
  </si>
  <si>
    <t>Shadow Tag</t>
  </si>
  <si>
    <t xml:space="preserve"> Telepathy</t>
  </si>
  <si>
    <t>Serene Grace</t>
  </si>
  <si>
    <t xml:space="preserve"> Immunity</t>
  </si>
  <si>
    <t xml:space="preserve"> Intimidate</t>
  </si>
  <si>
    <t xml:space="preserve"> Light Metal</t>
  </si>
  <si>
    <t xml:space="preserve"> Contrary</t>
  </si>
  <si>
    <t xml:space="preserve"> Pickpocket</t>
  </si>
  <si>
    <t xml:space="preserve"> Honey Gather</t>
  </si>
  <si>
    <t>Magma Armor</t>
  </si>
  <si>
    <t xml:space="preserve"> Moody</t>
  </si>
  <si>
    <t>Suction Cups</t>
  </si>
  <si>
    <t>Sand Stream</t>
  </si>
  <si>
    <t xml:space="preserve"> Speed Boost</t>
  </si>
  <si>
    <t xml:space="preserve"> Trace</t>
  </si>
  <si>
    <t xml:space="preserve"> Poison Heal</t>
  </si>
  <si>
    <t>Truant</t>
  </si>
  <si>
    <t>Wonder Guard</t>
  </si>
  <si>
    <t xml:space="preserve"> Magnet Pull</t>
  </si>
  <si>
    <t xml:space="preserve"> Normalize</t>
  </si>
  <si>
    <t xml:space="preserve"> Stall</t>
  </si>
  <si>
    <t xml:space="preserve"> Heavy Metal</t>
  </si>
  <si>
    <t>Pure Power</t>
  </si>
  <si>
    <t xml:space="preserve"> Minus</t>
  </si>
  <si>
    <t>Plus</t>
  </si>
  <si>
    <t>Minus</t>
  </si>
  <si>
    <t xml:space="preserve"> Volt Absorb</t>
  </si>
  <si>
    <t xml:space="preserve"> Swarm</t>
  </si>
  <si>
    <t xml:space="preserve"> Poison Point</t>
  </si>
  <si>
    <t>Liquid Ooze</t>
  </si>
  <si>
    <t>Rough Skin</t>
  </si>
  <si>
    <t>Water Veil</t>
  </si>
  <si>
    <t xml:space="preserve"> Simple</t>
  </si>
  <si>
    <t xml:space="preserve"> Solid Rock</t>
  </si>
  <si>
    <t>White Smoke</t>
  </si>
  <si>
    <t xml:space="preserve"> Toxic Boost</t>
  </si>
  <si>
    <t xml:space="preserve"> Storm Drain</t>
  </si>
  <si>
    <t>Battle Armor</t>
  </si>
  <si>
    <t>Marvel Scale</t>
  </si>
  <si>
    <t xml:space="preserve"> Cute Charm</t>
  </si>
  <si>
    <t>Forecast</t>
  </si>
  <si>
    <t>Color Change</t>
  </si>
  <si>
    <t xml:space="preserve"> Protean</t>
  </si>
  <si>
    <t xml:space="preserve"> Cursed Body</t>
  </si>
  <si>
    <t>Drizzle</t>
  </si>
  <si>
    <t>Drought</t>
  </si>
  <si>
    <t>Air Lock</t>
  </si>
  <si>
    <t>Simple</t>
  </si>
  <si>
    <t>Rivalry</t>
  </si>
  <si>
    <t>Mold Breaker</t>
  </si>
  <si>
    <t xml:space="preserve"> Soundproof</t>
  </si>
  <si>
    <t>Anticipation</t>
  </si>
  <si>
    <t>Honey Gather</t>
  </si>
  <si>
    <t>Flower Gift</t>
  </si>
  <si>
    <t>Sticky Hold</t>
  </si>
  <si>
    <t>Technician</t>
  </si>
  <si>
    <t>Aftermath</t>
  </si>
  <si>
    <t xml:space="preserve"> Flare Boost</t>
  </si>
  <si>
    <t xml:space="preserve"> Klutz</t>
  </si>
  <si>
    <t xml:space="preserve"> Limber</t>
  </si>
  <si>
    <t xml:space="preserve"> Heatproof</t>
  </si>
  <si>
    <t xml:space="preserve"> Rough Skin</t>
  </si>
  <si>
    <t>Steadfast</t>
  </si>
  <si>
    <t>Snow Warning</t>
  </si>
  <si>
    <t>Motor Drive</t>
  </si>
  <si>
    <t>Leaf Guard</t>
  </si>
  <si>
    <t>Snow Cloak</t>
  </si>
  <si>
    <t>Adaptability</t>
  </si>
  <si>
    <t>Slow Start</t>
  </si>
  <si>
    <t xml:space="preserve"> Levitate</t>
  </si>
  <si>
    <t>Hydration</t>
  </si>
  <si>
    <t>Bad Dreams</t>
  </si>
  <si>
    <t>Multitype</t>
  </si>
  <si>
    <t>has_pressure</t>
  </si>
  <si>
    <t>If a pokemon has the pressure ability it has a 13/19 (65-70% ish) percent chance of being a legendary. This means that having pressure is a solid indicator of being a legendary. Now I've actually googled this ability out of curiosity. This is apparently a mostly legendary ability: (is this cheating???) https://pokemondb.net/ability/pressure. The rest of the abilities seem to not matter (based on just looking at the data for the current gen). This means I'm going to add a measure in python called has_pressure. Binary Y/N</t>
  </si>
  <si>
    <t>original_experience_growth</t>
  </si>
  <si>
    <t>It's actually one of the better predictors:</t>
  </si>
  <si>
    <t>original_base_happiness</t>
  </si>
  <si>
    <t>Non column specific statement: This data is not normally distributed in essentially all cases. Therefore I am not using the excel given standardise() function. It'd be counterproductive.</t>
  </si>
  <si>
    <t>capture_rate_normalised</t>
  </si>
  <si>
    <t>Row Labels</t>
  </si>
  <si>
    <t>Grand Total</t>
  </si>
  <si>
    <t>Sum of is_legendary</t>
  </si>
  <si>
    <t>Legendary</t>
  </si>
  <si>
    <t>Non legendary</t>
  </si>
  <si>
    <t>Total pokemon</t>
  </si>
  <si>
    <t>Count of base_egg_steps</t>
  </si>
  <si>
    <t>baseline</t>
  </si>
  <si>
    <t>total</t>
  </si>
  <si>
    <t>Kans om goed nonlegendary te gokken</t>
  </si>
  <si>
    <t>Een random gok heeft dus de volgende kans om goed te zijn</t>
  </si>
  <si>
    <t>Has perseverance</t>
  </si>
  <si>
    <t>Yes</t>
  </si>
  <si>
    <t>No</t>
  </si>
  <si>
    <t>Is legendary</t>
  </si>
  <si>
    <t>Not legendary</t>
  </si>
  <si>
    <t>Kans om goed legendary te gokken (probability of succes, true positive)</t>
  </si>
  <si>
    <t>Node impurity</t>
  </si>
  <si>
    <t>1 = base egg steps</t>
  </si>
  <si>
    <t>2 = base total</t>
  </si>
  <si>
    <t>3 = experience growth</t>
  </si>
  <si>
    <t>4 = capture rate</t>
  </si>
  <si>
    <t>5 = has pressure</t>
  </si>
  <si>
    <t>If penenalised</t>
  </si>
  <si>
    <t>Is penalised</t>
  </si>
  <si>
    <t>Base stats =&gt; 580</t>
  </si>
  <si>
    <t>capture rate =&lt; 45</t>
  </si>
  <si>
    <t xml:space="preserve">capture rate = 3 </t>
  </si>
  <si>
    <t>BAD</t>
  </si>
  <si>
    <t>Base egg steps =&gt; 9</t>
  </si>
  <si>
    <t>yes</t>
  </si>
  <si>
    <t>Impurity</t>
  </si>
  <si>
    <t>Average node impurity</t>
  </si>
  <si>
    <t>\</t>
  </si>
  <si>
    <t>count</t>
  </si>
  <si>
    <t>unique</t>
  </si>
  <si>
    <t>top</t>
  </si>
  <si>
    <t>ES20</t>
  </si>
  <si>
    <t>freq</t>
  </si>
  <si>
    <t>EURAM</t>
  </si>
  <si>
    <t>B</t>
  </si>
  <si>
    <t>Plant code</t>
  </si>
  <si>
    <t>GPF code</t>
  </si>
  <si>
    <t>Special procurement key</t>
  </si>
  <si>
    <t>MRP controller</t>
  </si>
  <si>
    <t>Not Set</t>
  </si>
  <si>
    <t xml:space="preserve">count       30195     30195    30195               30195               30195   </t>
  </si>
  <si>
    <t xml:space="preserve">unique         72        29      929                  67                 166   </t>
  </si>
  <si>
    <t xml:space="preserve">top          ES20        1B     8003             Not Set  PO driven material   </t>
  </si>
  <si>
    <t xml:space="preserve">freq         2299      6384     4589                8038                6790   </t>
  </si>
  <si>
    <t xml:space="preserve">mean          NaN       NaN      NaN                 NaN                 NaN   </t>
  </si>
  <si>
    <t xml:space="preserve">std           NaN       NaN      NaN                 NaN                 NaN   </t>
  </si>
  <si>
    <t xml:space="preserve">min           NaN       NaN      NaN                 NaN                 NaN   </t>
  </si>
  <si>
    <t xml:space="preserve">25%           NaN       NaN      NaN                 NaN                 NaN   </t>
  </si>
  <si>
    <t xml:space="preserve">50%           NaN       NaN      NaN                 NaN                 NaN   </t>
  </si>
  <si>
    <t xml:space="preserve">75%           NaN       NaN      NaN                 NaN                 NaN   </t>
  </si>
  <si>
    <t xml:space="preserve">max           NaN       NaN      NaN                 NaN                 NaN   </t>
  </si>
  <si>
    <t xml:space="preserve">       MRP Controller Code Plng Region Primary Site  Unnamed: 9  Unnamed: 10  \</t>
  </si>
  <si>
    <t xml:space="preserve">count                30195       30195        30195         0.0          0.0   </t>
  </si>
  <si>
    <t xml:space="preserve">unique                 148           4           98         NaN          NaN   </t>
  </si>
  <si>
    <t xml:space="preserve">top                    000       EURAM         NL10         NaN          NaN   </t>
  </si>
  <si>
    <t>NL10</t>
  </si>
  <si>
    <t xml:space="preserve">       Plant Code ISPG Code GPF Code Special Procurement      MRP Controller  \</t>
  </si>
  <si>
    <t xml:space="preserve">freq                  6790       13885         4769         NaN          NaN   </t>
  </si>
  <si>
    <t xml:space="preserve">mean                   NaN         NaN          NaN         NaN          NaN   </t>
  </si>
  <si>
    <t xml:space="preserve">std                    NaN         NaN          NaN         NaN          NaN   </t>
  </si>
  <si>
    <t xml:space="preserve">min                    NaN         NaN          NaN         NaN          NaN   </t>
  </si>
  <si>
    <t xml:space="preserve">25%                    NaN         NaN          NaN         NaN          NaN   </t>
  </si>
  <si>
    <t xml:space="preserve">50%                    NaN         NaN          NaN         NaN          NaN   </t>
  </si>
  <si>
    <t xml:space="preserve">75%                    NaN         NaN          NaN         NaN          NaN   </t>
  </si>
  <si>
    <t xml:space="preserve">max                    NaN         NaN          NaN         NaN          NaN   </t>
  </si>
  <si>
    <t xml:space="preserve">        ...  Unnamed: 12  Unnamed: 13  Unnamed: 14  Unnamed: 15  Unnamed: 16  \</t>
  </si>
  <si>
    <t xml:space="preserve">count   ...          0.0          0.0          0.0          0.0          0.0   </t>
  </si>
  <si>
    <t xml:space="preserve">unique  ...          NaN          NaN          NaN          NaN          NaN   </t>
  </si>
  <si>
    <t xml:space="preserve">top     ...          NaN          NaN          NaN          NaN          NaN   </t>
  </si>
  <si>
    <t xml:space="preserve">freq    ...          NaN          NaN          NaN          NaN          NaN   </t>
  </si>
  <si>
    <t xml:space="preserve">mean    ...          NaN          NaN          NaN          NaN          NaN   </t>
  </si>
  <si>
    <t xml:space="preserve">std     ...          NaN          NaN          NaN          NaN          NaN   </t>
  </si>
  <si>
    <t xml:space="preserve">min     ...          NaN          NaN          NaN          NaN          NaN   </t>
  </si>
  <si>
    <t xml:space="preserve">25%     ...          NaN          NaN          NaN          NaN          NaN   </t>
  </si>
  <si>
    <t xml:space="preserve">50%     ...          NaN          NaN          NaN          NaN          NaN   </t>
  </si>
  <si>
    <t xml:space="preserve">75%     ...          NaN          NaN          NaN          NaN          NaN   </t>
  </si>
  <si>
    <t xml:space="preserve">max     ...          NaN          NaN          NaN          NaN          NaN   </t>
  </si>
  <si>
    <t xml:space="preserve">        Unnamed: 17  Unnamed: 18  Unnamed: 19 ISPG number ISPG letter  </t>
  </si>
  <si>
    <t xml:space="preserve">count           0.0          0.0            1       30195       30195  </t>
  </si>
  <si>
    <t xml:space="preserve">unique          NaN          NaN            1           9           6  </t>
  </si>
  <si>
    <t xml:space="preserve">top             NaN          NaN            ¿           3           B  </t>
  </si>
  <si>
    <t xml:space="preserve">freq            NaN          NaN            1       11130       13571  </t>
  </si>
  <si>
    <t xml:space="preserve">mean            NaN          NaN          NaN         NaN         NaN  </t>
  </si>
  <si>
    <t xml:space="preserve">std             NaN          NaN          NaN         NaN         NaN  </t>
  </si>
  <si>
    <t xml:space="preserve">min             NaN          NaN          NaN         NaN         NaN  </t>
  </si>
  <si>
    <t xml:space="preserve">25%             NaN          NaN          NaN         NaN         NaN  </t>
  </si>
  <si>
    <t xml:space="preserve">50%             NaN          NaN          NaN         NaN         NaN  </t>
  </si>
  <si>
    <t xml:space="preserve">75%             NaN          NaN          NaN         NaN         NaN  </t>
  </si>
  <si>
    <t xml:space="preserve">max             NaN          NaN          NaN         NaN         NaN  </t>
  </si>
  <si>
    <t>[11 rows x 21 columns]</t>
  </si>
  <si>
    <t>MRP controller code</t>
  </si>
  <si>
    <t>Metric</t>
  </si>
  <si>
    <t>Planning region</t>
  </si>
  <si>
    <t>Primary site</t>
  </si>
  <si>
    <t>Description of dataset</t>
  </si>
  <si>
    <t xml:space="preserve">Unnamed: 17  Unnamed: 18  Unnamed: 19 ISPG number ISPG letter  </t>
  </si>
  <si>
    <t>Species</t>
  </si>
  <si>
    <t>Pharma / Bio</t>
  </si>
  <si>
    <t>Naam</t>
  </si>
  <si>
    <t>Hoe getransformeerd</t>
  </si>
  <si>
    <t>Deze kolom wordt gecombineerd met primary site</t>
  </si>
  <si>
    <t>Deze kolom wordt getransformeerd naar de binaire "is de recieving plant X?", dit zorgt voor 72 kolommen.</t>
  </si>
  <si>
    <t>Deze catagorische variabele wordt getransformeerd naar 1-2-3-4</t>
  </si>
  <si>
    <t xml:space="preserve">  </t>
  </si>
  <si>
    <t xml:space="preserve">PO driven material </t>
  </si>
  <si>
    <t>000</t>
  </si>
  <si>
    <t>Er zijn meer MRP controllers dan MRP controller codes. Iets wat we niet 100% snappen. We verwachten dat dit komt door oude data in het systeem. Hierdoor kiezen we voor de MRP controller code. Deze kolom wordt niet meegenomen</t>
  </si>
  <si>
    <t>Deze binaire variabele wordt getransformeerd naar 0 (pharma) of 1 (bio)</t>
  </si>
  <si>
    <t>Dit is de Y variabele. Hij wordt getranformeerd naar het getal 1-148.</t>
  </si>
  <si>
    <t>Catagorisch</t>
  </si>
  <si>
    <t>Input type</t>
  </si>
  <si>
    <t>Text</t>
  </si>
  <si>
    <t>Integer</t>
  </si>
  <si>
    <t>Deze variabele komt uit het species code veld, en is: 1-2-3-4-5-6-7-8-9</t>
  </si>
  <si>
    <t>Type na transformatie</t>
  </si>
  <si>
    <t>Binair</t>
  </si>
  <si>
    <t>N.A.</t>
  </si>
  <si>
    <t>Deze kolom wordt initieel niet meegenomen omdat hij plant-materiaal specifiek is, maar we hem niet als input variabel hebben. De variabele wordt meegenomen in dit onderzoek omdat het een goede voorspeller zou moeten zijn, en we hem in IRIS toe zouden kunnen voegen.</t>
  </si>
  <si>
    <t>Deze kolom wordt getransformeerd naar de binaire "is deze primary site actief voor deze GPF". Er kunnen meerdere primary sites actief zijn voor 1 GPF, hierdoor moet het een flag zijn die aan of uit kan staan. Dit zorgt voor 98 kolommen.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</si>
</sst>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theme="1"/>
      <name val="Calibri"/>
      <family val="2"/>
      <scheme val="minor"/>
    </font>
    <font>
      <b/>
      <sz val="11"/>
      <color theme="1"/>
      <name val="Calibri"/>
      <family val="2"/>
      <scheme val="minor"/>
    </font>
    <font>
      <sz val="11"/>
      <color theme="1"/>
      <name val="Calibri"/>
      <family val="2"/>
      <scheme val="minor"/>
    </font>
    <font>
      <sz val="10"/>
      <color theme="1"/>
      <name val="Var(--jp-code-font-family)"/>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3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xf numFmtId="0" fontId="1" fillId="0" borderId="0" xfId="0" applyFont="1"/>
    <xf numFmtId="49"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1" applyNumberFormat="1" applyFont="1"/>
    <xf numFmtId="164" fontId="0" fillId="0" borderId="0" xfId="0" applyNumberFormat="1"/>
    <xf numFmtId="164" fontId="0" fillId="3" borderId="0" xfId="0" applyNumberFormat="1" applyFill="1"/>
    <xf numFmtId="164" fontId="0" fillId="4" borderId="0" xfId="0" applyNumberFormat="1" applyFill="1"/>
    <xf numFmtId="164" fontId="0" fillId="5" borderId="0" xfId="0" applyNumberFormat="1" applyFill="1"/>
    <xf numFmtId="9" fontId="0" fillId="0" borderId="0" xfId="0" applyNumberFormat="1"/>
    <xf numFmtId="10" fontId="0" fillId="0" borderId="0" xfId="0" applyNumberFormat="1"/>
    <xf numFmtId="0" fontId="0" fillId="0" borderId="1" xfId="0" applyBorder="1"/>
    <xf numFmtId="0" fontId="0" fillId="2" borderId="1" xfId="0" applyFill="1" applyBorder="1"/>
    <xf numFmtId="164" fontId="0" fillId="0" borderId="1" xfId="1" applyNumberFormat="1" applyFont="1" applyBorder="1"/>
    <xf numFmtId="164" fontId="0" fillId="0" borderId="1" xfId="0" applyNumberFormat="1" applyBorder="1"/>
    <xf numFmtId="164" fontId="0" fillId="3" borderId="1" xfId="0" applyNumberFormat="1" applyFill="1" applyBorder="1"/>
    <xf numFmtId="164" fontId="0" fillId="0" borderId="0" xfId="1" applyNumberFormat="1" applyFont="1" applyAlignment="1">
      <alignment horizontal="center" vertical="center"/>
    </xf>
    <xf numFmtId="0" fontId="0" fillId="0" borderId="0" xfId="0" applyAlignment="1">
      <alignment horizontal="center"/>
    </xf>
    <xf numFmtId="164" fontId="0" fillId="0" borderId="1" xfId="1" applyNumberFormat="1" applyFont="1" applyBorder="1"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xf numFmtId="9" fontId="3" fillId="0" borderId="0" xfId="0" applyNumberFormat="1" applyFont="1" applyAlignment="1">
      <alignment horizontal="left" vertical="center"/>
    </xf>
    <xf numFmtId="0" fontId="3"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right"/>
    </xf>
    <xf numFmtId="49" fontId="0" fillId="0" borderId="1" xfId="0" applyNumberFormat="1" applyBorder="1" applyAlignment="1">
      <alignment horizontal="center"/>
    </xf>
    <xf numFmtId="0" fontId="0" fillId="0" borderId="1" xfId="0" applyBorder="1" applyAlignment="1">
      <alignment wrapText="1"/>
    </xf>
    <xf numFmtId="0" fontId="0" fillId="0" borderId="1"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26</xdr:col>
      <xdr:colOff>400050</xdr:colOff>
      <xdr:row>3</xdr:row>
      <xdr:rowOff>171450</xdr:rowOff>
    </xdr:from>
    <xdr:to>
      <xdr:col>26</xdr:col>
      <xdr:colOff>4704812</xdr:colOff>
      <xdr:row>26</xdr:row>
      <xdr:rowOff>107411</xdr:rowOff>
    </xdr:to>
    <xdr:pic>
      <xdr:nvPicPr>
        <xdr:cNvPr id="4" name="Picture 3">
          <a:extLst>
            <a:ext uri="{FF2B5EF4-FFF2-40B4-BE49-F238E27FC236}">
              <a16:creationId xmlns:a16="http://schemas.microsoft.com/office/drawing/2014/main" id="{E7813EE5-A19F-36BE-BB3A-BB046056D0A8}"/>
            </a:ext>
          </a:extLst>
        </xdr:cNvPr>
        <xdr:cNvPicPr>
          <a:picLocks noChangeAspect="1"/>
        </xdr:cNvPicPr>
      </xdr:nvPicPr>
      <xdr:blipFill>
        <a:blip xmlns:r="http://schemas.openxmlformats.org/officeDocument/2006/relationships" r:embed="rId1"/>
        <a:stretch>
          <a:fillRect/>
        </a:stretch>
      </xdr:blipFill>
      <xdr:spPr>
        <a:xfrm>
          <a:off x="25679400" y="3981450"/>
          <a:ext cx="4304762" cy="4314286"/>
        </a:xfrm>
        <a:prstGeom prst="rect">
          <a:avLst/>
        </a:prstGeom>
      </xdr:spPr>
    </xdr:pic>
    <xdr:clientData/>
  </xdr:twoCellAnchor>
  <xdr:twoCellAnchor editAs="oneCell">
    <xdr:from>
      <xdr:col>26</xdr:col>
      <xdr:colOff>381000</xdr:colOff>
      <xdr:row>28</xdr:row>
      <xdr:rowOff>38100</xdr:rowOff>
    </xdr:from>
    <xdr:to>
      <xdr:col>26</xdr:col>
      <xdr:colOff>4603223</xdr:colOff>
      <xdr:row>50</xdr:row>
      <xdr:rowOff>151862</xdr:rowOff>
    </xdr:to>
    <xdr:pic>
      <xdr:nvPicPr>
        <xdr:cNvPr id="5" name="Picture 4">
          <a:extLst>
            <a:ext uri="{FF2B5EF4-FFF2-40B4-BE49-F238E27FC236}">
              <a16:creationId xmlns:a16="http://schemas.microsoft.com/office/drawing/2014/main" id="{8BEAD8DF-7039-CB6C-1726-1F738F55FAB7}"/>
            </a:ext>
          </a:extLst>
        </xdr:cNvPr>
        <xdr:cNvPicPr>
          <a:picLocks noChangeAspect="1"/>
        </xdr:cNvPicPr>
      </xdr:nvPicPr>
      <xdr:blipFill>
        <a:blip xmlns:r="http://schemas.openxmlformats.org/officeDocument/2006/relationships" r:embed="rId2"/>
        <a:stretch>
          <a:fillRect/>
        </a:stretch>
      </xdr:blipFill>
      <xdr:spPr>
        <a:xfrm>
          <a:off x="25660350" y="6324600"/>
          <a:ext cx="4219048" cy="4304762"/>
        </a:xfrm>
        <a:prstGeom prst="rect">
          <a:avLst/>
        </a:prstGeom>
      </xdr:spPr>
    </xdr:pic>
    <xdr:clientData/>
  </xdr:twoCellAnchor>
  <xdr:twoCellAnchor editAs="oneCell">
    <xdr:from>
      <xdr:col>26</xdr:col>
      <xdr:colOff>123825</xdr:colOff>
      <xdr:row>53</xdr:row>
      <xdr:rowOff>76200</xdr:rowOff>
    </xdr:from>
    <xdr:to>
      <xdr:col>26</xdr:col>
      <xdr:colOff>4304777</xdr:colOff>
      <xdr:row>76</xdr:row>
      <xdr:rowOff>164542</xdr:rowOff>
    </xdr:to>
    <xdr:pic>
      <xdr:nvPicPr>
        <xdr:cNvPr id="6" name="Picture 5">
          <a:extLst>
            <a:ext uri="{FF2B5EF4-FFF2-40B4-BE49-F238E27FC236}">
              <a16:creationId xmlns:a16="http://schemas.microsoft.com/office/drawing/2014/main" id="{FE7DC430-E652-E53F-ED3C-3E9DCCFDCD8A}"/>
            </a:ext>
          </a:extLst>
        </xdr:cNvPr>
        <xdr:cNvPicPr>
          <a:picLocks noChangeAspect="1"/>
        </xdr:cNvPicPr>
      </xdr:nvPicPr>
      <xdr:blipFill>
        <a:blip xmlns:r="http://schemas.openxmlformats.org/officeDocument/2006/relationships" r:embed="rId3"/>
        <a:stretch>
          <a:fillRect/>
        </a:stretch>
      </xdr:blipFill>
      <xdr:spPr>
        <a:xfrm>
          <a:off x="25403175" y="11125200"/>
          <a:ext cx="4180952" cy="4466667"/>
        </a:xfrm>
        <a:prstGeom prst="rect">
          <a:avLst/>
        </a:prstGeom>
      </xdr:spPr>
    </xdr:pic>
    <xdr:clientData/>
  </xdr:twoCellAnchor>
  <xdr:twoCellAnchor editAs="oneCell">
    <xdr:from>
      <xdr:col>27</xdr:col>
      <xdr:colOff>0</xdr:colOff>
      <xdr:row>5</xdr:row>
      <xdr:rowOff>0</xdr:rowOff>
    </xdr:from>
    <xdr:to>
      <xdr:col>27</xdr:col>
      <xdr:colOff>3942857</xdr:colOff>
      <xdr:row>27</xdr:row>
      <xdr:rowOff>56619</xdr:rowOff>
    </xdr:to>
    <xdr:pic>
      <xdr:nvPicPr>
        <xdr:cNvPr id="7" name="Picture 6">
          <a:extLst>
            <a:ext uri="{FF2B5EF4-FFF2-40B4-BE49-F238E27FC236}">
              <a16:creationId xmlns:a16="http://schemas.microsoft.com/office/drawing/2014/main" id="{7791A27D-E2AC-FB7D-1806-1439FFA7C68C}"/>
            </a:ext>
          </a:extLst>
        </xdr:cNvPr>
        <xdr:cNvPicPr>
          <a:picLocks noChangeAspect="1"/>
        </xdr:cNvPicPr>
      </xdr:nvPicPr>
      <xdr:blipFill>
        <a:blip xmlns:r="http://schemas.openxmlformats.org/officeDocument/2006/relationships" r:embed="rId4"/>
        <a:stretch>
          <a:fillRect/>
        </a:stretch>
      </xdr:blipFill>
      <xdr:spPr>
        <a:xfrm>
          <a:off x="31337250" y="2286000"/>
          <a:ext cx="3942857" cy="4247619"/>
        </a:xfrm>
        <a:prstGeom prst="rect">
          <a:avLst/>
        </a:prstGeom>
      </xdr:spPr>
    </xdr:pic>
    <xdr:clientData/>
  </xdr:twoCellAnchor>
  <xdr:twoCellAnchor editAs="oneCell">
    <xdr:from>
      <xdr:col>29</xdr:col>
      <xdr:colOff>0</xdr:colOff>
      <xdr:row>3</xdr:row>
      <xdr:rowOff>0</xdr:rowOff>
    </xdr:from>
    <xdr:to>
      <xdr:col>31</xdr:col>
      <xdr:colOff>221675</xdr:colOff>
      <xdr:row>25</xdr:row>
      <xdr:rowOff>151857</xdr:rowOff>
    </xdr:to>
    <xdr:pic>
      <xdr:nvPicPr>
        <xdr:cNvPr id="8" name="Picture 7">
          <a:extLst>
            <a:ext uri="{FF2B5EF4-FFF2-40B4-BE49-F238E27FC236}">
              <a16:creationId xmlns:a16="http://schemas.microsoft.com/office/drawing/2014/main" id="{59E4842A-B9F9-B327-2123-B8012D4666E3}"/>
            </a:ext>
          </a:extLst>
        </xdr:cNvPr>
        <xdr:cNvPicPr>
          <a:picLocks noChangeAspect="1"/>
        </xdr:cNvPicPr>
      </xdr:nvPicPr>
      <xdr:blipFill>
        <a:blip xmlns:r="http://schemas.openxmlformats.org/officeDocument/2006/relationships" r:embed="rId5"/>
        <a:stretch>
          <a:fillRect/>
        </a:stretch>
      </xdr:blipFill>
      <xdr:spPr>
        <a:xfrm>
          <a:off x="37661850" y="1524000"/>
          <a:ext cx="4600000" cy="4342857"/>
        </a:xfrm>
        <a:prstGeom prst="rect">
          <a:avLst/>
        </a:prstGeom>
      </xdr:spPr>
    </xdr:pic>
    <xdr:clientData/>
  </xdr:twoCellAnchor>
  <xdr:twoCellAnchor editAs="oneCell">
    <xdr:from>
      <xdr:col>29</xdr:col>
      <xdr:colOff>0</xdr:colOff>
      <xdr:row>29</xdr:row>
      <xdr:rowOff>0</xdr:rowOff>
    </xdr:from>
    <xdr:to>
      <xdr:col>30</xdr:col>
      <xdr:colOff>507468</xdr:colOff>
      <xdr:row>51</xdr:row>
      <xdr:rowOff>88365</xdr:rowOff>
    </xdr:to>
    <xdr:pic>
      <xdr:nvPicPr>
        <xdr:cNvPr id="9" name="Picture 8">
          <a:extLst>
            <a:ext uri="{FF2B5EF4-FFF2-40B4-BE49-F238E27FC236}">
              <a16:creationId xmlns:a16="http://schemas.microsoft.com/office/drawing/2014/main" id="{DF4C7396-2CF7-8822-74C4-0254CAC42F85}"/>
            </a:ext>
          </a:extLst>
        </xdr:cNvPr>
        <xdr:cNvPicPr>
          <a:picLocks noChangeAspect="1"/>
        </xdr:cNvPicPr>
      </xdr:nvPicPr>
      <xdr:blipFill>
        <a:blip xmlns:r="http://schemas.openxmlformats.org/officeDocument/2006/relationships" r:embed="rId6"/>
        <a:stretch>
          <a:fillRect/>
        </a:stretch>
      </xdr:blipFill>
      <xdr:spPr>
        <a:xfrm>
          <a:off x="37661850" y="6858000"/>
          <a:ext cx="4257143" cy="4276190"/>
        </a:xfrm>
        <a:prstGeom prst="rect">
          <a:avLst/>
        </a:prstGeom>
      </xdr:spPr>
    </xdr:pic>
    <xdr:clientData/>
  </xdr:twoCellAnchor>
  <xdr:twoCellAnchor editAs="oneCell">
    <xdr:from>
      <xdr:col>35</xdr:col>
      <xdr:colOff>9525</xdr:colOff>
      <xdr:row>3</xdr:row>
      <xdr:rowOff>85725</xdr:rowOff>
    </xdr:from>
    <xdr:to>
      <xdr:col>45</xdr:col>
      <xdr:colOff>494474</xdr:colOff>
      <xdr:row>33</xdr:row>
      <xdr:rowOff>170725</xdr:rowOff>
    </xdr:to>
    <xdr:pic>
      <xdr:nvPicPr>
        <xdr:cNvPr id="10" name="Picture 9">
          <a:extLst>
            <a:ext uri="{FF2B5EF4-FFF2-40B4-BE49-F238E27FC236}">
              <a16:creationId xmlns:a16="http://schemas.microsoft.com/office/drawing/2014/main" id="{E60DBAC8-D3B4-919C-12F1-9EF9A2AD36A6}"/>
            </a:ext>
          </a:extLst>
        </xdr:cNvPr>
        <xdr:cNvPicPr>
          <a:picLocks noChangeAspect="1"/>
        </xdr:cNvPicPr>
      </xdr:nvPicPr>
      <xdr:blipFill>
        <a:blip xmlns:r="http://schemas.openxmlformats.org/officeDocument/2006/relationships" r:embed="rId7"/>
        <a:stretch>
          <a:fillRect/>
        </a:stretch>
      </xdr:blipFill>
      <xdr:spPr>
        <a:xfrm>
          <a:off x="47748825" y="1990725"/>
          <a:ext cx="6609524" cy="5800000"/>
        </a:xfrm>
        <a:prstGeom prst="rect">
          <a:avLst/>
        </a:prstGeom>
      </xdr:spPr>
    </xdr:pic>
    <xdr:clientData/>
  </xdr:twoCellAnchor>
  <xdr:twoCellAnchor editAs="oneCell">
    <xdr:from>
      <xdr:col>29</xdr:col>
      <xdr:colOff>19050</xdr:colOff>
      <xdr:row>54</xdr:row>
      <xdr:rowOff>38100</xdr:rowOff>
    </xdr:from>
    <xdr:to>
      <xdr:col>30</xdr:col>
      <xdr:colOff>69375</xdr:colOff>
      <xdr:row>67</xdr:row>
      <xdr:rowOff>69537</xdr:rowOff>
    </xdr:to>
    <xdr:pic>
      <xdr:nvPicPr>
        <xdr:cNvPr id="11" name="Picture 10">
          <a:extLst>
            <a:ext uri="{FF2B5EF4-FFF2-40B4-BE49-F238E27FC236}">
              <a16:creationId xmlns:a16="http://schemas.microsoft.com/office/drawing/2014/main" id="{4202B27A-CC92-349B-5861-907FDCC2A56B}"/>
            </a:ext>
          </a:extLst>
        </xdr:cNvPr>
        <xdr:cNvPicPr>
          <a:picLocks noChangeAspect="1"/>
        </xdr:cNvPicPr>
      </xdr:nvPicPr>
      <xdr:blipFill>
        <a:blip xmlns:r="http://schemas.openxmlformats.org/officeDocument/2006/relationships" r:embed="rId8"/>
        <a:stretch>
          <a:fillRect/>
        </a:stretch>
      </xdr:blipFill>
      <xdr:spPr>
        <a:xfrm>
          <a:off x="37680900" y="11658600"/>
          <a:ext cx="3800000" cy="2504762"/>
        </a:xfrm>
        <a:prstGeom prst="rect">
          <a:avLst/>
        </a:prstGeom>
      </xdr:spPr>
    </xdr:pic>
    <xdr:clientData/>
  </xdr:twoCellAnchor>
  <xdr:twoCellAnchor editAs="oneCell">
    <xdr:from>
      <xdr:col>0</xdr:col>
      <xdr:colOff>0</xdr:colOff>
      <xdr:row>6</xdr:row>
      <xdr:rowOff>0</xdr:rowOff>
    </xdr:from>
    <xdr:to>
      <xdr:col>3</xdr:col>
      <xdr:colOff>246773</xdr:colOff>
      <xdr:row>38</xdr:row>
      <xdr:rowOff>113524</xdr:rowOff>
    </xdr:to>
    <xdr:pic>
      <xdr:nvPicPr>
        <xdr:cNvPr id="14" name="Picture 13">
          <a:extLst>
            <a:ext uri="{FF2B5EF4-FFF2-40B4-BE49-F238E27FC236}">
              <a16:creationId xmlns:a16="http://schemas.microsoft.com/office/drawing/2014/main" id="{1C373A80-2548-BCC7-2804-8D0671A78119}"/>
            </a:ext>
          </a:extLst>
        </xdr:cNvPr>
        <xdr:cNvPicPr>
          <a:picLocks noChangeAspect="1"/>
        </xdr:cNvPicPr>
      </xdr:nvPicPr>
      <xdr:blipFill>
        <a:blip xmlns:r="http://schemas.openxmlformats.org/officeDocument/2006/relationships" r:embed="rId9"/>
        <a:stretch>
          <a:fillRect/>
        </a:stretch>
      </xdr:blipFill>
      <xdr:spPr>
        <a:xfrm>
          <a:off x="0" y="3238500"/>
          <a:ext cx="7019048" cy="6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587375</xdr:colOff>
      <xdr:row>2</xdr:row>
      <xdr:rowOff>171451</xdr:rowOff>
    </xdr:from>
    <xdr:to>
      <xdr:col>8</xdr:col>
      <xdr:colOff>76200</xdr:colOff>
      <xdr:row>4</xdr:row>
      <xdr:rowOff>88900</xdr:rowOff>
    </xdr:to>
    <xdr:sp macro="" textlink="">
      <xdr:nvSpPr>
        <xdr:cNvPr id="2" name="Rectangle 1">
          <a:extLst>
            <a:ext uri="{FF2B5EF4-FFF2-40B4-BE49-F238E27FC236}">
              <a16:creationId xmlns:a16="http://schemas.microsoft.com/office/drawing/2014/main" id="{5EBB0E69-4679-4BE1-91E5-AD2BD6C83AF6}"/>
            </a:ext>
          </a:extLst>
        </xdr:cNvPr>
        <xdr:cNvSpPr/>
      </xdr:nvSpPr>
      <xdr:spPr>
        <a:xfrm>
          <a:off x="3635375" y="552451"/>
          <a:ext cx="1317625" cy="298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l-NL" sz="1100"/>
            <a:t>Base egg steps =&gt;9</a:t>
          </a:r>
        </a:p>
      </xdr:txBody>
    </xdr:sp>
    <xdr:clientData/>
  </xdr:twoCellAnchor>
  <xdr:twoCellAnchor>
    <xdr:from>
      <xdr:col>7</xdr:col>
      <xdr:colOff>25400</xdr:colOff>
      <xdr:row>4</xdr:row>
      <xdr:rowOff>92075</xdr:rowOff>
    </xdr:from>
    <xdr:to>
      <xdr:col>7</xdr:col>
      <xdr:colOff>26988</xdr:colOff>
      <xdr:row>7</xdr:row>
      <xdr:rowOff>88900</xdr:rowOff>
    </xdr:to>
    <xdr:cxnSp macro="">
      <xdr:nvCxnSpPr>
        <xdr:cNvPr id="4" name="Straight Arrow Connector 3">
          <a:extLst>
            <a:ext uri="{FF2B5EF4-FFF2-40B4-BE49-F238E27FC236}">
              <a16:creationId xmlns:a16="http://schemas.microsoft.com/office/drawing/2014/main" id="{B2F2E9B9-7C3E-487E-8593-7D86AF637EE4}"/>
            </a:ext>
          </a:extLst>
        </xdr:cNvPr>
        <xdr:cNvCxnSpPr>
          <a:stCxn id="2" idx="2"/>
        </xdr:cNvCxnSpPr>
      </xdr:nvCxnSpPr>
      <xdr:spPr>
        <a:xfrm flipH="1">
          <a:off x="4292600" y="854075"/>
          <a:ext cx="1588" cy="56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7</xdr:row>
      <xdr:rowOff>127000</xdr:rowOff>
    </xdr:from>
    <xdr:to>
      <xdr:col>8</xdr:col>
      <xdr:colOff>60325</xdr:colOff>
      <xdr:row>9</xdr:row>
      <xdr:rowOff>47624</xdr:rowOff>
    </xdr:to>
    <xdr:sp macro="" textlink="">
      <xdr:nvSpPr>
        <xdr:cNvPr id="5" name="Rectangle 4">
          <a:extLst>
            <a:ext uri="{FF2B5EF4-FFF2-40B4-BE49-F238E27FC236}">
              <a16:creationId xmlns:a16="http://schemas.microsoft.com/office/drawing/2014/main" id="{7F1C0DCA-D1EC-432E-AE02-C22B382D3E60}"/>
            </a:ext>
          </a:extLst>
        </xdr:cNvPr>
        <xdr:cNvSpPr/>
      </xdr:nvSpPr>
      <xdr:spPr>
        <a:xfrm>
          <a:off x="3619500" y="1460500"/>
          <a:ext cx="1317625" cy="3016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l-NL" sz="1100"/>
            <a:t>Capture rate =</a:t>
          </a:r>
          <a:r>
            <a:rPr lang="nl-NL" sz="1100" baseline="0"/>
            <a:t> 3</a:t>
          </a:r>
          <a:endParaRPr lang="nl-NL" sz="1100"/>
        </a:p>
      </xdr:txBody>
    </xdr:sp>
    <xdr:clientData/>
  </xdr:twoCellAnchor>
  <xdr:twoCellAnchor>
    <xdr:from>
      <xdr:col>5</xdr:col>
      <xdr:colOff>565150</xdr:colOff>
      <xdr:row>11</xdr:row>
      <xdr:rowOff>73025</xdr:rowOff>
    </xdr:from>
    <xdr:to>
      <xdr:col>8</xdr:col>
      <xdr:colOff>53975</xdr:colOff>
      <xdr:row>12</xdr:row>
      <xdr:rowOff>184149</xdr:rowOff>
    </xdr:to>
    <xdr:sp macro="" textlink="">
      <xdr:nvSpPr>
        <xdr:cNvPr id="6" name="Rectangle 5">
          <a:extLst>
            <a:ext uri="{FF2B5EF4-FFF2-40B4-BE49-F238E27FC236}">
              <a16:creationId xmlns:a16="http://schemas.microsoft.com/office/drawing/2014/main" id="{910C7E57-AFE3-4E20-8934-C1D9201E5990}"/>
            </a:ext>
          </a:extLst>
        </xdr:cNvPr>
        <xdr:cNvSpPr/>
      </xdr:nvSpPr>
      <xdr:spPr>
        <a:xfrm>
          <a:off x="3613150" y="2168525"/>
          <a:ext cx="1317625" cy="3016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l-NL" sz="1100"/>
            <a:t>Has XP penalty</a:t>
          </a:r>
        </a:p>
      </xdr:txBody>
    </xdr:sp>
    <xdr:clientData/>
  </xdr:twoCellAnchor>
  <xdr:twoCellAnchor>
    <xdr:from>
      <xdr:col>5</xdr:col>
      <xdr:colOff>596900</xdr:colOff>
      <xdr:row>15</xdr:row>
      <xdr:rowOff>69850</xdr:rowOff>
    </xdr:from>
    <xdr:to>
      <xdr:col>8</xdr:col>
      <xdr:colOff>85725</xdr:colOff>
      <xdr:row>16</xdr:row>
      <xdr:rowOff>180974</xdr:rowOff>
    </xdr:to>
    <xdr:sp macro="" textlink="">
      <xdr:nvSpPr>
        <xdr:cNvPr id="7" name="Rectangle 6">
          <a:extLst>
            <a:ext uri="{FF2B5EF4-FFF2-40B4-BE49-F238E27FC236}">
              <a16:creationId xmlns:a16="http://schemas.microsoft.com/office/drawing/2014/main" id="{3C67EC04-F943-4A90-A015-D07EB7AEC53C}"/>
            </a:ext>
          </a:extLst>
        </xdr:cNvPr>
        <xdr:cNvSpPr/>
      </xdr:nvSpPr>
      <xdr:spPr>
        <a:xfrm>
          <a:off x="3644900" y="2927350"/>
          <a:ext cx="1317625" cy="3016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l-NL" sz="1100"/>
            <a:t>Has</a:t>
          </a:r>
          <a:r>
            <a:rPr lang="nl-NL" sz="1100" baseline="0"/>
            <a:t> perseverance</a:t>
          </a:r>
          <a:endParaRPr lang="nl-NL" sz="1100"/>
        </a:p>
      </xdr:txBody>
    </xdr:sp>
    <xdr:clientData/>
  </xdr:twoCellAnchor>
  <xdr:twoCellAnchor>
    <xdr:from>
      <xdr:col>5</xdr:col>
      <xdr:colOff>558800</xdr:colOff>
      <xdr:row>19</xdr:row>
      <xdr:rowOff>44450</xdr:rowOff>
    </xdr:from>
    <xdr:to>
      <xdr:col>8</xdr:col>
      <xdr:colOff>47625</xdr:colOff>
      <xdr:row>20</xdr:row>
      <xdr:rowOff>155574</xdr:rowOff>
    </xdr:to>
    <xdr:sp macro="" textlink="">
      <xdr:nvSpPr>
        <xdr:cNvPr id="8" name="Rectangle 7">
          <a:extLst>
            <a:ext uri="{FF2B5EF4-FFF2-40B4-BE49-F238E27FC236}">
              <a16:creationId xmlns:a16="http://schemas.microsoft.com/office/drawing/2014/main" id="{07D9BC43-0506-42EA-9CD8-2BEE09DBBEAD}"/>
            </a:ext>
          </a:extLst>
        </xdr:cNvPr>
        <xdr:cNvSpPr/>
      </xdr:nvSpPr>
      <xdr:spPr>
        <a:xfrm>
          <a:off x="3606800" y="3663950"/>
          <a:ext cx="1317625" cy="3016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l-NL" sz="1100"/>
            <a:t>Base stats =&gt; 580</a:t>
          </a:r>
        </a:p>
      </xdr:txBody>
    </xdr:sp>
    <xdr:clientData/>
  </xdr:twoCellAnchor>
  <xdr:twoCellAnchor>
    <xdr:from>
      <xdr:col>7</xdr:col>
      <xdr:colOff>6350</xdr:colOff>
      <xdr:row>9</xdr:row>
      <xdr:rowOff>50799</xdr:rowOff>
    </xdr:from>
    <xdr:to>
      <xdr:col>7</xdr:col>
      <xdr:colOff>11113</xdr:colOff>
      <xdr:row>11</xdr:row>
      <xdr:rowOff>73025</xdr:rowOff>
    </xdr:to>
    <xdr:cxnSp macro="">
      <xdr:nvCxnSpPr>
        <xdr:cNvPr id="9" name="Straight Arrow Connector 8">
          <a:extLst>
            <a:ext uri="{FF2B5EF4-FFF2-40B4-BE49-F238E27FC236}">
              <a16:creationId xmlns:a16="http://schemas.microsoft.com/office/drawing/2014/main" id="{5E39B5DF-6288-45CB-AFBE-A45724B14CC9}"/>
            </a:ext>
          </a:extLst>
        </xdr:cNvPr>
        <xdr:cNvCxnSpPr>
          <a:stCxn id="5" idx="2"/>
          <a:endCxn id="6" idx="0"/>
        </xdr:cNvCxnSpPr>
      </xdr:nvCxnSpPr>
      <xdr:spPr>
        <a:xfrm flipH="1">
          <a:off x="4273550" y="1765299"/>
          <a:ext cx="4763" cy="4032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xdr:colOff>
      <xdr:row>13</xdr:row>
      <xdr:rowOff>19050</xdr:rowOff>
    </xdr:from>
    <xdr:to>
      <xdr:col>7</xdr:col>
      <xdr:colOff>20638</xdr:colOff>
      <xdr:row>15</xdr:row>
      <xdr:rowOff>38101</xdr:rowOff>
    </xdr:to>
    <xdr:cxnSp macro="">
      <xdr:nvCxnSpPr>
        <xdr:cNvPr id="12" name="Straight Arrow Connector 11">
          <a:extLst>
            <a:ext uri="{FF2B5EF4-FFF2-40B4-BE49-F238E27FC236}">
              <a16:creationId xmlns:a16="http://schemas.microsoft.com/office/drawing/2014/main" id="{17157694-1145-423C-B967-F163297A5E7E}"/>
            </a:ext>
          </a:extLst>
        </xdr:cNvPr>
        <xdr:cNvCxnSpPr/>
      </xdr:nvCxnSpPr>
      <xdr:spPr>
        <a:xfrm flipH="1">
          <a:off x="4279900" y="2495550"/>
          <a:ext cx="7938" cy="400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6350</xdr:colOff>
      <xdr:row>17</xdr:row>
      <xdr:rowOff>0</xdr:rowOff>
    </xdr:from>
    <xdr:to>
      <xdr:col>7</xdr:col>
      <xdr:colOff>14288</xdr:colOff>
      <xdr:row>19</xdr:row>
      <xdr:rowOff>19051</xdr:rowOff>
    </xdr:to>
    <xdr:cxnSp macro="">
      <xdr:nvCxnSpPr>
        <xdr:cNvPr id="13" name="Straight Arrow Connector 12">
          <a:extLst>
            <a:ext uri="{FF2B5EF4-FFF2-40B4-BE49-F238E27FC236}">
              <a16:creationId xmlns:a16="http://schemas.microsoft.com/office/drawing/2014/main" id="{A7AA5CED-32D6-4B16-BCD5-860E75763CD9}"/>
            </a:ext>
          </a:extLst>
        </xdr:cNvPr>
        <xdr:cNvCxnSpPr/>
      </xdr:nvCxnSpPr>
      <xdr:spPr>
        <a:xfrm flipH="1">
          <a:off x="4273550" y="3238500"/>
          <a:ext cx="7938" cy="400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20</xdr:row>
      <xdr:rowOff>174624</xdr:rowOff>
    </xdr:from>
    <xdr:to>
      <xdr:col>6</xdr:col>
      <xdr:colOff>566738</xdr:colOff>
      <xdr:row>23</xdr:row>
      <xdr:rowOff>3175</xdr:rowOff>
    </xdr:to>
    <xdr:cxnSp macro="">
      <xdr:nvCxnSpPr>
        <xdr:cNvPr id="14" name="Straight Arrow Connector 13">
          <a:extLst>
            <a:ext uri="{FF2B5EF4-FFF2-40B4-BE49-F238E27FC236}">
              <a16:creationId xmlns:a16="http://schemas.microsoft.com/office/drawing/2014/main" id="{E9C681B5-C251-4A65-A260-87386D133007}"/>
            </a:ext>
          </a:extLst>
        </xdr:cNvPr>
        <xdr:cNvCxnSpPr/>
      </xdr:nvCxnSpPr>
      <xdr:spPr>
        <a:xfrm flipH="1">
          <a:off x="4219575" y="3984624"/>
          <a:ext cx="4763" cy="400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41275</xdr:colOff>
      <xdr:row>3</xdr:row>
      <xdr:rowOff>6350</xdr:rowOff>
    </xdr:from>
    <xdr:to>
      <xdr:col>11</xdr:col>
      <xdr:colOff>269875</xdr:colOff>
      <xdr:row>4</xdr:row>
      <xdr:rowOff>117475</xdr:rowOff>
    </xdr:to>
    <xdr:sp macro="" textlink="">
      <xdr:nvSpPr>
        <xdr:cNvPr id="15" name="Rectangle 14">
          <a:extLst>
            <a:ext uri="{FF2B5EF4-FFF2-40B4-BE49-F238E27FC236}">
              <a16:creationId xmlns:a16="http://schemas.microsoft.com/office/drawing/2014/main" id="{312208F6-956F-4078-AA58-5C0AE2B01336}"/>
            </a:ext>
          </a:extLst>
        </xdr:cNvPr>
        <xdr:cNvSpPr/>
      </xdr:nvSpPr>
      <xdr:spPr>
        <a:xfrm>
          <a:off x="6137275" y="577850"/>
          <a:ext cx="838200" cy="3016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nl-NL" sz="1100"/>
            <a:t>Legendary</a:t>
          </a:r>
        </a:p>
      </xdr:txBody>
    </xdr:sp>
    <xdr:clientData/>
  </xdr:twoCellAnchor>
  <xdr:twoCellAnchor>
    <xdr:from>
      <xdr:col>10</xdr:col>
      <xdr:colOff>0</xdr:colOff>
      <xdr:row>8</xdr:row>
      <xdr:rowOff>0</xdr:rowOff>
    </xdr:from>
    <xdr:to>
      <xdr:col>11</xdr:col>
      <xdr:colOff>228600</xdr:colOff>
      <xdr:row>9</xdr:row>
      <xdr:rowOff>107950</xdr:rowOff>
    </xdr:to>
    <xdr:sp macro="" textlink="">
      <xdr:nvSpPr>
        <xdr:cNvPr id="16" name="Rectangle 15">
          <a:extLst>
            <a:ext uri="{FF2B5EF4-FFF2-40B4-BE49-F238E27FC236}">
              <a16:creationId xmlns:a16="http://schemas.microsoft.com/office/drawing/2014/main" id="{BF1FA655-6327-46B6-86B5-2E6BC9BFCE5F}"/>
            </a:ext>
          </a:extLst>
        </xdr:cNvPr>
        <xdr:cNvSpPr/>
      </xdr:nvSpPr>
      <xdr:spPr>
        <a:xfrm>
          <a:off x="6096000" y="1524000"/>
          <a:ext cx="838200" cy="298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nl-NL" sz="1100"/>
            <a:t>Legendary</a:t>
          </a:r>
        </a:p>
      </xdr:txBody>
    </xdr:sp>
    <xdr:clientData/>
  </xdr:twoCellAnchor>
  <xdr:twoCellAnchor>
    <xdr:from>
      <xdr:col>9</xdr:col>
      <xdr:colOff>603250</xdr:colOff>
      <xdr:row>11</xdr:row>
      <xdr:rowOff>57150</xdr:rowOff>
    </xdr:from>
    <xdr:to>
      <xdr:col>11</xdr:col>
      <xdr:colOff>222250</xdr:colOff>
      <xdr:row>12</xdr:row>
      <xdr:rowOff>168275</xdr:rowOff>
    </xdr:to>
    <xdr:sp macro="" textlink="">
      <xdr:nvSpPr>
        <xdr:cNvPr id="17" name="Rectangle 16">
          <a:extLst>
            <a:ext uri="{FF2B5EF4-FFF2-40B4-BE49-F238E27FC236}">
              <a16:creationId xmlns:a16="http://schemas.microsoft.com/office/drawing/2014/main" id="{D587DCA8-F53C-4BEC-B14C-FF1EF49451B4}"/>
            </a:ext>
          </a:extLst>
        </xdr:cNvPr>
        <xdr:cNvSpPr/>
      </xdr:nvSpPr>
      <xdr:spPr>
        <a:xfrm>
          <a:off x="6089650" y="2152650"/>
          <a:ext cx="838200" cy="3016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nl-NL" sz="1100"/>
            <a:t>Legendary</a:t>
          </a:r>
        </a:p>
      </xdr:txBody>
    </xdr:sp>
    <xdr:clientData/>
  </xdr:twoCellAnchor>
  <xdr:twoCellAnchor>
    <xdr:from>
      <xdr:col>10</xdr:col>
      <xdr:colOff>0</xdr:colOff>
      <xdr:row>15</xdr:row>
      <xdr:rowOff>0</xdr:rowOff>
    </xdr:from>
    <xdr:to>
      <xdr:col>11</xdr:col>
      <xdr:colOff>228600</xdr:colOff>
      <xdr:row>16</xdr:row>
      <xdr:rowOff>107950</xdr:rowOff>
    </xdr:to>
    <xdr:sp macro="" textlink="">
      <xdr:nvSpPr>
        <xdr:cNvPr id="18" name="Rectangle 17">
          <a:extLst>
            <a:ext uri="{FF2B5EF4-FFF2-40B4-BE49-F238E27FC236}">
              <a16:creationId xmlns:a16="http://schemas.microsoft.com/office/drawing/2014/main" id="{8DAD43B0-D88D-4687-855F-27623F7D39B3}"/>
            </a:ext>
          </a:extLst>
        </xdr:cNvPr>
        <xdr:cNvSpPr/>
      </xdr:nvSpPr>
      <xdr:spPr>
        <a:xfrm>
          <a:off x="6096000" y="2857500"/>
          <a:ext cx="838200" cy="298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nl-NL" sz="1100"/>
            <a:t>Legendary</a:t>
          </a:r>
        </a:p>
      </xdr:txBody>
    </xdr:sp>
    <xdr:clientData/>
  </xdr:twoCellAnchor>
  <xdr:twoCellAnchor>
    <xdr:from>
      <xdr:col>10</xdr:col>
      <xdr:colOff>0</xdr:colOff>
      <xdr:row>19</xdr:row>
      <xdr:rowOff>0</xdr:rowOff>
    </xdr:from>
    <xdr:to>
      <xdr:col>11</xdr:col>
      <xdr:colOff>228600</xdr:colOff>
      <xdr:row>20</xdr:row>
      <xdr:rowOff>107950</xdr:rowOff>
    </xdr:to>
    <xdr:sp macro="" textlink="">
      <xdr:nvSpPr>
        <xdr:cNvPr id="19" name="Rectangle 18">
          <a:extLst>
            <a:ext uri="{FF2B5EF4-FFF2-40B4-BE49-F238E27FC236}">
              <a16:creationId xmlns:a16="http://schemas.microsoft.com/office/drawing/2014/main" id="{1C4784E3-544E-4061-860E-B837A2A6C658}"/>
            </a:ext>
          </a:extLst>
        </xdr:cNvPr>
        <xdr:cNvSpPr/>
      </xdr:nvSpPr>
      <xdr:spPr>
        <a:xfrm>
          <a:off x="6096000" y="3619500"/>
          <a:ext cx="838200" cy="298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nl-NL" sz="1100"/>
            <a:t>Legendary</a:t>
          </a:r>
        </a:p>
      </xdr:txBody>
    </xdr:sp>
    <xdr:clientData/>
  </xdr:twoCellAnchor>
  <xdr:twoCellAnchor>
    <xdr:from>
      <xdr:col>8</xdr:col>
      <xdr:colOff>76200</xdr:colOff>
      <xdr:row>3</xdr:row>
      <xdr:rowOff>131763</xdr:rowOff>
    </xdr:from>
    <xdr:to>
      <xdr:col>10</xdr:col>
      <xdr:colOff>41275</xdr:colOff>
      <xdr:row>3</xdr:row>
      <xdr:rowOff>158750</xdr:rowOff>
    </xdr:to>
    <xdr:cxnSp macro="">
      <xdr:nvCxnSpPr>
        <xdr:cNvPr id="20" name="Straight Arrow Connector 19">
          <a:extLst>
            <a:ext uri="{FF2B5EF4-FFF2-40B4-BE49-F238E27FC236}">
              <a16:creationId xmlns:a16="http://schemas.microsoft.com/office/drawing/2014/main" id="{96DB5A68-EF1C-427E-8AE8-1706E0CEFD8B}"/>
            </a:ext>
          </a:extLst>
        </xdr:cNvPr>
        <xdr:cNvCxnSpPr>
          <a:stCxn id="2" idx="3"/>
          <a:endCxn id="15" idx="1"/>
        </xdr:cNvCxnSpPr>
      </xdr:nvCxnSpPr>
      <xdr:spPr>
        <a:xfrm>
          <a:off x="4953000" y="703263"/>
          <a:ext cx="1184275" cy="26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xdr:row>
      <xdr:rowOff>0</xdr:rowOff>
    </xdr:from>
    <xdr:to>
      <xdr:col>9</xdr:col>
      <xdr:colOff>574675</xdr:colOff>
      <xdr:row>8</xdr:row>
      <xdr:rowOff>30162</xdr:rowOff>
    </xdr:to>
    <xdr:cxnSp macro="">
      <xdr:nvCxnSpPr>
        <xdr:cNvPr id="23" name="Straight Arrow Connector 22">
          <a:extLst>
            <a:ext uri="{FF2B5EF4-FFF2-40B4-BE49-F238E27FC236}">
              <a16:creationId xmlns:a16="http://schemas.microsoft.com/office/drawing/2014/main" id="{63DFF21E-7AAD-41B9-B89E-DCA9E76725CD}"/>
            </a:ext>
          </a:extLst>
        </xdr:cNvPr>
        <xdr:cNvCxnSpPr/>
      </xdr:nvCxnSpPr>
      <xdr:spPr>
        <a:xfrm>
          <a:off x="4876800" y="1524000"/>
          <a:ext cx="1184275" cy="30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0</xdr:rowOff>
    </xdr:from>
    <xdr:to>
      <xdr:col>9</xdr:col>
      <xdr:colOff>574675</xdr:colOff>
      <xdr:row>12</xdr:row>
      <xdr:rowOff>30162</xdr:rowOff>
    </xdr:to>
    <xdr:cxnSp macro="">
      <xdr:nvCxnSpPr>
        <xdr:cNvPr id="24" name="Straight Arrow Connector 23">
          <a:extLst>
            <a:ext uri="{FF2B5EF4-FFF2-40B4-BE49-F238E27FC236}">
              <a16:creationId xmlns:a16="http://schemas.microsoft.com/office/drawing/2014/main" id="{C0597543-D199-4FE2-8E70-4D88E9CB8B85}"/>
            </a:ext>
          </a:extLst>
        </xdr:cNvPr>
        <xdr:cNvCxnSpPr/>
      </xdr:nvCxnSpPr>
      <xdr:spPr>
        <a:xfrm>
          <a:off x="4876800" y="2286000"/>
          <a:ext cx="1184275" cy="30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15</xdr:row>
      <xdr:rowOff>120650</xdr:rowOff>
    </xdr:from>
    <xdr:to>
      <xdr:col>10</xdr:col>
      <xdr:colOff>3175</xdr:colOff>
      <xdr:row>15</xdr:row>
      <xdr:rowOff>153987</xdr:rowOff>
    </xdr:to>
    <xdr:cxnSp macro="">
      <xdr:nvCxnSpPr>
        <xdr:cNvPr id="25" name="Straight Arrow Connector 24">
          <a:extLst>
            <a:ext uri="{FF2B5EF4-FFF2-40B4-BE49-F238E27FC236}">
              <a16:creationId xmlns:a16="http://schemas.microsoft.com/office/drawing/2014/main" id="{43A46D73-3331-4898-87A1-03A347D0AEAE}"/>
            </a:ext>
          </a:extLst>
        </xdr:cNvPr>
        <xdr:cNvCxnSpPr/>
      </xdr:nvCxnSpPr>
      <xdr:spPr>
        <a:xfrm>
          <a:off x="4914900" y="2978150"/>
          <a:ext cx="1184275"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19</xdr:row>
      <xdr:rowOff>107950</xdr:rowOff>
    </xdr:from>
    <xdr:to>
      <xdr:col>9</xdr:col>
      <xdr:colOff>574675</xdr:colOff>
      <xdr:row>19</xdr:row>
      <xdr:rowOff>141287</xdr:rowOff>
    </xdr:to>
    <xdr:cxnSp macro="">
      <xdr:nvCxnSpPr>
        <xdr:cNvPr id="26" name="Straight Arrow Connector 25">
          <a:extLst>
            <a:ext uri="{FF2B5EF4-FFF2-40B4-BE49-F238E27FC236}">
              <a16:creationId xmlns:a16="http://schemas.microsoft.com/office/drawing/2014/main" id="{1160D6DB-CF5C-43A8-807C-E0CC06107C9A}"/>
            </a:ext>
          </a:extLst>
        </xdr:cNvPr>
        <xdr:cNvCxnSpPr/>
      </xdr:nvCxnSpPr>
      <xdr:spPr>
        <a:xfrm>
          <a:off x="4876800" y="3727450"/>
          <a:ext cx="1184275"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577850</xdr:colOff>
      <xdr:row>22</xdr:row>
      <xdr:rowOff>171450</xdr:rowOff>
    </xdr:from>
    <xdr:to>
      <xdr:col>8</xdr:col>
      <xdr:colOff>88900</xdr:colOff>
      <xdr:row>24</xdr:row>
      <xdr:rowOff>57150</xdr:rowOff>
    </xdr:to>
    <xdr:sp macro="" textlink="">
      <xdr:nvSpPr>
        <xdr:cNvPr id="27" name="Rectangle 26">
          <a:extLst>
            <a:ext uri="{FF2B5EF4-FFF2-40B4-BE49-F238E27FC236}">
              <a16:creationId xmlns:a16="http://schemas.microsoft.com/office/drawing/2014/main" id="{42541D07-BCE2-4C9C-B958-65DBD2676EFF}"/>
            </a:ext>
          </a:extLst>
        </xdr:cNvPr>
        <xdr:cNvSpPr/>
      </xdr:nvSpPr>
      <xdr:spPr>
        <a:xfrm>
          <a:off x="3625850" y="4362450"/>
          <a:ext cx="1339850"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nl-NL" sz="1100"/>
            <a:t>Non legendary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douw, Thijs" refreshedDate="45006.499534259259" createdVersion="7" refreshedVersion="7" minRefreshableVersion="3" recordCount="493" xr:uid="{2D92B321-7A79-4699-8C2E-2B1418284DDF}">
  <cacheSource type="worksheet">
    <worksheetSource ref="A1:AB494" sheet="PythonData"/>
  </cacheSource>
  <cacheFields count="28">
    <cacheField name="ability_1" numFmtId="0">
      <sharedItems/>
    </cacheField>
    <cacheField name="ability_2" numFmtId="0">
      <sharedItems containsBlank="1"/>
    </cacheField>
    <cacheField name="ability_3" numFmtId="0">
      <sharedItems containsBlank="1"/>
    </cacheField>
    <cacheField name="has_pressure" numFmtId="0">
      <sharedItems containsSemiMixedTypes="0" containsString="0" containsNumber="1" containsInteger="1" minValue="0" maxValue="1" count="2">
        <n v="0"/>
        <n v="1"/>
      </sharedItems>
    </cacheField>
    <cacheField name="base_egg_steps" numFmtId="0">
      <sharedItems containsSemiMixedTypes="0" containsString="0" containsNumber="1" containsInteger="1" minValue="1" maxValue="10" count="10">
        <n v="4"/>
        <n v="3"/>
        <n v="2"/>
        <n v="5"/>
        <n v="8"/>
        <n v="1"/>
        <n v="7"/>
        <n v="6"/>
        <n v="9"/>
        <n v="10"/>
      </sharedItems>
    </cacheField>
    <cacheField name="base_happiness" numFmtId="0">
      <sharedItems containsBlank="1" containsMixedTypes="1" containsNumber="1" minValue="0.71946688113708268" maxValue="1"/>
    </cacheField>
    <cacheField name="original_base_happiness" numFmtId="0">
      <sharedItems containsSemiMixedTypes="0" containsString="0" containsNumber="1" containsInteger="1" minValue="35" maxValue="140"/>
    </cacheField>
    <cacheField name="hp" numFmtId="0">
      <sharedItems containsSemiMixedTypes="0" containsString="0" containsNumber="1" containsInteger="1" minValue="1" maxValue="255"/>
    </cacheField>
    <cacheField name="attack" numFmtId="0">
      <sharedItems containsSemiMixedTypes="0" containsString="0" containsNumber="1" containsInteger="1" minValue="5" maxValue="185"/>
    </cacheField>
    <cacheField name="speed" numFmtId="0">
      <sharedItems containsSemiMixedTypes="0" containsString="0" containsNumber="1" containsInteger="1" minValue="5" maxValue="180"/>
    </cacheField>
    <cacheField name="sp_attack" numFmtId="0">
      <sharedItems containsSemiMixedTypes="0" containsString="0" containsNumber="1" containsInteger="1" minValue="10" maxValue="194"/>
    </cacheField>
    <cacheField name="sp_defense" numFmtId="0">
      <sharedItems containsSemiMixedTypes="0" containsString="0" containsNumber="1" containsInteger="1" minValue="20" maxValue="230"/>
    </cacheField>
    <cacheField name="base_total" numFmtId="0">
      <sharedItems containsSemiMixedTypes="0" containsString="0" containsNumber="1" containsInteger="1" minValue="180" maxValue="780"/>
    </cacheField>
    <cacheField name="capture_rate" numFmtId="0">
      <sharedItems count="28">
        <s v="45"/>
        <s v="255"/>
        <s v="120"/>
        <s v="127"/>
        <s v="90"/>
        <s v="190"/>
        <s v="75"/>
        <s v="235"/>
        <s v="150"/>
        <s v="25"/>
        <s v="170"/>
        <s v="50"/>
        <s v="200"/>
        <s v="100"/>
        <s v="180"/>
        <s v="60"/>
        <s v="225"/>
        <s v="30"/>
        <s v="35"/>
        <s v="3"/>
        <s v="65"/>
        <s v="70"/>
        <s v="125"/>
        <s v="205"/>
        <s v="155"/>
        <s v="145"/>
        <s v="130"/>
        <s v="140"/>
      </sharedItems>
    </cacheField>
    <cacheField name="capture_rate_normalised" numFmtId="0">
      <sharedItems containsSemiMixedTypes="0" containsString="0" containsNumber="1" containsInteger="1" minValue="1" maxValue="28"/>
    </cacheField>
    <cacheField name="classfication" numFmtId="0">
      <sharedItems/>
    </cacheField>
    <cacheField name="defense" numFmtId="0">
      <sharedItems containsSemiMixedTypes="0" containsString="0" containsNumber="1" containsInteger="1" minValue="5" maxValue="230"/>
    </cacheField>
    <cacheField name="experience_growth" numFmtId="0">
      <sharedItems containsSemiMixedTypes="0" containsString="0" containsNumber="1" containsInteger="1" minValue="0" maxValue="1"/>
    </cacheField>
    <cacheField name="original_experience_growth" numFmtId="0">
      <sharedItems containsSemiMixedTypes="0" containsString="0" containsNumber="1" containsInteger="1" minValue="600000" maxValue="1640000"/>
    </cacheField>
    <cacheField name="height_m" numFmtId="0">
      <sharedItems containsString="0" containsBlank="1" containsNumber="1" minValue="0.2" maxValue="14.5"/>
    </cacheField>
    <cacheField name="japanese_name" numFmtId="0">
      <sharedItems/>
    </cacheField>
    <cacheField name="name" numFmtId="0">
      <sharedItems/>
    </cacheField>
    <cacheField name="percentage_male" numFmtId="0">
      <sharedItems containsString="0" containsBlank="1" containsNumber="1" minValue="0" maxValue="100"/>
    </cacheField>
    <cacheField name="type1" numFmtId="0">
      <sharedItems/>
    </cacheField>
    <cacheField name="type2" numFmtId="0">
      <sharedItems containsBlank="1"/>
    </cacheField>
    <cacheField name="weight_kg" numFmtId="0">
      <sharedItems containsString="0" containsBlank="1" containsNumber="1" minValue="0.1" maxValue="950"/>
    </cacheField>
    <cacheField name="generation" numFmtId="0">
      <sharedItems containsSemiMixedTypes="0" containsString="0" containsNumber="1" containsInteger="1" minValue="1" maxValue="4"/>
    </cacheField>
    <cacheField name="is_legendary"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3">
  <r>
    <s v="Overgrow"/>
    <s v=" Chlorophyll"/>
    <m/>
    <x v="0"/>
    <x v="0"/>
    <n v="0.85973344056854151"/>
    <n v="70"/>
    <n v="45"/>
    <n v="49"/>
    <n v="45"/>
    <n v="65"/>
    <n v="65"/>
    <n v="318"/>
    <x v="0"/>
    <n v="5"/>
    <s v="Seed Pokémon"/>
    <n v="49"/>
    <n v="0"/>
    <n v="1059860"/>
    <n v="0.7"/>
    <s v="Fushigidaneフシギダネ"/>
    <s v="Bulbasaur"/>
    <n v="88.1"/>
    <s v="grass"/>
    <s v="poison"/>
    <n v="6.9"/>
    <n v="1"/>
    <x v="0"/>
  </r>
  <r>
    <s v="Overgrow"/>
    <s v=" Chlorophyll"/>
    <m/>
    <x v="0"/>
    <x v="0"/>
    <n v="0.85973344056854151"/>
    <n v="70"/>
    <n v="60"/>
    <n v="62"/>
    <n v="60"/>
    <n v="80"/>
    <n v="80"/>
    <n v="405"/>
    <x v="0"/>
    <n v="5"/>
    <s v="Seed Pokémon"/>
    <n v="63"/>
    <n v="0"/>
    <n v="1059860"/>
    <n v="1"/>
    <s v="Fushigisouフシギソウ"/>
    <s v="Ivysaur"/>
    <n v="88.1"/>
    <s v="grass"/>
    <s v="poison"/>
    <n v="13"/>
    <n v="1"/>
    <x v="0"/>
  </r>
  <r>
    <s v="Overgrow"/>
    <s v=" Chlorophyll"/>
    <m/>
    <x v="0"/>
    <x v="0"/>
    <n v="0.85973344056854151"/>
    <n v="70"/>
    <n v="80"/>
    <n v="100"/>
    <n v="80"/>
    <n v="122"/>
    <n v="120"/>
    <n v="625"/>
    <x v="0"/>
    <n v="5"/>
    <s v="Seed Pokémon"/>
    <n v="123"/>
    <n v="0"/>
    <n v="1059860"/>
    <n v="2"/>
    <s v="Fushigibanaフシギバナ"/>
    <s v="Venusaur"/>
    <n v="88.1"/>
    <s v="grass"/>
    <s v="poison"/>
    <n v="100"/>
    <n v="1"/>
    <x v="0"/>
  </r>
  <r>
    <s v="Blaze"/>
    <s v=" Solar Power"/>
    <m/>
    <x v="0"/>
    <x v="0"/>
    <n v="0.85973344056854151"/>
    <n v="70"/>
    <n v="39"/>
    <n v="52"/>
    <n v="65"/>
    <n v="60"/>
    <n v="50"/>
    <n v="309"/>
    <x v="0"/>
    <n v="5"/>
    <s v="Lizard Pokémon"/>
    <n v="43"/>
    <n v="0"/>
    <n v="1059860"/>
    <n v="0.6"/>
    <s v="Hitokageヒトカゲ"/>
    <s v="Charmander"/>
    <n v="88.1"/>
    <s v="fire"/>
    <m/>
    <n v="8.5"/>
    <n v="1"/>
    <x v="0"/>
  </r>
  <r>
    <s v="Blaze"/>
    <s v=" Solar Power"/>
    <m/>
    <x v="0"/>
    <x v="0"/>
    <n v="0.85973344056854151"/>
    <n v="70"/>
    <n v="58"/>
    <n v="64"/>
    <n v="80"/>
    <n v="80"/>
    <n v="65"/>
    <n v="405"/>
    <x v="0"/>
    <n v="5"/>
    <s v="Flame Pokémon"/>
    <n v="58"/>
    <n v="0"/>
    <n v="1059860"/>
    <n v="1.1000000000000001"/>
    <s v="Lizardoリザード"/>
    <s v="Charmeleon"/>
    <n v="88.1"/>
    <s v="fire"/>
    <m/>
    <n v="19"/>
    <n v="1"/>
    <x v="0"/>
  </r>
  <r>
    <s v="Blaze"/>
    <s v=" Solar Power"/>
    <m/>
    <x v="0"/>
    <x v="0"/>
    <n v="0.85973344056854151"/>
    <n v="70"/>
    <n v="78"/>
    <n v="104"/>
    <n v="100"/>
    <n v="159"/>
    <n v="115"/>
    <n v="634"/>
    <x v="0"/>
    <n v="5"/>
    <s v="Flame Pokémon"/>
    <n v="78"/>
    <n v="0"/>
    <n v="1059860"/>
    <n v="1.7"/>
    <s v="Lizardonリザードン"/>
    <s v="Charizard"/>
    <n v="88.1"/>
    <s v="fire"/>
    <s v="flying"/>
    <n v="90.5"/>
    <n v="1"/>
    <x v="0"/>
  </r>
  <r>
    <s v="Torrent"/>
    <s v=" Rain Dish"/>
    <m/>
    <x v="0"/>
    <x v="0"/>
    <n v="0.85973344056854151"/>
    <n v="70"/>
    <n v="44"/>
    <n v="48"/>
    <n v="43"/>
    <n v="50"/>
    <n v="64"/>
    <n v="314"/>
    <x v="0"/>
    <n v="5"/>
    <s v="Tiny Turtle Pokémon"/>
    <n v="65"/>
    <n v="0"/>
    <n v="1059860"/>
    <n v="0.5"/>
    <s v="Zenigameゼニガメ"/>
    <s v="Squirtle"/>
    <n v="88.1"/>
    <s v="water"/>
    <m/>
    <n v="9"/>
    <n v="1"/>
    <x v="0"/>
  </r>
  <r>
    <s v="Torrent"/>
    <s v=" Rain Dish"/>
    <m/>
    <x v="0"/>
    <x v="0"/>
    <n v="0.85973344056854151"/>
    <n v="70"/>
    <n v="59"/>
    <n v="63"/>
    <n v="58"/>
    <n v="65"/>
    <n v="80"/>
    <n v="405"/>
    <x v="0"/>
    <n v="5"/>
    <s v="Turtle Pokémon"/>
    <n v="80"/>
    <n v="0"/>
    <n v="1059860"/>
    <n v="1"/>
    <s v="Kameilカメール"/>
    <s v="Wartortle"/>
    <n v="88.1"/>
    <s v="water"/>
    <m/>
    <n v="22.5"/>
    <n v="1"/>
    <x v="0"/>
  </r>
  <r>
    <s v="Torrent"/>
    <s v=" Rain Dish"/>
    <m/>
    <x v="0"/>
    <x v="0"/>
    <n v="0.85973344056854151"/>
    <n v="70"/>
    <n v="79"/>
    <n v="103"/>
    <n v="78"/>
    <n v="135"/>
    <n v="115"/>
    <n v="630"/>
    <x v="0"/>
    <n v="5"/>
    <s v="Shellfish Pokémon"/>
    <n v="120"/>
    <n v="0"/>
    <n v="1059860"/>
    <n v="1.6"/>
    <s v="Kamexカメックス"/>
    <s v="Blastoise"/>
    <n v="88.1"/>
    <s v="water"/>
    <m/>
    <n v="85.5"/>
    <n v="1"/>
    <x v="0"/>
  </r>
  <r>
    <s v="Shield Dust"/>
    <s v=" Run Away"/>
    <m/>
    <x v="0"/>
    <x v="1"/>
    <n v="0.85973344056854151"/>
    <n v="70"/>
    <n v="45"/>
    <n v="30"/>
    <n v="45"/>
    <n v="20"/>
    <n v="20"/>
    <n v="195"/>
    <x v="1"/>
    <n v="28"/>
    <s v="Worm Pokémon"/>
    <n v="35"/>
    <n v="0"/>
    <n v="1000000"/>
    <n v="0.3"/>
    <s v="Caterpieキャタピー"/>
    <s v="Caterpie"/>
    <n v="50"/>
    <s v="bug"/>
    <m/>
    <n v="2.9"/>
    <n v="1"/>
    <x v="0"/>
  </r>
  <r>
    <s v="Shed Skin"/>
    <m/>
    <m/>
    <x v="0"/>
    <x v="1"/>
    <n v="0.85973344056854151"/>
    <n v="70"/>
    <n v="50"/>
    <n v="20"/>
    <n v="30"/>
    <n v="25"/>
    <n v="25"/>
    <n v="205"/>
    <x v="2"/>
    <n v="13"/>
    <s v="Cocoon Pokémon"/>
    <n v="55"/>
    <n v="0"/>
    <n v="1000000"/>
    <n v="0.7"/>
    <s v="Transelトランセル"/>
    <s v="Metapod"/>
    <n v="50"/>
    <s v="bug"/>
    <m/>
    <n v="9.9"/>
    <n v="1"/>
    <x v="0"/>
  </r>
  <r>
    <s v="Compoundeyes"/>
    <s v=" Tinted Lens"/>
    <m/>
    <x v="0"/>
    <x v="1"/>
    <n v="0.85973344056854151"/>
    <n v="70"/>
    <n v="60"/>
    <n v="45"/>
    <n v="70"/>
    <n v="90"/>
    <n v="80"/>
    <n v="395"/>
    <x v="0"/>
    <n v="5"/>
    <s v="Butterfly Pokémon"/>
    <n v="50"/>
    <n v="0"/>
    <n v="1000000"/>
    <n v="1.1000000000000001"/>
    <s v="Butterfreeバタフリー"/>
    <s v="Butterfree"/>
    <n v="50"/>
    <s v="bug"/>
    <s v="flying"/>
    <n v="32"/>
    <n v="1"/>
    <x v="0"/>
  </r>
  <r>
    <s v="Shield Dust"/>
    <s v=" Run Away"/>
    <m/>
    <x v="0"/>
    <x v="1"/>
    <n v="0.85973344056854151"/>
    <n v="70"/>
    <n v="40"/>
    <n v="35"/>
    <n v="50"/>
    <n v="20"/>
    <n v="20"/>
    <n v="195"/>
    <x v="1"/>
    <n v="28"/>
    <s v="Hairy Pokémon"/>
    <n v="30"/>
    <n v="0"/>
    <n v="1000000"/>
    <n v="0.3"/>
    <s v="Beedleビードル"/>
    <s v="Weedle"/>
    <n v="50"/>
    <s v="bug"/>
    <s v="poison"/>
    <n v="3.2"/>
    <n v="1"/>
    <x v="0"/>
  </r>
  <r>
    <s v="Shed Skin"/>
    <m/>
    <m/>
    <x v="0"/>
    <x v="1"/>
    <n v="0.85973344056854151"/>
    <n v="70"/>
    <n v="45"/>
    <n v="25"/>
    <n v="35"/>
    <n v="25"/>
    <n v="25"/>
    <n v="205"/>
    <x v="2"/>
    <n v="13"/>
    <s v="Cocoon Pokémon"/>
    <n v="50"/>
    <n v="0"/>
    <n v="1000000"/>
    <n v="0.6"/>
    <s v="Cocoonコクーン"/>
    <s v="Kakuna"/>
    <n v="50"/>
    <s v="bug"/>
    <s v="poison"/>
    <n v="10"/>
    <n v="1"/>
    <x v="0"/>
  </r>
  <r>
    <s v="Swarm"/>
    <s v=" Sniper"/>
    <m/>
    <x v="0"/>
    <x v="1"/>
    <n v="0.85973344056854151"/>
    <n v="70"/>
    <n v="65"/>
    <n v="150"/>
    <n v="145"/>
    <n v="15"/>
    <n v="80"/>
    <n v="495"/>
    <x v="0"/>
    <n v="5"/>
    <s v="Poison Bee Pokémon"/>
    <n v="40"/>
    <n v="0"/>
    <n v="1000000"/>
    <n v="1"/>
    <s v="Spearスピアー"/>
    <s v="Beedrill"/>
    <n v="50"/>
    <s v="bug"/>
    <s v="poison"/>
    <n v="29.5"/>
    <n v="1"/>
    <x v="0"/>
  </r>
  <r>
    <s v="Keen Eye"/>
    <s v=" Tangled Feet"/>
    <s v=" Big Pecks"/>
    <x v="0"/>
    <x v="1"/>
    <n v="0.85973344056854151"/>
    <n v="70"/>
    <n v="40"/>
    <n v="45"/>
    <n v="56"/>
    <n v="35"/>
    <n v="35"/>
    <n v="251"/>
    <x v="1"/>
    <n v="28"/>
    <s v="Tiny Bird Pokémon"/>
    <n v="40"/>
    <n v="0"/>
    <n v="1059860"/>
    <n v="0.3"/>
    <s v="Poppoポッポ"/>
    <s v="Pidgey"/>
    <n v="50"/>
    <s v="normal"/>
    <s v="flying"/>
    <n v="1.8"/>
    <n v="1"/>
    <x v="0"/>
  </r>
  <r>
    <s v="Keen Eye"/>
    <s v=" Tangled Feet"/>
    <s v=" Big Pecks"/>
    <x v="0"/>
    <x v="1"/>
    <n v="0.85973344056854151"/>
    <n v="70"/>
    <n v="63"/>
    <n v="60"/>
    <n v="71"/>
    <n v="50"/>
    <n v="50"/>
    <n v="349"/>
    <x v="2"/>
    <n v="13"/>
    <s v="Bird Pokémon"/>
    <n v="55"/>
    <n v="0"/>
    <n v="1059860"/>
    <n v="1.1000000000000001"/>
    <s v="Pigeonピジョン"/>
    <s v="Pidgeotto"/>
    <n v="50"/>
    <s v="normal"/>
    <s v="flying"/>
    <n v="30"/>
    <n v="1"/>
    <x v="0"/>
  </r>
  <r>
    <s v="Keen Eye"/>
    <s v=" Tangled Feet"/>
    <s v=" Big Pecks"/>
    <x v="0"/>
    <x v="1"/>
    <n v="0.85973344056854151"/>
    <n v="70"/>
    <n v="83"/>
    <n v="80"/>
    <n v="121"/>
    <n v="135"/>
    <n v="80"/>
    <n v="579"/>
    <x v="0"/>
    <n v="5"/>
    <s v="Bird Pokémon"/>
    <n v="80"/>
    <n v="0"/>
    <n v="1059860"/>
    <n v="1.5"/>
    <s v="Pigeotピジョット"/>
    <s v="Pidgeot"/>
    <n v="50"/>
    <s v="normal"/>
    <s v="flying"/>
    <n v="39.5"/>
    <n v="1"/>
    <x v="0"/>
  </r>
  <r>
    <s v="Run Away"/>
    <s v=" Guts"/>
    <s v=" Hustle"/>
    <x v="0"/>
    <x v="1"/>
    <n v="0.85973344056854151"/>
    <n v="70"/>
    <n v="30"/>
    <n v="56"/>
    <n v="72"/>
    <n v="25"/>
    <n v="35"/>
    <n v="253"/>
    <x v="1"/>
    <n v="28"/>
    <s v="Mouse Pokémon"/>
    <n v="35"/>
    <n v="0"/>
    <n v="1000000"/>
    <m/>
    <s v="Korattaコラッタ"/>
    <s v="Rattata"/>
    <n v="50"/>
    <s v="normal"/>
    <s v="dark"/>
    <m/>
    <n v="1"/>
    <x v="0"/>
  </r>
  <r>
    <s v="Run Away"/>
    <s v=" Guts"/>
    <s v=" Hustle"/>
    <x v="0"/>
    <x v="1"/>
    <n v="0.85973344056854151"/>
    <n v="70"/>
    <n v="75"/>
    <n v="71"/>
    <n v="77"/>
    <n v="40"/>
    <n v="80"/>
    <n v="413"/>
    <x v="3"/>
    <n v="15"/>
    <s v="Mouse Pokémon"/>
    <n v="70"/>
    <n v="0"/>
    <n v="1000000"/>
    <m/>
    <s v="Rattaラッタ"/>
    <s v="Raticate"/>
    <n v="50"/>
    <s v="normal"/>
    <s v="dark"/>
    <m/>
    <n v="1"/>
    <x v="0"/>
  </r>
  <r>
    <s v="Keen Eye"/>
    <s v=" Sniper"/>
    <m/>
    <x v="0"/>
    <x v="1"/>
    <n v="0.85973344056854151"/>
    <n v="70"/>
    <n v="40"/>
    <n v="60"/>
    <n v="70"/>
    <n v="31"/>
    <n v="31"/>
    <n v="262"/>
    <x v="1"/>
    <n v="28"/>
    <s v="Tiny Bird Pokémon"/>
    <n v="30"/>
    <n v="0"/>
    <n v="1000000"/>
    <n v="0.3"/>
    <s v="Onisuzumeオニスズメ"/>
    <s v="Spearow"/>
    <n v="50"/>
    <s v="normal"/>
    <s v="flying"/>
    <n v="2"/>
    <n v="1"/>
    <x v="0"/>
  </r>
  <r>
    <s v="Keen Eye"/>
    <s v=" Sniper"/>
    <m/>
    <x v="0"/>
    <x v="1"/>
    <n v="0.85973344056854151"/>
    <n v="70"/>
    <n v="65"/>
    <n v="90"/>
    <n v="100"/>
    <n v="61"/>
    <n v="61"/>
    <n v="442"/>
    <x v="4"/>
    <n v="11"/>
    <s v="Beak Pokémon"/>
    <n v="65"/>
    <n v="0"/>
    <n v="1000000"/>
    <n v="1.2"/>
    <s v="Onidrillオニドリル"/>
    <s v="Fearow"/>
    <n v="50"/>
    <s v="normal"/>
    <s v="flying"/>
    <n v="38"/>
    <n v="1"/>
    <x v="0"/>
  </r>
  <r>
    <s v="Intimidate"/>
    <s v=" Shed Skin"/>
    <s v=" Unnerve"/>
    <x v="0"/>
    <x v="0"/>
    <n v="0.85973344056854151"/>
    <n v="70"/>
    <n v="35"/>
    <n v="60"/>
    <n v="55"/>
    <n v="40"/>
    <n v="54"/>
    <n v="288"/>
    <x v="1"/>
    <n v="28"/>
    <s v="Snake Pokémon"/>
    <n v="44"/>
    <n v="0"/>
    <n v="1000000"/>
    <n v="2"/>
    <s v="Arboアーボ"/>
    <s v="Ekans"/>
    <n v="50"/>
    <s v="poison"/>
    <m/>
    <n v="6.9"/>
    <n v="1"/>
    <x v="0"/>
  </r>
  <r>
    <s v="Intimidate"/>
    <s v=" Shed Skin"/>
    <s v=" Unnerve"/>
    <x v="0"/>
    <x v="0"/>
    <n v="0.85973344056854151"/>
    <n v="70"/>
    <n v="60"/>
    <n v="95"/>
    <n v="80"/>
    <n v="65"/>
    <n v="79"/>
    <n v="448"/>
    <x v="4"/>
    <n v="11"/>
    <s v="Cobra Pokémon"/>
    <n v="69"/>
    <n v="0"/>
    <n v="1000000"/>
    <n v="3.5"/>
    <s v="Arbokアーボック"/>
    <s v="Arbok"/>
    <n v="50"/>
    <s v="poison"/>
    <m/>
    <n v="65"/>
    <n v="1"/>
    <x v="0"/>
  </r>
  <r>
    <s v="Static"/>
    <s v=" Lightningrod"/>
    <m/>
    <x v="0"/>
    <x v="2"/>
    <n v="0.85973344056854151"/>
    <n v="70"/>
    <n v="35"/>
    <n v="55"/>
    <n v="90"/>
    <n v="50"/>
    <n v="50"/>
    <n v="320"/>
    <x v="5"/>
    <n v="23"/>
    <s v="Mouse Pokémon"/>
    <n v="40"/>
    <n v="0"/>
    <n v="1000000"/>
    <n v="0.4"/>
    <s v="Pikachuピカチュウ"/>
    <s v="Pikachu"/>
    <n v="50"/>
    <s v="electric"/>
    <m/>
    <n v="6"/>
    <n v="1"/>
    <x v="0"/>
  </r>
  <r>
    <s v="Static"/>
    <s v=" Lightningrod"/>
    <s v=" Surge Surfer"/>
    <x v="0"/>
    <x v="2"/>
    <n v="0.85973344056854151"/>
    <n v="70"/>
    <n v="60"/>
    <n v="85"/>
    <n v="110"/>
    <n v="95"/>
    <n v="85"/>
    <n v="485"/>
    <x v="6"/>
    <n v="10"/>
    <s v="Mouse Pokémon"/>
    <n v="50"/>
    <n v="0"/>
    <n v="1000000"/>
    <m/>
    <s v="Raichuライチュウ"/>
    <s v="Raichu"/>
    <n v="50"/>
    <s v="electric"/>
    <s v="electric"/>
    <m/>
    <n v="1"/>
    <x v="0"/>
  </r>
  <r>
    <s v="Sand Veil"/>
    <s v=" Sand Rush"/>
    <s v=" Snow Cloak"/>
    <x v="0"/>
    <x v="0"/>
    <n v="0.85973344056854151"/>
    <n v="70"/>
    <n v="50"/>
    <n v="75"/>
    <n v="40"/>
    <n v="10"/>
    <n v="35"/>
    <n v="300"/>
    <x v="1"/>
    <n v="28"/>
    <s v="Mouse Pokémon"/>
    <n v="90"/>
    <n v="0"/>
    <n v="1000000"/>
    <m/>
    <s v="Sandサンド"/>
    <s v="Sandshrew"/>
    <n v="50"/>
    <s v="ground"/>
    <s v="ice"/>
    <m/>
    <n v="1"/>
    <x v="0"/>
  </r>
  <r>
    <s v="Sand Veil"/>
    <s v=" Sand Rush"/>
    <s v=" Snow Cloak"/>
    <x v="0"/>
    <x v="0"/>
    <n v="0.85973344056854151"/>
    <n v="70"/>
    <n v="75"/>
    <n v="100"/>
    <n v="65"/>
    <n v="25"/>
    <n v="65"/>
    <n v="450"/>
    <x v="4"/>
    <n v="11"/>
    <s v="Mouse Pokémon"/>
    <n v="120"/>
    <n v="0"/>
    <n v="1000000"/>
    <m/>
    <s v="Sandpanサンドパン"/>
    <s v="Sandslash"/>
    <n v="50"/>
    <s v="ground"/>
    <s v="ice"/>
    <m/>
    <n v="1"/>
    <x v="0"/>
  </r>
  <r>
    <s v="Poison Point"/>
    <s v=" Rivalry"/>
    <s v=" Hustle"/>
    <x v="0"/>
    <x v="0"/>
    <n v="0.85973344056854151"/>
    <n v="70"/>
    <n v="55"/>
    <n v="47"/>
    <n v="41"/>
    <n v="40"/>
    <n v="40"/>
    <n v="275"/>
    <x v="7"/>
    <n v="27"/>
    <s v="Poison Pin Pokémon"/>
    <n v="52"/>
    <n v="0"/>
    <n v="1059860"/>
    <n v="0.4"/>
    <s v="Nidoran?ニドラン♀"/>
    <s v="Nidoran♀"/>
    <n v="0"/>
    <s v="poison"/>
    <m/>
    <n v="7"/>
    <n v="1"/>
    <x v="0"/>
  </r>
  <r>
    <s v="Poison Point"/>
    <s v=" Rivalry"/>
    <s v=" Hustle"/>
    <x v="0"/>
    <x v="0"/>
    <n v="0.85973344056854151"/>
    <n v="70"/>
    <n v="70"/>
    <n v="62"/>
    <n v="56"/>
    <n v="55"/>
    <n v="55"/>
    <n v="365"/>
    <x v="2"/>
    <n v="13"/>
    <s v="Poison Pin Pokémon"/>
    <n v="67"/>
    <n v="0"/>
    <n v="1059860"/>
    <n v="0.8"/>
    <s v="Nidorinaニドリーナ"/>
    <s v="Nidorina"/>
    <n v="0"/>
    <s v="poison"/>
    <m/>
    <n v="20"/>
    <n v="1"/>
    <x v="0"/>
  </r>
  <r>
    <s v="Poison Point"/>
    <s v=" Rivalry"/>
    <s v=" Sheer Force"/>
    <x v="0"/>
    <x v="0"/>
    <n v="0.85973344056854151"/>
    <n v="70"/>
    <n v="90"/>
    <n v="92"/>
    <n v="76"/>
    <n v="75"/>
    <n v="85"/>
    <n v="505"/>
    <x v="0"/>
    <n v="5"/>
    <s v="Drill Pokémon"/>
    <n v="87"/>
    <n v="0"/>
    <n v="1059860"/>
    <n v="1.3"/>
    <s v="Nidoqueenニドクイン"/>
    <s v="Nidoqueen"/>
    <n v="0"/>
    <s v="poison"/>
    <s v="ground"/>
    <n v="60"/>
    <n v="1"/>
    <x v="0"/>
  </r>
  <r>
    <s v="Poison Point"/>
    <s v=" Rivalry"/>
    <s v=" Hustle"/>
    <x v="0"/>
    <x v="0"/>
    <n v="0.85973344056854151"/>
    <n v="70"/>
    <n v="46"/>
    <n v="57"/>
    <n v="50"/>
    <n v="40"/>
    <n v="40"/>
    <n v="273"/>
    <x v="7"/>
    <n v="27"/>
    <s v="Poison Pin Pokémon"/>
    <n v="40"/>
    <n v="0"/>
    <n v="1059860"/>
    <n v="0.5"/>
    <s v="Nidoran?ニドラン♂"/>
    <s v="Nidoran♂"/>
    <n v="100"/>
    <s v="poison"/>
    <m/>
    <n v="9"/>
    <n v="1"/>
    <x v="0"/>
  </r>
  <r>
    <s v="Poison Point"/>
    <s v=" Rivalry"/>
    <s v=" Hustle"/>
    <x v="0"/>
    <x v="0"/>
    <n v="0.85973344056854151"/>
    <n v="70"/>
    <n v="61"/>
    <n v="72"/>
    <n v="65"/>
    <n v="55"/>
    <n v="55"/>
    <n v="365"/>
    <x v="2"/>
    <n v="13"/>
    <s v="Poison Pin Pokémon"/>
    <n v="57"/>
    <n v="0"/>
    <n v="1059860"/>
    <n v="0.9"/>
    <s v="Nidorinoニドリーノ"/>
    <s v="Nidorino"/>
    <n v="100"/>
    <s v="poison"/>
    <m/>
    <n v="19.5"/>
    <n v="1"/>
    <x v="0"/>
  </r>
  <r>
    <s v="Poison Point"/>
    <s v=" Rivalry"/>
    <s v=" Sheer Force"/>
    <x v="0"/>
    <x v="0"/>
    <n v="0.85973344056854151"/>
    <n v="70"/>
    <n v="81"/>
    <n v="102"/>
    <n v="85"/>
    <n v="85"/>
    <n v="75"/>
    <n v="505"/>
    <x v="0"/>
    <n v="5"/>
    <s v="Drill Pokémon"/>
    <n v="77"/>
    <n v="0"/>
    <n v="1059860"/>
    <n v="1.4"/>
    <s v="Nidokingニドキング"/>
    <s v="Nidoking"/>
    <n v="100"/>
    <s v="poison"/>
    <s v="ground"/>
    <n v="62"/>
    <n v="1"/>
    <x v="0"/>
  </r>
  <r>
    <s v="Cute Charm"/>
    <s v=" Magic Guard"/>
    <s v=" Friend Guard"/>
    <x v="0"/>
    <x v="2"/>
    <n v="1"/>
    <n v="140"/>
    <n v="70"/>
    <n v="45"/>
    <n v="35"/>
    <n v="60"/>
    <n v="65"/>
    <n v="323"/>
    <x v="8"/>
    <n v="19"/>
    <s v="Fairy Pokémon"/>
    <n v="48"/>
    <n v="0"/>
    <n v="800000"/>
    <n v="0.6"/>
    <s v="Pippiピッピ"/>
    <s v="Clefairy"/>
    <n v="24.6"/>
    <s v="fairy"/>
    <m/>
    <n v="7.5"/>
    <n v="1"/>
    <x v="0"/>
  </r>
  <r>
    <s v="Cute Charm"/>
    <s v=" Magic Guard"/>
    <s v=" Unaware"/>
    <x v="0"/>
    <x v="2"/>
    <n v="1"/>
    <n v="140"/>
    <n v="95"/>
    <n v="70"/>
    <n v="60"/>
    <n v="95"/>
    <n v="90"/>
    <n v="483"/>
    <x v="9"/>
    <n v="2"/>
    <s v="Fairy Pokémon"/>
    <n v="73"/>
    <n v="0"/>
    <n v="800000"/>
    <n v="1.3"/>
    <s v="Pixyピクシー"/>
    <s v="Clefable"/>
    <n v="24.6"/>
    <s v="fairy"/>
    <m/>
    <n v="40"/>
    <n v="1"/>
    <x v="0"/>
  </r>
  <r>
    <s v="Flash Fire"/>
    <s v=" Drought"/>
    <s v=" Snow Cloak"/>
    <x v="0"/>
    <x v="0"/>
    <n v="0.85973344056854151"/>
    <n v="70"/>
    <n v="38"/>
    <n v="41"/>
    <n v="65"/>
    <n v="50"/>
    <n v="65"/>
    <n v="299"/>
    <x v="5"/>
    <n v="23"/>
    <s v="Fox Pokémon"/>
    <n v="40"/>
    <n v="0"/>
    <n v="1000000"/>
    <m/>
    <s v="Rokonロコン"/>
    <s v="Vulpix"/>
    <n v="24.6"/>
    <s v="fire"/>
    <s v="ice"/>
    <m/>
    <n v="1"/>
    <x v="0"/>
  </r>
  <r>
    <s v="Flash Fire"/>
    <s v=" Drought"/>
    <s v=" Snow Cloak"/>
    <x v="0"/>
    <x v="0"/>
    <n v="0.85973344056854151"/>
    <n v="70"/>
    <n v="73"/>
    <n v="67"/>
    <n v="109"/>
    <n v="81"/>
    <n v="100"/>
    <n v="505"/>
    <x v="6"/>
    <n v="10"/>
    <s v="Fox Pokémon"/>
    <n v="75"/>
    <n v="0"/>
    <n v="1000000"/>
    <m/>
    <s v="Kyukonキュウコン"/>
    <s v="Ninetales"/>
    <n v="24.6"/>
    <s v="fire"/>
    <s v="ice"/>
    <m/>
    <n v="1"/>
    <x v="0"/>
  </r>
  <r>
    <s v="Cute Charm"/>
    <s v=" Competitive"/>
    <s v=" Friend Guard"/>
    <x v="0"/>
    <x v="2"/>
    <n v="0.85973344056854151"/>
    <n v="70"/>
    <n v="115"/>
    <n v="45"/>
    <n v="20"/>
    <n v="45"/>
    <n v="25"/>
    <n v="270"/>
    <x v="10"/>
    <n v="21"/>
    <s v="Balloon Pokémon"/>
    <n v="20"/>
    <n v="0"/>
    <n v="800000"/>
    <n v="0.5"/>
    <s v="Purinプリン"/>
    <s v="Jigglypuff"/>
    <n v="24.6"/>
    <s v="normal"/>
    <s v="fairy"/>
    <n v="5.5"/>
    <n v="1"/>
    <x v="0"/>
  </r>
  <r>
    <s v="Cute Charm"/>
    <s v=" Competitive"/>
    <s v=" Frisk"/>
    <x v="0"/>
    <x v="2"/>
    <n v="0.85973344056854151"/>
    <n v="70"/>
    <n v="140"/>
    <n v="70"/>
    <n v="45"/>
    <n v="85"/>
    <n v="50"/>
    <n v="435"/>
    <x v="11"/>
    <n v="6"/>
    <s v="Balloon Pokémon"/>
    <n v="45"/>
    <n v="0"/>
    <n v="800000"/>
    <n v="1"/>
    <s v="Pukurinプクリン"/>
    <s v="Wigglytuff"/>
    <n v="24.6"/>
    <s v="normal"/>
    <s v="fairy"/>
    <n v="12"/>
    <n v="1"/>
    <x v="0"/>
  </r>
  <r>
    <s v="Inner Focus"/>
    <s v=" Infiltrator"/>
    <m/>
    <x v="0"/>
    <x v="1"/>
    <n v="0.85973344056854151"/>
    <n v="70"/>
    <n v="40"/>
    <n v="45"/>
    <n v="55"/>
    <n v="30"/>
    <n v="40"/>
    <n v="245"/>
    <x v="1"/>
    <n v="28"/>
    <s v="Bat Pokémon"/>
    <n v="35"/>
    <n v="0"/>
    <n v="1000000"/>
    <n v="0.8"/>
    <s v="Zubatズバット"/>
    <s v="Zubat"/>
    <n v="50"/>
    <s v="poison"/>
    <s v="flying"/>
    <n v="7.5"/>
    <n v="1"/>
    <x v="0"/>
  </r>
  <r>
    <s v="Inner Focus"/>
    <s v=" Infiltrator"/>
    <m/>
    <x v="0"/>
    <x v="1"/>
    <n v="0.85973344056854151"/>
    <n v="70"/>
    <n v="75"/>
    <n v="80"/>
    <n v="90"/>
    <n v="65"/>
    <n v="75"/>
    <n v="455"/>
    <x v="4"/>
    <n v="11"/>
    <s v="Bat Pokémon"/>
    <n v="70"/>
    <n v="0"/>
    <n v="1000000"/>
    <n v="1.6"/>
    <s v="Golbatゴルバット"/>
    <s v="Golbat"/>
    <n v="50"/>
    <s v="poison"/>
    <s v="flying"/>
    <n v="55"/>
    <n v="1"/>
    <x v="0"/>
  </r>
  <r>
    <s v="Chlorophyll"/>
    <s v=" Run Away"/>
    <m/>
    <x v="0"/>
    <x v="0"/>
    <n v="0.85973344056854151"/>
    <n v="70"/>
    <n v="45"/>
    <n v="50"/>
    <n v="30"/>
    <n v="75"/>
    <n v="65"/>
    <n v="320"/>
    <x v="1"/>
    <n v="28"/>
    <s v="Weed Pokémon"/>
    <n v="55"/>
    <n v="0"/>
    <n v="1059860"/>
    <n v="0.5"/>
    <s v="Nazonokusaナゾノクサ"/>
    <s v="Oddish"/>
    <n v="50"/>
    <s v="grass"/>
    <s v="poison"/>
    <n v="5.4"/>
    <n v="1"/>
    <x v="0"/>
  </r>
  <r>
    <s v="Chlorophyll"/>
    <s v=" Stench"/>
    <m/>
    <x v="0"/>
    <x v="0"/>
    <n v="0.85973344056854151"/>
    <n v="70"/>
    <n v="60"/>
    <n v="65"/>
    <n v="40"/>
    <n v="85"/>
    <n v="75"/>
    <n v="395"/>
    <x v="2"/>
    <n v="13"/>
    <s v="Weed Pokémon"/>
    <n v="70"/>
    <n v="0"/>
    <n v="1059860"/>
    <n v="0.8"/>
    <s v="Kusaihanaクサイハナ"/>
    <s v="Gloom"/>
    <n v="50"/>
    <s v="grass"/>
    <s v="poison"/>
    <n v="8.6"/>
    <n v="1"/>
    <x v="0"/>
  </r>
  <r>
    <s v="Chlorophyll"/>
    <s v=" Effect Spore"/>
    <m/>
    <x v="0"/>
    <x v="0"/>
    <n v="0.85973344056854151"/>
    <n v="70"/>
    <n v="75"/>
    <n v="80"/>
    <n v="50"/>
    <n v="110"/>
    <n v="90"/>
    <n v="490"/>
    <x v="0"/>
    <n v="5"/>
    <s v="Flower Pokémon"/>
    <n v="85"/>
    <n v="0"/>
    <n v="1059860"/>
    <n v="1.2"/>
    <s v="Ruffresiaラフレシア"/>
    <s v="Vileplume"/>
    <n v="50"/>
    <s v="grass"/>
    <s v="poison"/>
    <n v="18.600000000000001"/>
    <n v="1"/>
    <x v="0"/>
  </r>
  <r>
    <s v="Effect Spore"/>
    <s v=" Dry Skin"/>
    <s v=" Damp"/>
    <x v="0"/>
    <x v="0"/>
    <n v="0.85973344056854151"/>
    <n v="70"/>
    <n v="35"/>
    <n v="70"/>
    <n v="25"/>
    <n v="45"/>
    <n v="55"/>
    <n v="285"/>
    <x v="5"/>
    <n v="23"/>
    <s v="Mushroom Pokémon"/>
    <n v="55"/>
    <n v="0"/>
    <n v="1000000"/>
    <n v="0.3"/>
    <s v="Parasパラス"/>
    <s v="Paras"/>
    <n v="50"/>
    <s v="bug"/>
    <s v="grass"/>
    <n v="5.4"/>
    <n v="1"/>
    <x v="0"/>
  </r>
  <r>
    <s v="Effect Spore"/>
    <s v=" Dry Skin"/>
    <s v=" Damp"/>
    <x v="0"/>
    <x v="0"/>
    <n v="0.85973344056854151"/>
    <n v="70"/>
    <n v="60"/>
    <n v="95"/>
    <n v="30"/>
    <n v="60"/>
    <n v="80"/>
    <n v="405"/>
    <x v="6"/>
    <n v="10"/>
    <s v="Mushroom Pokémon"/>
    <n v="80"/>
    <n v="0"/>
    <n v="1000000"/>
    <n v="1"/>
    <s v="Parasectパラセクト"/>
    <s v="Parasect"/>
    <n v="50"/>
    <s v="bug"/>
    <s v="grass"/>
    <n v="29.5"/>
    <n v="1"/>
    <x v="0"/>
  </r>
  <r>
    <s v="Compoundeyes"/>
    <s v=" Tinted Lens"/>
    <s v=" Run Away"/>
    <x v="0"/>
    <x v="0"/>
    <n v="0.85973344056854151"/>
    <n v="70"/>
    <n v="60"/>
    <n v="55"/>
    <n v="45"/>
    <n v="40"/>
    <n v="55"/>
    <n v="305"/>
    <x v="5"/>
    <n v="23"/>
    <s v="Insect Pokémon"/>
    <n v="50"/>
    <n v="0"/>
    <n v="1000000"/>
    <n v="1"/>
    <s v="Kongpangコンパン"/>
    <s v="Venonat"/>
    <n v="50"/>
    <s v="bug"/>
    <s v="poison"/>
    <n v="30"/>
    <n v="1"/>
    <x v="0"/>
  </r>
  <r>
    <s v="Shield Dust"/>
    <s v=" Tinted Lens"/>
    <s v=" Wonder Skin "/>
    <x v="0"/>
    <x v="0"/>
    <n v="0.85973344056854151"/>
    <n v="70"/>
    <n v="70"/>
    <n v="65"/>
    <n v="90"/>
    <n v="90"/>
    <n v="75"/>
    <n v="450"/>
    <x v="6"/>
    <n v="10"/>
    <s v="Poison Moth Pokémon"/>
    <n v="60"/>
    <n v="0"/>
    <n v="1000000"/>
    <n v="1.5"/>
    <s v="Morphonモルフォン"/>
    <s v="Venomoth"/>
    <n v="50"/>
    <s v="bug"/>
    <s v="poison"/>
    <n v="12.5"/>
    <n v="1"/>
    <x v="0"/>
  </r>
  <r>
    <s v="Sand Veil"/>
    <s v=" Arena Trap"/>
    <s v=" Sand Force"/>
    <x v="0"/>
    <x v="0"/>
    <n v="0.85973344056854151"/>
    <n v="70"/>
    <n v="10"/>
    <n v="55"/>
    <n v="90"/>
    <n v="35"/>
    <n v="45"/>
    <n v="265"/>
    <x v="1"/>
    <n v="28"/>
    <s v="Mole Pokémon"/>
    <n v="30"/>
    <n v="0"/>
    <n v="1000000"/>
    <m/>
    <s v="Digdaディグダ"/>
    <s v="Diglett"/>
    <n v="50"/>
    <s v="ground"/>
    <s v="ground"/>
    <m/>
    <n v="1"/>
    <x v="0"/>
  </r>
  <r>
    <s v="Sand Veil"/>
    <s v=" Arena Trap"/>
    <s v=" Sand Force"/>
    <x v="0"/>
    <x v="0"/>
    <n v="0.85973344056854151"/>
    <n v="70"/>
    <n v="35"/>
    <n v="100"/>
    <n v="110"/>
    <n v="50"/>
    <n v="70"/>
    <n v="425"/>
    <x v="11"/>
    <n v="6"/>
    <s v="Mole Pokémon"/>
    <n v="60"/>
    <n v="0"/>
    <n v="1000000"/>
    <m/>
    <s v="Dugtrioダグトリオ"/>
    <s v="Dugtrio"/>
    <n v="50"/>
    <s v="ground"/>
    <s v="ground"/>
    <m/>
    <n v="1"/>
    <x v="0"/>
  </r>
  <r>
    <s v="Pickup"/>
    <s v=" Technician"/>
    <s v=" Unnerve"/>
    <x v="0"/>
    <x v="0"/>
    <n v="0.85973344056854151"/>
    <n v="70"/>
    <n v="40"/>
    <n v="35"/>
    <n v="90"/>
    <n v="50"/>
    <n v="40"/>
    <n v="290"/>
    <x v="1"/>
    <n v="28"/>
    <s v="Scratch Cat Pokémon"/>
    <n v="35"/>
    <n v="0"/>
    <n v="1000000"/>
    <m/>
    <s v="Nyarthニャース"/>
    <s v="Meowth"/>
    <n v="50"/>
    <s v="normal"/>
    <s v="dark"/>
    <m/>
    <n v="1"/>
    <x v="0"/>
  </r>
  <r>
    <s v="Limber"/>
    <s v=" Technician"/>
    <s v=" Unnerve"/>
    <x v="0"/>
    <x v="0"/>
    <n v="0.85973344056854151"/>
    <n v="70"/>
    <n v="65"/>
    <n v="60"/>
    <n v="115"/>
    <n v="75"/>
    <n v="65"/>
    <n v="440"/>
    <x v="4"/>
    <n v="11"/>
    <s v="Classy Cat Pokémon"/>
    <n v="60"/>
    <n v="0"/>
    <n v="1000000"/>
    <m/>
    <s v="Persianペルシアン"/>
    <s v="Persian"/>
    <n v="50"/>
    <s v="normal"/>
    <s v="dark"/>
    <m/>
    <n v="1"/>
    <x v="0"/>
  </r>
  <r>
    <s v="Damp"/>
    <s v=" Cloud Nine"/>
    <s v=" Swift Swim"/>
    <x v="0"/>
    <x v="0"/>
    <n v="0.85973344056854151"/>
    <n v="70"/>
    <n v="50"/>
    <n v="52"/>
    <n v="55"/>
    <n v="65"/>
    <n v="50"/>
    <n v="320"/>
    <x v="5"/>
    <n v="23"/>
    <s v="Duck Pokémon"/>
    <n v="48"/>
    <n v="0"/>
    <n v="1000000"/>
    <n v="0.8"/>
    <s v="Koduckコダック"/>
    <s v="Psyduck"/>
    <n v="50"/>
    <s v="water"/>
    <m/>
    <n v="19.600000000000001"/>
    <n v="1"/>
    <x v="0"/>
  </r>
  <r>
    <s v="Damp"/>
    <s v=" Cloud Nine"/>
    <s v=" Swift Swim"/>
    <x v="0"/>
    <x v="0"/>
    <n v="0.85973344056854151"/>
    <n v="70"/>
    <n v="80"/>
    <n v="82"/>
    <n v="85"/>
    <n v="95"/>
    <n v="80"/>
    <n v="500"/>
    <x v="6"/>
    <n v="10"/>
    <s v="Duck Pokémon"/>
    <n v="78"/>
    <n v="0"/>
    <n v="1000000"/>
    <n v="1.7"/>
    <s v="Golduckゴルダック"/>
    <s v="Golduck"/>
    <n v="50"/>
    <s v="water"/>
    <m/>
    <n v="76.599999999999994"/>
    <n v="1"/>
    <x v="0"/>
  </r>
  <r>
    <s v="Vital Spirit"/>
    <s v=" Anger Point"/>
    <s v=" Defiant"/>
    <x v="0"/>
    <x v="0"/>
    <n v="0.85973344056854151"/>
    <n v="70"/>
    <n v="40"/>
    <n v="80"/>
    <n v="70"/>
    <n v="35"/>
    <n v="45"/>
    <n v="305"/>
    <x v="5"/>
    <n v="23"/>
    <s v="Pig Monkey Pokémon"/>
    <n v="35"/>
    <n v="0"/>
    <n v="1000000"/>
    <n v="0.5"/>
    <s v="Mankeyマンキー"/>
    <s v="Mankey"/>
    <n v="50"/>
    <s v="fighting"/>
    <m/>
    <n v="28"/>
    <n v="1"/>
    <x v="0"/>
  </r>
  <r>
    <s v="Vital Spirit"/>
    <s v=" Anger Point"/>
    <s v=" Defiant"/>
    <x v="0"/>
    <x v="0"/>
    <n v="0.85973344056854151"/>
    <n v="70"/>
    <n v="65"/>
    <n v="105"/>
    <n v="95"/>
    <n v="60"/>
    <n v="70"/>
    <n v="455"/>
    <x v="6"/>
    <n v="10"/>
    <s v="Pig Monkey Pokémon"/>
    <n v="60"/>
    <n v="0"/>
    <n v="1000000"/>
    <n v="1"/>
    <s v="Okorizaruオコリザル"/>
    <s v="Primeape"/>
    <n v="50"/>
    <s v="fighting"/>
    <m/>
    <n v="32"/>
    <n v="1"/>
    <x v="0"/>
  </r>
  <r>
    <s v="Intimidate"/>
    <s v=" Flash Fire"/>
    <s v=" Justified"/>
    <x v="0"/>
    <x v="0"/>
    <n v="0.85973344056854151"/>
    <n v="70"/>
    <n v="55"/>
    <n v="70"/>
    <n v="60"/>
    <n v="70"/>
    <n v="50"/>
    <n v="350"/>
    <x v="5"/>
    <n v="23"/>
    <s v="Puppy Pokémon"/>
    <n v="45"/>
    <n v="1"/>
    <n v="1250000"/>
    <n v="0.7"/>
    <s v="Gardieガーディ"/>
    <s v="Growlithe"/>
    <n v="75.400000000000006"/>
    <s v="fire"/>
    <m/>
    <n v="19"/>
    <n v="1"/>
    <x v="0"/>
  </r>
  <r>
    <s v="Intimidate"/>
    <s v=" Flash Fire"/>
    <s v=" Justified"/>
    <x v="0"/>
    <x v="0"/>
    <n v="0.85973344056854151"/>
    <n v="70"/>
    <n v="90"/>
    <n v="110"/>
    <n v="95"/>
    <n v="100"/>
    <n v="80"/>
    <n v="555"/>
    <x v="6"/>
    <n v="10"/>
    <s v="Legendary Pokémon"/>
    <n v="80"/>
    <n v="1"/>
    <n v="1250000"/>
    <n v="1.9"/>
    <s v="Windieウインディ"/>
    <s v="Arcanine"/>
    <n v="75.400000000000006"/>
    <s v="fire"/>
    <m/>
    <n v="155"/>
    <n v="1"/>
    <x v="0"/>
  </r>
  <r>
    <s v="Water Absorb"/>
    <s v=" Damp"/>
    <s v=" Swift Swim"/>
    <x v="0"/>
    <x v="0"/>
    <n v="0.85973344056854151"/>
    <n v="70"/>
    <n v="40"/>
    <n v="50"/>
    <n v="90"/>
    <n v="40"/>
    <n v="40"/>
    <n v="300"/>
    <x v="1"/>
    <n v="28"/>
    <s v="Tadpole Pokémon"/>
    <n v="40"/>
    <n v="0"/>
    <n v="1059860"/>
    <n v="0.6"/>
    <s v="Nyoromoニョロモ"/>
    <s v="Poliwag"/>
    <n v="50"/>
    <s v="water"/>
    <m/>
    <n v="12.4"/>
    <n v="1"/>
    <x v="0"/>
  </r>
  <r>
    <s v="Water Absorb"/>
    <s v=" Damp"/>
    <s v=" Swift Swim"/>
    <x v="0"/>
    <x v="0"/>
    <n v="0.85973344056854151"/>
    <n v="70"/>
    <n v="65"/>
    <n v="65"/>
    <n v="90"/>
    <n v="50"/>
    <n v="50"/>
    <n v="385"/>
    <x v="2"/>
    <n v="13"/>
    <s v="Tadpole Pokémon"/>
    <n v="65"/>
    <n v="0"/>
    <n v="1059860"/>
    <n v="1"/>
    <s v="Nyorozoニョロゾ"/>
    <s v="Poliwhirl"/>
    <n v="50"/>
    <s v="water"/>
    <m/>
    <n v="20"/>
    <n v="1"/>
    <x v="0"/>
  </r>
  <r>
    <s v="Water Absorb"/>
    <s v=" Damp"/>
    <s v=" Swift Swim"/>
    <x v="0"/>
    <x v="0"/>
    <n v="0.85973344056854151"/>
    <n v="70"/>
    <n v="90"/>
    <n v="95"/>
    <n v="70"/>
    <n v="70"/>
    <n v="90"/>
    <n v="510"/>
    <x v="0"/>
    <n v="5"/>
    <s v="Tadpole Pokémon"/>
    <n v="95"/>
    <n v="0"/>
    <n v="1059860"/>
    <n v="1.3"/>
    <s v="Nyorobonニョロボン"/>
    <s v="Poliwrath"/>
    <n v="50"/>
    <s v="water"/>
    <s v="fighting"/>
    <n v="54"/>
    <n v="1"/>
    <x v="0"/>
  </r>
  <r>
    <s v="Synchronize"/>
    <s v=" Inner Focus"/>
    <s v=" Magic Guard"/>
    <x v="0"/>
    <x v="0"/>
    <n v="0.85973344056854151"/>
    <n v="70"/>
    <n v="25"/>
    <n v="20"/>
    <n v="90"/>
    <n v="105"/>
    <n v="55"/>
    <n v="310"/>
    <x v="12"/>
    <n v="24"/>
    <s v="Psi Pokémon"/>
    <n v="15"/>
    <n v="0"/>
    <n v="1059860"/>
    <n v="0.9"/>
    <s v="Caseyケーシィ"/>
    <s v="Abra"/>
    <n v="75.400000000000006"/>
    <s v="psychic"/>
    <m/>
    <n v="19.5"/>
    <n v="1"/>
    <x v="0"/>
  </r>
  <r>
    <s v="Synchronize"/>
    <s v=" Inner Focus"/>
    <s v=" Magic Guard"/>
    <x v="0"/>
    <x v="0"/>
    <n v="0.85973344056854151"/>
    <n v="70"/>
    <n v="40"/>
    <n v="35"/>
    <n v="105"/>
    <n v="120"/>
    <n v="70"/>
    <n v="400"/>
    <x v="13"/>
    <n v="12"/>
    <s v="Psi Pokémon"/>
    <n v="30"/>
    <n v="0"/>
    <n v="1059860"/>
    <n v="1.3"/>
    <s v="Yungererユンゲラー"/>
    <s v="Kadabra"/>
    <n v="75.400000000000006"/>
    <s v="psychic"/>
    <m/>
    <n v="56.5"/>
    <n v="1"/>
    <x v="0"/>
  </r>
  <r>
    <s v="Synchronize"/>
    <s v=" Inner Focus"/>
    <s v=" Magic Guard"/>
    <x v="0"/>
    <x v="0"/>
    <n v="0.85973344056854151"/>
    <n v="70"/>
    <n v="55"/>
    <n v="50"/>
    <n v="150"/>
    <n v="175"/>
    <n v="105"/>
    <n v="600"/>
    <x v="11"/>
    <n v="6"/>
    <s v="Psi Pokémon"/>
    <n v="65"/>
    <n v="0"/>
    <n v="1059860"/>
    <n v="1.5"/>
    <s v="Foodinフーディン"/>
    <s v="Alakazam"/>
    <n v="75.400000000000006"/>
    <s v="psychic"/>
    <m/>
    <n v="48"/>
    <n v="1"/>
    <x v="0"/>
  </r>
  <r>
    <s v="Guts"/>
    <s v=" No Guard"/>
    <s v=" Steadfast"/>
    <x v="0"/>
    <x v="0"/>
    <n v="0.85973344056854151"/>
    <n v="70"/>
    <n v="70"/>
    <n v="80"/>
    <n v="35"/>
    <n v="35"/>
    <n v="35"/>
    <n v="305"/>
    <x v="14"/>
    <n v="22"/>
    <s v="Superpower Pokémon"/>
    <n v="50"/>
    <n v="0"/>
    <n v="1059860"/>
    <n v="0.8"/>
    <s v="Wanrikyワンリキー"/>
    <s v="Machop"/>
    <n v="75.400000000000006"/>
    <s v="fighting"/>
    <m/>
    <n v="19.5"/>
    <n v="1"/>
    <x v="0"/>
  </r>
  <r>
    <s v="Guts"/>
    <s v=" No Guard"/>
    <s v=" Steadfast"/>
    <x v="0"/>
    <x v="0"/>
    <n v="0.85973344056854151"/>
    <n v="70"/>
    <n v="80"/>
    <n v="100"/>
    <n v="45"/>
    <n v="50"/>
    <n v="60"/>
    <n v="405"/>
    <x v="4"/>
    <n v="11"/>
    <s v="Superpower Pokémon"/>
    <n v="70"/>
    <n v="0"/>
    <n v="1059860"/>
    <n v="1.5"/>
    <s v="Gorikyゴーリキー"/>
    <s v="Machoke"/>
    <n v="75.400000000000006"/>
    <s v="fighting"/>
    <m/>
    <n v="70.5"/>
    <n v="1"/>
    <x v="0"/>
  </r>
  <r>
    <s v="Guts"/>
    <s v=" No Guard"/>
    <s v=" Steadfast"/>
    <x v="0"/>
    <x v="0"/>
    <n v="0.85973344056854151"/>
    <n v="70"/>
    <n v="90"/>
    <n v="130"/>
    <n v="55"/>
    <n v="65"/>
    <n v="85"/>
    <n v="505"/>
    <x v="0"/>
    <n v="5"/>
    <s v="Superpower Pokémon"/>
    <n v="80"/>
    <n v="0"/>
    <n v="1059860"/>
    <n v="1.6"/>
    <s v="Kairikyカイリキー"/>
    <s v="Machamp"/>
    <n v="75.400000000000006"/>
    <s v="fighting"/>
    <m/>
    <n v="130"/>
    <n v="1"/>
    <x v="0"/>
  </r>
  <r>
    <s v="Chlorophyll"/>
    <s v=" Gluttony"/>
    <m/>
    <x v="0"/>
    <x v="0"/>
    <n v="0.85973344056854151"/>
    <n v="70"/>
    <n v="50"/>
    <n v="75"/>
    <n v="40"/>
    <n v="70"/>
    <n v="30"/>
    <n v="300"/>
    <x v="1"/>
    <n v="28"/>
    <s v="Flower Pokémon"/>
    <n v="35"/>
    <n v="0"/>
    <n v="1059860"/>
    <n v="0.7"/>
    <s v="Madatsubomiマダツボミ"/>
    <s v="Bellsprout"/>
    <n v="50"/>
    <s v="grass"/>
    <s v="poison"/>
    <n v="4"/>
    <n v="1"/>
    <x v="0"/>
  </r>
  <r>
    <s v="Chlorophyll"/>
    <s v=" Gluttony"/>
    <m/>
    <x v="0"/>
    <x v="0"/>
    <n v="0.85973344056854151"/>
    <n v="70"/>
    <n v="65"/>
    <n v="90"/>
    <n v="55"/>
    <n v="85"/>
    <n v="45"/>
    <n v="390"/>
    <x v="2"/>
    <n v="13"/>
    <s v="Flycatcher Pokémon"/>
    <n v="50"/>
    <n v="0"/>
    <n v="1059860"/>
    <n v="1"/>
    <s v="Utsudonウツドン"/>
    <s v="Weepinbell"/>
    <n v="50"/>
    <s v="grass"/>
    <s v="poison"/>
    <n v="6.4"/>
    <n v="1"/>
    <x v="0"/>
  </r>
  <r>
    <s v="Chlorophyll"/>
    <s v=" Gluttony"/>
    <m/>
    <x v="0"/>
    <x v="0"/>
    <n v="0.85973344056854151"/>
    <n v="70"/>
    <n v="80"/>
    <n v="105"/>
    <n v="70"/>
    <n v="100"/>
    <n v="70"/>
    <n v="490"/>
    <x v="0"/>
    <n v="5"/>
    <s v="Flycatcher Pokémon"/>
    <n v="65"/>
    <n v="0"/>
    <n v="1059860"/>
    <n v="1.7"/>
    <s v="Utsubotウツボット"/>
    <s v="Victreebel"/>
    <n v="50"/>
    <s v="grass"/>
    <s v="poison"/>
    <n v="15.5"/>
    <n v="1"/>
    <x v="0"/>
  </r>
  <r>
    <s v="Clear Body"/>
    <s v=" Liquid Ooze"/>
    <s v=" Rain Dish"/>
    <x v="0"/>
    <x v="0"/>
    <n v="0.85973344056854151"/>
    <n v="70"/>
    <n v="40"/>
    <n v="40"/>
    <n v="70"/>
    <n v="50"/>
    <n v="100"/>
    <n v="335"/>
    <x v="5"/>
    <n v="23"/>
    <s v="Jellyfish Pokémon"/>
    <n v="35"/>
    <n v="1"/>
    <n v="1250000"/>
    <n v="0.9"/>
    <s v="Menokurageメノクラゲ"/>
    <s v="Tentacool"/>
    <n v="50"/>
    <s v="water"/>
    <s v="poison"/>
    <n v="45.5"/>
    <n v="1"/>
    <x v="0"/>
  </r>
  <r>
    <s v="Clear Body"/>
    <s v=" Liquid Ooze"/>
    <s v=" Rain Dish"/>
    <x v="0"/>
    <x v="0"/>
    <n v="0.85973344056854151"/>
    <n v="70"/>
    <n v="80"/>
    <n v="70"/>
    <n v="100"/>
    <n v="80"/>
    <n v="120"/>
    <n v="515"/>
    <x v="15"/>
    <n v="7"/>
    <s v="Jellyfish Pokémon"/>
    <n v="65"/>
    <n v="1"/>
    <n v="1250000"/>
    <n v="1.6"/>
    <s v="Dokukurageドククラゲ"/>
    <s v="Tentacruel"/>
    <n v="50"/>
    <s v="water"/>
    <s v="poison"/>
    <n v="55"/>
    <n v="1"/>
    <x v="0"/>
  </r>
  <r>
    <s v="Rock Head"/>
    <s v=" Sturdy"/>
    <s v=" Sand Veil"/>
    <x v="0"/>
    <x v="1"/>
    <n v="0.85973344056854151"/>
    <n v="70"/>
    <n v="40"/>
    <n v="80"/>
    <n v="20"/>
    <n v="30"/>
    <n v="30"/>
    <n v="300"/>
    <x v="1"/>
    <n v="28"/>
    <s v="Rock Pokémon"/>
    <n v="100"/>
    <n v="0"/>
    <n v="1059860"/>
    <m/>
    <s v="Isitsubuteイシツブテ"/>
    <s v="Geodude"/>
    <n v="50"/>
    <s v="rock"/>
    <s v="ground"/>
    <m/>
    <n v="1"/>
    <x v="0"/>
  </r>
  <r>
    <s v="Rock Head"/>
    <s v=" Sturdy"/>
    <s v=" Sand Veil"/>
    <x v="0"/>
    <x v="1"/>
    <n v="0.85973344056854151"/>
    <n v="70"/>
    <n v="55"/>
    <n v="95"/>
    <n v="35"/>
    <n v="45"/>
    <n v="45"/>
    <n v="390"/>
    <x v="2"/>
    <n v="13"/>
    <s v="Rock Pokémon"/>
    <n v="115"/>
    <n v="0"/>
    <n v="1059860"/>
    <m/>
    <s v="Goloneゴローン"/>
    <s v="Graveler"/>
    <n v="50"/>
    <s v="rock"/>
    <s v="ground"/>
    <m/>
    <n v="1"/>
    <x v="0"/>
  </r>
  <r>
    <s v="Rock Head"/>
    <s v=" Sturdy"/>
    <s v=" Sand Veil"/>
    <x v="0"/>
    <x v="1"/>
    <n v="0.85973344056854151"/>
    <n v="70"/>
    <n v="80"/>
    <n v="120"/>
    <n v="45"/>
    <n v="55"/>
    <n v="65"/>
    <n v="495"/>
    <x v="0"/>
    <n v="5"/>
    <s v="Megaton Pokémon"/>
    <n v="130"/>
    <n v="0"/>
    <n v="1059860"/>
    <m/>
    <s v="Golonyaゴローニャ"/>
    <s v="Golem"/>
    <n v="50"/>
    <s v="rock"/>
    <s v="ground"/>
    <m/>
    <n v="1"/>
    <x v="0"/>
  </r>
  <r>
    <s v="Run Away"/>
    <s v=" Flash Fire"/>
    <s v=" Flame Body"/>
    <x v="0"/>
    <x v="0"/>
    <n v="0.85973344056854151"/>
    <n v="70"/>
    <n v="50"/>
    <n v="85"/>
    <n v="90"/>
    <n v="65"/>
    <n v="65"/>
    <n v="410"/>
    <x v="5"/>
    <n v="23"/>
    <s v="Fire Horse Pokémon"/>
    <n v="55"/>
    <n v="0"/>
    <n v="1000000"/>
    <n v="1"/>
    <s v="Ponytaポニータ"/>
    <s v="Ponyta"/>
    <n v="50"/>
    <s v="fire"/>
    <m/>
    <n v="30"/>
    <n v="1"/>
    <x v="0"/>
  </r>
  <r>
    <s v="Run Away"/>
    <s v=" Flash Fire"/>
    <s v=" Flame Body"/>
    <x v="0"/>
    <x v="0"/>
    <n v="0.85973344056854151"/>
    <n v="70"/>
    <n v="65"/>
    <n v="100"/>
    <n v="105"/>
    <n v="80"/>
    <n v="80"/>
    <n v="500"/>
    <x v="15"/>
    <n v="7"/>
    <s v="Fire Horse Pokémon"/>
    <n v="70"/>
    <n v="0"/>
    <n v="1000000"/>
    <n v="1.7"/>
    <s v="Gallopギャロップ"/>
    <s v="Rapidash"/>
    <n v="50"/>
    <s v="fire"/>
    <m/>
    <n v="95"/>
    <n v="1"/>
    <x v="0"/>
  </r>
  <r>
    <s v="Oblivious"/>
    <s v=" Own Tempo"/>
    <s v=" Regenerator"/>
    <x v="0"/>
    <x v="0"/>
    <n v="0.85973344056854151"/>
    <n v="70"/>
    <n v="90"/>
    <n v="65"/>
    <n v="15"/>
    <n v="40"/>
    <n v="40"/>
    <n v="315"/>
    <x v="5"/>
    <n v="23"/>
    <s v="Dopey Pokémon"/>
    <n v="65"/>
    <n v="0"/>
    <n v="1000000"/>
    <n v="1.2"/>
    <s v="Yadonヤドン"/>
    <s v="Slowpoke"/>
    <n v="50"/>
    <s v="water"/>
    <s v="psychic"/>
    <n v="36"/>
    <n v="1"/>
    <x v="0"/>
  </r>
  <r>
    <s v="Oblivious"/>
    <s v=" Own Tempo"/>
    <s v=" Regenerator"/>
    <x v="0"/>
    <x v="0"/>
    <n v="0.85973344056854151"/>
    <n v="70"/>
    <n v="95"/>
    <n v="75"/>
    <n v="30"/>
    <n v="130"/>
    <n v="80"/>
    <n v="590"/>
    <x v="6"/>
    <n v="10"/>
    <s v="Hermit Crab Pokémon"/>
    <n v="180"/>
    <n v="0"/>
    <n v="1000000"/>
    <n v="1.6"/>
    <s v="Yadoranヤドラン"/>
    <s v="Slowbro"/>
    <n v="50"/>
    <s v="water"/>
    <s v="psychic"/>
    <n v="78.5"/>
    <n v="1"/>
    <x v="0"/>
  </r>
  <r>
    <s v="Magnet Pull"/>
    <s v=" Sturdy"/>
    <s v=" Analytic"/>
    <x v="0"/>
    <x v="0"/>
    <n v="0.85973344056854151"/>
    <n v="70"/>
    <n v="25"/>
    <n v="35"/>
    <n v="45"/>
    <n v="95"/>
    <n v="55"/>
    <n v="325"/>
    <x v="5"/>
    <n v="23"/>
    <s v="Magnet Pokémon"/>
    <n v="70"/>
    <n v="0"/>
    <n v="1000000"/>
    <n v="0.3"/>
    <s v="Coilコイル"/>
    <s v="Magnemite"/>
    <m/>
    <s v="electric"/>
    <s v="steel"/>
    <n v="6"/>
    <n v="1"/>
    <x v="0"/>
  </r>
  <r>
    <s v="Magnet Pull"/>
    <s v=" Sturdy"/>
    <s v=" Analytic"/>
    <x v="0"/>
    <x v="0"/>
    <n v="0.85973344056854151"/>
    <n v="70"/>
    <n v="50"/>
    <n v="60"/>
    <n v="70"/>
    <n v="120"/>
    <n v="70"/>
    <n v="465"/>
    <x v="15"/>
    <n v="7"/>
    <s v="Magnet Pokémon"/>
    <n v="95"/>
    <n v="0"/>
    <n v="1000000"/>
    <n v="1"/>
    <s v="Rarecoilレアコイル"/>
    <s v="Magneton"/>
    <m/>
    <s v="electric"/>
    <s v="steel"/>
    <n v="60"/>
    <n v="1"/>
    <x v="0"/>
  </r>
  <r>
    <s v="Keen Eye"/>
    <s v=" Inner Focus"/>
    <s v=" Defiant"/>
    <x v="0"/>
    <x v="0"/>
    <n v="0.85973344056854151"/>
    <n v="70"/>
    <n v="52"/>
    <n v="90"/>
    <n v="60"/>
    <n v="58"/>
    <n v="62"/>
    <n v="377"/>
    <x v="0"/>
    <n v="5"/>
    <s v="Wild Duck Pokémon"/>
    <n v="55"/>
    <n v="0"/>
    <n v="1000000"/>
    <n v="0.8"/>
    <s v="Kamonegiカモネギ"/>
    <s v="Farfetch'd"/>
    <n v="50"/>
    <s v="normal"/>
    <s v="flying"/>
    <n v="15"/>
    <n v="1"/>
    <x v="0"/>
  </r>
  <r>
    <s v="Run Away"/>
    <s v=" Early Bird"/>
    <s v=" Tangled Feet"/>
    <x v="0"/>
    <x v="0"/>
    <n v="0.85973344056854151"/>
    <n v="70"/>
    <n v="35"/>
    <n v="85"/>
    <n v="75"/>
    <n v="35"/>
    <n v="35"/>
    <n v="310"/>
    <x v="5"/>
    <n v="23"/>
    <s v="Twin Bird Pokémon"/>
    <n v="45"/>
    <n v="0"/>
    <n v="1000000"/>
    <n v="1.4"/>
    <s v="Dodoドードー"/>
    <s v="Doduo"/>
    <n v="50"/>
    <s v="normal"/>
    <s v="flying"/>
    <n v="39.200000000000003"/>
    <n v="1"/>
    <x v="0"/>
  </r>
  <r>
    <s v="Run Away"/>
    <s v=" Early Bird"/>
    <s v=" Tangled Feet"/>
    <x v="0"/>
    <x v="0"/>
    <n v="0.85973344056854151"/>
    <n v="70"/>
    <n v="60"/>
    <n v="110"/>
    <n v="110"/>
    <n v="60"/>
    <n v="60"/>
    <n v="470"/>
    <x v="0"/>
    <n v="5"/>
    <s v="Triple Bird Pokémon"/>
    <n v="70"/>
    <n v="0"/>
    <n v="1000000"/>
    <n v="1.8"/>
    <s v="Dodorioドードリオ"/>
    <s v="Dodrio"/>
    <n v="50"/>
    <s v="normal"/>
    <s v="flying"/>
    <n v="85.2"/>
    <n v="1"/>
    <x v="0"/>
  </r>
  <r>
    <s v="Thick Fat"/>
    <s v=" Hydration"/>
    <s v=" Ice Body"/>
    <x v="0"/>
    <x v="0"/>
    <n v="0.85973344056854151"/>
    <n v="70"/>
    <n v="65"/>
    <n v="45"/>
    <n v="45"/>
    <n v="45"/>
    <n v="70"/>
    <n v="325"/>
    <x v="5"/>
    <n v="23"/>
    <s v="Sea Lion Pokémon"/>
    <n v="55"/>
    <n v="0"/>
    <n v="1000000"/>
    <n v="1.1000000000000001"/>
    <s v="Pawouパウワウ"/>
    <s v="Seel"/>
    <n v="50"/>
    <s v="water"/>
    <m/>
    <n v="90"/>
    <n v="1"/>
    <x v="0"/>
  </r>
  <r>
    <s v="Thick Fat"/>
    <s v=" Hydration"/>
    <s v=" Ice Body"/>
    <x v="0"/>
    <x v="0"/>
    <n v="0.85973344056854151"/>
    <n v="70"/>
    <n v="90"/>
    <n v="70"/>
    <n v="70"/>
    <n v="70"/>
    <n v="95"/>
    <n v="475"/>
    <x v="6"/>
    <n v="10"/>
    <s v="Sea Lion Pokémon"/>
    <n v="80"/>
    <n v="0"/>
    <n v="1000000"/>
    <n v="1.7"/>
    <s v="Jugonジュゴン"/>
    <s v="Dewgong"/>
    <n v="50"/>
    <s v="water"/>
    <s v="ice"/>
    <n v="120"/>
    <n v="1"/>
    <x v="0"/>
  </r>
  <r>
    <s v="Stench"/>
    <s v=" Sticky Hold"/>
    <s v=" Poison Touch"/>
    <x v="0"/>
    <x v="0"/>
    <n v="0.85973344056854151"/>
    <n v="70"/>
    <n v="80"/>
    <n v="80"/>
    <n v="25"/>
    <n v="40"/>
    <n v="50"/>
    <n v="325"/>
    <x v="5"/>
    <n v="23"/>
    <s v="Sludge Pokémon"/>
    <n v="50"/>
    <n v="0"/>
    <n v="1000000"/>
    <m/>
    <s v="Betbeterベトベター"/>
    <s v="Grimer"/>
    <n v="50"/>
    <s v="poison"/>
    <s v="poison"/>
    <m/>
    <n v="1"/>
    <x v="0"/>
  </r>
  <r>
    <s v="Stench"/>
    <s v=" Sticky Hold"/>
    <s v=" Poison Touch"/>
    <x v="0"/>
    <x v="0"/>
    <n v="0.85973344056854151"/>
    <n v="70"/>
    <n v="105"/>
    <n v="105"/>
    <n v="50"/>
    <n v="65"/>
    <n v="100"/>
    <n v="500"/>
    <x v="6"/>
    <n v="10"/>
    <s v="Sludge Pokémon"/>
    <n v="75"/>
    <n v="0"/>
    <n v="1000000"/>
    <m/>
    <s v="Betbetonベトベトン"/>
    <s v="Muk"/>
    <n v="50"/>
    <s v="poison"/>
    <s v="poison"/>
    <m/>
    <n v="1"/>
    <x v="0"/>
  </r>
  <r>
    <s v="Shell Armor"/>
    <s v=" Skill Link"/>
    <s v=" Overcoat"/>
    <x v="0"/>
    <x v="0"/>
    <n v="0.85973344056854151"/>
    <n v="70"/>
    <n v="30"/>
    <n v="65"/>
    <n v="40"/>
    <n v="45"/>
    <n v="25"/>
    <n v="305"/>
    <x v="5"/>
    <n v="23"/>
    <s v="Bivalve Pokémon"/>
    <n v="100"/>
    <n v="1"/>
    <n v="1250000"/>
    <n v="0.3"/>
    <s v="Shellderシェルダー"/>
    <s v="Shellder"/>
    <n v="50"/>
    <s v="water"/>
    <m/>
    <n v="4"/>
    <n v="1"/>
    <x v="0"/>
  </r>
  <r>
    <s v="Shell Armor"/>
    <s v=" Skill Link"/>
    <s v=" Overcoat"/>
    <x v="0"/>
    <x v="0"/>
    <n v="0.85973344056854151"/>
    <n v="70"/>
    <n v="50"/>
    <n v="95"/>
    <n v="70"/>
    <n v="85"/>
    <n v="45"/>
    <n v="525"/>
    <x v="15"/>
    <n v="7"/>
    <s v="Bivalve Pokémon"/>
    <n v="180"/>
    <n v="1"/>
    <n v="1250000"/>
    <n v="1.5"/>
    <s v="Parshenパルシェン"/>
    <s v="Cloyster"/>
    <n v="50"/>
    <s v="water"/>
    <s v="ice"/>
    <n v="132.5"/>
    <n v="1"/>
    <x v="0"/>
  </r>
  <r>
    <s v="Levitate"/>
    <m/>
    <m/>
    <x v="0"/>
    <x v="0"/>
    <n v="0.85973344056854151"/>
    <n v="70"/>
    <n v="30"/>
    <n v="35"/>
    <n v="80"/>
    <n v="100"/>
    <n v="35"/>
    <n v="310"/>
    <x v="5"/>
    <n v="23"/>
    <s v="Gas Pokémon"/>
    <n v="30"/>
    <n v="0"/>
    <n v="1059860"/>
    <n v="1.3"/>
    <s v="Ghosゴース"/>
    <s v="Gastly"/>
    <n v="50"/>
    <s v="ghost"/>
    <s v="poison"/>
    <n v="0.1"/>
    <n v="1"/>
    <x v="0"/>
  </r>
  <r>
    <s v="Levitate"/>
    <m/>
    <m/>
    <x v="0"/>
    <x v="0"/>
    <n v="0.85973344056854151"/>
    <n v="70"/>
    <n v="45"/>
    <n v="50"/>
    <n v="95"/>
    <n v="115"/>
    <n v="55"/>
    <n v="405"/>
    <x v="4"/>
    <n v="11"/>
    <s v="Gas Pokémon"/>
    <n v="45"/>
    <n v="0"/>
    <n v="1059860"/>
    <n v="1.6"/>
    <s v="Ghostゴースト"/>
    <s v="Haunter"/>
    <n v="50"/>
    <s v="ghost"/>
    <s v="poison"/>
    <n v="0.1"/>
    <n v="1"/>
    <x v="0"/>
  </r>
  <r>
    <s v="Cursed Body"/>
    <m/>
    <m/>
    <x v="0"/>
    <x v="0"/>
    <n v="0.85973344056854151"/>
    <n v="70"/>
    <n v="60"/>
    <n v="65"/>
    <n v="130"/>
    <n v="170"/>
    <n v="95"/>
    <n v="600"/>
    <x v="0"/>
    <n v="5"/>
    <s v="Shadow Pokémon"/>
    <n v="80"/>
    <n v="0"/>
    <n v="1059860"/>
    <n v="1.5"/>
    <s v="Gangarゲンガー"/>
    <s v="Gengar"/>
    <n v="50"/>
    <s v="ghost"/>
    <s v="poison"/>
    <n v="40.5"/>
    <n v="1"/>
    <x v="0"/>
  </r>
  <r>
    <s v="Rock Head"/>
    <s v=" Sturdy"/>
    <s v=" Weak Armor"/>
    <x v="0"/>
    <x v="3"/>
    <n v="0.85973344056854151"/>
    <n v="70"/>
    <n v="35"/>
    <n v="45"/>
    <n v="70"/>
    <n v="30"/>
    <n v="45"/>
    <n v="385"/>
    <x v="0"/>
    <n v="5"/>
    <s v="Rock Snake Pokémon"/>
    <n v="160"/>
    <n v="0"/>
    <n v="1000000"/>
    <n v="8.8000000000000007"/>
    <s v="Iwarkイワーク"/>
    <s v="Onix"/>
    <n v="50"/>
    <s v="rock"/>
    <s v="ground"/>
    <n v="210"/>
    <n v="1"/>
    <x v="0"/>
  </r>
  <r>
    <s v="Insomnia"/>
    <s v=" Forewarn"/>
    <s v=" Inner Focus"/>
    <x v="0"/>
    <x v="0"/>
    <n v="0.85973344056854151"/>
    <n v="70"/>
    <n v="60"/>
    <n v="48"/>
    <n v="42"/>
    <n v="43"/>
    <n v="90"/>
    <n v="328"/>
    <x v="5"/>
    <n v="23"/>
    <s v="Hypnosis Pokémon"/>
    <n v="45"/>
    <n v="0"/>
    <n v="1000000"/>
    <n v="1"/>
    <s v="Sleepeスリープ"/>
    <s v="Drowzee"/>
    <n v="50"/>
    <s v="psychic"/>
    <m/>
    <n v="32.4"/>
    <n v="1"/>
    <x v="0"/>
  </r>
  <r>
    <s v="Insomnia"/>
    <s v=" Forewarn"/>
    <s v=" Inner Focus"/>
    <x v="0"/>
    <x v="0"/>
    <n v="0.85973344056854151"/>
    <n v="70"/>
    <n v="85"/>
    <n v="73"/>
    <n v="67"/>
    <n v="73"/>
    <n v="115"/>
    <n v="483"/>
    <x v="6"/>
    <n v="10"/>
    <s v="Hypnosis Pokémon"/>
    <n v="70"/>
    <n v="0"/>
    <n v="1000000"/>
    <n v="1.6"/>
    <s v="Sleeperスリーパー"/>
    <s v="Hypno"/>
    <n v="50"/>
    <s v="psychic"/>
    <m/>
    <n v="75.599999999999994"/>
    <n v="1"/>
    <x v="0"/>
  </r>
  <r>
    <s v="Hyper Cutter"/>
    <s v=" Shell Armor"/>
    <s v=" Sheer Force"/>
    <x v="0"/>
    <x v="0"/>
    <n v="0.85973344056854151"/>
    <n v="70"/>
    <n v="30"/>
    <n v="105"/>
    <n v="50"/>
    <n v="25"/>
    <n v="25"/>
    <n v="325"/>
    <x v="16"/>
    <n v="26"/>
    <s v="River Crab Pokémon"/>
    <n v="90"/>
    <n v="0"/>
    <n v="1000000"/>
    <n v="0.4"/>
    <s v="Crabクラブ"/>
    <s v="Krabby"/>
    <n v="50"/>
    <s v="water"/>
    <m/>
    <n v="6.5"/>
    <n v="1"/>
    <x v="0"/>
  </r>
  <r>
    <s v="Hyper Cutter"/>
    <s v=" Shell Armor"/>
    <s v=" Sheer Force"/>
    <x v="0"/>
    <x v="0"/>
    <n v="0.85973344056854151"/>
    <n v="70"/>
    <n v="55"/>
    <n v="130"/>
    <n v="75"/>
    <n v="50"/>
    <n v="50"/>
    <n v="475"/>
    <x v="15"/>
    <n v="7"/>
    <s v="Pincer Pokémon"/>
    <n v="115"/>
    <n v="0"/>
    <n v="1000000"/>
    <n v="1.3"/>
    <s v="Kinglerキングラー"/>
    <s v="Kingler"/>
    <n v="50"/>
    <s v="water"/>
    <m/>
    <n v="60"/>
    <n v="1"/>
    <x v="0"/>
  </r>
  <r>
    <s v="Soundproof"/>
    <s v=" Static"/>
    <s v=" Aftermath"/>
    <x v="0"/>
    <x v="0"/>
    <n v="0.85973344056854151"/>
    <n v="70"/>
    <n v="40"/>
    <n v="30"/>
    <n v="100"/>
    <n v="55"/>
    <n v="55"/>
    <n v="330"/>
    <x v="5"/>
    <n v="23"/>
    <s v="Ball Pokémon"/>
    <n v="50"/>
    <n v="0"/>
    <n v="1000000"/>
    <n v="0.5"/>
    <s v="Biriridamaビリリダマ"/>
    <s v="Voltorb"/>
    <m/>
    <s v="electric"/>
    <m/>
    <n v="10.4"/>
    <n v="1"/>
    <x v="0"/>
  </r>
  <r>
    <s v="Soundproof"/>
    <s v=" Static"/>
    <s v=" Aftermath"/>
    <x v="0"/>
    <x v="0"/>
    <n v="0.85973344056854151"/>
    <n v="70"/>
    <n v="60"/>
    <n v="50"/>
    <n v="150"/>
    <n v="80"/>
    <n v="80"/>
    <n v="490"/>
    <x v="15"/>
    <n v="7"/>
    <s v="Ball Pokémon"/>
    <n v="70"/>
    <n v="0"/>
    <n v="1000000"/>
    <n v="1.2"/>
    <s v="Marumineマルマイン"/>
    <s v="Electrode"/>
    <m/>
    <s v="electric"/>
    <m/>
    <n v="66.599999999999994"/>
    <n v="1"/>
    <x v="0"/>
  </r>
  <r>
    <s v="Chlorophyll"/>
    <s v=" Harvest"/>
    <m/>
    <x v="0"/>
    <x v="0"/>
    <n v="0.85973344056854151"/>
    <n v="70"/>
    <n v="60"/>
    <n v="40"/>
    <n v="40"/>
    <n v="60"/>
    <n v="45"/>
    <n v="325"/>
    <x v="4"/>
    <n v="11"/>
    <s v="Egg Pokémon"/>
    <n v="80"/>
    <n v="1"/>
    <n v="1250000"/>
    <n v="0.4"/>
    <s v="Tamatamaタマタマ"/>
    <s v="Exeggcute"/>
    <n v="50"/>
    <s v="grass"/>
    <s v="psychic"/>
    <n v="2.5"/>
    <n v="1"/>
    <x v="0"/>
  </r>
  <r>
    <s v="Chlorophyll"/>
    <s v=" Harvest"/>
    <s v=" Frisk"/>
    <x v="0"/>
    <x v="0"/>
    <n v="0.85973344056854151"/>
    <n v="70"/>
    <n v="95"/>
    <n v="105"/>
    <n v="45"/>
    <n v="125"/>
    <n v="75"/>
    <n v="530"/>
    <x v="0"/>
    <n v="5"/>
    <s v="Coconut Pokémon"/>
    <n v="85"/>
    <n v="1"/>
    <n v="1250000"/>
    <m/>
    <s v="Nassyナッシー"/>
    <s v="Exeggutor"/>
    <n v="50"/>
    <s v="grass"/>
    <s v="psychic"/>
    <m/>
    <n v="1"/>
    <x v="0"/>
  </r>
  <r>
    <s v="Rock Head"/>
    <s v=" Lightningrod"/>
    <s v=" Battle Armor"/>
    <x v="0"/>
    <x v="0"/>
    <n v="0.85973344056854151"/>
    <n v="70"/>
    <n v="50"/>
    <n v="50"/>
    <n v="35"/>
    <n v="40"/>
    <n v="50"/>
    <n v="320"/>
    <x v="5"/>
    <n v="23"/>
    <s v="Lonely Pokémon"/>
    <n v="95"/>
    <n v="0"/>
    <n v="1000000"/>
    <n v="0.4"/>
    <s v="Karakaraカラカラ"/>
    <s v="Cubone"/>
    <n v="50"/>
    <s v="ground"/>
    <m/>
    <n v="6.5"/>
    <n v="1"/>
    <x v="0"/>
  </r>
  <r>
    <s v="Rock Head"/>
    <s v=" Lightningrod"/>
    <s v=" Battle Armor"/>
    <x v="0"/>
    <x v="0"/>
    <n v="0.85973344056854151"/>
    <n v="70"/>
    <n v="60"/>
    <n v="80"/>
    <n v="45"/>
    <n v="50"/>
    <n v="80"/>
    <n v="425"/>
    <x v="6"/>
    <n v="10"/>
    <s v="Bone Keeper Pokémon"/>
    <n v="110"/>
    <n v="0"/>
    <n v="1000000"/>
    <m/>
    <s v="Garagaraガラガラ"/>
    <s v="Marowak"/>
    <n v="50"/>
    <s v="ground"/>
    <s v="fire"/>
    <m/>
    <n v="1"/>
    <x v="0"/>
  </r>
  <r>
    <s v="Limber"/>
    <s v=" Reckless"/>
    <s v=" Unburden"/>
    <x v="0"/>
    <x v="3"/>
    <n v="0.85973344056854151"/>
    <n v="70"/>
    <n v="50"/>
    <n v="120"/>
    <n v="87"/>
    <n v="35"/>
    <n v="110"/>
    <n v="455"/>
    <x v="0"/>
    <n v="5"/>
    <s v="Kicking Pokémon"/>
    <n v="53"/>
    <n v="0"/>
    <n v="1000000"/>
    <n v="1.5"/>
    <s v="Sawamularサワムラー"/>
    <s v="Hitmonlee"/>
    <n v="100"/>
    <s v="fighting"/>
    <m/>
    <n v="49.8"/>
    <n v="1"/>
    <x v="0"/>
  </r>
  <r>
    <s v="Keen Eye"/>
    <s v=" Iron Fist"/>
    <s v=" Inner Focus"/>
    <x v="0"/>
    <x v="3"/>
    <n v="0.85973344056854151"/>
    <n v="70"/>
    <n v="50"/>
    <n v="105"/>
    <n v="76"/>
    <n v="35"/>
    <n v="110"/>
    <n v="455"/>
    <x v="0"/>
    <n v="5"/>
    <s v="Punching Pokémon"/>
    <n v="79"/>
    <n v="0"/>
    <n v="1000000"/>
    <n v="1.4"/>
    <s v="Ebiwalarエビワラー"/>
    <s v="Hitmonchan"/>
    <n v="100"/>
    <s v="fighting"/>
    <m/>
    <n v="50.2"/>
    <n v="1"/>
    <x v="0"/>
  </r>
  <r>
    <s v="Own Tempo"/>
    <s v=" Oblivious"/>
    <s v=" Cloud Nine"/>
    <x v="0"/>
    <x v="0"/>
    <n v="0.85973344056854151"/>
    <n v="70"/>
    <n v="90"/>
    <n v="55"/>
    <n v="30"/>
    <n v="60"/>
    <n v="75"/>
    <n v="385"/>
    <x v="0"/>
    <n v="5"/>
    <s v="Licking Pokémon"/>
    <n v="75"/>
    <n v="0"/>
    <n v="1000000"/>
    <n v="1.2"/>
    <s v="Beroringaベロリンガ"/>
    <s v="Lickitung"/>
    <n v="50"/>
    <s v="normal"/>
    <m/>
    <n v="65.5"/>
    <n v="1"/>
    <x v="0"/>
  </r>
  <r>
    <s v="Levitate"/>
    <m/>
    <m/>
    <x v="0"/>
    <x v="0"/>
    <n v="0.85973344056854151"/>
    <n v="70"/>
    <n v="40"/>
    <n v="65"/>
    <n v="35"/>
    <n v="60"/>
    <n v="45"/>
    <n v="340"/>
    <x v="5"/>
    <n v="23"/>
    <s v="Poison Gas Pokémon"/>
    <n v="95"/>
    <n v="0"/>
    <n v="1000000"/>
    <n v="0.6"/>
    <s v="Dogarsドガース"/>
    <s v="Koffing"/>
    <n v="50"/>
    <s v="poison"/>
    <m/>
    <n v="1"/>
    <n v="1"/>
    <x v="0"/>
  </r>
  <r>
    <s v="Levitate"/>
    <m/>
    <m/>
    <x v="0"/>
    <x v="0"/>
    <n v="0.85973344056854151"/>
    <n v="70"/>
    <n v="65"/>
    <n v="90"/>
    <n v="60"/>
    <n v="85"/>
    <n v="70"/>
    <n v="490"/>
    <x v="15"/>
    <n v="7"/>
    <s v="Poison Gas Pokémon"/>
    <n v="120"/>
    <n v="0"/>
    <n v="1000000"/>
    <n v="1.2"/>
    <s v="Matadogasマタドガス"/>
    <s v="Weezing"/>
    <n v="50"/>
    <s v="poison"/>
    <m/>
    <n v="9.5"/>
    <n v="1"/>
    <x v="0"/>
  </r>
  <r>
    <s v="Lightningrod"/>
    <s v=" Rock Head"/>
    <s v=" Reckless"/>
    <x v="0"/>
    <x v="0"/>
    <n v="0.85973344056854151"/>
    <n v="70"/>
    <n v="80"/>
    <n v="85"/>
    <n v="25"/>
    <n v="30"/>
    <n v="30"/>
    <n v="345"/>
    <x v="2"/>
    <n v="13"/>
    <s v="Spikes Pokémon"/>
    <n v="95"/>
    <n v="1"/>
    <n v="1250000"/>
    <n v="1"/>
    <s v="Sihornサイホーン"/>
    <s v="Rhyhorn"/>
    <n v="50"/>
    <s v="ground"/>
    <s v="rock"/>
    <n v="115"/>
    <n v="1"/>
    <x v="0"/>
  </r>
  <r>
    <s v="Lightningrod"/>
    <s v=" Rock Head"/>
    <s v=" Reckless"/>
    <x v="0"/>
    <x v="0"/>
    <n v="0.85973344056854151"/>
    <n v="70"/>
    <n v="105"/>
    <n v="130"/>
    <n v="40"/>
    <n v="45"/>
    <n v="45"/>
    <n v="485"/>
    <x v="15"/>
    <n v="7"/>
    <s v="Drill Pokémon"/>
    <n v="120"/>
    <n v="1"/>
    <n v="1250000"/>
    <n v="1.9"/>
    <s v="Sidonサイドン"/>
    <s v="Rhydon"/>
    <n v="50"/>
    <s v="ground"/>
    <s v="rock"/>
    <n v="120"/>
    <n v="1"/>
    <x v="0"/>
  </r>
  <r>
    <s v="Natural Cure"/>
    <s v=" Serene Grace"/>
    <s v=" Healer"/>
    <x v="0"/>
    <x v="4"/>
    <n v="1"/>
    <n v="140"/>
    <n v="250"/>
    <n v="5"/>
    <n v="50"/>
    <n v="35"/>
    <n v="105"/>
    <n v="450"/>
    <x v="17"/>
    <n v="3"/>
    <s v="Egg Pokémon"/>
    <n v="5"/>
    <n v="0"/>
    <n v="800000"/>
    <n v="1.1000000000000001"/>
    <s v="Luckyラッキー"/>
    <s v="Chansey"/>
    <n v="0"/>
    <s v="normal"/>
    <m/>
    <n v="34.6"/>
    <n v="1"/>
    <x v="0"/>
  </r>
  <r>
    <s v="Chlorophyll"/>
    <s v=" Leaf Guard"/>
    <s v=" Regenerator"/>
    <x v="0"/>
    <x v="0"/>
    <n v="0.85973344056854151"/>
    <n v="70"/>
    <n v="65"/>
    <n v="55"/>
    <n v="60"/>
    <n v="100"/>
    <n v="40"/>
    <n v="435"/>
    <x v="0"/>
    <n v="5"/>
    <s v="Vine Pokémon"/>
    <n v="115"/>
    <n v="0"/>
    <n v="1000000"/>
    <n v="1"/>
    <s v="Monjaraモンジャラ"/>
    <s v="Tangela"/>
    <n v="50"/>
    <s v="grass"/>
    <m/>
    <n v="35"/>
    <n v="1"/>
    <x v="0"/>
  </r>
  <r>
    <s v="Early Bird"/>
    <s v=" Scrappy"/>
    <s v=" Inner Focus"/>
    <x v="0"/>
    <x v="0"/>
    <n v="0.85973344056854151"/>
    <n v="70"/>
    <n v="105"/>
    <n v="125"/>
    <n v="100"/>
    <n v="60"/>
    <n v="100"/>
    <n v="590"/>
    <x v="0"/>
    <n v="5"/>
    <s v="Parent Pokémon"/>
    <n v="100"/>
    <n v="0"/>
    <n v="1000000"/>
    <n v="2.2000000000000002"/>
    <s v="Garuraガルーラ"/>
    <s v="Kangaskhan"/>
    <n v="0"/>
    <s v="normal"/>
    <m/>
    <n v="80"/>
    <n v="1"/>
    <x v="0"/>
  </r>
  <r>
    <s v="Swift Swim"/>
    <s v=" Sniper"/>
    <s v=" Damp"/>
    <x v="0"/>
    <x v="0"/>
    <n v="0.85973344056854151"/>
    <n v="70"/>
    <n v="30"/>
    <n v="40"/>
    <n v="60"/>
    <n v="70"/>
    <n v="25"/>
    <n v="295"/>
    <x v="16"/>
    <n v="26"/>
    <s v="Dragon Pokémon"/>
    <n v="70"/>
    <n v="0"/>
    <n v="1000000"/>
    <n v="0.4"/>
    <s v="Tattuタッツー"/>
    <s v="Horsea"/>
    <n v="50"/>
    <s v="water"/>
    <m/>
    <n v="8"/>
    <n v="1"/>
    <x v="0"/>
  </r>
  <r>
    <s v="Poison Point"/>
    <s v=" Sniper"/>
    <s v=" Damp"/>
    <x v="0"/>
    <x v="0"/>
    <n v="0.85973344056854151"/>
    <n v="70"/>
    <n v="55"/>
    <n v="65"/>
    <n v="85"/>
    <n v="95"/>
    <n v="45"/>
    <n v="440"/>
    <x v="6"/>
    <n v="10"/>
    <s v="Dragon Pokémon"/>
    <n v="95"/>
    <n v="0"/>
    <n v="1000000"/>
    <n v="1.2"/>
    <s v="Seadraシードラ"/>
    <s v="Seadra"/>
    <n v="50"/>
    <s v="water"/>
    <m/>
    <n v="25"/>
    <n v="1"/>
    <x v="0"/>
  </r>
  <r>
    <s v="Swift Swim"/>
    <s v=" Water Veil"/>
    <s v=" Lightningrod"/>
    <x v="0"/>
    <x v="0"/>
    <n v="0.85973344056854151"/>
    <n v="70"/>
    <n v="45"/>
    <n v="67"/>
    <n v="63"/>
    <n v="35"/>
    <n v="50"/>
    <n v="320"/>
    <x v="16"/>
    <n v="26"/>
    <s v="Goldfish Pokémon"/>
    <n v="60"/>
    <n v="0"/>
    <n v="1000000"/>
    <n v="0.6"/>
    <s v="Tosakintoトサキント"/>
    <s v="Goldeen"/>
    <n v="50"/>
    <s v="water"/>
    <m/>
    <n v="15"/>
    <n v="1"/>
    <x v="0"/>
  </r>
  <r>
    <s v="Swift Swim"/>
    <s v=" Water Veil"/>
    <s v=" Lightningrod"/>
    <x v="0"/>
    <x v="0"/>
    <n v="0.85973344056854151"/>
    <n v="70"/>
    <n v="80"/>
    <n v="92"/>
    <n v="68"/>
    <n v="65"/>
    <n v="80"/>
    <n v="450"/>
    <x v="15"/>
    <n v="7"/>
    <s v="Goldfish Pokémon"/>
    <n v="65"/>
    <n v="0"/>
    <n v="1000000"/>
    <n v="1.3"/>
    <s v="Azumaoアズマオウ"/>
    <s v="Seaking"/>
    <n v="50"/>
    <s v="water"/>
    <m/>
    <n v="39"/>
    <n v="1"/>
    <x v="0"/>
  </r>
  <r>
    <s v="Illuminate"/>
    <s v=" Natural Cure"/>
    <s v=" Analytic"/>
    <x v="0"/>
    <x v="0"/>
    <n v="0.85973344056854151"/>
    <n v="70"/>
    <n v="30"/>
    <n v="45"/>
    <n v="85"/>
    <n v="70"/>
    <n v="55"/>
    <n v="340"/>
    <x v="16"/>
    <n v="26"/>
    <s v="Starshape Pokémon"/>
    <n v="55"/>
    <n v="1"/>
    <n v="1250000"/>
    <n v="0.8"/>
    <s v="Hitodemanヒトデマン"/>
    <s v="Staryu"/>
    <m/>
    <s v="water"/>
    <m/>
    <n v="34.5"/>
    <n v="1"/>
    <x v="0"/>
  </r>
  <r>
    <s v="Illuminate"/>
    <s v=" Natural Cure"/>
    <s v=" Analytic"/>
    <x v="0"/>
    <x v="0"/>
    <n v="0.85973344056854151"/>
    <n v="70"/>
    <n v="60"/>
    <n v="75"/>
    <n v="115"/>
    <n v="100"/>
    <n v="85"/>
    <n v="520"/>
    <x v="15"/>
    <n v="7"/>
    <s v="Mysterious Pokémon"/>
    <n v="85"/>
    <n v="1"/>
    <n v="1250000"/>
    <n v="1.1000000000000001"/>
    <s v="Starmieスターミー"/>
    <s v="Starmie"/>
    <m/>
    <s v="water"/>
    <s v="psychic"/>
    <n v="80"/>
    <n v="1"/>
    <x v="0"/>
  </r>
  <r>
    <s v="Soundproof"/>
    <s v=" Filter"/>
    <s v=" Technician"/>
    <x v="0"/>
    <x v="3"/>
    <n v="0.85973344056854151"/>
    <n v="70"/>
    <n v="40"/>
    <n v="45"/>
    <n v="90"/>
    <n v="100"/>
    <n v="120"/>
    <n v="460"/>
    <x v="0"/>
    <n v="5"/>
    <s v="Barrier Pokémon"/>
    <n v="65"/>
    <n v="0"/>
    <n v="1000000"/>
    <n v="1.3"/>
    <s v="Barrierdバリヤード"/>
    <s v="Mr. Mime"/>
    <n v="50"/>
    <s v="psychic"/>
    <s v="fairy"/>
    <n v="54.5"/>
    <n v="1"/>
    <x v="0"/>
  </r>
  <r>
    <s v="Swarm"/>
    <s v=" Technician"/>
    <s v=" Steadfast"/>
    <x v="0"/>
    <x v="3"/>
    <n v="0.85973344056854151"/>
    <n v="70"/>
    <n v="70"/>
    <n v="110"/>
    <n v="105"/>
    <n v="55"/>
    <n v="80"/>
    <n v="500"/>
    <x v="0"/>
    <n v="5"/>
    <s v="Mantis Pokémon"/>
    <n v="80"/>
    <n v="0"/>
    <n v="1000000"/>
    <n v="1.5"/>
    <s v="Strikeストライク"/>
    <s v="Scyther"/>
    <n v="50"/>
    <s v="bug"/>
    <s v="flying"/>
    <n v="56"/>
    <n v="1"/>
    <x v="0"/>
  </r>
  <r>
    <s v="Oblivious"/>
    <s v=" Forewarn"/>
    <s v=" Dry Skin"/>
    <x v="0"/>
    <x v="3"/>
    <n v="0.85973344056854151"/>
    <n v="70"/>
    <n v="65"/>
    <n v="50"/>
    <n v="95"/>
    <n v="115"/>
    <n v="95"/>
    <n v="455"/>
    <x v="0"/>
    <n v="5"/>
    <s v="Humanshape Pokémon"/>
    <n v="35"/>
    <n v="0"/>
    <n v="1000000"/>
    <n v="1.4"/>
    <s v="Rougelaルージュラ"/>
    <s v="Jynx"/>
    <n v="0"/>
    <s v="ice"/>
    <s v="psychic"/>
    <n v="40.6"/>
    <n v="1"/>
    <x v="0"/>
  </r>
  <r>
    <s v="Static"/>
    <s v=" Vital Spirit"/>
    <m/>
    <x v="0"/>
    <x v="3"/>
    <n v="0.85973344056854151"/>
    <n v="70"/>
    <n v="65"/>
    <n v="83"/>
    <n v="105"/>
    <n v="95"/>
    <n v="85"/>
    <n v="490"/>
    <x v="0"/>
    <n v="5"/>
    <s v="Electric Pokémon"/>
    <n v="57"/>
    <n v="0"/>
    <n v="1000000"/>
    <n v="1.1000000000000001"/>
    <s v="Elebooエレブー"/>
    <s v="Electabuzz"/>
    <n v="75.400000000000006"/>
    <s v="electric"/>
    <m/>
    <n v="30"/>
    <n v="1"/>
    <x v="0"/>
  </r>
  <r>
    <s v="Flame Body"/>
    <s v=" Vital Spirit"/>
    <m/>
    <x v="0"/>
    <x v="3"/>
    <n v="0.85973344056854151"/>
    <n v="70"/>
    <n v="65"/>
    <n v="95"/>
    <n v="93"/>
    <n v="100"/>
    <n v="85"/>
    <n v="495"/>
    <x v="0"/>
    <n v="5"/>
    <s v="Spitfire Pokémon"/>
    <n v="57"/>
    <n v="0"/>
    <n v="1000000"/>
    <n v="1.3"/>
    <s v="Booberブーバー"/>
    <s v="Magmar"/>
    <n v="75.400000000000006"/>
    <s v="fire"/>
    <m/>
    <n v="44.5"/>
    <n v="1"/>
    <x v="0"/>
  </r>
  <r>
    <s v="Hyper Cutter"/>
    <s v=" Mold Breaker"/>
    <s v=" Moxie"/>
    <x v="0"/>
    <x v="3"/>
    <n v="0.85973344056854151"/>
    <n v="70"/>
    <n v="65"/>
    <n v="155"/>
    <n v="105"/>
    <n v="65"/>
    <n v="90"/>
    <n v="600"/>
    <x v="0"/>
    <n v="5"/>
    <s v="Stagbeetle Pokémon"/>
    <n v="120"/>
    <n v="1"/>
    <n v="1250000"/>
    <n v="1.5"/>
    <s v="Kailiosカイロス"/>
    <s v="Pinsir"/>
    <n v="50"/>
    <s v="bug"/>
    <m/>
    <n v="55"/>
    <n v="1"/>
    <x v="0"/>
  </r>
  <r>
    <s v="Intimidate"/>
    <s v=" Anger Point"/>
    <s v=" Sheer Force"/>
    <x v="0"/>
    <x v="0"/>
    <n v="0.85973344056854151"/>
    <n v="70"/>
    <n v="75"/>
    <n v="100"/>
    <n v="110"/>
    <n v="40"/>
    <n v="70"/>
    <n v="490"/>
    <x v="0"/>
    <n v="5"/>
    <s v="Wild Bull Pokémon"/>
    <n v="95"/>
    <n v="1"/>
    <n v="1250000"/>
    <n v="1.4"/>
    <s v="Kentaurosケンタロス"/>
    <s v="Tauros"/>
    <n v="100"/>
    <s v="normal"/>
    <m/>
    <n v="88.4"/>
    <n v="1"/>
    <x v="0"/>
  </r>
  <r>
    <s v="Swift Swim"/>
    <s v=" Rattled"/>
    <m/>
    <x v="0"/>
    <x v="5"/>
    <n v="0.85973344056854151"/>
    <n v="70"/>
    <n v="20"/>
    <n v="10"/>
    <n v="80"/>
    <n v="15"/>
    <n v="20"/>
    <n v="200"/>
    <x v="1"/>
    <n v="28"/>
    <s v="Fish Pokémon"/>
    <n v="55"/>
    <n v="1"/>
    <n v="1250000"/>
    <n v="0.9"/>
    <s v="Koikingコイキング"/>
    <s v="Magikarp"/>
    <n v="50"/>
    <s v="water"/>
    <m/>
    <n v="10"/>
    <n v="1"/>
    <x v="0"/>
  </r>
  <r>
    <s v="Intimidate"/>
    <s v=" Moxie"/>
    <m/>
    <x v="0"/>
    <x v="5"/>
    <n v="0.85973344056854151"/>
    <n v="70"/>
    <n v="95"/>
    <n v="155"/>
    <n v="81"/>
    <n v="70"/>
    <n v="130"/>
    <n v="640"/>
    <x v="0"/>
    <n v="5"/>
    <s v="Atrocious Pokémon"/>
    <n v="109"/>
    <n v="1"/>
    <n v="1250000"/>
    <n v="6.5"/>
    <s v="Gyaradosギャラドス"/>
    <s v="Gyarados"/>
    <n v="50"/>
    <s v="water"/>
    <s v="flying"/>
    <n v="235"/>
    <n v="1"/>
    <x v="0"/>
  </r>
  <r>
    <s v="Water Absorb"/>
    <s v=" Shell Armor"/>
    <s v=" Hydration"/>
    <x v="0"/>
    <x v="4"/>
    <n v="0.85973344056854151"/>
    <n v="70"/>
    <n v="130"/>
    <n v="85"/>
    <n v="60"/>
    <n v="85"/>
    <n v="95"/>
    <n v="535"/>
    <x v="0"/>
    <n v="5"/>
    <s v="Transport Pokémon"/>
    <n v="80"/>
    <n v="1"/>
    <n v="1250000"/>
    <n v="2.5"/>
    <s v="Laplaceラプラス"/>
    <s v="Lapras"/>
    <n v="50"/>
    <s v="water"/>
    <s v="ice"/>
    <n v="220"/>
    <n v="1"/>
    <x v="0"/>
  </r>
  <r>
    <s v="Limber"/>
    <s v=" Imposter"/>
    <m/>
    <x v="0"/>
    <x v="0"/>
    <n v="0.85973344056854151"/>
    <n v="70"/>
    <n v="48"/>
    <n v="48"/>
    <n v="48"/>
    <n v="48"/>
    <n v="48"/>
    <n v="288"/>
    <x v="18"/>
    <n v="4"/>
    <s v="Transform Pokémon"/>
    <n v="48"/>
    <n v="0"/>
    <n v="1000000"/>
    <n v="0.3"/>
    <s v="Metamonメタモン"/>
    <s v="Ditto"/>
    <m/>
    <s v="normal"/>
    <m/>
    <n v="4"/>
    <n v="1"/>
    <x v="0"/>
  </r>
  <r>
    <s v="Run Away"/>
    <s v=" Adaptability"/>
    <s v=" Anticipation"/>
    <x v="0"/>
    <x v="6"/>
    <n v="0.85973344056854151"/>
    <n v="70"/>
    <n v="55"/>
    <n v="55"/>
    <n v="55"/>
    <n v="45"/>
    <n v="65"/>
    <n v="325"/>
    <x v="0"/>
    <n v="5"/>
    <s v="Evolution Pokémon"/>
    <n v="50"/>
    <n v="0"/>
    <n v="1000000"/>
    <n v="0.3"/>
    <s v="Eievuiイーブイ"/>
    <s v="Eevee"/>
    <n v="88.1"/>
    <s v="normal"/>
    <m/>
    <n v="6.5"/>
    <n v="1"/>
    <x v="0"/>
  </r>
  <r>
    <s v="Water Absorb"/>
    <s v=" Hydration"/>
    <m/>
    <x v="0"/>
    <x v="6"/>
    <n v="0.85973344056854151"/>
    <n v="70"/>
    <n v="130"/>
    <n v="65"/>
    <n v="65"/>
    <n v="110"/>
    <n v="95"/>
    <n v="525"/>
    <x v="0"/>
    <n v="5"/>
    <s v="Bubble Jet Pokémon"/>
    <n v="60"/>
    <n v="0"/>
    <n v="1000000"/>
    <n v="1"/>
    <s v="Showersシャワーズ"/>
    <s v="Vaporeon"/>
    <n v="88.1"/>
    <s v="water"/>
    <m/>
    <n v="29"/>
    <n v="1"/>
    <x v="0"/>
  </r>
  <r>
    <s v="Volt Absorb"/>
    <s v=" Quick Feet"/>
    <m/>
    <x v="0"/>
    <x v="6"/>
    <n v="0.85973344056854151"/>
    <n v="70"/>
    <n v="65"/>
    <n v="65"/>
    <n v="130"/>
    <n v="110"/>
    <n v="95"/>
    <n v="525"/>
    <x v="0"/>
    <n v="5"/>
    <s v="Lightning Pokémon"/>
    <n v="60"/>
    <n v="0"/>
    <n v="1000000"/>
    <n v="0.8"/>
    <s v="Thundersサンダース"/>
    <s v="Jolteon"/>
    <n v="88.1"/>
    <s v="electric"/>
    <m/>
    <n v="24.5"/>
    <n v="1"/>
    <x v="0"/>
  </r>
  <r>
    <s v="Flash Fire"/>
    <s v=" Guts"/>
    <m/>
    <x v="0"/>
    <x v="6"/>
    <n v="0.85973344056854151"/>
    <n v="70"/>
    <n v="65"/>
    <n v="130"/>
    <n v="65"/>
    <n v="95"/>
    <n v="110"/>
    <n v="525"/>
    <x v="0"/>
    <n v="5"/>
    <s v="Flame Pokémon"/>
    <n v="60"/>
    <n v="0"/>
    <n v="1000000"/>
    <n v="0.9"/>
    <s v="Boosterブースター"/>
    <s v="Flareon"/>
    <n v="88.1"/>
    <s v="fire"/>
    <m/>
    <n v="25"/>
    <n v="1"/>
    <x v="0"/>
  </r>
  <r>
    <s v="Trace"/>
    <s v=" Download"/>
    <s v=" Analytic"/>
    <x v="0"/>
    <x v="0"/>
    <n v="0.85973344056854151"/>
    <n v="70"/>
    <n v="65"/>
    <n v="60"/>
    <n v="40"/>
    <n v="85"/>
    <n v="75"/>
    <n v="395"/>
    <x v="0"/>
    <n v="5"/>
    <s v="Virtual Pokémon"/>
    <n v="70"/>
    <n v="0"/>
    <n v="1000000"/>
    <n v="0.8"/>
    <s v="Porygonポリゴン"/>
    <s v="Porygon"/>
    <m/>
    <s v="normal"/>
    <m/>
    <n v="36.5"/>
    <n v="1"/>
    <x v="0"/>
  </r>
  <r>
    <s v="Swift Swim"/>
    <s v=" Shell Armor"/>
    <s v=" Weak Armor"/>
    <x v="0"/>
    <x v="7"/>
    <n v="0.85973344056854151"/>
    <n v="70"/>
    <n v="35"/>
    <n v="40"/>
    <n v="35"/>
    <n v="90"/>
    <n v="55"/>
    <n v="355"/>
    <x v="0"/>
    <n v="5"/>
    <s v="Spiral Pokémon"/>
    <n v="100"/>
    <n v="0"/>
    <n v="1000000"/>
    <n v="0.4"/>
    <s v="Omniteオムナイト"/>
    <s v="Omanyte"/>
    <n v="88.1"/>
    <s v="rock"/>
    <s v="water"/>
    <n v="7.5"/>
    <n v="1"/>
    <x v="0"/>
  </r>
  <r>
    <s v="Swift Swim"/>
    <s v=" Shell Armor"/>
    <s v=" Weak Armor"/>
    <x v="0"/>
    <x v="7"/>
    <n v="0.85973344056854151"/>
    <n v="70"/>
    <n v="70"/>
    <n v="60"/>
    <n v="55"/>
    <n v="115"/>
    <n v="70"/>
    <n v="495"/>
    <x v="0"/>
    <n v="5"/>
    <s v="Spiral Pokémon"/>
    <n v="125"/>
    <n v="0"/>
    <n v="1000000"/>
    <n v="1"/>
    <s v="Omstarオムスター"/>
    <s v="Omastar"/>
    <n v="88.1"/>
    <s v="rock"/>
    <s v="water"/>
    <n v="35"/>
    <n v="1"/>
    <x v="0"/>
  </r>
  <r>
    <s v="Swift Swim"/>
    <s v=" Battle Armor"/>
    <s v=" Weak Armor"/>
    <x v="0"/>
    <x v="7"/>
    <n v="0.85973344056854151"/>
    <n v="70"/>
    <n v="30"/>
    <n v="80"/>
    <n v="55"/>
    <n v="55"/>
    <n v="45"/>
    <n v="355"/>
    <x v="0"/>
    <n v="5"/>
    <s v="Shellfish Pokémon"/>
    <n v="90"/>
    <n v="0"/>
    <n v="1000000"/>
    <n v="0.5"/>
    <s v="Kabutoカブト"/>
    <s v="Kabuto"/>
    <n v="88.1"/>
    <s v="rock"/>
    <s v="water"/>
    <n v="11.5"/>
    <n v="1"/>
    <x v="0"/>
  </r>
  <r>
    <s v="Swift Swim"/>
    <s v=" Battle Armor"/>
    <s v=" Weak Armor"/>
    <x v="0"/>
    <x v="7"/>
    <n v="0.85973344056854151"/>
    <n v="70"/>
    <n v="60"/>
    <n v="115"/>
    <n v="80"/>
    <n v="65"/>
    <n v="70"/>
    <n v="495"/>
    <x v="0"/>
    <n v="5"/>
    <s v="Shellfish Pokémon"/>
    <n v="105"/>
    <n v="0"/>
    <n v="1000000"/>
    <n v="1.3"/>
    <s v="Kabutopsカブトプス"/>
    <s v="Kabutops"/>
    <n v="88.1"/>
    <s v="rock"/>
    <s v="water"/>
    <n v="40.5"/>
    <n v="1"/>
    <x v="0"/>
  </r>
  <r>
    <s v="Rock Head"/>
    <s v=" Pressure"/>
    <s v=" Unnerve"/>
    <x v="0"/>
    <x v="6"/>
    <n v="0.85973344056854151"/>
    <n v="70"/>
    <n v="80"/>
    <n v="135"/>
    <n v="150"/>
    <n v="70"/>
    <n v="95"/>
    <n v="615"/>
    <x v="0"/>
    <n v="5"/>
    <s v="Fossil Pokémon"/>
    <n v="85"/>
    <n v="1"/>
    <n v="1250000"/>
    <n v="1.8"/>
    <s v="Pteraプテラ"/>
    <s v="Aerodactyl"/>
    <n v="88.1"/>
    <s v="rock"/>
    <s v="flying"/>
    <n v="59"/>
    <n v="1"/>
    <x v="0"/>
  </r>
  <r>
    <s v="Immunity"/>
    <s v=" Thick Fat"/>
    <s v=" Gluttony"/>
    <x v="0"/>
    <x v="4"/>
    <n v="0.85973344056854151"/>
    <n v="70"/>
    <n v="160"/>
    <n v="110"/>
    <n v="30"/>
    <n v="65"/>
    <n v="110"/>
    <n v="540"/>
    <x v="9"/>
    <n v="2"/>
    <s v="Sleeping Pokémon"/>
    <n v="65"/>
    <n v="1"/>
    <n v="1250000"/>
    <n v="2.1"/>
    <s v="Kabigonカビゴン"/>
    <s v="Snorlax"/>
    <n v="88.1"/>
    <s v="normal"/>
    <m/>
    <n v="460"/>
    <n v="1"/>
    <x v="0"/>
  </r>
  <r>
    <s v="Pressure"/>
    <s v=" Snow Cloak"/>
    <m/>
    <x v="1"/>
    <x v="8"/>
    <n v="0.71946688113708268"/>
    <n v="35"/>
    <n v="90"/>
    <n v="85"/>
    <n v="85"/>
    <n v="95"/>
    <n v="125"/>
    <n v="580"/>
    <x v="19"/>
    <n v="1"/>
    <s v="Freeze Pokémon"/>
    <n v="100"/>
    <n v="1"/>
    <n v="1250000"/>
    <n v="1.7"/>
    <s v="Freezerフリーザー"/>
    <s v="Articuno"/>
    <m/>
    <s v="ice"/>
    <s v="flying"/>
    <n v="55.4"/>
    <n v="1"/>
    <x v="1"/>
  </r>
  <r>
    <s v="Pressure"/>
    <s v=" Static"/>
    <m/>
    <x v="1"/>
    <x v="8"/>
    <n v="0.71946688113708268"/>
    <n v="35"/>
    <n v="90"/>
    <n v="90"/>
    <n v="100"/>
    <n v="125"/>
    <n v="90"/>
    <n v="580"/>
    <x v="19"/>
    <n v="1"/>
    <s v="Electric Pokémon"/>
    <n v="85"/>
    <n v="1"/>
    <n v="1250000"/>
    <n v="1.6"/>
    <s v="Thunderサンダー"/>
    <s v="Zapdos"/>
    <m/>
    <s v="electric"/>
    <s v="flying"/>
    <n v="52.6"/>
    <n v="1"/>
    <x v="1"/>
  </r>
  <r>
    <s v="Pressure"/>
    <s v=" Flame Body"/>
    <m/>
    <x v="1"/>
    <x v="8"/>
    <n v="0.71946688113708268"/>
    <n v="35"/>
    <n v="90"/>
    <n v="100"/>
    <n v="90"/>
    <n v="125"/>
    <n v="85"/>
    <n v="580"/>
    <x v="19"/>
    <n v="1"/>
    <s v="Flame Pokémon"/>
    <n v="90"/>
    <n v="1"/>
    <n v="1250000"/>
    <n v="2"/>
    <s v="Fireファイヤー"/>
    <s v="Moltres"/>
    <m/>
    <s v="fire"/>
    <s v="flying"/>
    <n v="60"/>
    <n v="1"/>
    <x v="1"/>
  </r>
  <r>
    <s v="Shed Skin"/>
    <s v=" Marvel Scale"/>
    <m/>
    <x v="0"/>
    <x v="4"/>
    <n v="0.71946688113708268"/>
    <n v="35"/>
    <n v="41"/>
    <n v="64"/>
    <n v="50"/>
    <n v="50"/>
    <n v="50"/>
    <n v="300"/>
    <x v="0"/>
    <n v="5"/>
    <s v="Dragon Pokémon"/>
    <n v="45"/>
    <n v="1"/>
    <n v="1250000"/>
    <n v="1.8"/>
    <s v="Miniryuミニリュウ"/>
    <s v="Dratini"/>
    <n v="50"/>
    <s v="dragon"/>
    <m/>
    <n v="3.3"/>
    <n v="1"/>
    <x v="0"/>
  </r>
  <r>
    <s v="Shed Skin"/>
    <s v=" Marvel Scale"/>
    <m/>
    <x v="0"/>
    <x v="4"/>
    <n v="0.71946688113708268"/>
    <n v="35"/>
    <n v="61"/>
    <n v="84"/>
    <n v="70"/>
    <n v="70"/>
    <n v="70"/>
    <n v="420"/>
    <x v="0"/>
    <n v="5"/>
    <s v="Dragon Pokémon"/>
    <n v="65"/>
    <n v="1"/>
    <n v="1250000"/>
    <n v="4"/>
    <s v="Hakuryuハクリュー"/>
    <s v="Dragonair"/>
    <n v="50"/>
    <s v="dragon"/>
    <m/>
    <n v="16.5"/>
    <n v="1"/>
    <x v="0"/>
  </r>
  <r>
    <s v="Inner Focus"/>
    <s v=" Multiscale"/>
    <m/>
    <x v="0"/>
    <x v="4"/>
    <n v="0.71946688113708268"/>
    <n v="35"/>
    <n v="91"/>
    <n v="134"/>
    <n v="80"/>
    <n v="100"/>
    <n v="100"/>
    <n v="600"/>
    <x v="0"/>
    <n v="5"/>
    <s v="Dragon Pokémon"/>
    <n v="95"/>
    <n v="1"/>
    <n v="1250000"/>
    <n v="2.2000000000000002"/>
    <s v="Kairyuカイリュー"/>
    <s v="Dragonite"/>
    <n v="50"/>
    <s v="dragon"/>
    <s v="flying"/>
    <n v="210"/>
    <n v="1"/>
    <x v="0"/>
  </r>
  <r>
    <s v="Pressure"/>
    <s v=" Unnerve"/>
    <m/>
    <x v="1"/>
    <x v="9"/>
    <m/>
    <n v="70"/>
    <n v="106"/>
    <n v="150"/>
    <n v="140"/>
    <n v="194"/>
    <n v="120"/>
    <n v="780"/>
    <x v="19"/>
    <n v="1"/>
    <s v="Genetic Pokémon"/>
    <n v="70"/>
    <n v="1"/>
    <n v="1250000"/>
    <n v="2"/>
    <s v="Mewtwoミュウツー"/>
    <s v="Mewtwo"/>
    <m/>
    <s v="psychic"/>
    <m/>
    <n v="122"/>
    <n v="1"/>
    <x v="1"/>
  </r>
  <r>
    <s v="Synchronize"/>
    <m/>
    <m/>
    <x v="0"/>
    <x v="9"/>
    <n v="0.93191084909710109"/>
    <n v="100"/>
    <n v="100"/>
    <n v="100"/>
    <n v="100"/>
    <n v="100"/>
    <n v="100"/>
    <n v="600"/>
    <x v="0"/>
    <n v="5"/>
    <s v="New Species Pokémon"/>
    <n v="100"/>
    <n v="0"/>
    <n v="1059860"/>
    <n v="0.4"/>
    <s v="Mewミュウ"/>
    <s v="Mew"/>
    <m/>
    <s v="psychic"/>
    <m/>
    <n v="4"/>
    <n v="1"/>
    <x v="1"/>
  </r>
  <r>
    <s v="Overgrow"/>
    <s v=" Leaf Guard"/>
    <m/>
    <x v="0"/>
    <x v="0"/>
    <n v="0.85973344056854151"/>
    <n v="70"/>
    <n v="45"/>
    <n v="49"/>
    <n v="45"/>
    <n v="49"/>
    <n v="65"/>
    <n v="318"/>
    <x v="0"/>
    <n v="5"/>
    <s v="Leaf Pokémon"/>
    <n v="65"/>
    <n v="0"/>
    <n v="1059860"/>
    <n v="0.9"/>
    <s v="Chicoritaチコリータ"/>
    <s v="Chikorita"/>
    <n v="88.1"/>
    <s v="grass"/>
    <m/>
    <n v="6.4"/>
    <n v="2"/>
    <x v="0"/>
  </r>
  <r>
    <s v="Overgrow"/>
    <s v=" Leaf Guard"/>
    <m/>
    <x v="0"/>
    <x v="0"/>
    <n v="0.85973344056854151"/>
    <n v="70"/>
    <n v="60"/>
    <n v="62"/>
    <n v="60"/>
    <n v="63"/>
    <n v="80"/>
    <n v="405"/>
    <x v="0"/>
    <n v="5"/>
    <s v="Leaf Pokémon"/>
    <n v="80"/>
    <n v="0"/>
    <n v="1059860"/>
    <n v="1.2"/>
    <s v="Bayleafベイリーフ"/>
    <s v="Bayleef"/>
    <n v="88.1"/>
    <s v="grass"/>
    <m/>
    <n v="15.8"/>
    <n v="2"/>
    <x v="0"/>
  </r>
  <r>
    <s v="Overgrow"/>
    <s v=" Leaf Guard"/>
    <m/>
    <x v="0"/>
    <x v="0"/>
    <n v="0.85973344056854151"/>
    <n v="70"/>
    <n v="80"/>
    <n v="82"/>
    <n v="80"/>
    <n v="83"/>
    <n v="100"/>
    <n v="525"/>
    <x v="0"/>
    <n v="5"/>
    <s v="Herb Pokémon"/>
    <n v="100"/>
    <n v="0"/>
    <n v="1059860"/>
    <n v="1.8"/>
    <s v="Meganiumメガニウム"/>
    <s v="Meganium"/>
    <n v="88.1"/>
    <s v="grass"/>
    <m/>
    <n v="100.5"/>
    <n v="2"/>
    <x v="0"/>
  </r>
  <r>
    <s v="Blaze"/>
    <s v=" Flash Fire"/>
    <m/>
    <x v="0"/>
    <x v="0"/>
    <n v="0.85973344056854151"/>
    <n v="70"/>
    <n v="39"/>
    <n v="52"/>
    <n v="65"/>
    <n v="60"/>
    <n v="50"/>
    <n v="309"/>
    <x v="0"/>
    <n v="5"/>
    <s v="Fire Mouse Pokémon"/>
    <n v="43"/>
    <n v="0"/>
    <n v="1059860"/>
    <n v="0.5"/>
    <s v="Hinoarashiヒノアラシ"/>
    <s v="Cyndaquil"/>
    <n v="88.1"/>
    <s v="fire"/>
    <m/>
    <n v="7.9"/>
    <n v="2"/>
    <x v="0"/>
  </r>
  <r>
    <s v="Blaze"/>
    <s v=" Flash Fire"/>
    <m/>
    <x v="0"/>
    <x v="0"/>
    <n v="0.85973344056854151"/>
    <n v="70"/>
    <n v="58"/>
    <n v="64"/>
    <n v="80"/>
    <n v="80"/>
    <n v="65"/>
    <n v="405"/>
    <x v="0"/>
    <n v="5"/>
    <s v="Volcano Pokémon"/>
    <n v="58"/>
    <n v="0"/>
    <n v="1059860"/>
    <n v="0.9"/>
    <s v="Magmarashiマグマラシ"/>
    <s v="Quilava"/>
    <n v="88.1"/>
    <s v="fire"/>
    <m/>
    <n v="19"/>
    <n v="2"/>
    <x v="0"/>
  </r>
  <r>
    <s v="Blaze"/>
    <s v=" Flash Fire"/>
    <m/>
    <x v="0"/>
    <x v="0"/>
    <n v="0.85973344056854151"/>
    <n v="70"/>
    <n v="78"/>
    <n v="84"/>
    <n v="100"/>
    <n v="109"/>
    <n v="85"/>
    <n v="534"/>
    <x v="0"/>
    <n v="5"/>
    <s v="Volcano Pokémon"/>
    <n v="78"/>
    <n v="0"/>
    <n v="1059860"/>
    <n v="1.7"/>
    <s v="Bakphoonバクフーン"/>
    <s v="Typhlosion"/>
    <n v="88.1"/>
    <s v="fire"/>
    <m/>
    <n v="79.5"/>
    <n v="2"/>
    <x v="0"/>
  </r>
  <r>
    <s v="Torrent"/>
    <s v=" Sheer Force"/>
    <m/>
    <x v="0"/>
    <x v="0"/>
    <n v="0.85973344056854151"/>
    <n v="70"/>
    <n v="50"/>
    <n v="65"/>
    <n v="43"/>
    <n v="44"/>
    <n v="48"/>
    <n v="314"/>
    <x v="0"/>
    <n v="5"/>
    <s v="Big Jaw Pokémon"/>
    <n v="64"/>
    <n v="0"/>
    <n v="1059860"/>
    <n v="0.6"/>
    <s v="Waninokoワニノコ"/>
    <s v="Totodile"/>
    <n v="88.1"/>
    <s v="water"/>
    <m/>
    <n v="9.5"/>
    <n v="2"/>
    <x v="0"/>
  </r>
  <r>
    <s v="Torrent"/>
    <s v=" Sheer Force"/>
    <m/>
    <x v="0"/>
    <x v="0"/>
    <n v="0.85973344056854151"/>
    <n v="70"/>
    <n v="65"/>
    <n v="80"/>
    <n v="58"/>
    <n v="59"/>
    <n v="63"/>
    <n v="405"/>
    <x v="0"/>
    <n v="5"/>
    <s v="Big Jaw Pokémon"/>
    <n v="80"/>
    <n v="0"/>
    <n v="1059860"/>
    <n v="1.1000000000000001"/>
    <s v="Alligatesアリゲイツ"/>
    <s v="Croconaw"/>
    <n v="88.1"/>
    <s v="water"/>
    <m/>
    <n v="25"/>
    <n v="2"/>
    <x v="0"/>
  </r>
  <r>
    <s v="Torrent"/>
    <s v=" Sheer Force"/>
    <m/>
    <x v="0"/>
    <x v="0"/>
    <n v="0.85973344056854151"/>
    <n v="70"/>
    <n v="85"/>
    <n v="105"/>
    <n v="78"/>
    <n v="79"/>
    <n v="83"/>
    <n v="530"/>
    <x v="0"/>
    <n v="5"/>
    <s v="Big Jaw Pokémon"/>
    <n v="100"/>
    <n v="0"/>
    <n v="1059860"/>
    <n v="2.2999999999999998"/>
    <s v="Ordileオーダイル"/>
    <s v="Feraligatr"/>
    <n v="88.1"/>
    <s v="water"/>
    <m/>
    <n v="88.8"/>
    <n v="2"/>
    <x v="0"/>
  </r>
  <r>
    <s v="Run Away"/>
    <s v=" Keen Eye"/>
    <s v=" Frisk"/>
    <x v="0"/>
    <x v="1"/>
    <n v="0.85973344056854151"/>
    <n v="70"/>
    <n v="35"/>
    <n v="46"/>
    <n v="20"/>
    <n v="35"/>
    <n v="45"/>
    <n v="215"/>
    <x v="1"/>
    <n v="28"/>
    <s v="Scout Pokémon"/>
    <n v="34"/>
    <n v="0"/>
    <n v="1000000"/>
    <n v="0.8"/>
    <s v="Otachiオタチ"/>
    <s v="Sentret"/>
    <n v="50"/>
    <s v="normal"/>
    <m/>
    <n v="6"/>
    <n v="2"/>
    <x v="0"/>
  </r>
  <r>
    <s v="Run Away"/>
    <s v=" Keen Eye"/>
    <s v=" Frisk"/>
    <x v="0"/>
    <x v="1"/>
    <n v="0.85973344056854151"/>
    <n v="70"/>
    <n v="85"/>
    <n v="76"/>
    <n v="90"/>
    <n v="45"/>
    <n v="55"/>
    <n v="415"/>
    <x v="4"/>
    <n v="11"/>
    <s v="Long Body Pokémon"/>
    <n v="64"/>
    <n v="0"/>
    <n v="1000000"/>
    <n v="1.8"/>
    <s v="Ootachiオオタチ"/>
    <s v="Furret"/>
    <n v="50"/>
    <s v="normal"/>
    <m/>
    <n v="32.5"/>
    <n v="2"/>
    <x v="0"/>
  </r>
  <r>
    <s v="Insomnia"/>
    <s v=" Keen Eye"/>
    <s v=" Tinted Lens"/>
    <x v="0"/>
    <x v="1"/>
    <n v="0.85973344056854151"/>
    <n v="70"/>
    <n v="60"/>
    <n v="30"/>
    <n v="50"/>
    <n v="36"/>
    <n v="56"/>
    <n v="262"/>
    <x v="1"/>
    <n v="28"/>
    <s v="Owl Pokémon"/>
    <n v="30"/>
    <n v="0"/>
    <n v="1000000"/>
    <n v="0.7"/>
    <s v="Hohoホーホー"/>
    <s v="Hoothoot"/>
    <n v="50"/>
    <s v="normal"/>
    <s v="flying"/>
    <n v="21.2"/>
    <n v="2"/>
    <x v="0"/>
  </r>
  <r>
    <s v="Insomnia"/>
    <s v=" Keen Eye"/>
    <s v=" Tinted Lens"/>
    <x v="0"/>
    <x v="1"/>
    <n v="0.85973344056854151"/>
    <n v="70"/>
    <n v="100"/>
    <n v="50"/>
    <n v="70"/>
    <n v="86"/>
    <n v="96"/>
    <n v="452"/>
    <x v="4"/>
    <n v="11"/>
    <s v="Owl Pokémon"/>
    <n v="50"/>
    <n v="0"/>
    <n v="1000000"/>
    <n v="1.6"/>
    <s v="Yorunozukuヨルノズク"/>
    <s v="Noctowl"/>
    <n v="50"/>
    <s v="normal"/>
    <s v="flying"/>
    <n v="40.799999999999997"/>
    <n v="2"/>
    <x v="0"/>
  </r>
  <r>
    <s v="Swarm"/>
    <s v=" Early Bird"/>
    <s v=" Rattled"/>
    <x v="0"/>
    <x v="1"/>
    <n v="0.85973344056854151"/>
    <n v="70"/>
    <n v="40"/>
    <n v="20"/>
    <n v="55"/>
    <n v="40"/>
    <n v="80"/>
    <n v="265"/>
    <x v="1"/>
    <n v="28"/>
    <s v="Five Star Pokémon"/>
    <n v="30"/>
    <n v="0"/>
    <n v="800000"/>
    <n v="1"/>
    <s v="Redibaレディバ"/>
    <s v="Ledyba"/>
    <n v="50"/>
    <s v="bug"/>
    <s v="flying"/>
    <n v="10.8"/>
    <n v="2"/>
    <x v="0"/>
  </r>
  <r>
    <s v="Swarm"/>
    <s v=" Early Bird"/>
    <s v=" Iron Fist"/>
    <x v="0"/>
    <x v="1"/>
    <n v="0.85973344056854151"/>
    <n v="70"/>
    <n v="55"/>
    <n v="35"/>
    <n v="85"/>
    <n v="55"/>
    <n v="110"/>
    <n v="390"/>
    <x v="4"/>
    <n v="11"/>
    <s v="Five Star Pokémon"/>
    <n v="50"/>
    <n v="0"/>
    <n v="800000"/>
    <n v="1.4"/>
    <s v="Redianレディアン"/>
    <s v="Ledian"/>
    <n v="50"/>
    <s v="bug"/>
    <s v="flying"/>
    <n v="35.6"/>
    <n v="2"/>
    <x v="0"/>
  </r>
  <r>
    <s v="Swarm"/>
    <s v=" Insomnia"/>
    <s v=" Sniper"/>
    <x v="0"/>
    <x v="1"/>
    <n v="0.85973344056854151"/>
    <n v="70"/>
    <n v="40"/>
    <n v="60"/>
    <n v="30"/>
    <n v="40"/>
    <n v="40"/>
    <n v="250"/>
    <x v="1"/>
    <n v="28"/>
    <s v="String Spit Pokémon"/>
    <n v="40"/>
    <n v="0"/>
    <n v="800000"/>
    <n v="0.5"/>
    <s v="Itomaruイトマル"/>
    <s v="Spinarak"/>
    <n v="50"/>
    <s v="bug"/>
    <s v="poison"/>
    <n v="8.5"/>
    <n v="2"/>
    <x v="0"/>
  </r>
  <r>
    <s v="Swarm"/>
    <s v=" Insomnia"/>
    <s v=" Sniper"/>
    <x v="0"/>
    <x v="1"/>
    <n v="0.85973344056854151"/>
    <n v="70"/>
    <n v="70"/>
    <n v="90"/>
    <n v="40"/>
    <n v="60"/>
    <n v="70"/>
    <n v="400"/>
    <x v="4"/>
    <n v="11"/>
    <s v="Long Leg Pokémon"/>
    <n v="70"/>
    <n v="0"/>
    <n v="800000"/>
    <n v="1.1000000000000001"/>
    <s v="Ariadosアリアドス"/>
    <s v="Ariados"/>
    <n v="50"/>
    <s v="bug"/>
    <s v="poison"/>
    <n v="33.5"/>
    <n v="2"/>
    <x v="0"/>
  </r>
  <r>
    <s v="Inner Focus"/>
    <s v=" Infiltrator"/>
    <m/>
    <x v="0"/>
    <x v="1"/>
    <n v="0.85973344056854151"/>
    <n v="70"/>
    <n v="85"/>
    <n v="90"/>
    <n v="130"/>
    <n v="70"/>
    <n v="80"/>
    <n v="535"/>
    <x v="4"/>
    <n v="11"/>
    <s v="Bat Pokémon"/>
    <n v="80"/>
    <n v="0"/>
    <n v="1000000"/>
    <n v="1.8"/>
    <s v="Crobatクロバット"/>
    <s v="Crobat"/>
    <n v="50"/>
    <s v="poison"/>
    <s v="flying"/>
    <n v="75"/>
    <n v="2"/>
    <x v="0"/>
  </r>
  <r>
    <s v="Volt Absorb"/>
    <s v=" Illuminate"/>
    <s v=" Water Absorb"/>
    <x v="0"/>
    <x v="0"/>
    <n v="0.85973344056854151"/>
    <n v="70"/>
    <n v="75"/>
    <n v="38"/>
    <n v="67"/>
    <n v="56"/>
    <n v="56"/>
    <n v="330"/>
    <x v="5"/>
    <n v="23"/>
    <s v="Angler Pokémon"/>
    <n v="38"/>
    <n v="1"/>
    <n v="1250000"/>
    <n v="0.5"/>
    <s v="Chonchieチョンチー"/>
    <s v="Chinchou"/>
    <n v="50"/>
    <s v="water"/>
    <s v="electric"/>
    <n v="12"/>
    <n v="2"/>
    <x v="0"/>
  </r>
  <r>
    <s v="Volt Absorb"/>
    <s v=" Illuminate"/>
    <s v=" Water Absorb"/>
    <x v="0"/>
    <x v="0"/>
    <n v="0.85973344056854151"/>
    <n v="70"/>
    <n v="125"/>
    <n v="58"/>
    <n v="67"/>
    <n v="76"/>
    <n v="76"/>
    <n v="460"/>
    <x v="6"/>
    <n v="10"/>
    <s v="Light Pokémon"/>
    <n v="58"/>
    <n v="1"/>
    <n v="1250000"/>
    <n v="1.2"/>
    <s v="Lanternランターン"/>
    <s v="Lanturn"/>
    <n v="50"/>
    <s v="water"/>
    <s v="electric"/>
    <n v="22.5"/>
    <n v="2"/>
    <x v="0"/>
  </r>
  <r>
    <s v="Static"/>
    <s v=" Lightningrod"/>
    <m/>
    <x v="0"/>
    <x v="2"/>
    <n v="0.85973344056854151"/>
    <n v="70"/>
    <n v="20"/>
    <n v="40"/>
    <n v="60"/>
    <n v="35"/>
    <n v="35"/>
    <n v="205"/>
    <x v="5"/>
    <n v="23"/>
    <s v="Tiny Mouse Pokémon"/>
    <n v="15"/>
    <n v="0"/>
    <n v="1000000"/>
    <n v="0.3"/>
    <s v="Pichuピチュー"/>
    <s v="Pichu"/>
    <n v="50"/>
    <s v="electric"/>
    <m/>
    <n v="2"/>
    <n v="2"/>
    <x v="0"/>
  </r>
  <r>
    <s v="Cute Charm"/>
    <s v=" Magic Guard"/>
    <s v=" Friend Guard"/>
    <x v="0"/>
    <x v="2"/>
    <n v="1"/>
    <n v="140"/>
    <n v="50"/>
    <n v="25"/>
    <n v="15"/>
    <n v="45"/>
    <n v="55"/>
    <n v="218"/>
    <x v="8"/>
    <n v="19"/>
    <s v="Star Shape Pokémon"/>
    <n v="28"/>
    <n v="0"/>
    <n v="800000"/>
    <n v="0.3"/>
    <s v="Pyピィ"/>
    <s v="Cleffa"/>
    <n v="24.6"/>
    <s v="fairy"/>
    <m/>
    <n v="3"/>
    <n v="2"/>
    <x v="0"/>
  </r>
  <r>
    <s v="Cute Charm"/>
    <s v=" Competitive"/>
    <s v=" Friend Guard"/>
    <x v="0"/>
    <x v="2"/>
    <n v="0.85973344056854151"/>
    <n v="70"/>
    <n v="90"/>
    <n v="30"/>
    <n v="15"/>
    <n v="40"/>
    <n v="20"/>
    <n v="210"/>
    <x v="10"/>
    <n v="21"/>
    <s v="Balloon Pokémon"/>
    <n v="15"/>
    <n v="0"/>
    <n v="800000"/>
    <n v="0.3"/>
    <s v="Pupurinププリン"/>
    <s v="Igglybuff"/>
    <n v="24.6"/>
    <s v="normal"/>
    <s v="fairy"/>
    <n v="1"/>
    <n v="2"/>
    <x v="0"/>
  </r>
  <r>
    <s v="Hustle"/>
    <s v=" Serene Grace"/>
    <s v=" Super Luck"/>
    <x v="0"/>
    <x v="2"/>
    <n v="0.85973344056854151"/>
    <n v="70"/>
    <n v="35"/>
    <n v="20"/>
    <n v="20"/>
    <n v="40"/>
    <n v="65"/>
    <n v="245"/>
    <x v="5"/>
    <n v="23"/>
    <s v="Spike Ball Pokémon"/>
    <n v="65"/>
    <n v="0"/>
    <n v="800000"/>
    <n v="0.3"/>
    <s v="Togepyトゲピー"/>
    <s v="Togepi"/>
    <n v="88.1"/>
    <s v="fairy"/>
    <m/>
    <n v="1.5"/>
    <n v="2"/>
    <x v="0"/>
  </r>
  <r>
    <s v="Hustle"/>
    <s v=" Serene Grace"/>
    <s v=" Super Luck"/>
    <x v="0"/>
    <x v="2"/>
    <n v="0.85973344056854151"/>
    <n v="70"/>
    <n v="55"/>
    <n v="40"/>
    <n v="40"/>
    <n v="80"/>
    <n v="105"/>
    <n v="405"/>
    <x v="6"/>
    <n v="10"/>
    <s v="Happiness Pokémon"/>
    <n v="85"/>
    <n v="0"/>
    <n v="800000"/>
    <n v="0.6"/>
    <s v="Togechickトゲチック"/>
    <s v="Togetic"/>
    <n v="88.1"/>
    <s v="fairy"/>
    <s v="flying"/>
    <n v="3.2"/>
    <n v="2"/>
    <x v="0"/>
  </r>
  <r>
    <s v="Synchronize"/>
    <s v=" Early Bird"/>
    <s v=" Magic Bounce"/>
    <x v="0"/>
    <x v="0"/>
    <n v="0.85973344056854151"/>
    <n v="70"/>
    <n v="40"/>
    <n v="50"/>
    <n v="70"/>
    <n v="70"/>
    <n v="45"/>
    <n v="320"/>
    <x v="5"/>
    <n v="23"/>
    <s v="Little Bird Pokémon"/>
    <n v="45"/>
    <n v="0"/>
    <n v="1000000"/>
    <n v="0.2"/>
    <s v="Natyネイティ"/>
    <s v="Natu"/>
    <n v="50"/>
    <s v="psychic"/>
    <s v="flying"/>
    <n v="2"/>
    <n v="2"/>
    <x v="0"/>
  </r>
  <r>
    <s v="Synchronize"/>
    <s v=" Early Bird"/>
    <s v=" Magic Bounce"/>
    <x v="0"/>
    <x v="0"/>
    <n v="0.85973344056854151"/>
    <n v="70"/>
    <n v="65"/>
    <n v="75"/>
    <n v="95"/>
    <n v="95"/>
    <n v="70"/>
    <n v="470"/>
    <x v="6"/>
    <n v="10"/>
    <s v="Mystic Pokémon"/>
    <n v="70"/>
    <n v="0"/>
    <n v="1000000"/>
    <n v="1.5"/>
    <s v="Natioネイティオ"/>
    <s v="Xatu"/>
    <n v="50"/>
    <s v="psychic"/>
    <s v="flying"/>
    <n v="15"/>
    <n v="2"/>
    <x v="0"/>
  </r>
  <r>
    <s v="Static"/>
    <s v=" Plus"/>
    <m/>
    <x v="0"/>
    <x v="0"/>
    <n v="0.85973344056854151"/>
    <n v="70"/>
    <n v="55"/>
    <n v="40"/>
    <n v="35"/>
    <n v="65"/>
    <n v="45"/>
    <n v="280"/>
    <x v="7"/>
    <n v="27"/>
    <s v="Wool Pokémon"/>
    <n v="40"/>
    <n v="0"/>
    <n v="1059860"/>
    <n v="0.6"/>
    <s v="Merriepメリープ"/>
    <s v="Mareep"/>
    <n v="50"/>
    <s v="electric"/>
    <m/>
    <n v="7.8"/>
    <n v="2"/>
    <x v="0"/>
  </r>
  <r>
    <s v="Static"/>
    <s v=" Plus"/>
    <m/>
    <x v="0"/>
    <x v="0"/>
    <n v="0.85973344056854151"/>
    <n v="70"/>
    <n v="70"/>
    <n v="55"/>
    <n v="45"/>
    <n v="80"/>
    <n v="60"/>
    <n v="365"/>
    <x v="2"/>
    <n v="13"/>
    <s v="Wool Pokémon"/>
    <n v="55"/>
    <n v="0"/>
    <n v="1059860"/>
    <n v="0.8"/>
    <s v="Mokokoモココ"/>
    <s v="Flaaffy"/>
    <n v="50"/>
    <s v="electric"/>
    <m/>
    <n v="13.3"/>
    <n v="2"/>
    <x v="0"/>
  </r>
  <r>
    <s v="Static"/>
    <s v=" Plus"/>
    <m/>
    <x v="0"/>
    <x v="0"/>
    <n v="0.85973344056854151"/>
    <n v="70"/>
    <n v="90"/>
    <n v="95"/>
    <n v="45"/>
    <n v="165"/>
    <n v="110"/>
    <n v="610"/>
    <x v="0"/>
    <n v="5"/>
    <s v="Light Pokémon"/>
    <n v="105"/>
    <n v="0"/>
    <n v="1059860"/>
    <n v="1.4"/>
    <s v="Denryuデンリュウ"/>
    <s v="Ampharos"/>
    <n v="50"/>
    <s v="electric"/>
    <m/>
    <n v="61.5"/>
    <n v="2"/>
    <x v="0"/>
  </r>
  <r>
    <s v="Chlorophyll"/>
    <s v=" Healer"/>
    <m/>
    <x v="0"/>
    <x v="0"/>
    <n v="0.85973344056854151"/>
    <n v="70"/>
    <n v="75"/>
    <n v="80"/>
    <n v="50"/>
    <n v="90"/>
    <n v="100"/>
    <n v="490"/>
    <x v="0"/>
    <n v="5"/>
    <s v="Flower Pokémon"/>
    <n v="95"/>
    <n v="0"/>
    <n v="1059860"/>
    <n v="0.4"/>
    <s v="Kireihanaキレイハナ"/>
    <s v="Bellossom"/>
    <n v="50"/>
    <s v="grass"/>
    <m/>
    <n v="5.8"/>
    <n v="2"/>
    <x v="0"/>
  </r>
  <r>
    <s v="Thick Fat"/>
    <s v=" Huge Power"/>
    <s v=" Sap Sipper"/>
    <x v="0"/>
    <x v="2"/>
    <n v="0.85973344056854151"/>
    <n v="70"/>
    <n v="70"/>
    <n v="20"/>
    <n v="40"/>
    <n v="20"/>
    <n v="50"/>
    <n v="250"/>
    <x v="5"/>
    <n v="23"/>
    <s v="Aquamouse Pokémon"/>
    <n v="50"/>
    <n v="0"/>
    <n v="800000"/>
    <n v="0.4"/>
    <s v="Marilマリル"/>
    <s v="Marill"/>
    <n v="50"/>
    <s v="water"/>
    <s v="fairy"/>
    <n v="8.5"/>
    <n v="2"/>
    <x v="0"/>
  </r>
  <r>
    <s v="Thick Fat"/>
    <s v=" Huge Power"/>
    <s v=" Sap Sipper"/>
    <x v="0"/>
    <x v="2"/>
    <n v="0.85973344056854151"/>
    <n v="70"/>
    <n v="100"/>
    <n v="50"/>
    <n v="50"/>
    <n v="60"/>
    <n v="80"/>
    <n v="420"/>
    <x v="6"/>
    <n v="10"/>
    <s v="Aquarabbit Pokémon"/>
    <n v="80"/>
    <n v="0"/>
    <n v="800000"/>
    <n v="0.8"/>
    <s v="Marilliマリルリ"/>
    <s v="Azumarill"/>
    <n v="50"/>
    <s v="water"/>
    <s v="fairy"/>
    <n v="28.5"/>
    <n v="2"/>
    <x v="0"/>
  </r>
  <r>
    <s v="Sturdy"/>
    <s v=" Rock Head"/>
    <s v=" Rattled"/>
    <x v="0"/>
    <x v="0"/>
    <n v="0.85973344056854151"/>
    <n v="70"/>
    <n v="70"/>
    <n v="100"/>
    <n v="30"/>
    <n v="30"/>
    <n v="65"/>
    <n v="410"/>
    <x v="20"/>
    <n v="8"/>
    <s v="Imitation Pokémon"/>
    <n v="115"/>
    <n v="0"/>
    <n v="1000000"/>
    <n v="1.2"/>
    <s v="Usokkieウソッキー"/>
    <s v="Sudowoodo"/>
    <n v="50"/>
    <s v="rock"/>
    <m/>
    <n v="38"/>
    <n v="2"/>
    <x v="0"/>
  </r>
  <r>
    <s v="Water Absorb"/>
    <s v=" Damp"/>
    <s v=" Drizzle"/>
    <x v="0"/>
    <x v="0"/>
    <n v="0.85973344056854151"/>
    <n v="70"/>
    <n v="90"/>
    <n v="75"/>
    <n v="70"/>
    <n v="90"/>
    <n v="100"/>
    <n v="500"/>
    <x v="0"/>
    <n v="5"/>
    <s v="Frog Pokémon"/>
    <n v="75"/>
    <n v="0"/>
    <n v="1059860"/>
    <n v="1.1000000000000001"/>
    <s v="Nyorotonoニョロトノ"/>
    <s v="Politoed"/>
    <n v="50"/>
    <s v="water"/>
    <m/>
    <n v="33.9"/>
    <n v="2"/>
    <x v="0"/>
  </r>
  <r>
    <s v="Chlorophyll"/>
    <s v=" Leaf Guard"/>
    <s v=" Infiltrator"/>
    <x v="0"/>
    <x v="0"/>
    <n v="0.85973344056854151"/>
    <n v="70"/>
    <n v="35"/>
    <n v="35"/>
    <n v="50"/>
    <n v="35"/>
    <n v="55"/>
    <n v="250"/>
    <x v="1"/>
    <n v="28"/>
    <s v="Cottonweed Pokémon"/>
    <n v="40"/>
    <n v="0"/>
    <n v="1059860"/>
    <n v="0.4"/>
    <s v="Haneccoハネッコ"/>
    <s v="Hoppip"/>
    <n v="50"/>
    <s v="grass"/>
    <s v="flying"/>
    <n v="0.5"/>
    <n v="2"/>
    <x v="0"/>
  </r>
  <r>
    <s v="Chlorophyll"/>
    <s v=" Leaf Guard"/>
    <s v=" Infiltrator"/>
    <x v="0"/>
    <x v="0"/>
    <n v="0.85973344056854151"/>
    <n v="70"/>
    <n v="55"/>
    <n v="45"/>
    <n v="80"/>
    <n v="45"/>
    <n v="65"/>
    <n v="340"/>
    <x v="2"/>
    <n v="13"/>
    <s v="Cottonweed Pokémon"/>
    <n v="50"/>
    <n v="0"/>
    <n v="1059860"/>
    <n v="0.6"/>
    <s v="Popoccoポポッコ"/>
    <s v="Skiploom"/>
    <n v="50"/>
    <s v="grass"/>
    <s v="flying"/>
    <n v="1"/>
    <n v="2"/>
    <x v="0"/>
  </r>
  <r>
    <s v="Chlorophyll"/>
    <s v=" Leaf Guard"/>
    <s v=" Infiltrator"/>
    <x v="0"/>
    <x v="0"/>
    <n v="0.85973344056854151"/>
    <n v="70"/>
    <n v="75"/>
    <n v="55"/>
    <n v="110"/>
    <n v="55"/>
    <n v="95"/>
    <n v="460"/>
    <x v="0"/>
    <n v="5"/>
    <s v="Cottonweed Pokémon"/>
    <n v="70"/>
    <n v="0"/>
    <n v="1059860"/>
    <n v="0.8"/>
    <s v="Wataccoワタッコ"/>
    <s v="Jumpluff"/>
    <n v="50"/>
    <s v="grass"/>
    <s v="flying"/>
    <n v="3"/>
    <n v="2"/>
    <x v="0"/>
  </r>
  <r>
    <s v="Run Away"/>
    <s v=" Pickup"/>
    <s v=" Skill Link"/>
    <x v="0"/>
    <x v="0"/>
    <n v="0.85973344056854151"/>
    <n v="70"/>
    <n v="55"/>
    <n v="70"/>
    <n v="85"/>
    <n v="40"/>
    <n v="55"/>
    <n v="360"/>
    <x v="0"/>
    <n v="5"/>
    <s v="Long Tail Pokémon"/>
    <n v="55"/>
    <n v="0"/>
    <n v="800000"/>
    <n v="0.8"/>
    <s v="Eipamエイパム"/>
    <s v="Aipom"/>
    <n v="50"/>
    <s v="normal"/>
    <m/>
    <n v="11.5"/>
    <n v="2"/>
    <x v="0"/>
  </r>
  <r>
    <s v="Chlorophyll"/>
    <s v=" Solar Power"/>
    <s v=" Early Bird"/>
    <x v="0"/>
    <x v="0"/>
    <n v="0.85973344056854151"/>
    <n v="70"/>
    <n v="30"/>
    <n v="30"/>
    <n v="30"/>
    <n v="30"/>
    <n v="30"/>
    <n v="180"/>
    <x v="7"/>
    <n v="27"/>
    <s v="Seed Pokémon"/>
    <n v="30"/>
    <n v="0"/>
    <n v="1059860"/>
    <n v="0.3"/>
    <s v="Himanutsヒマナッツ"/>
    <s v="Sunkern"/>
    <n v="50"/>
    <s v="grass"/>
    <m/>
    <n v="1.8"/>
    <n v="2"/>
    <x v="0"/>
  </r>
  <r>
    <s v="Chlorophyll"/>
    <s v=" Solar Power"/>
    <s v=" Early Bird"/>
    <x v="0"/>
    <x v="0"/>
    <n v="0.85973344056854151"/>
    <n v="70"/>
    <n v="75"/>
    <n v="75"/>
    <n v="30"/>
    <n v="105"/>
    <n v="85"/>
    <n v="425"/>
    <x v="2"/>
    <n v="13"/>
    <s v="Sun Pokémon"/>
    <n v="55"/>
    <n v="0"/>
    <n v="1059860"/>
    <n v="0.8"/>
    <s v="Kimawariキマワリ"/>
    <s v="Sunflora"/>
    <n v="50"/>
    <s v="grass"/>
    <m/>
    <n v="8.5"/>
    <n v="2"/>
    <x v="0"/>
  </r>
  <r>
    <s v="Speed Boost"/>
    <s v=" Compoundeyes"/>
    <s v=" Frisk"/>
    <x v="0"/>
    <x v="0"/>
    <n v="0.85973344056854151"/>
    <n v="70"/>
    <n v="65"/>
    <n v="65"/>
    <n v="95"/>
    <n v="75"/>
    <n v="45"/>
    <n v="390"/>
    <x v="6"/>
    <n v="10"/>
    <s v="Clear Wing Pokémon"/>
    <n v="45"/>
    <n v="0"/>
    <n v="1000000"/>
    <n v="1.2"/>
    <s v="Yanyanmaヤンヤンマ"/>
    <s v="Yanma"/>
    <n v="50"/>
    <s v="bug"/>
    <s v="flying"/>
    <n v="38"/>
    <n v="2"/>
    <x v="0"/>
  </r>
  <r>
    <s v="Damp"/>
    <s v=" Water Absorb"/>
    <s v=" Unaware"/>
    <x v="0"/>
    <x v="0"/>
    <n v="0.85973344056854151"/>
    <n v="70"/>
    <n v="55"/>
    <n v="45"/>
    <n v="15"/>
    <n v="25"/>
    <n v="25"/>
    <n v="210"/>
    <x v="1"/>
    <n v="28"/>
    <s v="Water Fish Pokémon"/>
    <n v="45"/>
    <n v="0"/>
    <n v="1000000"/>
    <n v="0.4"/>
    <s v="Upahウパー"/>
    <s v="Wooper"/>
    <n v="50"/>
    <s v="water"/>
    <s v="ground"/>
    <n v="8.5"/>
    <n v="2"/>
    <x v="0"/>
  </r>
  <r>
    <s v="Damp"/>
    <s v=" Water Absorb"/>
    <s v=" Unaware"/>
    <x v="0"/>
    <x v="0"/>
    <n v="0.85973344056854151"/>
    <n v="70"/>
    <n v="95"/>
    <n v="85"/>
    <n v="35"/>
    <n v="65"/>
    <n v="65"/>
    <n v="430"/>
    <x v="4"/>
    <n v="11"/>
    <s v="Water Fish Pokémon"/>
    <n v="85"/>
    <n v="0"/>
    <n v="1000000"/>
    <n v="1.4"/>
    <s v="Nuohヌオー"/>
    <s v="Quagsire"/>
    <n v="50"/>
    <s v="water"/>
    <s v="ground"/>
    <n v="75"/>
    <n v="2"/>
    <x v="0"/>
  </r>
  <r>
    <s v="Synchronize"/>
    <s v=" Magic Bounce"/>
    <m/>
    <x v="0"/>
    <x v="6"/>
    <n v="0.85973344056854151"/>
    <n v="70"/>
    <n v="65"/>
    <n v="65"/>
    <n v="110"/>
    <n v="130"/>
    <n v="95"/>
    <n v="525"/>
    <x v="0"/>
    <n v="5"/>
    <s v="Sun Pokémon"/>
    <n v="60"/>
    <n v="0"/>
    <n v="1000000"/>
    <n v="0.9"/>
    <s v="Eifieエーフィ"/>
    <s v="Espeon"/>
    <n v="88.1"/>
    <s v="psychic"/>
    <m/>
    <n v="26.5"/>
    <n v="2"/>
    <x v="0"/>
  </r>
  <r>
    <s v="Synchronize"/>
    <s v=" Inner Focus"/>
    <m/>
    <x v="0"/>
    <x v="6"/>
    <n v="0.71946688113708268"/>
    <n v="35"/>
    <n v="95"/>
    <n v="65"/>
    <n v="65"/>
    <n v="60"/>
    <n v="130"/>
    <n v="525"/>
    <x v="0"/>
    <n v="5"/>
    <s v="Moonlight Pokémon"/>
    <n v="110"/>
    <n v="0"/>
    <n v="1000000"/>
    <n v="1"/>
    <s v="Blackyブラッキー"/>
    <s v="Umbreon"/>
    <n v="88.1"/>
    <s v="dark"/>
    <m/>
    <n v="27"/>
    <n v="2"/>
    <x v="0"/>
  </r>
  <r>
    <s v="Insomnia"/>
    <s v=" Super Luck"/>
    <s v=" Prankster"/>
    <x v="0"/>
    <x v="0"/>
    <n v="0.71946688113708268"/>
    <n v="35"/>
    <n v="60"/>
    <n v="85"/>
    <n v="91"/>
    <n v="85"/>
    <n v="42"/>
    <n v="405"/>
    <x v="17"/>
    <n v="3"/>
    <s v="Darkness Pokémon"/>
    <n v="42"/>
    <n v="0"/>
    <n v="1059860"/>
    <n v="0.5"/>
    <s v="Yamikarasuヤミカラス"/>
    <s v="Murkrow"/>
    <n v="50"/>
    <s v="dark"/>
    <s v="flying"/>
    <n v="2.1"/>
    <n v="2"/>
    <x v="0"/>
  </r>
  <r>
    <s v="Oblivious"/>
    <s v=" Own Tempo"/>
    <s v=" Regenerator"/>
    <x v="0"/>
    <x v="0"/>
    <n v="0.85973344056854151"/>
    <n v="70"/>
    <n v="95"/>
    <n v="75"/>
    <n v="30"/>
    <n v="100"/>
    <n v="110"/>
    <n v="490"/>
    <x v="21"/>
    <n v="9"/>
    <s v="Royal Pokémon"/>
    <n v="80"/>
    <n v="0"/>
    <n v="1000000"/>
    <n v="2"/>
    <s v="Yadokingヤドキング"/>
    <s v="Slowking"/>
    <n v="50"/>
    <s v="water"/>
    <s v="psychic"/>
    <n v="79.5"/>
    <n v="2"/>
    <x v="0"/>
  </r>
  <r>
    <s v="Levitate"/>
    <m/>
    <m/>
    <x v="0"/>
    <x v="3"/>
    <n v="0.71946688113708268"/>
    <n v="35"/>
    <n v="60"/>
    <n v="60"/>
    <n v="85"/>
    <n v="85"/>
    <n v="85"/>
    <n v="435"/>
    <x v="0"/>
    <n v="5"/>
    <s v="Screech Pokémon"/>
    <n v="60"/>
    <n v="0"/>
    <n v="800000"/>
    <n v="0.7"/>
    <s v="Mumaムウマ"/>
    <s v="Misdreavus"/>
    <n v="50"/>
    <s v="ghost"/>
    <m/>
    <n v="1"/>
    <n v="2"/>
    <x v="0"/>
  </r>
  <r>
    <s v="Levitate"/>
    <m/>
    <m/>
    <x v="0"/>
    <x v="4"/>
    <n v="0.85973344056854151"/>
    <n v="70"/>
    <n v="48"/>
    <n v="72"/>
    <n v="48"/>
    <n v="72"/>
    <n v="48"/>
    <n v="336"/>
    <x v="16"/>
    <n v="26"/>
    <s v="Symbol Pokémon"/>
    <n v="48"/>
    <n v="0"/>
    <n v="1000000"/>
    <n v="0.5"/>
    <s v="Unknownアンノーン"/>
    <s v="Unown"/>
    <m/>
    <s v="psychic"/>
    <m/>
    <n v="5"/>
    <n v="2"/>
    <x v="0"/>
  </r>
  <r>
    <s v="Shadow Tag"/>
    <s v=" Telepathy"/>
    <m/>
    <x v="0"/>
    <x v="0"/>
    <n v="0.85973344056854151"/>
    <n v="70"/>
    <n v="190"/>
    <n v="33"/>
    <n v="33"/>
    <n v="33"/>
    <n v="58"/>
    <n v="405"/>
    <x v="0"/>
    <n v="5"/>
    <s v="Patient Pokémon"/>
    <n v="58"/>
    <n v="0"/>
    <n v="1000000"/>
    <n v="1.3"/>
    <s v="Sonansソーナンス"/>
    <s v="Wobbuffet"/>
    <n v="50"/>
    <s v="psychic"/>
    <m/>
    <n v="28.5"/>
    <n v="2"/>
    <x v="0"/>
  </r>
  <r>
    <s v="Inner Focus"/>
    <s v=" Early Bird"/>
    <s v=" Sap Sipper"/>
    <x v="0"/>
    <x v="0"/>
    <n v="0.85973344056854151"/>
    <n v="70"/>
    <n v="70"/>
    <n v="80"/>
    <n v="85"/>
    <n v="90"/>
    <n v="65"/>
    <n v="455"/>
    <x v="15"/>
    <n v="7"/>
    <s v="Long Neck Pokémon"/>
    <n v="65"/>
    <n v="0"/>
    <n v="1000000"/>
    <n v="1.5"/>
    <s v="Kirinrikiキリンリキ"/>
    <s v="Girafarig"/>
    <n v="50"/>
    <s v="normal"/>
    <s v="psychic"/>
    <n v="41.5"/>
    <n v="2"/>
    <x v="0"/>
  </r>
  <r>
    <s v="Sturdy"/>
    <s v=" Overcoat"/>
    <m/>
    <x v="0"/>
    <x v="0"/>
    <n v="0.85973344056854151"/>
    <n v="70"/>
    <n v="50"/>
    <n v="65"/>
    <n v="15"/>
    <n v="35"/>
    <n v="35"/>
    <n v="290"/>
    <x v="5"/>
    <n v="23"/>
    <s v="Bagworm Pokémon"/>
    <n v="90"/>
    <n v="0"/>
    <n v="1000000"/>
    <n v="0.6"/>
    <s v="Kunugidamaクヌギダマ"/>
    <s v="Pineco"/>
    <n v="50"/>
    <s v="bug"/>
    <m/>
    <n v="7.2"/>
    <n v="2"/>
    <x v="0"/>
  </r>
  <r>
    <s v="Sturdy"/>
    <s v=" Overcoat"/>
    <m/>
    <x v="0"/>
    <x v="0"/>
    <n v="0.85973344056854151"/>
    <n v="70"/>
    <n v="75"/>
    <n v="90"/>
    <n v="40"/>
    <n v="60"/>
    <n v="60"/>
    <n v="465"/>
    <x v="6"/>
    <n v="10"/>
    <s v="Bagworm Pokémon"/>
    <n v="140"/>
    <n v="0"/>
    <n v="1000000"/>
    <n v="1.2"/>
    <s v="Foretosフォレトス"/>
    <s v="Forretress"/>
    <n v="50"/>
    <s v="bug"/>
    <s v="steel"/>
    <n v="125.8"/>
    <n v="2"/>
    <x v="0"/>
  </r>
  <r>
    <s v="Serene Grace"/>
    <s v=" Run Away"/>
    <s v=" Rattled"/>
    <x v="0"/>
    <x v="0"/>
    <n v="0.85973344056854151"/>
    <n v="70"/>
    <n v="100"/>
    <n v="70"/>
    <n v="45"/>
    <n v="65"/>
    <n v="65"/>
    <n v="415"/>
    <x v="5"/>
    <n v="23"/>
    <s v="Land Snake Pokémon"/>
    <n v="70"/>
    <n v="0"/>
    <n v="1000000"/>
    <n v="1.5"/>
    <s v="Nokocchiノコッチ"/>
    <s v="Dunsparce"/>
    <n v="50"/>
    <s v="normal"/>
    <m/>
    <n v="14"/>
    <n v="2"/>
    <x v="0"/>
  </r>
  <r>
    <s v="Hyper Cutter"/>
    <s v=" Sand Veil"/>
    <s v=" Immunity"/>
    <x v="0"/>
    <x v="0"/>
    <n v="0.85973344056854151"/>
    <n v="70"/>
    <n v="65"/>
    <n v="75"/>
    <n v="85"/>
    <n v="35"/>
    <n v="65"/>
    <n v="430"/>
    <x v="15"/>
    <n v="7"/>
    <s v="Flyscorpion Pokémon"/>
    <n v="105"/>
    <n v="0"/>
    <n v="1059860"/>
    <n v="1.1000000000000001"/>
    <s v="Gligerグライガー"/>
    <s v="Gligar"/>
    <n v="50"/>
    <s v="ground"/>
    <s v="flying"/>
    <n v="64.8"/>
    <n v="2"/>
    <x v="0"/>
  </r>
  <r>
    <s v="Rock Head"/>
    <s v=" Sturdy"/>
    <s v=" Sheer Force"/>
    <x v="0"/>
    <x v="3"/>
    <n v="0.85973344056854151"/>
    <n v="70"/>
    <n v="75"/>
    <n v="125"/>
    <n v="30"/>
    <n v="55"/>
    <n v="95"/>
    <n v="610"/>
    <x v="9"/>
    <n v="2"/>
    <s v="Iron Snake Pokémon"/>
    <n v="230"/>
    <n v="0"/>
    <n v="1000000"/>
    <n v="9.1999999999999993"/>
    <s v="Haganeilハガネール"/>
    <s v="Steelix"/>
    <n v="50"/>
    <s v="steel"/>
    <s v="ground"/>
    <n v="400"/>
    <n v="2"/>
    <x v="0"/>
  </r>
  <r>
    <s v="Intimidate"/>
    <s v=" Run Away"/>
    <s v=" Rattled"/>
    <x v="0"/>
    <x v="0"/>
    <n v="0.85973344056854151"/>
    <n v="70"/>
    <n v="60"/>
    <n v="80"/>
    <n v="30"/>
    <n v="40"/>
    <n v="40"/>
    <n v="300"/>
    <x v="5"/>
    <n v="23"/>
    <s v="Fairy Pokémon"/>
    <n v="50"/>
    <n v="0"/>
    <n v="800000"/>
    <n v="0.6"/>
    <s v="Buluブルー"/>
    <s v="Snubbull"/>
    <n v="24.6"/>
    <s v="fairy"/>
    <m/>
    <n v="7.8"/>
    <n v="2"/>
    <x v="0"/>
  </r>
  <r>
    <s v="Intimidate"/>
    <s v=" Quick Feet"/>
    <s v=" Rattled"/>
    <x v="0"/>
    <x v="0"/>
    <n v="0.85973344056854151"/>
    <n v="70"/>
    <n v="90"/>
    <n v="120"/>
    <n v="45"/>
    <n v="60"/>
    <n v="60"/>
    <n v="450"/>
    <x v="6"/>
    <n v="10"/>
    <s v="Fairy Pokémon"/>
    <n v="75"/>
    <n v="0"/>
    <n v="800000"/>
    <n v="1.4"/>
    <s v="Granbuluグランブル"/>
    <s v="Granbull"/>
    <n v="24.6"/>
    <s v="fairy"/>
    <m/>
    <n v="48.7"/>
    <n v="2"/>
    <x v="0"/>
  </r>
  <r>
    <s v="Poison Point"/>
    <s v=" Swift Swim"/>
    <s v=" Intimidate"/>
    <x v="0"/>
    <x v="0"/>
    <n v="0.85973344056854151"/>
    <n v="70"/>
    <n v="65"/>
    <n v="95"/>
    <n v="85"/>
    <n v="55"/>
    <n v="55"/>
    <n v="440"/>
    <x v="0"/>
    <n v="5"/>
    <s v="Balloon Pokémon"/>
    <n v="85"/>
    <n v="0"/>
    <n v="1000000"/>
    <n v="0.5"/>
    <s v="Harysenハリーセン"/>
    <s v="Qwilfish"/>
    <n v="50"/>
    <s v="water"/>
    <s v="poison"/>
    <n v="3.9"/>
    <n v="2"/>
    <x v="0"/>
  </r>
  <r>
    <s v="Swarm"/>
    <s v=" Technician"/>
    <s v=" Light Metal"/>
    <x v="0"/>
    <x v="3"/>
    <n v="0.85973344056854151"/>
    <n v="70"/>
    <n v="70"/>
    <n v="150"/>
    <n v="75"/>
    <n v="65"/>
    <n v="100"/>
    <n v="600"/>
    <x v="9"/>
    <n v="2"/>
    <s v="Pincer Pokémon"/>
    <n v="140"/>
    <n v="0"/>
    <n v="1000000"/>
    <n v="1.8"/>
    <s v="Hassamハッサム"/>
    <s v="Scizor"/>
    <n v="50"/>
    <s v="bug"/>
    <s v="steel"/>
    <n v="118"/>
    <n v="2"/>
    <x v="0"/>
  </r>
  <r>
    <s v="Sturdy"/>
    <s v=" Gluttony"/>
    <s v=" Contrary"/>
    <x v="0"/>
    <x v="0"/>
    <n v="0.85973344056854151"/>
    <n v="70"/>
    <n v="20"/>
    <n v="10"/>
    <n v="5"/>
    <n v="10"/>
    <n v="230"/>
    <n v="505"/>
    <x v="5"/>
    <n v="23"/>
    <s v="Mold Pokémon"/>
    <n v="230"/>
    <n v="0"/>
    <n v="1059860"/>
    <n v="0.6"/>
    <s v="Tsubotsuboツボツボ"/>
    <s v="Shuckle"/>
    <n v="50"/>
    <s v="bug"/>
    <s v="rock"/>
    <n v="20.5"/>
    <n v="2"/>
    <x v="0"/>
  </r>
  <r>
    <s v="Swarm"/>
    <s v=" Guts"/>
    <s v=" Moxie"/>
    <x v="0"/>
    <x v="3"/>
    <n v="0.85973344056854151"/>
    <n v="70"/>
    <n v="80"/>
    <n v="185"/>
    <n v="75"/>
    <n v="40"/>
    <n v="105"/>
    <n v="600"/>
    <x v="0"/>
    <n v="5"/>
    <s v="Singlehorn Pokémon"/>
    <n v="115"/>
    <n v="1"/>
    <n v="1250000"/>
    <n v="1.5"/>
    <s v="Heracrosヘラクロス"/>
    <s v="Heracross"/>
    <n v="50"/>
    <s v="bug"/>
    <s v="fighting"/>
    <n v="54"/>
    <n v="2"/>
    <x v="0"/>
  </r>
  <r>
    <s v="Inner Focus"/>
    <s v=" Keen Eye"/>
    <s v=" Pickpocket"/>
    <x v="0"/>
    <x v="0"/>
    <n v="0.71946688113708268"/>
    <n v="35"/>
    <n v="55"/>
    <n v="95"/>
    <n v="115"/>
    <n v="35"/>
    <n v="75"/>
    <n v="430"/>
    <x v="15"/>
    <n v="7"/>
    <s v="Sharp Claw Pokémon"/>
    <n v="55"/>
    <n v="0"/>
    <n v="1059860"/>
    <n v="0.9"/>
    <s v="Nyulaニューラ"/>
    <s v="Sneasel"/>
    <n v="50"/>
    <s v="dark"/>
    <s v="ice"/>
    <n v="28"/>
    <n v="2"/>
    <x v="0"/>
  </r>
  <r>
    <s v="Pickup"/>
    <s v=" Quick Feet"/>
    <s v=" Honey Gather"/>
    <x v="0"/>
    <x v="0"/>
    <n v="0.85973344056854151"/>
    <n v="70"/>
    <n v="60"/>
    <n v="80"/>
    <n v="40"/>
    <n v="50"/>
    <n v="50"/>
    <n v="330"/>
    <x v="2"/>
    <n v="13"/>
    <s v="Little Bear Pokémon"/>
    <n v="50"/>
    <n v="0"/>
    <n v="1000000"/>
    <n v="0.6"/>
    <s v="Himegumaヒメグマ"/>
    <s v="Teddiursa"/>
    <n v="50"/>
    <s v="normal"/>
    <m/>
    <n v="8.8000000000000007"/>
    <n v="2"/>
    <x v="0"/>
  </r>
  <r>
    <s v="Guts"/>
    <s v=" Quick Feet"/>
    <s v=" Unnerve"/>
    <x v="0"/>
    <x v="0"/>
    <n v="0.85973344056854151"/>
    <n v="70"/>
    <n v="90"/>
    <n v="130"/>
    <n v="55"/>
    <n v="75"/>
    <n v="75"/>
    <n v="500"/>
    <x v="15"/>
    <n v="7"/>
    <s v="Hibernator Pokémon"/>
    <n v="75"/>
    <n v="0"/>
    <n v="1000000"/>
    <n v="1.8"/>
    <s v="Ringumaリングマ"/>
    <s v="Ursaring"/>
    <n v="50"/>
    <s v="normal"/>
    <m/>
    <n v="125.8"/>
    <n v="2"/>
    <x v="0"/>
  </r>
  <r>
    <s v="Magma Armor"/>
    <s v=" Flame Body"/>
    <s v=" Weak Armor"/>
    <x v="0"/>
    <x v="0"/>
    <n v="0.85973344056854151"/>
    <n v="70"/>
    <n v="40"/>
    <n v="40"/>
    <n v="20"/>
    <n v="70"/>
    <n v="40"/>
    <n v="250"/>
    <x v="5"/>
    <n v="23"/>
    <s v="Lava Pokémon"/>
    <n v="40"/>
    <n v="0"/>
    <n v="1000000"/>
    <n v="0.7"/>
    <s v="Magmagマグマッグ"/>
    <s v="Slugma"/>
    <n v="50"/>
    <s v="fire"/>
    <m/>
    <n v="35"/>
    <n v="2"/>
    <x v="0"/>
  </r>
  <r>
    <s v="Magma Armor"/>
    <s v=" Flame Body"/>
    <s v=" Weak Armor"/>
    <x v="0"/>
    <x v="0"/>
    <n v="0.85973344056854151"/>
    <n v="70"/>
    <n v="60"/>
    <n v="50"/>
    <n v="30"/>
    <n v="90"/>
    <n v="80"/>
    <n v="430"/>
    <x v="6"/>
    <n v="10"/>
    <s v="Lava Pokémon"/>
    <n v="120"/>
    <n v="0"/>
    <n v="1000000"/>
    <n v="0.8"/>
    <s v="Magcargotマグカルゴ"/>
    <s v="Magcargo"/>
    <n v="50"/>
    <s v="fire"/>
    <s v="rock"/>
    <n v="55"/>
    <n v="2"/>
    <x v="0"/>
  </r>
  <r>
    <s v="Oblivious"/>
    <s v=" Snow Cloak"/>
    <s v=" Thick Fat"/>
    <x v="0"/>
    <x v="0"/>
    <n v="0.85973344056854151"/>
    <n v="70"/>
    <n v="50"/>
    <n v="50"/>
    <n v="50"/>
    <n v="30"/>
    <n v="30"/>
    <n v="250"/>
    <x v="16"/>
    <n v="26"/>
    <s v="Pig Pokémon"/>
    <n v="40"/>
    <n v="1"/>
    <n v="1250000"/>
    <n v="0.4"/>
    <s v="Urimooウリムー"/>
    <s v="Swinub"/>
    <n v="50"/>
    <s v="ice"/>
    <s v="ground"/>
    <n v="6.5"/>
    <n v="2"/>
    <x v="0"/>
  </r>
  <r>
    <s v="Oblivious"/>
    <s v=" Snow Cloak"/>
    <s v=" Thick Fat"/>
    <x v="0"/>
    <x v="0"/>
    <n v="0.85973344056854151"/>
    <n v="70"/>
    <n v="100"/>
    <n v="100"/>
    <n v="50"/>
    <n v="60"/>
    <n v="60"/>
    <n v="450"/>
    <x v="6"/>
    <n v="10"/>
    <s v="Swine Pokémon"/>
    <n v="80"/>
    <n v="1"/>
    <n v="1250000"/>
    <n v="1.1000000000000001"/>
    <s v="Inomooイノムー"/>
    <s v="Piloswine"/>
    <n v="50"/>
    <s v="ice"/>
    <s v="ground"/>
    <n v="55.8"/>
    <n v="2"/>
    <x v="0"/>
  </r>
  <r>
    <s v="Hustle"/>
    <s v=" Natural Cure"/>
    <s v=" Regenerator"/>
    <x v="0"/>
    <x v="0"/>
    <n v="0.85973344056854151"/>
    <n v="70"/>
    <n v="65"/>
    <n v="55"/>
    <n v="35"/>
    <n v="65"/>
    <n v="95"/>
    <n v="410"/>
    <x v="15"/>
    <n v="7"/>
    <s v="Coral Pokémon"/>
    <n v="95"/>
    <n v="0"/>
    <n v="800000"/>
    <n v="0.6"/>
    <s v="Sunnygoサニーゴ"/>
    <s v="Corsola"/>
    <n v="24.6"/>
    <s v="water"/>
    <s v="rock"/>
    <n v="5"/>
    <n v="2"/>
    <x v="0"/>
  </r>
  <r>
    <s v="Hustle"/>
    <s v=" Sniper"/>
    <s v=" Moody"/>
    <x v="0"/>
    <x v="0"/>
    <n v="0.85973344056854151"/>
    <n v="70"/>
    <n v="35"/>
    <n v="65"/>
    <n v="65"/>
    <n v="65"/>
    <n v="35"/>
    <n v="300"/>
    <x v="5"/>
    <n v="23"/>
    <s v="Jet Pokémon"/>
    <n v="35"/>
    <n v="0"/>
    <n v="1000000"/>
    <n v="0.6"/>
    <s v="Teppouoテッポウオ"/>
    <s v="Remoraid"/>
    <n v="50"/>
    <s v="water"/>
    <m/>
    <n v="12"/>
    <n v="2"/>
    <x v="0"/>
  </r>
  <r>
    <s v="Suction Cups"/>
    <s v=" Sniper"/>
    <s v=" Moody"/>
    <x v="0"/>
    <x v="0"/>
    <n v="0.85973344056854151"/>
    <n v="70"/>
    <n v="75"/>
    <n v="105"/>
    <n v="45"/>
    <n v="105"/>
    <n v="75"/>
    <n v="480"/>
    <x v="6"/>
    <n v="10"/>
    <s v="Jet Pokémon"/>
    <n v="75"/>
    <n v="0"/>
    <n v="1000000"/>
    <n v="0.9"/>
    <s v="Okutankオクタン"/>
    <s v="Octillery"/>
    <n v="50"/>
    <s v="water"/>
    <m/>
    <n v="28.5"/>
    <n v="2"/>
    <x v="0"/>
  </r>
  <r>
    <s v="Vital Spirit"/>
    <s v=" Hustle"/>
    <s v=" Insomnia"/>
    <x v="0"/>
    <x v="0"/>
    <n v="0.85973344056854151"/>
    <n v="70"/>
    <n v="45"/>
    <n v="55"/>
    <n v="75"/>
    <n v="65"/>
    <n v="45"/>
    <n v="330"/>
    <x v="0"/>
    <n v="5"/>
    <s v="Delivery Pokémon"/>
    <n v="45"/>
    <n v="0"/>
    <n v="800000"/>
    <n v="0.9"/>
    <s v="Delibirdデリバード"/>
    <s v="Delibird"/>
    <n v="50"/>
    <s v="ice"/>
    <s v="flying"/>
    <n v="16"/>
    <n v="2"/>
    <x v="0"/>
  </r>
  <r>
    <s v="Swift Swim"/>
    <s v=" Water Absorb"/>
    <s v=" Water Veil"/>
    <x v="0"/>
    <x v="3"/>
    <n v="0.85973344056854151"/>
    <n v="70"/>
    <n v="85"/>
    <n v="40"/>
    <n v="70"/>
    <n v="80"/>
    <n v="140"/>
    <n v="485"/>
    <x v="9"/>
    <n v="2"/>
    <s v="Kite Pokémon"/>
    <n v="70"/>
    <n v="1"/>
    <n v="1250000"/>
    <n v="2.1"/>
    <s v="Mantainマンタイン"/>
    <s v="Mantine"/>
    <n v="50"/>
    <s v="water"/>
    <s v="flying"/>
    <n v="220"/>
    <n v="2"/>
    <x v="0"/>
  </r>
  <r>
    <s v="Keen Eye"/>
    <s v=" Sturdy"/>
    <s v=" Weak Armor"/>
    <x v="0"/>
    <x v="3"/>
    <n v="0.85973344056854151"/>
    <n v="70"/>
    <n v="65"/>
    <n v="80"/>
    <n v="70"/>
    <n v="40"/>
    <n v="70"/>
    <n v="465"/>
    <x v="9"/>
    <n v="2"/>
    <s v="Armor Bird Pokémon"/>
    <n v="140"/>
    <n v="1"/>
    <n v="1250000"/>
    <n v="1.7"/>
    <s v="Airmdエアームド"/>
    <s v="Skarmory"/>
    <n v="50"/>
    <s v="steel"/>
    <s v="flying"/>
    <n v="50.5"/>
    <n v="2"/>
    <x v="0"/>
  </r>
  <r>
    <s v="Early Bird"/>
    <s v=" Flash Fire"/>
    <s v=" Unnerve"/>
    <x v="0"/>
    <x v="0"/>
    <n v="0.71946688113708268"/>
    <n v="35"/>
    <n v="45"/>
    <n v="60"/>
    <n v="65"/>
    <n v="80"/>
    <n v="50"/>
    <n v="330"/>
    <x v="2"/>
    <n v="13"/>
    <s v="Dark Pokémon"/>
    <n v="30"/>
    <n v="1"/>
    <n v="1250000"/>
    <n v="0.6"/>
    <s v="Delvilデルビル"/>
    <s v="Houndour"/>
    <n v="50"/>
    <s v="dark"/>
    <s v="fire"/>
    <n v="10.8"/>
    <n v="2"/>
    <x v="0"/>
  </r>
  <r>
    <s v="Early Bird"/>
    <s v=" Flash Fire"/>
    <s v=" Unnerve"/>
    <x v="0"/>
    <x v="0"/>
    <n v="0.71946688113708268"/>
    <n v="35"/>
    <n v="75"/>
    <n v="90"/>
    <n v="115"/>
    <n v="140"/>
    <n v="90"/>
    <n v="600"/>
    <x v="0"/>
    <n v="5"/>
    <s v="Dark Pokémon"/>
    <n v="90"/>
    <n v="1"/>
    <n v="1250000"/>
    <n v="1.4"/>
    <s v="Hellgarヘルガー"/>
    <s v="Houndoom"/>
    <n v="50"/>
    <s v="dark"/>
    <s v="fire"/>
    <n v="35"/>
    <n v="2"/>
    <x v="0"/>
  </r>
  <r>
    <s v="Swift Swim"/>
    <s v=" Sniper"/>
    <s v=" Damp"/>
    <x v="0"/>
    <x v="0"/>
    <n v="0.85973344056854151"/>
    <n v="70"/>
    <n v="75"/>
    <n v="95"/>
    <n v="85"/>
    <n v="95"/>
    <n v="95"/>
    <n v="540"/>
    <x v="0"/>
    <n v="5"/>
    <s v="Dragon Pokémon"/>
    <n v="95"/>
    <n v="0"/>
    <n v="1000000"/>
    <n v="1.8"/>
    <s v="Kingdraキングドラ"/>
    <s v="Kingdra"/>
    <n v="50"/>
    <s v="water"/>
    <s v="dragon"/>
    <n v="152"/>
    <n v="2"/>
    <x v="0"/>
  </r>
  <r>
    <s v="Pickup"/>
    <s v=" Sand Veil"/>
    <m/>
    <x v="0"/>
    <x v="0"/>
    <n v="0.85973344056854151"/>
    <n v="70"/>
    <n v="90"/>
    <n v="60"/>
    <n v="40"/>
    <n v="40"/>
    <n v="40"/>
    <n v="330"/>
    <x v="2"/>
    <n v="13"/>
    <s v="Long Nose Pokémon"/>
    <n v="60"/>
    <n v="0"/>
    <n v="1000000"/>
    <n v="0.5"/>
    <s v="Gomazouゴマゾウ"/>
    <s v="Phanpy"/>
    <n v="50"/>
    <s v="ground"/>
    <m/>
    <n v="33.5"/>
    <n v="2"/>
    <x v="0"/>
  </r>
  <r>
    <s v="Sturdy"/>
    <s v=" Sand Veil"/>
    <m/>
    <x v="0"/>
    <x v="0"/>
    <n v="0.85973344056854151"/>
    <n v="70"/>
    <n v="90"/>
    <n v="120"/>
    <n v="50"/>
    <n v="60"/>
    <n v="60"/>
    <n v="500"/>
    <x v="15"/>
    <n v="7"/>
    <s v="Armor Pokémon"/>
    <n v="120"/>
    <n v="0"/>
    <n v="1000000"/>
    <n v="1.1000000000000001"/>
    <s v="Donfanドンファン"/>
    <s v="Donphan"/>
    <n v="50"/>
    <s v="ground"/>
    <m/>
    <n v="120"/>
    <n v="2"/>
    <x v="0"/>
  </r>
  <r>
    <s v="Trace"/>
    <s v=" Download"/>
    <s v=" Analytic"/>
    <x v="0"/>
    <x v="0"/>
    <n v="0.85973344056854151"/>
    <n v="70"/>
    <n v="85"/>
    <n v="80"/>
    <n v="60"/>
    <n v="105"/>
    <n v="95"/>
    <n v="515"/>
    <x v="0"/>
    <n v="5"/>
    <s v="Virtual Pokémon"/>
    <n v="90"/>
    <n v="0"/>
    <n v="1000000"/>
    <n v="0.6"/>
    <s v="Porygon2ポリゴン２"/>
    <s v="Porygon2"/>
    <m/>
    <s v="normal"/>
    <m/>
    <n v="32.5"/>
    <n v="2"/>
    <x v="0"/>
  </r>
  <r>
    <s v="Intimidate"/>
    <s v=" Frisk"/>
    <s v=" Sap Sipper"/>
    <x v="0"/>
    <x v="0"/>
    <n v="0.85973344056854151"/>
    <n v="70"/>
    <n v="73"/>
    <n v="95"/>
    <n v="85"/>
    <n v="85"/>
    <n v="65"/>
    <n v="465"/>
    <x v="0"/>
    <n v="5"/>
    <s v="Big Horn Pokémon"/>
    <n v="62"/>
    <n v="1"/>
    <n v="1250000"/>
    <n v="1.4"/>
    <s v="Odoshishiオドシシ"/>
    <s v="Stantler"/>
    <n v="50"/>
    <s v="normal"/>
    <m/>
    <n v="71.2"/>
    <n v="2"/>
    <x v="0"/>
  </r>
  <r>
    <s v="Own Tempo"/>
    <s v=" Technician"/>
    <s v=" Moody"/>
    <x v="0"/>
    <x v="0"/>
    <n v="0.85973344056854151"/>
    <n v="70"/>
    <n v="55"/>
    <n v="20"/>
    <n v="75"/>
    <n v="20"/>
    <n v="45"/>
    <n v="250"/>
    <x v="0"/>
    <n v="5"/>
    <s v="Painter Pokémon"/>
    <n v="35"/>
    <n v="0"/>
    <n v="800000"/>
    <n v="1.2"/>
    <s v="Dobleドーブル"/>
    <s v="Smeargle"/>
    <n v="50"/>
    <s v="normal"/>
    <m/>
    <n v="58"/>
    <n v="2"/>
    <x v="0"/>
  </r>
  <r>
    <s v="Guts"/>
    <s v=" Steadfast"/>
    <s v=" Vital Spirit"/>
    <x v="0"/>
    <x v="3"/>
    <n v="0.85973344056854151"/>
    <n v="70"/>
    <n v="35"/>
    <n v="35"/>
    <n v="35"/>
    <n v="35"/>
    <n v="35"/>
    <n v="210"/>
    <x v="6"/>
    <n v="10"/>
    <s v="Scuffle Pokémon"/>
    <n v="35"/>
    <n v="0"/>
    <n v="1000000"/>
    <n v="0.7"/>
    <s v="Balkieバルキー"/>
    <s v="Tyrogue"/>
    <n v="100"/>
    <s v="fighting"/>
    <m/>
    <n v="21"/>
    <n v="2"/>
    <x v="0"/>
  </r>
  <r>
    <s v="Intimidate"/>
    <s v=" Technician"/>
    <s v=" Steadfast"/>
    <x v="0"/>
    <x v="3"/>
    <n v="0.85973344056854151"/>
    <n v="70"/>
    <n v="50"/>
    <n v="95"/>
    <n v="70"/>
    <n v="35"/>
    <n v="110"/>
    <n v="455"/>
    <x v="0"/>
    <n v="5"/>
    <s v="Handstand Pokémon"/>
    <n v="95"/>
    <n v="0"/>
    <n v="1000000"/>
    <n v="1.4"/>
    <s v="Kapoererカポエラー"/>
    <s v="Hitmontop"/>
    <n v="100"/>
    <s v="fighting"/>
    <m/>
    <n v="48"/>
    <n v="2"/>
    <x v="0"/>
  </r>
  <r>
    <s v="Oblivious"/>
    <s v=" Forewarn"/>
    <s v=" Hydration"/>
    <x v="0"/>
    <x v="3"/>
    <n v="0.85973344056854151"/>
    <n v="70"/>
    <n v="45"/>
    <n v="30"/>
    <n v="65"/>
    <n v="85"/>
    <n v="65"/>
    <n v="305"/>
    <x v="0"/>
    <n v="5"/>
    <s v="Kiss Pokémon"/>
    <n v="15"/>
    <n v="0"/>
    <n v="1000000"/>
    <n v="0.4"/>
    <s v="Muchulムチュール"/>
    <s v="Smoochum"/>
    <n v="0"/>
    <s v="ice"/>
    <s v="psychic"/>
    <n v="6"/>
    <n v="2"/>
    <x v="0"/>
  </r>
  <r>
    <s v="Static"/>
    <s v=" Vital Spirit"/>
    <m/>
    <x v="0"/>
    <x v="3"/>
    <n v="0.85973344056854151"/>
    <n v="70"/>
    <n v="45"/>
    <n v="63"/>
    <n v="95"/>
    <n v="65"/>
    <n v="55"/>
    <n v="360"/>
    <x v="0"/>
    <n v="5"/>
    <s v="Electric Pokémon"/>
    <n v="37"/>
    <n v="0"/>
    <n v="1000000"/>
    <n v="0.6"/>
    <s v="Elekidエレキッド"/>
    <s v="Elekid"/>
    <n v="75.400000000000006"/>
    <s v="electric"/>
    <m/>
    <n v="23.5"/>
    <n v="2"/>
    <x v="0"/>
  </r>
  <r>
    <s v="Flame Body"/>
    <s v=" Vital Spirit"/>
    <m/>
    <x v="0"/>
    <x v="3"/>
    <n v="0.85973344056854151"/>
    <n v="70"/>
    <n v="45"/>
    <n v="75"/>
    <n v="83"/>
    <n v="70"/>
    <n v="55"/>
    <n v="365"/>
    <x v="0"/>
    <n v="5"/>
    <s v="Live Coal Pokémon"/>
    <n v="37"/>
    <n v="0"/>
    <n v="1000000"/>
    <n v="0.7"/>
    <s v="Bubyブビィ"/>
    <s v="Magby"/>
    <n v="75.400000000000006"/>
    <s v="fire"/>
    <m/>
    <n v="21.4"/>
    <n v="2"/>
    <x v="0"/>
  </r>
  <r>
    <s v="Thick Fat"/>
    <s v=" Scrappy"/>
    <s v=" Sap Sipper"/>
    <x v="0"/>
    <x v="0"/>
    <n v="0.85973344056854151"/>
    <n v="70"/>
    <n v="95"/>
    <n v="80"/>
    <n v="100"/>
    <n v="40"/>
    <n v="70"/>
    <n v="490"/>
    <x v="0"/>
    <n v="5"/>
    <s v="Milk Cow Pokémon"/>
    <n v="105"/>
    <n v="1"/>
    <n v="1250000"/>
    <n v="1.2"/>
    <s v="Miltankミルタンク"/>
    <s v="Miltank"/>
    <n v="0"/>
    <s v="normal"/>
    <m/>
    <n v="75.5"/>
    <n v="2"/>
    <x v="0"/>
  </r>
  <r>
    <s v="Natural Cure"/>
    <s v=" Serene Grace"/>
    <s v=" Healer"/>
    <x v="0"/>
    <x v="4"/>
    <n v="1"/>
    <n v="140"/>
    <n v="255"/>
    <n v="10"/>
    <n v="55"/>
    <n v="75"/>
    <n v="135"/>
    <n v="540"/>
    <x v="17"/>
    <n v="3"/>
    <s v="Happiness Pokémon"/>
    <n v="10"/>
    <n v="0"/>
    <n v="800000"/>
    <n v="1.5"/>
    <s v="Happinasハピナス"/>
    <s v="Blissey"/>
    <n v="0"/>
    <s v="normal"/>
    <m/>
    <n v="46.8"/>
    <n v="2"/>
    <x v="0"/>
  </r>
  <r>
    <s v="Pressure"/>
    <s v=" Inner Focus"/>
    <m/>
    <x v="1"/>
    <x v="8"/>
    <n v="0.71946688113708268"/>
    <n v="35"/>
    <n v="90"/>
    <n v="85"/>
    <n v="115"/>
    <n v="115"/>
    <n v="100"/>
    <n v="580"/>
    <x v="19"/>
    <n v="1"/>
    <s v="Thunder Pokémon"/>
    <n v="75"/>
    <n v="1"/>
    <n v="1250000"/>
    <n v="1.9"/>
    <s v="Raikouライコウ"/>
    <s v="Raikou"/>
    <m/>
    <s v="electric"/>
    <m/>
    <n v="178"/>
    <n v="2"/>
    <x v="1"/>
  </r>
  <r>
    <s v="Pressure"/>
    <s v=" Inner Focus"/>
    <m/>
    <x v="1"/>
    <x v="8"/>
    <n v="0.71946688113708268"/>
    <n v="35"/>
    <n v="115"/>
    <n v="115"/>
    <n v="100"/>
    <n v="90"/>
    <n v="75"/>
    <n v="580"/>
    <x v="19"/>
    <n v="1"/>
    <s v="Volcano Pokémon"/>
    <n v="85"/>
    <n v="1"/>
    <n v="1250000"/>
    <n v="2.1"/>
    <s v="Enteiエンテイ"/>
    <s v="Entei"/>
    <m/>
    <s v="fire"/>
    <m/>
    <n v="198"/>
    <n v="2"/>
    <x v="1"/>
  </r>
  <r>
    <s v="Pressure"/>
    <s v=" Inner Focus"/>
    <m/>
    <x v="1"/>
    <x v="8"/>
    <n v="0.71946688113708268"/>
    <n v="35"/>
    <n v="100"/>
    <n v="75"/>
    <n v="85"/>
    <n v="90"/>
    <n v="115"/>
    <n v="580"/>
    <x v="19"/>
    <n v="1"/>
    <s v="Aurora Pokémon"/>
    <n v="115"/>
    <n v="1"/>
    <n v="1250000"/>
    <n v="2"/>
    <s v="Suicuneスイクン"/>
    <s v="Suicune"/>
    <m/>
    <s v="water"/>
    <m/>
    <n v="187"/>
    <n v="2"/>
    <x v="1"/>
  </r>
  <r>
    <s v="Guts"/>
    <s v=" Sand Veil"/>
    <m/>
    <x v="0"/>
    <x v="4"/>
    <n v="0.71946688113708268"/>
    <n v="35"/>
    <n v="50"/>
    <n v="64"/>
    <n v="41"/>
    <n v="45"/>
    <n v="50"/>
    <n v="300"/>
    <x v="0"/>
    <n v="5"/>
    <s v="Rock Skin Pokémon"/>
    <n v="50"/>
    <n v="1"/>
    <n v="1250000"/>
    <n v="0.6"/>
    <s v="Yogirasヨーギラス"/>
    <s v="Larvitar"/>
    <n v="50"/>
    <s v="rock"/>
    <s v="ground"/>
    <n v="72"/>
    <n v="2"/>
    <x v="0"/>
  </r>
  <r>
    <s v="Shed Skin"/>
    <m/>
    <m/>
    <x v="0"/>
    <x v="4"/>
    <n v="0.71946688113708268"/>
    <n v="35"/>
    <n v="70"/>
    <n v="84"/>
    <n v="51"/>
    <n v="65"/>
    <n v="70"/>
    <n v="410"/>
    <x v="0"/>
    <n v="5"/>
    <s v="Hard Shell Pokémon"/>
    <n v="70"/>
    <n v="1"/>
    <n v="1250000"/>
    <n v="1.2"/>
    <s v="Sanagirasサナギラス"/>
    <s v="Pupitar"/>
    <n v="50"/>
    <s v="rock"/>
    <s v="ground"/>
    <n v="152"/>
    <n v="2"/>
    <x v="0"/>
  </r>
  <r>
    <s v="Sand Stream"/>
    <s v=" Unnerve"/>
    <m/>
    <x v="0"/>
    <x v="4"/>
    <n v="0.71946688113708268"/>
    <n v="35"/>
    <n v="100"/>
    <n v="164"/>
    <n v="71"/>
    <n v="95"/>
    <n v="120"/>
    <n v="700"/>
    <x v="0"/>
    <n v="5"/>
    <s v="Armor Pokémon"/>
    <n v="150"/>
    <n v="1"/>
    <n v="1250000"/>
    <n v="2"/>
    <s v="Bangirasバンギラス"/>
    <s v="Tyranitar"/>
    <n v="50"/>
    <s v="rock"/>
    <s v="dark"/>
    <n v="202"/>
    <n v="2"/>
    <x v="0"/>
  </r>
  <r>
    <s v="Pressure"/>
    <s v=" Multiscale"/>
    <m/>
    <x v="1"/>
    <x v="9"/>
    <m/>
    <n v="70"/>
    <n v="106"/>
    <n v="90"/>
    <n v="110"/>
    <n v="90"/>
    <n v="154"/>
    <n v="680"/>
    <x v="19"/>
    <n v="1"/>
    <s v="Diving Pokémon"/>
    <n v="130"/>
    <n v="1"/>
    <n v="1250000"/>
    <n v="5.2"/>
    <s v="Lugiaルギア"/>
    <s v="Lugia"/>
    <m/>
    <s v="psychic"/>
    <s v="flying"/>
    <n v="216"/>
    <n v="2"/>
    <x v="1"/>
  </r>
  <r>
    <s v="Pressure"/>
    <s v=" Regenerator"/>
    <m/>
    <x v="1"/>
    <x v="9"/>
    <m/>
    <n v="70"/>
    <n v="106"/>
    <n v="130"/>
    <n v="90"/>
    <n v="110"/>
    <n v="154"/>
    <n v="680"/>
    <x v="19"/>
    <n v="1"/>
    <s v="Rainbow Pokémon"/>
    <n v="90"/>
    <n v="1"/>
    <n v="1250000"/>
    <n v="3.8"/>
    <s v="Hououホウオウ"/>
    <s v="Ho-Oh"/>
    <m/>
    <s v="fire"/>
    <s v="flying"/>
    <n v="199"/>
    <n v="2"/>
    <x v="1"/>
  </r>
  <r>
    <s v="Natural Cure"/>
    <m/>
    <m/>
    <x v="0"/>
    <x v="9"/>
    <n v="0.93191084909710109"/>
    <n v="100"/>
    <n v="100"/>
    <n v="100"/>
    <n v="100"/>
    <n v="100"/>
    <n v="100"/>
    <n v="600"/>
    <x v="0"/>
    <n v="5"/>
    <s v="Time Travel Pokémon"/>
    <n v="100"/>
    <n v="0"/>
    <n v="1059860"/>
    <n v="0.6"/>
    <s v="Celebiセレビィ"/>
    <s v="Celebi"/>
    <m/>
    <s v="psychic"/>
    <s v="grass"/>
    <n v="5"/>
    <n v="2"/>
    <x v="1"/>
  </r>
  <r>
    <s v="Overgrow"/>
    <s v=" Unburden"/>
    <m/>
    <x v="0"/>
    <x v="0"/>
    <n v="0.85973344056854151"/>
    <n v="70"/>
    <n v="40"/>
    <n v="45"/>
    <n v="70"/>
    <n v="65"/>
    <n v="55"/>
    <n v="310"/>
    <x v="0"/>
    <n v="5"/>
    <s v="Wood Gecko Pokémon"/>
    <n v="35"/>
    <n v="0"/>
    <n v="1059860"/>
    <n v="0.5"/>
    <s v="Kimoriキモリ"/>
    <s v="Treecko"/>
    <n v="88.1"/>
    <s v="grass"/>
    <m/>
    <n v="5"/>
    <n v="3"/>
    <x v="0"/>
  </r>
  <r>
    <s v="Overgrow"/>
    <s v=" Unburden"/>
    <m/>
    <x v="0"/>
    <x v="0"/>
    <n v="0.85973344056854151"/>
    <n v="70"/>
    <n v="50"/>
    <n v="65"/>
    <n v="95"/>
    <n v="85"/>
    <n v="65"/>
    <n v="405"/>
    <x v="0"/>
    <n v="5"/>
    <s v="Wood Gecko Pokémon"/>
    <n v="45"/>
    <n v="0"/>
    <n v="1059860"/>
    <n v="0.9"/>
    <s v="Juptileジュプトル"/>
    <s v="Grovyle"/>
    <n v="88.1"/>
    <s v="grass"/>
    <m/>
    <n v="21.6"/>
    <n v="3"/>
    <x v="0"/>
  </r>
  <r>
    <s v="Overgrow"/>
    <s v=" Unburden"/>
    <m/>
    <x v="0"/>
    <x v="0"/>
    <n v="0.85973344056854151"/>
    <n v="70"/>
    <n v="70"/>
    <n v="110"/>
    <n v="145"/>
    <n v="145"/>
    <n v="85"/>
    <n v="630"/>
    <x v="0"/>
    <n v="5"/>
    <s v="Forest Pokémon"/>
    <n v="75"/>
    <n v="0"/>
    <n v="1059860"/>
    <n v="1.7"/>
    <s v="Jukainジュカイン"/>
    <s v="Sceptile"/>
    <n v="88.1"/>
    <s v="grass"/>
    <m/>
    <n v="52.2"/>
    <n v="3"/>
    <x v="0"/>
  </r>
  <r>
    <s v="Blaze"/>
    <s v=" Speed Boost"/>
    <m/>
    <x v="0"/>
    <x v="0"/>
    <n v="0.85973344056854151"/>
    <n v="70"/>
    <n v="45"/>
    <n v="60"/>
    <n v="45"/>
    <n v="70"/>
    <n v="50"/>
    <n v="310"/>
    <x v="0"/>
    <n v="5"/>
    <s v="Chick Pokémon"/>
    <n v="40"/>
    <n v="0"/>
    <n v="1059860"/>
    <n v="0.4"/>
    <s v="Achamoアチャモ"/>
    <s v="Torchic"/>
    <n v="88.1"/>
    <s v="fire"/>
    <m/>
    <n v="2.5"/>
    <n v="3"/>
    <x v="0"/>
  </r>
  <r>
    <s v="Blaze"/>
    <s v=" Speed Boost"/>
    <m/>
    <x v="0"/>
    <x v="0"/>
    <n v="0.85973344056854151"/>
    <n v="70"/>
    <n v="60"/>
    <n v="85"/>
    <n v="55"/>
    <n v="85"/>
    <n v="60"/>
    <n v="405"/>
    <x v="0"/>
    <n v="5"/>
    <s v="Young Fowl Pokémon"/>
    <n v="60"/>
    <n v="0"/>
    <n v="1059860"/>
    <n v="0.9"/>
    <s v="Wakasyamoワカシャモ"/>
    <s v="Combusken"/>
    <n v="88.1"/>
    <s v="fire"/>
    <s v="fighting"/>
    <n v="19.5"/>
    <n v="3"/>
    <x v="0"/>
  </r>
  <r>
    <s v="Blaze"/>
    <s v=" Speed Boost"/>
    <m/>
    <x v="0"/>
    <x v="0"/>
    <n v="0.85973344056854151"/>
    <n v="70"/>
    <n v="80"/>
    <n v="160"/>
    <n v="100"/>
    <n v="130"/>
    <n v="80"/>
    <n v="630"/>
    <x v="0"/>
    <n v="5"/>
    <s v="Blaze Pokémon"/>
    <n v="80"/>
    <n v="0"/>
    <n v="1059860"/>
    <n v="1.9"/>
    <s v="Bursyamoバシャーモ"/>
    <s v="Blaziken"/>
    <n v="88.1"/>
    <s v="fire"/>
    <s v="fighting"/>
    <n v="52"/>
    <n v="3"/>
    <x v="0"/>
  </r>
  <r>
    <s v="Torrent"/>
    <s v=" Damp"/>
    <m/>
    <x v="0"/>
    <x v="0"/>
    <n v="0.85973344056854151"/>
    <n v="70"/>
    <n v="50"/>
    <n v="70"/>
    <n v="40"/>
    <n v="50"/>
    <n v="50"/>
    <n v="310"/>
    <x v="0"/>
    <n v="5"/>
    <s v="Mud Fish Pokémon"/>
    <n v="50"/>
    <n v="0"/>
    <n v="1059860"/>
    <n v="0.4"/>
    <s v="Mizugorouミズゴロウ"/>
    <s v="Mudkip"/>
    <n v="88.1"/>
    <s v="water"/>
    <m/>
    <n v="7.6"/>
    <n v="3"/>
    <x v="0"/>
  </r>
  <r>
    <s v="Torrent"/>
    <s v=" Damp"/>
    <m/>
    <x v="0"/>
    <x v="0"/>
    <n v="0.85973344056854151"/>
    <n v="70"/>
    <n v="70"/>
    <n v="85"/>
    <n v="50"/>
    <n v="60"/>
    <n v="70"/>
    <n v="405"/>
    <x v="0"/>
    <n v="5"/>
    <s v="Mud Fish Pokémon"/>
    <n v="70"/>
    <n v="0"/>
    <n v="1059860"/>
    <n v="0.7"/>
    <s v="Numacrawヌマクロー"/>
    <s v="Marshtomp"/>
    <n v="88.1"/>
    <s v="water"/>
    <s v="ground"/>
    <n v="28"/>
    <n v="3"/>
    <x v="0"/>
  </r>
  <r>
    <s v="Torrent"/>
    <s v=" Damp"/>
    <m/>
    <x v="0"/>
    <x v="0"/>
    <n v="0.85973344056854151"/>
    <n v="70"/>
    <n v="100"/>
    <n v="150"/>
    <n v="70"/>
    <n v="95"/>
    <n v="110"/>
    <n v="635"/>
    <x v="0"/>
    <n v="5"/>
    <s v="Mud Fish Pokémon"/>
    <n v="110"/>
    <n v="0"/>
    <n v="1059860"/>
    <n v="1.5"/>
    <s v="Laglargeラグラージ"/>
    <s v="Swampert"/>
    <n v="88.1"/>
    <s v="water"/>
    <s v="ground"/>
    <n v="81.900000000000006"/>
    <n v="3"/>
    <x v="0"/>
  </r>
  <r>
    <s v="Run Away"/>
    <s v=" Quick Feet"/>
    <s v=" Rattled"/>
    <x v="0"/>
    <x v="1"/>
    <n v="0.85973344056854151"/>
    <n v="70"/>
    <n v="35"/>
    <n v="55"/>
    <n v="35"/>
    <n v="30"/>
    <n v="30"/>
    <n v="220"/>
    <x v="1"/>
    <n v="28"/>
    <s v="Bite Pokémon"/>
    <n v="35"/>
    <n v="0"/>
    <n v="1000000"/>
    <n v="0.5"/>
    <s v="Pochienaポチエナ"/>
    <s v="Poochyena"/>
    <n v="50"/>
    <s v="dark"/>
    <m/>
    <n v="13.6"/>
    <n v="3"/>
    <x v="0"/>
  </r>
  <r>
    <s v="Intimidate"/>
    <s v=" Quick Feet"/>
    <s v=" Moxie"/>
    <x v="0"/>
    <x v="1"/>
    <n v="0.85973344056854151"/>
    <n v="70"/>
    <n v="70"/>
    <n v="90"/>
    <n v="70"/>
    <n v="60"/>
    <n v="60"/>
    <n v="420"/>
    <x v="3"/>
    <n v="15"/>
    <s v="Bite Pokémon"/>
    <n v="70"/>
    <n v="0"/>
    <n v="1000000"/>
    <n v="1"/>
    <s v="Graenaグラエナ"/>
    <s v="Mightyena"/>
    <n v="50"/>
    <s v="dark"/>
    <m/>
    <n v="37"/>
    <n v="3"/>
    <x v="0"/>
  </r>
  <r>
    <s v="Pickup"/>
    <s v=" Gluttony"/>
    <s v=" Quick Feet"/>
    <x v="0"/>
    <x v="1"/>
    <n v="0.85973344056854151"/>
    <n v="70"/>
    <n v="38"/>
    <n v="30"/>
    <n v="60"/>
    <n v="30"/>
    <n v="41"/>
    <n v="240"/>
    <x v="1"/>
    <n v="28"/>
    <s v="Tiny Racoon Pokémon"/>
    <n v="41"/>
    <n v="0"/>
    <n v="1000000"/>
    <n v="0.4"/>
    <s v="Jiguzagumaジグザグマ"/>
    <s v="Zigzagoon"/>
    <n v="50"/>
    <s v="normal"/>
    <m/>
    <n v="17.5"/>
    <n v="3"/>
    <x v="0"/>
  </r>
  <r>
    <s v="Pickup"/>
    <s v=" Gluttony"/>
    <s v=" Quick Feet"/>
    <x v="0"/>
    <x v="1"/>
    <n v="0.85973344056854151"/>
    <n v="70"/>
    <n v="78"/>
    <n v="70"/>
    <n v="100"/>
    <n v="50"/>
    <n v="61"/>
    <n v="420"/>
    <x v="4"/>
    <n v="11"/>
    <s v="Rush Pokémon"/>
    <n v="61"/>
    <n v="0"/>
    <n v="1000000"/>
    <n v="0.5"/>
    <s v="Massugumaマッスグマ"/>
    <s v="Linoone"/>
    <n v="50"/>
    <s v="normal"/>
    <m/>
    <n v="32.5"/>
    <n v="3"/>
    <x v="0"/>
  </r>
  <r>
    <s v="Shield Dust"/>
    <s v=" Run Away"/>
    <m/>
    <x v="0"/>
    <x v="1"/>
    <n v="0.85973344056854151"/>
    <n v="70"/>
    <n v="45"/>
    <n v="45"/>
    <n v="20"/>
    <n v="20"/>
    <n v="30"/>
    <n v="195"/>
    <x v="1"/>
    <n v="28"/>
    <s v="Worm Pokémon"/>
    <n v="35"/>
    <n v="0"/>
    <n v="1000000"/>
    <n v="0.3"/>
    <s v="Kemussoケムッソ"/>
    <s v="Wurmple"/>
    <n v="50"/>
    <s v="bug"/>
    <m/>
    <n v="3.6"/>
    <n v="3"/>
    <x v="0"/>
  </r>
  <r>
    <s v="Shed Skin"/>
    <m/>
    <m/>
    <x v="0"/>
    <x v="1"/>
    <n v="0.85973344056854151"/>
    <n v="70"/>
    <n v="50"/>
    <n v="35"/>
    <n v="15"/>
    <n v="25"/>
    <n v="25"/>
    <n v="205"/>
    <x v="2"/>
    <n v="13"/>
    <s v="Cocoon Pokémon"/>
    <n v="55"/>
    <n v="0"/>
    <n v="1000000"/>
    <n v="0.6"/>
    <s v="Karasalisカラサリス"/>
    <s v="Silcoon"/>
    <n v="50"/>
    <s v="bug"/>
    <m/>
    <n v="10"/>
    <n v="3"/>
    <x v="0"/>
  </r>
  <r>
    <s v="Swarm"/>
    <s v=" Rivalry"/>
    <m/>
    <x v="0"/>
    <x v="1"/>
    <n v="0.85973344056854151"/>
    <n v="70"/>
    <n v="60"/>
    <n v="70"/>
    <n v="65"/>
    <n v="100"/>
    <n v="50"/>
    <n v="395"/>
    <x v="0"/>
    <n v="5"/>
    <s v="Butterfly Pokémon"/>
    <n v="50"/>
    <n v="0"/>
    <n v="1000000"/>
    <n v="1"/>
    <s v="Agehuntアゲハント"/>
    <s v="Beautifly"/>
    <n v="50"/>
    <s v="bug"/>
    <s v="flying"/>
    <n v="28.4"/>
    <n v="3"/>
    <x v="0"/>
  </r>
  <r>
    <s v="Shed Skin"/>
    <m/>
    <m/>
    <x v="0"/>
    <x v="1"/>
    <n v="0.85973344056854151"/>
    <n v="70"/>
    <n v="50"/>
    <n v="35"/>
    <n v="15"/>
    <n v="25"/>
    <n v="25"/>
    <n v="205"/>
    <x v="2"/>
    <n v="13"/>
    <s v="Cocoon Pokémon"/>
    <n v="55"/>
    <n v="0"/>
    <n v="1000000"/>
    <n v="0.7"/>
    <s v="Mayuldマユルド"/>
    <s v="Cascoon"/>
    <n v="50"/>
    <s v="bug"/>
    <m/>
    <n v="11.5"/>
    <n v="3"/>
    <x v="0"/>
  </r>
  <r>
    <s v="Shield Dust"/>
    <s v=" Compoundeyes"/>
    <m/>
    <x v="0"/>
    <x v="1"/>
    <n v="0.85973344056854151"/>
    <n v="70"/>
    <n v="60"/>
    <n v="50"/>
    <n v="65"/>
    <n v="50"/>
    <n v="90"/>
    <n v="385"/>
    <x v="0"/>
    <n v="5"/>
    <s v="Poison Moth Pokémon"/>
    <n v="70"/>
    <n v="0"/>
    <n v="1000000"/>
    <n v="1.2"/>
    <s v="Dokucaleドクケイル"/>
    <s v="Dustox"/>
    <n v="50"/>
    <s v="bug"/>
    <s v="poison"/>
    <n v="31.6"/>
    <n v="3"/>
    <x v="0"/>
  </r>
  <r>
    <s v="Swift Swim"/>
    <s v=" Rain Dish"/>
    <s v=" Own Tempo"/>
    <x v="0"/>
    <x v="1"/>
    <n v="0.85973344056854151"/>
    <n v="70"/>
    <n v="40"/>
    <n v="30"/>
    <n v="30"/>
    <n v="40"/>
    <n v="50"/>
    <n v="220"/>
    <x v="1"/>
    <n v="28"/>
    <s v="Water Weed Pokémon"/>
    <n v="30"/>
    <n v="0"/>
    <n v="1059860"/>
    <n v="0.5"/>
    <s v="Hassbohハスボー"/>
    <s v="Lotad"/>
    <n v="50"/>
    <s v="water"/>
    <s v="grass"/>
    <n v="2.6"/>
    <n v="3"/>
    <x v="0"/>
  </r>
  <r>
    <s v="Swift Swim"/>
    <s v=" Rain Dish"/>
    <s v=" Own Tempo"/>
    <x v="0"/>
    <x v="1"/>
    <n v="0.85973344056854151"/>
    <n v="70"/>
    <n v="60"/>
    <n v="50"/>
    <n v="50"/>
    <n v="60"/>
    <n v="70"/>
    <n v="340"/>
    <x v="2"/>
    <n v="13"/>
    <s v="Jolly Pokémon"/>
    <n v="50"/>
    <n v="0"/>
    <n v="1059860"/>
    <n v="1.2"/>
    <s v="Hasubreroハスブレロ"/>
    <s v="Lombre"/>
    <n v="50"/>
    <s v="water"/>
    <s v="grass"/>
    <n v="32.5"/>
    <n v="3"/>
    <x v="0"/>
  </r>
  <r>
    <s v="Swift Swim"/>
    <s v=" Rain Dish"/>
    <s v=" Own Tempo"/>
    <x v="0"/>
    <x v="1"/>
    <n v="0.85973344056854151"/>
    <n v="70"/>
    <n v="80"/>
    <n v="70"/>
    <n v="70"/>
    <n v="90"/>
    <n v="100"/>
    <n v="480"/>
    <x v="0"/>
    <n v="5"/>
    <s v="Carefree Pokémon"/>
    <n v="70"/>
    <n v="0"/>
    <n v="1059860"/>
    <n v="1.5"/>
    <s v="Runpappaルンパッパ"/>
    <s v="Ludicolo"/>
    <n v="50"/>
    <s v="water"/>
    <s v="grass"/>
    <n v="55"/>
    <n v="3"/>
    <x v="0"/>
  </r>
  <r>
    <s v="Chlorophyll"/>
    <s v=" Early Bird"/>
    <s v=" Pickpocket"/>
    <x v="0"/>
    <x v="1"/>
    <n v="0.85973344056854151"/>
    <n v="70"/>
    <n v="40"/>
    <n v="40"/>
    <n v="30"/>
    <n v="30"/>
    <n v="30"/>
    <n v="220"/>
    <x v="1"/>
    <n v="28"/>
    <s v="Acorn Pokémon"/>
    <n v="50"/>
    <n v="0"/>
    <n v="1059860"/>
    <n v="0.5"/>
    <s v="Tanebohタネボー"/>
    <s v="Seedot"/>
    <n v="50"/>
    <s v="grass"/>
    <m/>
    <n v="4"/>
    <n v="3"/>
    <x v="0"/>
  </r>
  <r>
    <s v="Chlorophyll"/>
    <s v=" Early Bird"/>
    <s v=" Pickpocket"/>
    <x v="0"/>
    <x v="1"/>
    <n v="0.85973344056854151"/>
    <n v="70"/>
    <n v="70"/>
    <n v="70"/>
    <n v="60"/>
    <n v="60"/>
    <n v="40"/>
    <n v="340"/>
    <x v="2"/>
    <n v="13"/>
    <s v="Wily Pokémon"/>
    <n v="40"/>
    <n v="0"/>
    <n v="1059860"/>
    <n v="1"/>
    <s v="Konohanaコノハナ"/>
    <s v="Nuzleaf"/>
    <n v="50"/>
    <s v="grass"/>
    <s v="dark"/>
    <n v="28"/>
    <n v="3"/>
    <x v="0"/>
  </r>
  <r>
    <s v="Chlorophyll"/>
    <s v=" Early Bird"/>
    <s v=" Pickpocket"/>
    <x v="0"/>
    <x v="1"/>
    <n v="0.85973344056854151"/>
    <n v="70"/>
    <n v="90"/>
    <n v="100"/>
    <n v="80"/>
    <n v="90"/>
    <n v="60"/>
    <n v="480"/>
    <x v="0"/>
    <n v="5"/>
    <s v="Wickid Pokémon"/>
    <n v="60"/>
    <n v="0"/>
    <n v="1059860"/>
    <n v="1.3"/>
    <s v="Dirtengダーテング"/>
    <s v="Shiftry"/>
    <n v="50"/>
    <s v="grass"/>
    <s v="dark"/>
    <n v="59.6"/>
    <n v="3"/>
    <x v="0"/>
  </r>
  <r>
    <s v="Guts"/>
    <s v=" Scrappy"/>
    <m/>
    <x v="0"/>
    <x v="1"/>
    <n v="0.85973344056854151"/>
    <n v="70"/>
    <n v="40"/>
    <n v="55"/>
    <n v="85"/>
    <n v="30"/>
    <n v="30"/>
    <n v="270"/>
    <x v="12"/>
    <n v="24"/>
    <s v="TinySwallow Pokémon"/>
    <n v="30"/>
    <n v="0"/>
    <n v="1059860"/>
    <n v="0.3"/>
    <s v="Subameスバメ"/>
    <s v="Taillow"/>
    <n v="50"/>
    <s v="normal"/>
    <s v="flying"/>
    <n v="2.2999999999999998"/>
    <n v="3"/>
    <x v="0"/>
  </r>
  <r>
    <s v="Guts"/>
    <s v=" Scrappy"/>
    <m/>
    <x v="0"/>
    <x v="1"/>
    <n v="0.85973344056854151"/>
    <n v="70"/>
    <n v="60"/>
    <n v="85"/>
    <n v="125"/>
    <n v="75"/>
    <n v="50"/>
    <n v="455"/>
    <x v="0"/>
    <n v="5"/>
    <s v="Swallow Pokémon"/>
    <n v="60"/>
    <n v="0"/>
    <n v="1059860"/>
    <n v="0.7"/>
    <s v="Ohsubameオオスバメ"/>
    <s v="Swellow"/>
    <n v="50"/>
    <s v="normal"/>
    <s v="flying"/>
    <n v="19.8"/>
    <n v="3"/>
    <x v="0"/>
  </r>
  <r>
    <s v="Keen Eye"/>
    <s v=" Hydration"/>
    <s v=" Rain Dish"/>
    <x v="0"/>
    <x v="0"/>
    <n v="0.85973344056854151"/>
    <n v="70"/>
    <n v="40"/>
    <n v="30"/>
    <n v="85"/>
    <n v="55"/>
    <n v="30"/>
    <n v="270"/>
    <x v="5"/>
    <n v="23"/>
    <s v="Seagull Pokémon"/>
    <n v="30"/>
    <n v="0"/>
    <n v="1000000"/>
    <n v="0.6"/>
    <s v="Camomeキャモメ"/>
    <s v="Wingull"/>
    <n v="50"/>
    <s v="water"/>
    <s v="flying"/>
    <n v="9.5"/>
    <n v="3"/>
    <x v="0"/>
  </r>
  <r>
    <s v="Keen Eye"/>
    <s v=" Drizzle"/>
    <s v=" Rain Dish"/>
    <x v="0"/>
    <x v="0"/>
    <n v="0.85973344056854151"/>
    <n v="70"/>
    <n v="60"/>
    <n v="50"/>
    <n v="65"/>
    <n v="95"/>
    <n v="70"/>
    <n v="440"/>
    <x v="0"/>
    <n v="5"/>
    <s v="Water Bird Pokémon"/>
    <n v="100"/>
    <n v="0"/>
    <n v="1000000"/>
    <n v="1.2"/>
    <s v="Pelipperペリッパー"/>
    <s v="Pelipper"/>
    <n v="50"/>
    <s v="water"/>
    <s v="flying"/>
    <n v="28"/>
    <n v="3"/>
    <x v="0"/>
  </r>
  <r>
    <s v="Synchronize"/>
    <s v=" Trace"/>
    <s v=" Telepathy"/>
    <x v="0"/>
    <x v="0"/>
    <n v="0.71946688113708268"/>
    <n v="35"/>
    <n v="28"/>
    <n v="25"/>
    <n v="40"/>
    <n v="45"/>
    <n v="35"/>
    <n v="198"/>
    <x v="7"/>
    <n v="27"/>
    <s v="Feeling Pokémon"/>
    <n v="25"/>
    <n v="1"/>
    <n v="1250000"/>
    <n v="0.4"/>
    <s v="Raltsラルトス"/>
    <s v="Ralts"/>
    <n v="50"/>
    <s v="psychic"/>
    <s v="fairy"/>
    <n v="6.6"/>
    <n v="3"/>
    <x v="0"/>
  </r>
  <r>
    <s v="Synchronize"/>
    <s v=" Trace"/>
    <s v=" Telepathy"/>
    <x v="0"/>
    <x v="0"/>
    <n v="0.71946688113708268"/>
    <n v="35"/>
    <n v="38"/>
    <n v="35"/>
    <n v="50"/>
    <n v="65"/>
    <n v="55"/>
    <n v="278"/>
    <x v="2"/>
    <n v="13"/>
    <s v="Emotion Pokémon"/>
    <n v="35"/>
    <n v="1"/>
    <n v="1250000"/>
    <n v="0.8"/>
    <s v="Kirliaキルリア"/>
    <s v="Kirlia"/>
    <n v="50"/>
    <s v="psychic"/>
    <s v="fairy"/>
    <n v="20.2"/>
    <n v="3"/>
    <x v="0"/>
  </r>
  <r>
    <s v="Synchronize"/>
    <s v=" Trace"/>
    <s v=" Telepathy"/>
    <x v="0"/>
    <x v="0"/>
    <n v="0.71946688113708268"/>
    <n v="35"/>
    <n v="68"/>
    <n v="85"/>
    <n v="100"/>
    <n v="165"/>
    <n v="135"/>
    <n v="618"/>
    <x v="0"/>
    <n v="5"/>
    <s v="Embrace Pokémon"/>
    <n v="65"/>
    <n v="1"/>
    <n v="1250000"/>
    <n v="1.6"/>
    <s v="Sirnightサーナイト"/>
    <s v="Gardevoir"/>
    <n v="50"/>
    <s v="psychic"/>
    <s v="fairy"/>
    <n v="48.4"/>
    <n v="3"/>
    <x v="0"/>
  </r>
  <r>
    <s v="Swift Swim"/>
    <s v=" Rain Dish"/>
    <m/>
    <x v="0"/>
    <x v="1"/>
    <n v="0.85973344056854151"/>
    <n v="70"/>
    <n v="40"/>
    <n v="30"/>
    <n v="65"/>
    <n v="50"/>
    <n v="52"/>
    <n v="269"/>
    <x v="12"/>
    <n v="24"/>
    <s v="Pond Skater Pokémon"/>
    <n v="32"/>
    <n v="0"/>
    <n v="1000000"/>
    <n v="0.5"/>
    <s v="Ametamaアメタマ"/>
    <s v="Surskit"/>
    <n v="50"/>
    <s v="bug"/>
    <s v="water"/>
    <n v="1.7"/>
    <n v="3"/>
    <x v="0"/>
  </r>
  <r>
    <s v="Intimidate"/>
    <s v=" Unnerve"/>
    <m/>
    <x v="0"/>
    <x v="1"/>
    <n v="0.85973344056854151"/>
    <n v="70"/>
    <n v="70"/>
    <n v="60"/>
    <n v="80"/>
    <n v="100"/>
    <n v="82"/>
    <n v="454"/>
    <x v="6"/>
    <n v="10"/>
    <s v="Eyeball Pokémon"/>
    <n v="62"/>
    <n v="0"/>
    <n v="1000000"/>
    <n v="0.8"/>
    <s v="Amemothアメモース"/>
    <s v="Masquerain"/>
    <n v="50"/>
    <s v="bug"/>
    <s v="flying"/>
    <n v="3.6"/>
    <n v="3"/>
    <x v="0"/>
  </r>
  <r>
    <s v="Effect Spore"/>
    <s v=" Poison Heal"/>
    <s v=" Quick Feet"/>
    <x v="0"/>
    <x v="1"/>
    <n v="0.85973344056854151"/>
    <n v="70"/>
    <n v="60"/>
    <n v="40"/>
    <n v="35"/>
    <n v="40"/>
    <n v="60"/>
    <n v="295"/>
    <x v="1"/>
    <n v="28"/>
    <s v="Mushroom Pokémon"/>
    <n v="60"/>
    <n v="1"/>
    <n v="1640000"/>
    <n v="0.4"/>
    <s v="Kinococoキノココ"/>
    <s v="Shroomish"/>
    <n v="50"/>
    <s v="grass"/>
    <m/>
    <n v="4.5"/>
    <n v="3"/>
    <x v="0"/>
  </r>
  <r>
    <s v="Effect Spore"/>
    <s v=" Poison Heal"/>
    <s v=" Technician"/>
    <x v="0"/>
    <x v="1"/>
    <n v="0.85973344056854151"/>
    <n v="70"/>
    <n v="60"/>
    <n v="130"/>
    <n v="70"/>
    <n v="60"/>
    <n v="60"/>
    <n v="460"/>
    <x v="4"/>
    <n v="11"/>
    <s v="Mushroom Pokémon"/>
    <n v="80"/>
    <n v="1"/>
    <n v="1640000"/>
    <n v="1.2"/>
    <s v="Kinogassaキノガッサ"/>
    <s v="Breloom"/>
    <n v="50"/>
    <s v="grass"/>
    <s v="fighting"/>
    <n v="39.200000000000003"/>
    <n v="3"/>
    <x v="0"/>
  </r>
  <r>
    <s v="Truant"/>
    <m/>
    <m/>
    <x v="0"/>
    <x v="1"/>
    <n v="0.85973344056854151"/>
    <n v="70"/>
    <n v="60"/>
    <n v="60"/>
    <n v="30"/>
    <n v="35"/>
    <n v="35"/>
    <n v="280"/>
    <x v="1"/>
    <n v="28"/>
    <s v="Slacker Pokémon"/>
    <n v="60"/>
    <n v="1"/>
    <n v="1250000"/>
    <n v="0.8"/>
    <s v="Namakeroナマケロ"/>
    <s v="Slakoth"/>
    <n v="50"/>
    <s v="normal"/>
    <m/>
    <n v="24"/>
    <n v="3"/>
    <x v="0"/>
  </r>
  <r>
    <s v="Vital Spirit"/>
    <m/>
    <m/>
    <x v="0"/>
    <x v="1"/>
    <n v="0.85973344056854151"/>
    <n v="70"/>
    <n v="80"/>
    <n v="80"/>
    <n v="90"/>
    <n v="55"/>
    <n v="55"/>
    <n v="440"/>
    <x v="2"/>
    <n v="13"/>
    <s v="Wild Monkey Pokémon"/>
    <n v="80"/>
    <n v="1"/>
    <n v="1250000"/>
    <n v="1.4"/>
    <s v="Yarukimonoヤルキモノ"/>
    <s v="Vigoroth"/>
    <n v="50"/>
    <s v="normal"/>
    <m/>
    <n v="46.5"/>
    <n v="3"/>
    <x v="0"/>
  </r>
  <r>
    <s v="Truant"/>
    <m/>
    <m/>
    <x v="0"/>
    <x v="1"/>
    <n v="0.85973344056854151"/>
    <n v="70"/>
    <n v="150"/>
    <n v="160"/>
    <n v="100"/>
    <n v="95"/>
    <n v="65"/>
    <n v="670"/>
    <x v="0"/>
    <n v="5"/>
    <s v="Lazy Pokémon"/>
    <n v="100"/>
    <n v="1"/>
    <n v="1250000"/>
    <n v="2"/>
    <s v="Kekkingケッキング"/>
    <s v="Slaking"/>
    <n v="50"/>
    <s v="normal"/>
    <m/>
    <n v="130.5"/>
    <n v="3"/>
    <x v="0"/>
  </r>
  <r>
    <s v="Compoundeyes"/>
    <s v=" Run Away"/>
    <m/>
    <x v="0"/>
    <x v="1"/>
    <n v="0.85973344056854151"/>
    <n v="70"/>
    <n v="31"/>
    <n v="45"/>
    <n v="40"/>
    <n v="30"/>
    <n v="30"/>
    <n v="266"/>
    <x v="1"/>
    <n v="28"/>
    <s v="Trainee Pokémon"/>
    <n v="90"/>
    <n v="0"/>
    <n v="600000"/>
    <n v="0.5"/>
    <s v="Tutininツチニン"/>
    <s v="Nincada"/>
    <n v="50"/>
    <s v="bug"/>
    <s v="ground"/>
    <n v="5.5"/>
    <n v="3"/>
    <x v="0"/>
  </r>
  <r>
    <s v="Speed Boost"/>
    <s v=" Infiltrator"/>
    <m/>
    <x v="0"/>
    <x v="1"/>
    <n v="0.85973344056854151"/>
    <n v="70"/>
    <n v="61"/>
    <n v="90"/>
    <n v="160"/>
    <n v="50"/>
    <n v="50"/>
    <n v="456"/>
    <x v="2"/>
    <n v="13"/>
    <s v="Ninja Pokémon"/>
    <n v="45"/>
    <n v="0"/>
    <n v="600000"/>
    <n v="0.8"/>
    <s v="Tekkaninテッカニン"/>
    <s v="Ninjask"/>
    <n v="50"/>
    <s v="bug"/>
    <s v="flying"/>
    <n v="12"/>
    <n v="3"/>
    <x v="0"/>
  </r>
  <r>
    <s v="Wonder Guard"/>
    <m/>
    <m/>
    <x v="0"/>
    <x v="1"/>
    <n v="0.85973344056854151"/>
    <n v="70"/>
    <n v="1"/>
    <n v="90"/>
    <n v="40"/>
    <n v="30"/>
    <n v="30"/>
    <n v="236"/>
    <x v="0"/>
    <n v="5"/>
    <s v="Shed Pokémon"/>
    <n v="45"/>
    <n v="0"/>
    <n v="600000"/>
    <n v="0.8"/>
    <s v="Nukeninヌケニン"/>
    <s v="Shedinja"/>
    <m/>
    <s v="bug"/>
    <s v="ghost"/>
    <n v="1.2"/>
    <n v="3"/>
    <x v="0"/>
  </r>
  <r>
    <s v="Soundproof"/>
    <s v=" Rattled"/>
    <m/>
    <x v="0"/>
    <x v="0"/>
    <n v="0.85973344056854151"/>
    <n v="70"/>
    <n v="64"/>
    <n v="51"/>
    <n v="28"/>
    <n v="51"/>
    <n v="23"/>
    <n v="240"/>
    <x v="5"/>
    <n v="23"/>
    <s v="Whisper Pokémon"/>
    <n v="23"/>
    <n v="0"/>
    <n v="1059860"/>
    <n v="0.6"/>
    <s v="Gonyonyoゴニョニョ"/>
    <s v="Whismur"/>
    <n v="50"/>
    <s v="normal"/>
    <m/>
    <n v="16.3"/>
    <n v="3"/>
    <x v="0"/>
  </r>
  <r>
    <s v="Soundproof"/>
    <s v=" Scrappy"/>
    <m/>
    <x v="0"/>
    <x v="0"/>
    <n v="0.85973344056854151"/>
    <n v="70"/>
    <n v="84"/>
    <n v="71"/>
    <n v="48"/>
    <n v="71"/>
    <n v="43"/>
    <n v="360"/>
    <x v="2"/>
    <n v="13"/>
    <s v="Big Voice Pokémon"/>
    <n v="43"/>
    <n v="0"/>
    <n v="1059860"/>
    <n v="1"/>
    <s v="Dogohmbドゴーム"/>
    <s v="Loudred"/>
    <n v="50"/>
    <s v="normal"/>
    <m/>
    <n v="40.5"/>
    <n v="3"/>
    <x v="0"/>
  </r>
  <r>
    <s v="Soundproof"/>
    <s v=" Scrappy"/>
    <m/>
    <x v="0"/>
    <x v="0"/>
    <n v="0.85973344056854151"/>
    <n v="70"/>
    <n v="104"/>
    <n v="91"/>
    <n v="68"/>
    <n v="91"/>
    <n v="73"/>
    <n v="490"/>
    <x v="0"/>
    <n v="5"/>
    <s v="Loud Noise Pokémon"/>
    <n v="63"/>
    <n v="0"/>
    <n v="1059860"/>
    <n v="1.5"/>
    <s v="Bakuongバクオング"/>
    <s v="Exploud"/>
    <n v="50"/>
    <s v="normal"/>
    <m/>
    <n v="84"/>
    <n v="3"/>
    <x v="0"/>
  </r>
  <r>
    <s v="Thick Fat"/>
    <s v=" Guts"/>
    <s v=" Sheer Force"/>
    <x v="0"/>
    <x v="0"/>
    <n v="0.85973344056854151"/>
    <n v="70"/>
    <n v="72"/>
    <n v="60"/>
    <n v="25"/>
    <n v="20"/>
    <n v="30"/>
    <n v="237"/>
    <x v="14"/>
    <n v="22"/>
    <s v="Guts Pokémon"/>
    <n v="30"/>
    <n v="1"/>
    <n v="1640000"/>
    <n v="1"/>
    <s v="Makunoshitaマクノシタ"/>
    <s v="Makuhita"/>
    <n v="75.400000000000006"/>
    <s v="fighting"/>
    <m/>
    <n v="86.4"/>
    <n v="3"/>
    <x v="0"/>
  </r>
  <r>
    <s v="Thick Fat"/>
    <s v=" Guts"/>
    <s v=" Sheer Force"/>
    <x v="0"/>
    <x v="0"/>
    <n v="0.85973344056854151"/>
    <n v="70"/>
    <n v="144"/>
    <n v="120"/>
    <n v="50"/>
    <n v="40"/>
    <n v="60"/>
    <n v="474"/>
    <x v="12"/>
    <n v="24"/>
    <s v="Arm Thrust Pokémon"/>
    <n v="60"/>
    <n v="1"/>
    <n v="1640000"/>
    <n v="2.2999999999999998"/>
    <s v="Hariteyamaハリテヤマ"/>
    <s v="Hariyama"/>
    <n v="75.400000000000006"/>
    <s v="fighting"/>
    <m/>
    <n v="253.8"/>
    <n v="3"/>
    <x v="0"/>
  </r>
  <r>
    <s v="Thick Fat"/>
    <s v=" Huge Power"/>
    <s v=" Sap Sipper"/>
    <x v="0"/>
    <x v="2"/>
    <n v="0.85973344056854151"/>
    <n v="70"/>
    <n v="50"/>
    <n v="20"/>
    <n v="20"/>
    <n v="20"/>
    <n v="40"/>
    <n v="190"/>
    <x v="8"/>
    <n v="19"/>
    <s v="Polka Dot Pokémon"/>
    <n v="40"/>
    <n v="0"/>
    <n v="800000"/>
    <n v="0.2"/>
    <s v="Ruririルリリ"/>
    <s v="Azurill"/>
    <n v="24.6"/>
    <s v="normal"/>
    <s v="fairy"/>
    <n v="2"/>
    <n v="3"/>
    <x v="0"/>
  </r>
  <r>
    <s v="Sturdy"/>
    <s v=" Magnet Pull"/>
    <s v=" Sand Force"/>
    <x v="0"/>
    <x v="0"/>
    <n v="0.85973344056854151"/>
    <n v="70"/>
    <n v="30"/>
    <n v="45"/>
    <n v="30"/>
    <n v="45"/>
    <n v="90"/>
    <n v="375"/>
    <x v="1"/>
    <n v="28"/>
    <s v="Compass Pokémon"/>
    <n v="135"/>
    <n v="0"/>
    <n v="1000000"/>
    <n v="1"/>
    <s v="Nosepassノズパス"/>
    <s v="Nosepass"/>
    <n v="50"/>
    <s v="rock"/>
    <m/>
    <n v="97"/>
    <n v="3"/>
    <x v="0"/>
  </r>
  <r>
    <s v="Cute Charm"/>
    <s v=" Normalize"/>
    <s v=" Wonder Skin "/>
    <x v="0"/>
    <x v="1"/>
    <n v="0.85973344056854151"/>
    <n v="70"/>
    <n v="50"/>
    <n v="45"/>
    <n v="50"/>
    <n v="35"/>
    <n v="35"/>
    <n v="260"/>
    <x v="1"/>
    <n v="28"/>
    <s v="Kitten Pokémon"/>
    <n v="45"/>
    <n v="0"/>
    <n v="800000"/>
    <n v="0.6"/>
    <s v="Enecoエネコ"/>
    <s v="Skitty"/>
    <n v="24.6"/>
    <s v="normal"/>
    <m/>
    <n v="11"/>
    <n v="3"/>
    <x v="0"/>
  </r>
  <r>
    <s v="Cute Charm"/>
    <s v=" Normalize"/>
    <s v=" Wonder Skin "/>
    <x v="0"/>
    <x v="1"/>
    <n v="0.85973344056854151"/>
    <n v="70"/>
    <n v="70"/>
    <n v="65"/>
    <n v="90"/>
    <n v="55"/>
    <n v="55"/>
    <n v="400"/>
    <x v="15"/>
    <n v="7"/>
    <s v="Prim Pokémon"/>
    <n v="65"/>
    <n v="0"/>
    <n v="800000"/>
    <n v="1.1000000000000001"/>
    <s v="Enekororoエネコロロ"/>
    <s v="Delcatty"/>
    <n v="24.6"/>
    <s v="normal"/>
    <m/>
    <n v="32.6"/>
    <n v="3"/>
    <x v="0"/>
  </r>
  <r>
    <s v="Keen Eye"/>
    <s v=" Stall"/>
    <s v=" Prankster"/>
    <x v="0"/>
    <x v="3"/>
    <n v="0.71946688113708268"/>
    <n v="35"/>
    <n v="50"/>
    <n v="85"/>
    <n v="20"/>
    <n v="85"/>
    <n v="115"/>
    <n v="480"/>
    <x v="0"/>
    <n v="5"/>
    <s v="Darkness Pokémon"/>
    <n v="125"/>
    <n v="0"/>
    <n v="1059860"/>
    <n v="0.5"/>
    <s v="Yamiramiヤミラミ"/>
    <s v="Sableye"/>
    <n v="50"/>
    <s v="dark"/>
    <s v="ghost"/>
    <n v="11"/>
    <n v="3"/>
    <x v="0"/>
  </r>
  <r>
    <s v="Hyper Cutter"/>
    <s v=" Intimidate"/>
    <s v=" Sheer Force"/>
    <x v="0"/>
    <x v="0"/>
    <n v="0.85973344056854151"/>
    <n v="70"/>
    <n v="50"/>
    <n v="105"/>
    <n v="50"/>
    <n v="55"/>
    <n v="95"/>
    <n v="480"/>
    <x v="0"/>
    <n v="5"/>
    <s v="Deceiver Pokémon"/>
    <n v="125"/>
    <n v="0"/>
    <n v="800000"/>
    <n v="0.6"/>
    <s v="Kucheatクチート"/>
    <s v="Mawile"/>
    <n v="50"/>
    <s v="steel"/>
    <s v="fairy"/>
    <n v="11.5"/>
    <n v="3"/>
    <x v="0"/>
  </r>
  <r>
    <s v="Sturdy"/>
    <s v=" Rock Head"/>
    <s v=" Heavy Metal"/>
    <x v="0"/>
    <x v="6"/>
    <n v="0.71946688113708268"/>
    <n v="35"/>
    <n v="50"/>
    <n v="70"/>
    <n v="30"/>
    <n v="40"/>
    <n v="40"/>
    <n v="330"/>
    <x v="14"/>
    <n v="22"/>
    <s v="Iron Armor Pokémon"/>
    <n v="100"/>
    <n v="1"/>
    <n v="1250000"/>
    <n v="0.4"/>
    <s v="Cokodoraココドラ"/>
    <s v="Aron"/>
    <n v="50"/>
    <s v="steel"/>
    <s v="rock"/>
    <n v="60"/>
    <n v="3"/>
    <x v="0"/>
  </r>
  <r>
    <s v="Sturdy"/>
    <s v=" Rock Head"/>
    <s v=" Heavy Metal"/>
    <x v="0"/>
    <x v="6"/>
    <n v="0.71946688113708268"/>
    <n v="35"/>
    <n v="60"/>
    <n v="90"/>
    <n v="40"/>
    <n v="50"/>
    <n v="50"/>
    <n v="430"/>
    <x v="4"/>
    <n v="11"/>
    <s v="Iron Armor Pokémon"/>
    <n v="140"/>
    <n v="1"/>
    <n v="1250000"/>
    <n v="0.9"/>
    <s v="Kodoraコドラ"/>
    <s v="Lairon"/>
    <n v="50"/>
    <s v="steel"/>
    <s v="rock"/>
    <n v="120"/>
    <n v="3"/>
    <x v="0"/>
  </r>
  <r>
    <s v="Sturdy"/>
    <s v=" Rock Head"/>
    <s v=" Heavy Metal"/>
    <x v="0"/>
    <x v="6"/>
    <n v="0.71946688113708268"/>
    <n v="35"/>
    <n v="70"/>
    <n v="140"/>
    <n v="50"/>
    <n v="60"/>
    <n v="80"/>
    <n v="630"/>
    <x v="0"/>
    <n v="5"/>
    <s v="Iron Armor Pokémon"/>
    <n v="230"/>
    <n v="1"/>
    <n v="1250000"/>
    <n v="2.1"/>
    <s v="Bossgodoraボスゴドラ"/>
    <s v="Aggron"/>
    <n v="50"/>
    <s v="steel"/>
    <s v="rock"/>
    <n v="360"/>
    <n v="3"/>
    <x v="0"/>
  </r>
  <r>
    <s v="Pure Power"/>
    <s v=" Telepathy"/>
    <m/>
    <x v="0"/>
    <x v="0"/>
    <n v="0.85973344056854151"/>
    <n v="70"/>
    <n v="30"/>
    <n v="40"/>
    <n v="60"/>
    <n v="40"/>
    <n v="55"/>
    <n v="280"/>
    <x v="14"/>
    <n v="22"/>
    <s v="Meditate Pokémon"/>
    <n v="55"/>
    <n v="0"/>
    <n v="1000000"/>
    <n v="0.6"/>
    <s v="Asananアサナン"/>
    <s v="Meditite"/>
    <n v="50"/>
    <s v="fighting"/>
    <s v="psychic"/>
    <n v="11.2"/>
    <n v="3"/>
    <x v="0"/>
  </r>
  <r>
    <s v="Pure Power"/>
    <s v=" Telepathy"/>
    <m/>
    <x v="0"/>
    <x v="0"/>
    <n v="0.85973344056854151"/>
    <n v="70"/>
    <n v="60"/>
    <n v="100"/>
    <n v="100"/>
    <n v="80"/>
    <n v="85"/>
    <n v="510"/>
    <x v="4"/>
    <n v="11"/>
    <s v="Meditate Pokémon"/>
    <n v="85"/>
    <n v="0"/>
    <n v="1000000"/>
    <n v="1.3"/>
    <s v="Charemチャーレム"/>
    <s v="Medicham"/>
    <n v="50"/>
    <s v="fighting"/>
    <s v="psychic"/>
    <n v="31.5"/>
    <n v="3"/>
    <x v="0"/>
  </r>
  <r>
    <s v="Static"/>
    <s v=" Lightningrod"/>
    <s v=" Minus"/>
    <x v="0"/>
    <x v="0"/>
    <n v="0.85973344056854151"/>
    <n v="70"/>
    <n v="40"/>
    <n v="45"/>
    <n v="65"/>
    <n v="65"/>
    <n v="40"/>
    <n v="295"/>
    <x v="2"/>
    <n v="13"/>
    <s v="Lightning Pokémon"/>
    <n v="40"/>
    <n v="1"/>
    <n v="1250000"/>
    <n v="0.6"/>
    <s v="Rakuraiラクライ"/>
    <s v="Electrike"/>
    <n v="50"/>
    <s v="electric"/>
    <m/>
    <n v="15.2"/>
    <n v="3"/>
    <x v="0"/>
  </r>
  <r>
    <s v="Static"/>
    <s v=" Lightningrod"/>
    <s v=" Minus"/>
    <x v="0"/>
    <x v="0"/>
    <n v="0.85973344056854151"/>
    <n v="70"/>
    <n v="70"/>
    <n v="75"/>
    <n v="135"/>
    <n v="135"/>
    <n v="80"/>
    <n v="575"/>
    <x v="0"/>
    <n v="5"/>
    <s v="Discharge Pokémon"/>
    <n v="80"/>
    <n v="1"/>
    <n v="1250000"/>
    <n v="1.5"/>
    <s v="Livoltライボルト"/>
    <s v="Manectric"/>
    <n v="50"/>
    <s v="electric"/>
    <m/>
    <n v="40.200000000000003"/>
    <n v="3"/>
    <x v="0"/>
  </r>
  <r>
    <s v="Plus"/>
    <s v=" Lightningrod"/>
    <m/>
    <x v="0"/>
    <x v="0"/>
    <n v="0.85973344056854151"/>
    <n v="70"/>
    <n v="60"/>
    <n v="50"/>
    <n v="95"/>
    <n v="85"/>
    <n v="75"/>
    <n v="405"/>
    <x v="12"/>
    <n v="24"/>
    <s v="Cheering Pokémon"/>
    <n v="40"/>
    <n v="0"/>
    <n v="1000000"/>
    <n v="0.4"/>
    <s v="Prasleプラスル"/>
    <s v="Plusle"/>
    <n v="50"/>
    <s v="electric"/>
    <m/>
    <n v="4.2"/>
    <n v="3"/>
    <x v="0"/>
  </r>
  <r>
    <s v="Minus"/>
    <s v=" Volt Absorb"/>
    <m/>
    <x v="0"/>
    <x v="0"/>
    <n v="0.85973344056854151"/>
    <n v="70"/>
    <n v="60"/>
    <n v="40"/>
    <n v="95"/>
    <n v="75"/>
    <n v="85"/>
    <n v="405"/>
    <x v="12"/>
    <n v="24"/>
    <s v="Cheering Pokémon"/>
    <n v="50"/>
    <n v="0"/>
    <n v="1000000"/>
    <n v="0.4"/>
    <s v="Minunマイナン"/>
    <s v="Minun"/>
    <n v="50"/>
    <s v="electric"/>
    <m/>
    <n v="4.2"/>
    <n v="3"/>
    <x v="0"/>
  </r>
  <r>
    <s v="Illuminate"/>
    <s v=" Swarm"/>
    <s v=" Prankster"/>
    <x v="0"/>
    <x v="1"/>
    <n v="0.85973344056854151"/>
    <n v="70"/>
    <n v="65"/>
    <n v="73"/>
    <n v="85"/>
    <n v="47"/>
    <n v="85"/>
    <n v="430"/>
    <x v="8"/>
    <n v="19"/>
    <s v="Firefly Pokémon"/>
    <n v="75"/>
    <n v="0"/>
    <n v="600000"/>
    <n v="0.7"/>
    <s v="Barubeatバルビート"/>
    <s v="Volbeat"/>
    <n v="100"/>
    <s v="bug"/>
    <m/>
    <n v="17.7"/>
    <n v="3"/>
    <x v="0"/>
  </r>
  <r>
    <s v="Oblivious"/>
    <s v=" Tinted Lens"/>
    <s v=" Prankster"/>
    <x v="0"/>
    <x v="1"/>
    <n v="0.85973344056854151"/>
    <n v="70"/>
    <n v="65"/>
    <n v="47"/>
    <n v="85"/>
    <n v="73"/>
    <n v="85"/>
    <n v="430"/>
    <x v="8"/>
    <n v="19"/>
    <s v="Firefly Pokémon"/>
    <n v="75"/>
    <n v="1"/>
    <n v="1640000"/>
    <n v="0.6"/>
    <s v="Illumiseイルミーゼ"/>
    <s v="Illumise"/>
    <n v="0"/>
    <s v="bug"/>
    <m/>
    <n v="17.7"/>
    <n v="3"/>
    <x v="0"/>
  </r>
  <r>
    <s v="Natural Cure"/>
    <s v=" Poison Point"/>
    <s v=" Leaf Guard"/>
    <x v="0"/>
    <x v="0"/>
    <n v="0.85973344056854151"/>
    <n v="70"/>
    <n v="50"/>
    <n v="60"/>
    <n v="65"/>
    <n v="100"/>
    <n v="80"/>
    <n v="400"/>
    <x v="8"/>
    <n v="19"/>
    <s v="Thorn Pokémon"/>
    <n v="45"/>
    <n v="0"/>
    <n v="1059860"/>
    <n v="0.3"/>
    <s v="Roseliaロゼリア"/>
    <s v="Roselia"/>
    <n v="50"/>
    <s v="grass"/>
    <s v="poison"/>
    <n v="2"/>
    <n v="3"/>
    <x v="0"/>
  </r>
  <r>
    <s v="Liquid Ooze"/>
    <s v=" Sticky Hold"/>
    <s v=" Gluttony"/>
    <x v="0"/>
    <x v="0"/>
    <n v="0.85973344056854151"/>
    <n v="70"/>
    <n v="70"/>
    <n v="43"/>
    <n v="40"/>
    <n v="43"/>
    <n v="53"/>
    <n v="302"/>
    <x v="16"/>
    <n v="26"/>
    <s v="Stomach Pokémon"/>
    <n v="53"/>
    <n v="1"/>
    <n v="1640000"/>
    <n v="0.4"/>
    <s v="Gokulinゴクリン"/>
    <s v="Gulpin"/>
    <n v="50"/>
    <s v="poison"/>
    <m/>
    <n v="10.3"/>
    <n v="3"/>
    <x v="0"/>
  </r>
  <r>
    <s v="Liquid Ooze"/>
    <s v=" Sticky Hold"/>
    <s v=" Gluttony"/>
    <x v="0"/>
    <x v="0"/>
    <n v="0.85973344056854151"/>
    <n v="70"/>
    <n v="100"/>
    <n v="73"/>
    <n v="55"/>
    <n v="73"/>
    <n v="83"/>
    <n v="467"/>
    <x v="6"/>
    <n v="10"/>
    <s v="Poison Bag Pokémon"/>
    <n v="83"/>
    <n v="1"/>
    <n v="1640000"/>
    <n v="1.7"/>
    <s v="Marunoomマルノーム"/>
    <s v="Swalot"/>
    <n v="50"/>
    <s v="poison"/>
    <m/>
    <n v="80"/>
    <n v="3"/>
    <x v="0"/>
  </r>
  <r>
    <s v="Rough Skin"/>
    <s v=" Speed Boost"/>
    <m/>
    <x v="0"/>
    <x v="0"/>
    <n v="0.71946688113708268"/>
    <n v="35"/>
    <n v="45"/>
    <n v="90"/>
    <n v="65"/>
    <n v="65"/>
    <n v="20"/>
    <n v="305"/>
    <x v="16"/>
    <n v="26"/>
    <s v="Savage Pokémon"/>
    <n v="20"/>
    <n v="1"/>
    <n v="1250000"/>
    <n v="0.8"/>
    <s v="Kibanhaキバニア"/>
    <s v="Carvanha"/>
    <n v="50"/>
    <s v="water"/>
    <s v="dark"/>
    <n v="20.8"/>
    <n v="3"/>
    <x v="0"/>
  </r>
  <r>
    <s v="Rough Skin"/>
    <s v=" Speed Boost"/>
    <m/>
    <x v="0"/>
    <x v="0"/>
    <n v="0.71946688113708268"/>
    <n v="35"/>
    <n v="70"/>
    <n v="140"/>
    <n v="105"/>
    <n v="110"/>
    <n v="65"/>
    <n v="560"/>
    <x v="15"/>
    <n v="7"/>
    <s v="Brutal Pokémon"/>
    <n v="70"/>
    <n v="1"/>
    <n v="1250000"/>
    <n v="1.8"/>
    <s v="Samehaderサメハダー"/>
    <s v="Sharpedo"/>
    <n v="50"/>
    <s v="water"/>
    <s v="dark"/>
    <n v="88.8"/>
    <n v="3"/>
    <x v="0"/>
  </r>
  <r>
    <s v="Water Veil"/>
    <s v=" Oblivious"/>
    <s v=" Pressure"/>
    <x v="0"/>
    <x v="4"/>
    <n v="0.85973344056854151"/>
    <n v="70"/>
    <n v="130"/>
    <n v="70"/>
    <n v="60"/>
    <n v="70"/>
    <n v="35"/>
    <n v="400"/>
    <x v="22"/>
    <n v="14"/>
    <s v="Ball Whale Pokémon"/>
    <n v="35"/>
    <n v="1"/>
    <n v="1640000"/>
    <n v="2"/>
    <s v="Hoerukoホエルコ"/>
    <s v="Wailmer"/>
    <n v="50"/>
    <s v="water"/>
    <m/>
    <n v="130"/>
    <n v="3"/>
    <x v="0"/>
  </r>
  <r>
    <s v="Water Veil"/>
    <s v=" Oblivious"/>
    <s v=" Pressure"/>
    <x v="0"/>
    <x v="4"/>
    <n v="0.85973344056854151"/>
    <n v="70"/>
    <n v="170"/>
    <n v="90"/>
    <n v="60"/>
    <n v="90"/>
    <n v="45"/>
    <n v="500"/>
    <x v="15"/>
    <n v="7"/>
    <s v="Float Whale Pokémon"/>
    <n v="45"/>
    <n v="1"/>
    <n v="1640000"/>
    <n v="14.5"/>
    <s v="Whalohホエルオー"/>
    <s v="Wailord"/>
    <n v="50"/>
    <s v="water"/>
    <m/>
    <n v="398"/>
    <n v="3"/>
    <x v="0"/>
  </r>
  <r>
    <s v="Oblivious"/>
    <s v=" Simple"/>
    <s v=" Own Tempo"/>
    <x v="0"/>
    <x v="0"/>
    <n v="0.85973344056854151"/>
    <n v="70"/>
    <n v="60"/>
    <n v="60"/>
    <n v="35"/>
    <n v="65"/>
    <n v="45"/>
    <n v="305"/>
    <x v="1"/>
    <n v="28"/>
    <s v="Numb Pokémon"/>
    <n v="40"/>
    <n v="0"/>
    <n v="1000000"/>
    <n v="0.7"/>
    <s v="Donmelドンメル"/>
    <s v="Numel"/>
    <n v="50"/>
    <s v="fire"/>
    <s v="ground"/>
    <n v="24"/>
    <n v="3"/>
    <x v="0"/>
  </r>
  <r>
    <s v="Magma Armor"/>
    <s v=" Solid Rock"/>
    <s v=" Anger Point"/>
    <x v="0"/>
    <x v="0"/>
    <n v="0.85973344056854151"/>
    <n v="70"/>
    <n v="70"/>
    <n v="120"/>
    <n v="20"/>
    <n v="145"/>
    <n v="105"/>
    <n v="560"/>
    <x v="8"/>
    <n v="19"/>
    <s v="Eruption Pokémon"/>
    <n v="100"/>
    <n v="0"/>
    <n v="1000000"/>
    <n v="1.9"/>
    <s v="Bakuudaバクーダ"/>
    <s v="Camerupt"/>
    <n v="50"/>
    <s v="fire"/>
    <s v="ground"/>
    <n v="220"/>
    <n v="3"/>
    <x v="0"/>
  </r>
  <r>
    <s v="White Smoke"/>
    <s v=" Drought"/>
    <s v=" Shell Armor"/>
    <x v="0"/>
    <x v="0"/>
    <n v="0.85973344056854151"/>
    <n v="70"/>
    <n v="70"/>
    <n v="85"/>
    <n v="20"/>
    <n v="85"/>
    <n v="70"/>
    <n v="470"/>
    <x v="4"/>
    <n v="11"/>
    <s v="Coal Pokémon"/>
    <n v="140"/>
    <n v="0"/>
    <n v="1000000"/>
    <n v="0.5"/>
    <s v="Cotoiseコータス"/>
    <s v="Torkoal"/>
    <n v="50"/>
    <s v="fire"/>
    <m/>
    <n v="80.400000000000006"/>
    <n v="3"/>
    <x v="0"/>
  </r>
  <r>
    <s v="Thick Fat"/>
    <s v=" Own Tempo"/>
    <s v=" Gluttony"/>
    <x v="0"/>
    <x v="0"/>
    <n v="0.85973344056854151"/>
    <n v="70"/>
    <n v="60"/>
    <n v="25"/>
    <n v="60"/>
    <n v="70"/>
    <n v="80"/>
    <n v="330"/>
    <x v="1"/>
    <n v="28"/>
    <s v="Bounce Pokémon"/>
    <n v="35"/>
    <n v="0"/>
    <n v="800000"/>
    <n v="0.7"/>
    <s v="Banebooバネブー"/>
    <s v="Spoink"/>
    <n v="50"/>
    <s v="psychic"/>
    <m/>
    <n v="30.6"/>
    <n v="3"/>
    <x v="0"/>
  </r>
  <r>
    <s v="Thick Fat"/>
    <s v=" Own Tempo"/>
    <s v=" Gluttony"/>
    <x v="0"/>
    <x v="0"/>
    <n v="0.85973344056854151"/>
    <n v="70"/>
    <n v="80"/>
    <n v="45"/>
    <n v="80"/>
    <n v="90"/>
    <n v="110"/>
    <n v="470"/>
    <x v="15"/>
    <n v="7"/>
    <s v="Manipulate Pokémon"/>
    <n v="65"/>
    <n v="0"/>
    <n v="800000"/>
    <n v="0.9"/>
    <s v="Boopigブーピッグ"/>
    <s v="Grumpig"/>
    <n v="50"/>
    <s v="psychic"/>
    <m/>
    <n v="71.5"/>
    <n v="3"/>
    <x v="0"/>
  </r>
  <r>
    <s v="Own Tempo"/>
    <s v=" Tangled Feet"/>
    <s v=" Contrary"/>
    <x v="0"/>
    <x v="1"/>
    <n v="0.85973344056854151"/>
    <n v="70"/>
    <n v="60"/>
    <n v="60"/>
    <n v="60"/>
    <n v="60"/>
    <n v="60"/>
    <n v="360"/>
    <x v="1"/>
    <n v="28"/>
    <s v="Spot Panda Pokémon"/>
    <n v="60"/>
    <n v="0"/>
    <n v="800000"/>
    <n v="1.1000000000000001"/>
    <s v="Patcheelパッチール"/>
    <s v="Spinda"/>
    <n v="50"/>
    <s v="normal"/>
    <m/>
    <n v="5"/>
    <n v="3"/>
    <x v="0"/>
  </r>
  <r>
    <s v="Hyper Cutter"/>
    <s v=" Arena Trap"/>
    <s v=" Sheer Force"/>
    <x v="0"/>
    <x v="0"/>
    <n v="0.85973344056854151"/>
    <n v="70"/>
    <n v="45"/>
    <n v="100"/>
    <n v="10"/>
    <n v="45"/>
    <n v="45"/>
    <n v="290"/>
    <x v="1"/>
    <n v="28"/>
    <s v="Ant Pit Pokémon"/>
    <n v="45"/>
    <n v="0"/>
    <n v="1059860"/>
    <n v="0.7"/>
    <s v="Nuckrarナックラー"/>
    <s v="Trapinch"/>
    <n v="50"/>
    <s v="ground"/>
    <m/>
    <n v="15"/>
    <n v="3"/>
    <x v="0"/>
  </r>
  <r>
    <s v="Levitate"/>
    <m/>
    <m/>
    <x v="0"/>
    <x v="0"/>
    <n v="0.85973344056854151"/>
    <n v="70"/>
    <n v="50"/>
    <n v="70"/>
    <n v="70"/>
    <n v="50"/>
    <n v="50"/>
    <n v="340"/>
    <x v="2"/>
    <n v="13"/>
    <s v="Vibration Pokémon"/>
    <n v="50"/>
    <n v="0"/>
    <n v="1059860"/>
    <n v="1.1000000000000001"/>
    <s v="Vibravaビブラーバ"/>
    <s v="Vibrava"/>
    <n v="50"/>
    <s v="ground"/>
    <s v="dragon"/>
    <n v="15.3"/>
    <n v="3"/>
    <x v="0"/>
  </r>
  <r>
    <s v="Levitate"/>
    <m/>
    <m/>
    <x v="0"/>
    <x v="0"/>
    <n v="0.85973344056854151"/>
    <n v="70"/>
    <n v="80"/>
    <n v="100"/>
    <n v="100"/>
    <n v="80"/>
    <n v="80"/>
    <n v="520"/>
    <x v="0"/>
    <n v="5"/>
    <s v="Mystic Pokémon"/>
    <n v="80"/>
    <n v="0"/>
    <n v="1059860"/>
    <n v="2"/>
    <s v="Flygonフライゴン"/>
    <s v="Flygon"/>
    <n v="50"/>
    <s v="ground"/>
    <s v="dragon"/>
    <n v="82"/>
    <n v="3"/>
    <x v="0"/>
  </r>
  <r>
    <s v="Sand Veil"/>
    <s v=" Water Absorb"/>
    <m/>
    <x v="0"/>
    <x v="0"/>
    <n v="0.71946688113708268"/>
    <n v="35"/>
    <n v="50"/>
    <n v="85"/>
    <n v="35"/>
    <n v="85"/>
    <n v="40"/>
    <n v="335"/>
    <x v="5"/>
    <n v="23"/>
    <s v="Cactus Pokémon"/>
    <n v="40"/>
    <n v="0"/>
    <n v="1059860"/>
    <n v="0.4"/>
    <s v="Saboneaサボネア"/>
    <s v="Cacnea"/>
    <n v="50"/>
    <s v="grass"/>
    <m/>
    <n v="51.3"/>
    <n v="3"/>
    <x v="0"/>
  </r>
  <r>
    <s v="Sand Veil"/>
    <s v=" Water Absorb"/>
    <m/>
    <x v="0"/>
    <x v="0"/>
    <n v="0.71946688113708268"/>
    <n v="35"/>
    <n v="70"/>
    <n v="115"/>
    <n v="55"/>
    <n v="115"/>
    <n v="60"/>
    <n v="475"/>
    <x v="15"/>
    <n v="7"/>
    <s v="Scarecrow Pokémon"/>
    <n v="60"/>
    <n v="0"/>
    <n v="1059860"/>
    <n v="1.3"/>
    <s v="Noctusノクタス"/>
    <s v="Cacturne"/>
    <n v="50"/>
    <s v="grass"/>
    <s v="dark"/>
    <n v="77.400000000000006"/>
    <n v="3"/>
    <x v="0"/>
  </r>
  <r>
    <s v="Natural Cure"/>
    <s v=" Cloud Nine"/>
    <m/>
    <x v="0"/>
    <x v="0"/>
    <n v="0.85973344056854151"/>
    <n v="70"/>
    <n v="45"/>
    <n v="40"/>
    <n v="50"/>
    <n v="40"/>
    <n v="75"/>
    <n v="310"/>
    <x v="1"/>
    <n v="28"/>
    <s v="Cotton Bird Pokémon"/>
    <n v="60"/>
    <n v="0"/>
    <n v="600000"/>
    <n v="0.4"/>
    <s v="Tylttoチルット"/>
    <s v="Swablu"/>
    <n v="50"/>
    <s v="normal"/>
    <s v="flying"/>
    <n v="1.2"/>
    <n v="3"/>
    <x v="0"/>
  </r>
  <r>
    <s v="Natural Cure"/>
    <s v=" Cloud Nine"/>
    <m/>
    <x v="0"/>
    <x v="0"/>
    <n v="0.85973344056854151"/>
    <n v="70"/>
    <n v="75"/>
    <n v="110"/>
    <n v="80"/>
    <n v="110"/>
    <n v="105"/>
    <n v="590"/>
    <x v="0"/>
    <n v="5"/>
    <s v="Humming Pokémon"/>
    <n v="110"/>
    <n v="0"/>
    <n v="600000"/>
    <n v="1.1000000000000001"/>
    <s v="Tyltalisチルタリス"/>
    <s v="Altaria"/>
    <n v="50"/>
    <s v="dragon"/>
    <s v="flying"/>
    <n v="20.6"/>
    <n v="3"/>
    <x v="0"/>
  </r>
  <r>
    <s v="Immunity"/>
    <s v=" Toxic Boost"/>
    <m/>
    <x v="0"/>
    <x v="0"/>
    <n v="0.85973344056854151"/>
    <n v="70"/>
    <n v="73"/>
    <n v="115"/>
    <n v="90"/>
    <n v="60"/>
    <n v="60"/>
    <n v="458"/>
    <x v="4"/>
    <n v="11"/>
    <s v="Cat Ferret Pokémon"/>
    <n v="60"/>
    <n v="0"/>
    <n v="600000"/>
    <n v="1.3"/>
    <s v="Zangooseザングース"/>
    <s v="Zangoose"/>
    <n v="50"/>
    <s v="normal"/>
    <m/>
    <n v="40.299999999999997"/>
    <n v="3"/>
    <x v="0"/>
  </r>
  <r>
    <s v="Shed Skin"/>
    <s v=" Infiltrator"/>
    <m/>
    <x v="0"/>
    <x v="0"/>
    <n v="0.85973344056854151"/>
    <n v="70"/>
    <n v="73"/>
    <n v="100"/>
    <n v="65"/>
    <n v="100"/>
    <n v="60"/>
    <n v="458"/>
    <x v="4"/>
    <n v="11"/>
    <s v="Fang Snake Pokémon"/>
    <n v="60"/>
    <n v="1"/>
    <n v="1640000"/>
    <n v="2.7"/>
    <s v="Habunakeハブネーク"/>
    <s v="Seviper"/>
    <n v="50"/>
    <s v="poison"/>
    <m/>
    <n v="52.5"/>
    <n v="3"/>
    <x v="0"/>
  </r>
  <r>
    <s v="Levitate"/>
    <m/>
    <m/>
    <x v="0"/>
    <x v="3"/>
    <n v="0.85973344056854151"/>
    <n v="70"/>
    <n v="90"/>
    <n v="55"/>
    <n v="70"/>
    <n v="95"/>
    <n v="85"/>
    <n v="460"/>
    <x v="0"/>
    <n v="5"/>
    <s v="Meteorite Pokémon"/>
    <n v="65"/>
    <n v="0"/>
    <n v="800000"/>
    <n v="1"/>
    <s v="Lunatoneルナトーン"/>
    <s v="Lunatone"/>
    <m/>
    <s v="rock"/>
    <s v="psychic"/>
    <n v="168"/>
    <n v="3"/>
    <x v="0"/>
  </r>
  <r>
    <s v="Levitate"/>
    <m/>
    <m/>
    <x v="0"/>
    <x v="3"/>
    <n v="0.85973344056854151"/>
    <n v="70"/>
    <n v="90"/>
    <n v="95"/>
    <n v="70"/>
    <n v="55"/>
    <n v="65"/>
    <n v="460"/>
    <x v="0"/>
    <n v="5"/>
    <s v="Meteorite Pokémon"/>
    <n v="85"/>
    <n v="0"/>
    <n v="800000"/>
    <n v="1.2"/>
    <s v="Solrockソルロック"/>
    <s v="Solrock"/>
    <m/>
    <s v="rock"/>
    <s v="psychic"/>
    <n v="154"/>
    <n v="3"/>
    <x v="0"/>
  </r>
  <r>
    <s v="Oblivious"/>
    <s v=" Anticipation"/>
    <s v=" Hydration"/>
    <x v="0"/>
    <x v="0"/>
    <n v="0.85973344056854151"/>
    <n v="70"/>
    <n v="50"/>
    <n v="48"/>
    <n v="60"/>
    <n v="46"/>
    <n v="41"/>
    <n v="288"/>
    <x v="5"/>
    <n v="23"/>
    <s v="Whiskers Pokémon"/>
    <n v="43"/>
    <n v="0"/>
    <n v="1000000"/>
    <n v="0.4"/>
    <s v="Dojoachドジョッチ"/>
    <s v="Barboach"/>
    <n v="50"/>
    <s v="water"/>
    <s v="ground"/>
    <n v="1.9"/>
    <n v="3"/>
    <x v="0"/>
  </r>
  <r>
    <s v="Oblivious"/>
    <s v=" Anticipation"/>
    <s v=" Hydration"/>
    <x v="0"/>
    <x v="0"/>
    <n v="0.85973344056854151"/>
    <n v="70"/>
    <n v="110"/>
    <n v="78"/>
    <n v="60"/>
    <n v="76"/>
    <n v="71"/>
    <n v="468"/>
    <x v="6"/>
    <n v="10"/>
    <s v="Whiskers Pokémon"/>
    <n v="73"/>
    <n v="0"/>
    <n v="1000000"/>
    <n v="0.9"/>
    <s v="Namazunナマズン"/>
    <s v="Whiscash"/>
    <n v="50"/>
    <s v="water"/>
    <s v="ground"/>
    <n v="23.6"/>
    <n v="3"/>
    <x v="0"/>
  </r>
  <r>
    <s v="Hyper Cutter"/>
    <s v=" Shell Armor"/>
    <s v=" Adaptability"/>
    <x v="0"/>
    <x v="1"/>
    <n v="0.85973344056854151"/>
    <n v="70"/>
    <n v="43"/>
    <n v="80"/>
    <n v="35"/>
    <n v="50"/>
    <n v="35"/>
    <n v="308"/>
    <x v="23"/>
    <n v="25"/>
    <s v="Ruffian Pokémon"/>
    <n v="65"/>
    <n v="1"/>
    <n v="1640000"/>
    <n v="0.6"/>
    <s v="Heiganiヘイガニ"/>
    <s v="Corphish"/>
    <n v="50"/>
    <s v="water"/>
    <m/>
    <n v="11.5"/>
    <n v="3"/>
    <x v="0"/>
  </r>
  <r>
    <s v="Hyper Cutter"/>
    <s v=" Shell Armor"/>
    <s v=" Adaptability"/>
    <x v="0"/>
    <x v="1"/>
    <n v="0.85973344056854151"/>
    <n v="70"/>
    <n v="63"/>
    <n v="120"/>
    <n v="55"/>
    <n v="90"/>
    <n v="55"/>
    <n v="468"/>
    <x v="24"/>
    <n v="20"/>
    <s v="Rogue Pokémon"/>
    <n v="85"/>
    <n v="1"/>
    <n v="1640000"/>
    <n v="1.1000000000000001"/>
    <s v="Shizarigerシザリガー"/>
    <s v="Crawdaunt"/>
    <n v="50"/>
    <s v="water"/>
    <s v="dark"/>
    <n v="32.799999999999997"/>
    <n v="3"/>
    <x v="0"/>
  </r>
  <r>
    <s v="Levitate"/>
    <m/>
    <m/>
    <x v="0"/>
    <x v="0"/>
    <n v="0.85973344056854151"/>
    <n v="70"/>
    <n v="40"/>
    <n v="40"/>
    <n v="55"/>
    <n v="40"/>
    <n v="70"/>
    <n v="300"/>
    <x v="1"/>
    <n v="28"/>
    <s v="Clay Doll Pokémon"/>
    <n v="55"/>
    <n v="0"/>
    <n v="1000000"/>
    <n v="0.5"/>
    <s v="Yajilonヤジロン"/>
    <s v="Baltoy"/>
    <m/>
    <s v="ground"/>
    <s v="psychic"/>
    <n v="21.5"/>
    <n v="3"/>
    <x v="0"/>
  </r>
  <r>
    <s v="Levitate"/>
    <m/>
    <m/>
    <x v="0"/>
    <x v="0"/>
    <n v="0.85973344056854151"/>
    <n v="70"/>
    <n v="60"/>
    <n v="70"/>
    <n v="75"/>
    <n v="70"/>
    <n v="120"/>
    <n v="500"/>
    <x v="4"/>
    <n v="11"/>
    <s v="Clay Doll Pokémon"/>
    <n v="105"/>
    <n v="0"/>
    <n v="1000000"/>
    <n v="1.5"/>
    <s v="Nendollネンドール"/>
    <s v="Claydol"/>
    <m/>
    <s v="ground"/>
    <s v="psychic"/>
    <n v="108"/>
    <n v="3"/>
    <x v="0"/>
  </r>
  <r>
    <s v="Suction Cups"/>
    <s v=" Storm Drain"/>
    <m/>
    <x v="0"/>
    <x v="7"/>
    <n v="0.85973344056854151"/>
    <n v="70"/>
    <n v="66"/>
    <n v="41"/>
    <n v="23"/>
    <n v="61"/>
    <n v="87"/>
    <n v="355"/>
    <x v="0"/>
    <n v="5"/>
    <s v="Sea Lily Pokémon"/>
    <n v="77"/>
    <n v="0"/>
    <n v="600000"/>
    <n v="1"/>
    <s v="Lilylaリリーラ"/>
    <s v="Lileep"/>
    <n v="88.1"/>
    <s v="rock"/>
    <s v="grass"/>
    <n v="23.8"/>
    <n v="3"/>
    <x v="0"/>
  </r>
  <r>
    <s v="Suction Cups"/>
    <s v=" Storm Drain"/>
    <m/>
    <x v="0"/>
    <x v="7"/>
    <n v="0.85973344056854151"/>
    <n v="70"/>
    <n v="86"/>
    <n v="81"/>
    <n v="43"/>
    <n v="81"/>
    <n v="107"/>
    <n v="495"/>
    <x v="0"/>
    <n v="5"/>
    <s v="Barnacle Pokémon"/>
    <n v="97"/>
    <n v="0"/>
    <n v="600000"/>
    <n v="1.5"/>
    <s v="Yuradleユレイドル"/>
    <s v="Cradily"/>
    <n v="88.1"/>
    <s v="rock"/>
    <s v="grass"/>
    <n v="60.4"/>
    <n v="3"/>
    <x v="0"/>
  </r>
  <r>
    <s v="Battle Armor"/>
    <s v=" Swift Swim"/>
    <m/>
    <x v="0"/>
    <x v="7"/>
    <n v="0.85973344056854151"/>
    <n v="70"/>
    <n v="45"/>
    <n v="95"/>
    <n v="75"/>
    <n v="40"/>
    <n v="50"/>
    <n v="355"/>
    <x v="0"/>
    <n v="5"/>
    <s v="Old Shrimp Pokémon"/>
    <n v="50"/>
    <n v="0"/>
    <n v="600000"/>
    <n v="0.7"/>
    <s v="Anopthアノプス"/>
    <s v="Anorith"/>
    <n v="88.1"/>
    <s v="rock"/>
    <s v="bug"/>
    <n v="12.5"/>
    <n v="3"/>
    <x v="0"/>
  </r>
  <r>
    <s v="Battle Armor"/>
    <s v=" Swift Swim"/>
    <m/>
    <x v="0"/>
    <x v="7"/>
    <n v="0.85973344056854151"/>
    <n v="70"/>
    <n v="75"/>
    <n v="125"/>
    <n v="45"/>
    <n v="70"/>
    <n v="80"/>
    <n v="495"/>
    <x v="0"/>
    <n v="5"/>
    <s v="Plate Pokémon"/>
    <n v="100"/>
    <n v="0"/>
    <n v="600000"/>
    <n v="1.5"/>
    <s v="Armaldoアーマルド"/>
    <s v="Armaldo"/>
    <n v="88.1"/>
    <s v="rock"/>
    <s v="bug"/>
    <n v="68.2"/>
    <n v="3"/>
    <x v="0"/>
  </r>
  <r>
    <s v="Swift Swim"/>
    <s v=" Oblivious"/>
    <s v=" Adaptability"/>
    <x v="0"/>
    <x v="0"/>
    <n v="0.85973344056854151"/>
    <n v="70"/>
    <n v="20"/>
    <n v="15"/>
    <n v="80"/>
    <n v="10"/>
    <n v="55"/>
    <n v="200"/>
    <x v="1"/>
    <n v="28"/>
    <s v="Fish Pokémon"/>
    <n v="20"/>
    <n v="0"/>
    <n v="600000"/>
    <n v="0.6"/>
    <s v="Hinbassヒンバス"/>
    <s v="Feebas"/>
    <n v="50"/>
    <s v="water"/>
    <m/>
    <n v="7.4"/>
    <n v="3"/>
    <x v="0"/>
  </r>
  <r>
    <s v="Marvel Scale"/>
    <s v=" Competitive"/>
    <s v=" Cute Charm"/>
    <x v="0"/>
    <x v="0"/>
    <n v="0.85973344056854151"/>
    <n v="70"/>
    <n v="95"/>
    <n v="60"/>
    <n v="81"/>
    <n v="100"/>
    <n v="125"/>
    <n v="540"/>
    <x v="15"/>
    <n v="7"/>
    <s v="Tender Pokémon"/>
    <n v="79"/>
    <n v="0"/>
    <n v="600000"/>
    <n v="6.2"/>
    <s v="Milokarossミロカロス"/>
    <s v="Milotic"/>
    <n v="50"/>
    <s v="water"/>
    <m/>
    <n v="162"/>
    <n v="3"/>
    <x v="0"/>
  </r>
  <r>
    <s v="Forecast"/>
    <m/>
    <m/>
    <x v="0"/>
    <x v="3"/>
    <n v="0.85973344056854151"/>
    <n v="70"/>
    <n v="70"/>
    <n v="70"/>
    <n v="70"/>
    <n v="70"/>
    <n v="70"/>
    <n v="420"/>
    <x v="0"/>
    <n v="5"/>
    <s v="Weather Pokémon"/>
    <n v="70"/>
    <n v="0"/>
    <n v="1000000"/>
    <n v="0.3"/>
    <s v="Powalenポワルン"/>
    <s v="Castform"/>
    <n v="50"/>
    <s v="normal"/>
    <m/>
    <n v="0.8"/>
    <n v="3"/>
    <x v="0"/>
  </r>
  <r>
    <s v="Color Change"/>
    <s v=" Protean"/>
    <m/>
    <x v="0"/>
    <x v="0"/>
    <n v="0.85973344056854151"/>
    <n v="70"/>
    <n v="60"/>
    <n v="90"/>
    <n v="40"/>
    <n v="60"/>
    <n v="120"/>
    <n v="440"/>
    <x v="12"/>
    <n v="24"/>
    <s v="Color Swap Pokémon"/>
    <n v="70"/>
    <n v="0"/>
    <n v="1059860"/>
    <n v="1"/>
    <s v="Kakureonカクレオン"/>
    <s v="Kecleon"/>
    <n v="50"/>
    <s v="normal"/>
    <m/>
    <n v="22"/>
    <n v="3"/>
    <x v="0"/>
  </r>
  <r>
    <s v="Insomnia"/>
    <s v=" Frisk"/>
    <s v=" Cursed Body"/>
    <x v="0"/>
    <x v="3"/>
    <n v="0.71946688113708268"/>
    <n v="35"/>
    <n v="44"/>
    <n v="75"/>
    <n v="45"/>
    <n v="63"/>
    <n v="33"/>
    <n v="295"/>
    <x v="16"/>
    <n v="26"/>
    <s v="Puppet Pokémon"/>
    <n v="35"/>
    <n v="0"/>
    <n v="800000"/>
    <n v="0.6"/>
    <s v="Kagebouzuカゲボウズ"/>
    <s v="Shuppet"/>
    <n v="50"/>
    <s v="ghost"/>
    <m/>
    <n v="2.2999999999999998"/>
    <n v="3"/>
    <x v="0"/>
  </r>
  <r>
    <s v="Insomnia"/>
    <s v=" Frisk"/>
    <s v=" Cursed Body"/>
    <x v="0"/>
    <x v="3"/>
    <n v="0.71946688113708268"/>
    <n v="35"/>
    <n v="64"/>
    <n v="165"/>
    <n v="75"/>
    <n v="93"/>
    <n v="83"/>
    <n v="555"/>
    <x v="0"/>
    <n v="5"/>
    <s v="Marionette Pokémon"/>
    <n v="75"/>
    <n v="0"/>
    <n v="800000"/>
    <n v="1.1000000000000001"/>
    <s v="Juppetaジュペッタ"/>
    <s v="Banette"/>
    <n v="50"/>
    <s v="ghost"/>
    <m/>
    <n v="12.5"/>
    <n v="3"/>
    <x v="0"/>
  </r>
  <r>
    <s v="Levitate"/>
    <s v=" Frisk"/>
    <m/>
    <x v="0"/>
    <x v="3"/>
    <n v="0.71946688113708268"/>
    <n v="35"/>
    <n v="20"/>
    <n v="40"/>
    <n v="25"/>
    <n v="30"/>
    <n v="90"/>
    <n v="295"/>
    <x v="5"/>
    <n v="23"/>
    <s v="Requiem Pokémon"/>
    <n v="90"/>
    <n v="0"/>
    <n v="800000"/>
    <n v="0.8"/>
    <s v="Yomawaruヨマワル"/>
    <s v="Duskull"/>
    <n v="50"/>
    <s v="ghost"/>
    <m/>
    <n v="15"/>
    <n v="3"/>
    <x v="0"/>
  </r>
  <r>
    <s v="Pressure"/>
    <s v=" Frisk"/>
    <m/>
    <x v="1"/>
    <x v="3"/>
    <n v="0.71946688113708268"/>
    <n v="35"/>
    <n v="40"/>
    <n v="70"/>
    <n v="25"/>
    <n v="60"/>
    <n v="130"/>
    <n v="455"/>
    <x v="4"/>
    <n v="11"/>
    <s v="Beckon Pokémon"/>
    <n v="130"/>
    <n v="0"/>
    <n v="800000"/>
    <n v="1.6"/>
    <s v="Samayouruサマヨール"/>
    <s v="Dusclops"/>
    <n v="50"/>
    <s v="ghost"/>
    <m/>
    <n v="30.6"/>
    <n v="3"/>
    <x v="0"/>
  </r>
  <r>
    <s v="Chlorophyll"/>
    <s v=" Solar Power"/>
    <s v=" Harvest"/>
    <x v="0"/>
    <x v="3"/>
    <n v="0.85973344056854151"/>
    <n v="70"/>
    <n v="99"/>
    <n v="68"/>
    <n v="51"/>
    <n v="72"/>
    <n v="87"/>
    <n v="460"/>
    <x v="12"/>
    <n v="24"/>
    <s v="Fruit Pokémon"/>
    <n v="83"/>
    <n v="1"/>
    <n v="1250000"/>
    <n v="2"/>
    <s v="Tropiusトロピウス"/>
    <s v="Tropius"/>
    <n v="50"/>
    <s v="grass"/>
    <s v="flying"/>
    <n v="100"/>
    <n v="3"/>
    <x v="0"/>
  </r>
  <r>
    <s v="Levitate"/>
    <m/>
    <m/>
    <x v="0"/>
    <x v="3"/>
    <n v="0.85973344056854151"/>
    <n v="70"/>
    <n v="75"/>
    <n v="50"/>
    <n v="65"/>
    <n v="95"/>
    <n v="90"/>
    <n v="455"/>
    <x v="0"/>
    <n v="5"/>
    <s v="Wind Chime Pokémon"/>
    <n v="80"/>
    <n v="0"/>
    <n v="800000"/>
    <n v="0.6"/>
    <s v="Chireanチリーン"/>
    <s v="Chimecho"/>
    <n v="50"/>
    <s v="psychic"/>
    <m/>
    <n v="1"/>
    <n v="3"/>
    <x v="0"/>
  </r>
  <r>
    <s v="Pressure"/>
    <s v=" Super Luck"/>
    <s v=" Justified"/>
    <x v="1"/>
    <x v="3"/>
    <n v="0.71946688113708268"/>
    <n v="35"/>
    <n v="65"/>
    <n v="150"/>
    <n v="115"/>
    <n v="115"/>
    <n v="60"/>
    <n v="565"/>
    <x v="17"/>
    <n v="3"/>
    <s v="Disaster Pokémon"/>
    <n v="60"/>
    <n v="0"/>
    <n v="1059860"/>
    <n v="1.2"/>
    <s v="Absolアブソル"/>
    <s v="Absol"/>
    <n v="50"/>
    <s v="dark"/>
    <m/>
    <n v="47"/>
    <n v="3"/>
    <x v="0"/>
  </r>
  <r>
    <s v="Shadow Tag"/>
    <s v=" Telepathy"/>
    <m/>
    <x v="0"/>
    <x v="0"/>
    <n v="0.85973344056854151"/>
    <n v="70"/>
    <n v="95"/>
    <n v="23"/>
    <n v="23"/>
    <n v="23"/>
    <n v="48"/>
    <n v="260"/>
    <x v="22"/>
    <n v="14"/>
    <s v="Bright Pokémon"/>
    <n v="48"/>
    <n v="0"/>
    <n v="1000000"/>
    <n v="0.6"/>
    <s v="Sohnanoソーナノ"/>
    <s v="Wynaut"/>
    <n v="50"/>
    <s v="psychic"/>
    <m/>
    <n v="14"/>
    <n v="3"/>
    <x v="0"/>
  </r>
  <r>
    <s v="Inner Focus"/>
    <s v=" Ice Body"/>
    <s v=" Moody"/>
    <x v="0"/>
    <x v="0"/>
    <n v="0.85973344056854151"/>
    <n v="70"/>
    <n v="50"/>
    <n v="50"/>
    <n v="50"/>
    <n v="50"/>
    <n v="50"/>
    <n v="300"/>
    <x v="5"/>
    <n v="23"/>
    <s v="Snow Hat Pokémon"/>
    <n v="50"/>
    <n v="0"/>
    <n v="1000000"/>
    <n v="0.7"/>
    <s v="Yukiwarashiユキワラシ"/>
    <s v="Snorunt"/>
    <n v="50"/>
    <s v="ice"/>
    <m/>
    <n v="16.8"/>
    <n v="3"/>
    <x v="0"/>
  </r>
  <r>
    <s v="Inner Focus"/>
    <s v=" Ice Body"/>
    <s v=" Moody"/>
    <x v="0"/>
    <x v="0"/>
    <n v="0.85973344056854151"/>
    <n v="70"/>
    <n v="80"/>
    <n v="120"/>
    <n v="100"/>
    <n v="120"/>
    <n v="80"/>
    <n v="580"/>
    <x v="6"/>
    <n v="10"/>
    <s v="Face Pokémon"/>
    <n v="80"/>
    <n v="0"/>
    <n v="1000000"/>
    <n v="1.5"/>
    <s v="Onigohriオニゴーリ"/>
    <s v="Glalie"/>
    <n v="50"/>
    <s v="ice"/>
    <m/>
    <n v="256.5"/>
    <n v="3"/>
    <x v="0"/>
  </r>
  <r>
    <s v="Thick Fat"/>
    <s v=" Ice Body"/>
    <s v=" Oblivious"/>
    <x v="0"/>
    <x v="0"/>
    <n v="0.85973344056854151"/>
    <n v="70"/>
    <n v="70"/>
    <n v="40"/>
    <n v="25"/>
    <n v="55"/>
    <n v="50"/>
    <n v="290"/>
    <x v="1"/>
    <n v="28"/>
    <s v="Clap Pokémon"/>
    <n v="50"/>
    <n v="0"/>
    <n v="1059860"/>
    <n v="0.8"/>
    <s v="Tamazarashiタマザラシ"/>
    <s v="Spheal"/>
    <n v="50"/>
    <s v="ice"/>
    <s v="water"/>
    <n v="39.5"/>
    <n v="3"/>
    <x v="0"/>
  </r>
  <r>
    <s v="Thick Fat"/>
    <s v=" Ice Body"/>
    <s v=" Oblivious"/>
    <x v="0"/>
    <x v="0"/>
    <n v="0.85973344056854151"/>
    <n v="70"/>
    <n v="90"/>
    <n v="60"/>
    <n v="45"/>
    <n v="75"/>
    <n v="70"/>
    <n v="410"/>
    <x v="2"/>
    <n v="13"/>
    <s v="Ball Roll Pokémon"/>
    <n v="70"/>
    <n v="0"/>
    <n v="1059860"/>
    <n v="1.1000000000000001"/>
    <s v="Todogglerトドグラー"/>
    <s v="Sealeo"/>
    <n v="50"/>
    <s v="ice"/>
    <s v="water"/>
    <n v="87.6"/>
    <n v="3"/>
    <x v="0"/>
  </r>
  <r>
    <s v="Thick Fat"/>
    <s v=" Ice Body"/>
    <s v=" Oblivious"/>
    <x v="0"/>
    <x v="0"/>
    <n v="0.85973344056854151"/>
    <n v="70"/>
    <n v="110"/>
    <n v="80"/>
    <n v="65"/>
    <n v="95"/>
    <n v="90"/>
    <n v="530"/>
    <x v="0"/>
    <n v="5"/>
    <s v="Ice Break Pokémon"/>
    <n v="90"/>
    <n v="0"/>
    <n v="1059860"/>
    <n v="1.4"/>
    <s v="Todoserugaトドゼルガ"/>
    <s v="Walrein"/>
    <n v="50"/>
    <s v="ice"/>
    <s v="water"/>
    <n v="150.6"/>
    <n v="3"/>
    <x v="0"/>
  </r>
  <r>
    <s v="Shell Armor"/>
    <s v=" Rattled"/>
    <m/>
    <x v="0"/>
    <x v="0"/>
    <n v="0.85973344056854151"/>
    <n v="70"/>
    <n v="35"/>
    <n v="64"/>
    <n v="32"/>
    <n v="74"/>
    <n v="55"/>
    <n v="345"/>
    <x v="1"/>
    <n v="28"/>
    <s v="Bivalve Pokémon"/>
    <n v="85"/>
    <n v="0"/>
    <n v="600000"/>
    <n v="0.4"/>
    <s v="Pearluluパールル"/>
    <s v="Clamperl"/>
    <n v="50"/>
    <s v="water"/>
    <m/>
    <n v="52.5"/>
    <n v="3"/>
    <x v="0"/>
  </r>
  <r>
    <s v="Swift Swim"/>
    <s v=" Water Veil"/>
    <m/>
    <x v="0"/>
    <x v="0"/>
    <n v="0.85973344056854151"/>
    <n v="70"/>
    <n v="55"/>
    <n v="104"/>
    <n v="52"/>
    <n v="94"/>
    <n v="75"/>
    <n v="485"/>
    <x v="15"/>
    <n v="7"/>
    <s v="Deep Sea Pokémon"/>
    <n v="105"/>
    <n v="0"/>
    <n v="600000"/>
    <n v="1.7"/>
    <s v="Huntailハンテール"/>
    <s v="Huntail"/>
    <n v="50"/>
    <s v="water"/>
    <m/>
    <n v="27"/>
    <n v="3"/>
    <x v="0"/>
  </r>
  <r>
    <s v="Swift Swim"/>
    <s v=" Hydration"/>
    <m/>
    <x v="0"/>
    <x v="0"/>
    <n v="0.85973344056854151"/>
    <n v="70"/>
    <n v="55"/>
    <n v="84"/>
    <n v="52"/>
    <n v="114"/>
    <n v="75"/>
    <n v="485"/>
    <x v="15"/>
    <n v="7"/>
    <s v="South Sea Pokémon"/>
    <n v="105"/>
    <n v="0"/>
    <n v="600000"/>
    <n v="1.8"/>
    <s v="Sakurabyssサクラビス"/>
    <s v="Gorebyss"/>
    <n v="50"/>
    <s v="water"/>
    <m/>
    <n v="22.6"/>
    <n v="3"/>
    <x v="0"/>
  </r>
  <r>
    <s v="Swift Swim"/>
    <s v=" Rock Head"/>
    <s v=" Sturdy"/>
    <x v="0"/>
    <x v="4"/>
    <n v="0.85973344056854151"/>
    <n v="70"/>
    <n v="100"/>
    <n v="90"/>
    <n v="55"/>
    <n v="45"/>
    <n v="65"/>
    <n v="485"/>
    <x v="9"/>
    <n v="2"/>
    <s v="Longevity Pokémon"/>
    <n v="130"/>
    <n v="1"/>
    <n v="1250000"/>
    <n v="1"/>
    <s v="Glanthジーランス"/>
    <s v="Relicanth"/>
    <n v="88.1"/>
    <s v="water"/>
    <s v="rock"/>
    <n v="23.4"/>
    <n v="3"/>
    <x v="0"/>
  </r>
  <r>
    <s v="Swift Swim"/>
    <s v=" Hydration"/>
    <m/>
    <x v="0"/>
    <x v="0"/>
    <n v="0.85973344056854151"/>
    <n v="70"/>
    <n v="43"/>
    <n v="30"/>
    <n v="97"/>
    <n v="40"/>
    <n v="65"/>
    <n v="330"/>
    <x v="16"/>
    <n v="26"/>
    <s v="Rendezvous Pokémon"/>
    <n v="55"/>
    <n v="0"/>
    <n v="800000"/>
    <n v="0.6"/>
    <s v="Lovecusラブカス"/>
    <s v="Luvdisc"/>
    <n v="24.6"/>
    <s v="water"/>
    <m/>
    <n v="8.6999999999999993"/>
    <n v="3"/>
    <x v="0"/>
  </r>
  <r>
    <s v="Rock Head"/>
    <s v=" Sheer Force"/>
    <m/>
    <x v="0"/>
    <x v="4"/>
    <n v="0.71946688113708268"/>
    <n v="35"/>
    <n v="45"/>
    <n v="75"/>
    <n v="50"/>
    <n v="40"/>
    <n v="30"/>
    <n v="300"/>
    <x v="0"/>
    <n v="5"/>
    <s v="Rock Head Pokémon"/>
    <n v="60"/>
    <n v="1"/>
    <n v="1250000"/>
    <n v="0.6"/>
    <s v="Tatsubayタツベイ"/>
    <s v="Bagon"/>
    <n v="50"/>
    <s v="dragon"/>
    <m/>
    <n v="42.1"/>
    <n v="3"/>
    <x v="0"/>
  </r>
  <r>
    <s v="Rock Head"/>
    <s v=" Overcoat"/>
    <m/>
    <x v="0"/>
    <x v="4"/>
    <n v="0.71946688113708268"/>
    <n v="35"/>
    <n v="65"/>
    <n v="95"/>
    <n v="50"/>
    <n v="60"/>
    <n v="50"/>
    <n v="420"/>
    <x v="0"/>
    <n v="5"/>
    <s v="Endurance Pokémon"/>
    <n v="100"/>
    <n v="1"/>
    <n v="1250000"/>
    <n v="1.1000000000000001"/>
    <s v="Komoruuコモルー"/>
    <s v="Shelgon"/>
    <n v="50"/>
    <s v="dragon"/>
    <m/>
    <n v="110.5"/>
    <n v="3"/>
    <x v="0"/>
  </r>
  <r>
    <s v="Intimidate"/>
    <s v=" Moxie"/>
    <m/>
    <x v="0"/>
    <x v="4"/>
    <n v="0.71946688113708268"/>
    <n v="35"/>
    <n v="95"/>
    <n v="145"/>
    <n v="120"/>
    <n v="120"/>
    <n v="90"/>
    <n v="700"/>
    <x v="0"/>
    <n v="5"/>
    <s v="Dragon Pokémon"/>
    <n v="130"/>
    <n v="1"/>
    <n v="1250000"/>
    <n v="1.5"/>
    <s v="Bohmanderボーマンダ"/>
    <s v="Salamence"/>
    <n v="50"/>
    <s v="dragon"/>
    <s v="flying"/>
    <n v="102.6"/>
    <n v="3"/>
    <x v="0"/>
  </r>
  <r>
    <s v="Clear Body"/>
    <s v=" Light Metal"/>
    <m/>
    <x v="0"/>
    <x v="4"/>
    <n v="0.71946688113708268"/>
    <n v="35"/>
    <n v="40"/>
    <n v="55"/>
    <n v="30"/>
    <n v="35"/>
    <n v="60"/>
    <n v="300"/>
    <x v="19"/>
    <n v="1"/>
    <s v="Iron Ball Pokémon"/>
    <n v="80"/>
    <n v="1"/>
    <n v="1250000"/>
    <n v="0.6"/>
    <s v="Dumbberダンバル"/>
    <s v="Beldum"/>
    <m/>
    <s v="steel"/>
    <s v="psychic"/>
    <n v="95.2"/>
    <n v="3"/>
    <x v="0"/>
  </r>
  <r>
    <s v="Clear Body"/>
    <s v=" Light Metal"/>
    <m/>
    <x v="0"/>
    <x v="4"/>
    <n v="0.71946688113708268"/>
    <n v="35"/>
    <n v="60"/>
    <n v="75"/>
    <n v="50"/>
    <n v="55"/>
    <n v="80"/>
    <n v="420"/>
    <x v="19"/>
    <n v="1"/>
    <s v="Iron Claw Pokémon"/>
    <n v="100"/>
    <n v="1"/>
    <n v="1250000"/>
    <n v="1.2"/>
    <s v="Metangメタング"/>
    <s v="Metang"/>
    <m/>
    <s v="steel"/>
    <s v="psychic"/>
    <n v="202.5"/>
    <n v="3"/>
    <x v="0"/>
  </r>
  <r>
    <s v="Clear Body"/>
    <s v=" Light Metal"/>
    <m/>
    <x v="0"/>
    <x v="4"/>
    <n v="0.71946688113708268"/>
    <n v="35"/>
    <n v="80"/>
    <n v="145"/>
    <n v="110"/>
    <n v="105"/>
    <n v="110"/>
    <n v="700"/>
    <x v="19"/>
    <n v="1"/>
    <s v="Iron Leg Pokémon"/>
    <n v="150"/>
    <n v="1"/>
    <n v="1250000"/>
    <n v="1.6"/>
    <s v="Metagrossメタグロス"/>
    <s v="Metagross"/>
    <m/>
    <s v="steel"/>
    <s v="psychic"/>
    <n v="550"/>
    <n v="3"/>
    <x v="0"/>
  </r>
  <r>
    <s v="Clear Body"/>
    <s v=" Sturdy"/>
    <m/>
    <x v="0"/>
    <x v="8"/>
    <n v="0.71946688113708268"/>
    <n v="35"/>
    <n v="80"/>
    <n v="100"/>
    <n v="50"/>
    <n v="50"/>
    <n v="100"/>
    <n v="580"/>
    <x v="19"/>
    <n v="1"/>
    <s v="Rock Peak Pokémon"/>
    <n v="200"/>
    <n v="1"/>
    <n v="1250000"/>
    <n v="1.7"/>
    <s v="Regirockレジロック"/>
    <s v="Regirock"/>
    <m/>
    <s v="rock"/>
    <m/>
    <n v="230"/>
    <n v="3"/>
    <x v="1"/>
  </r>
  <r>
    <s v="Clear Body"/>
    <s v=" Ice Body"/>
    <m/>
    <x v="0"/>
    <x v="8"/>
    <n v="0.71946688113708268"/>
    <n v="35"/>
    <n v="80"/>
    <n v="50"/>
    <n v="50"/>
    <n v="100"/>
    <n v="200"/>
    <n v="580"/>
    <x v="19"/>
    <n v="1"/>
    <s v="Iceberg Pokémon"/>
    <n v="100"/>
    <n v="1"/>
    <n v="1250000"/>
    <n v="1.8"/>
    <s v="Regiceレジアイス"/>
    <s v="Regice"/>
    <m/>
    <s v="ice"/>
    <m/>
    <n v="175"/>
    <n v="3"/>
    <x v="1"/>
  </r>
  <r>
    <s v="Clear Body"/>
    <s v=" Light Metal"/>
    <m/>
    <x v="0"/>
    <x v="8"/>
    <n v="0.71946688113708268"/>
    <n v="35"/>
    <n v="80"/>
    <n v="75"/>
    <n v="50"/>
    <n v="75"/>
    <n v="150"/>
    <n v="580"/>
    <x v="19"/>
    <n v="1"/>
    <s v="Iron Pokémon"/>
    <n v="150"/>
    <n v="1"/>
    <n v="1250000"/>
    <n v="1.9"/>
    <s v="Registeelレジスチル"/>
    <s v="Registeel"/>
    <m/>
    <s v="steel"/>
    <m/>
    <n v="205"/>
    <n v="3"/>
    <x v="1"/>
  </r>
  <r>
    <s v="Levitate"/>
    <m/>
    <m/>
    <x v="0"/>
    <x v="9"/>
    <n v="0.91058989815662528"/>
    <n v="90"/>
    <n v="80"/>
    <n v="100"/>
    <n v="110"/>
    <n v="140"/>
    <n v="150"/>
    <n v="700"/>
    <x v="19"/>
    <n v="1"/>
    <s v="Eon Pokémon"/>
    <n v="120"/>
    <n v="1"/>
    <n v="1250000"/>
    <n v="1.4"/>
    <s v="Latiasラティアス"/>
    <s v="Latias"/>
    <n v="0"/>
    <s v="dragon"/>
    <s v="psychic"/>
    <n v="40"/>
    <n v="3"/>
    <x v="1"/>
  </r>
  <r>
    <s v="Levitate"/>
    <m/>
    <m/>
    <x v="0"/>
    <x v="9"/>
    <n v="0.91058989815662528"/>
    <n v="90"/>
    <n v="80"/>
    <n v="130"/>
    <n v="110"/>
    <n v="160"/>
    <n v="120"/>
    <n v="700"/>
    <x v="19"/>
    <n v="1"/>
    <s v="Eon Pokémon"/>
    <n v="100"/>
    <n v="1"/>
    <n v="1250000"/>
    <n v="2"/>
    <s v="Latiosラティオス"/>
    <s v="Latios"/>
    <n v="100"/>
    <s v="dragon"/>
    <s v="psychic"/>
    <n v="60"/>
    <n v="3"/>
    <x v="1"/>
  </r>
  <r>
    <s v="Drizzle"/>
    <m/>
    <m/>
    <x v="0"/>
    <x v="9"/>
    <e v="#NUM!"/>
    <n v="70"/>
    <n v="100"/>
    <n v="150"/>
    <n v="90"/>
    <n v="180"/>
    <n v="160"/>
    <n v="770"/>
    <x v="19"/>
    <n v="1"/>
    <s v="Sea Basin Pokémon"/>
    <n v="90"/>
    <n v="1"/>
    <n v="1250000"/>
    <n v="4.5"/>
    <s v="Kyogreカイオーガ"/>
    <s v="Kyogre"/>
    <m/>
    <s v="water"/>
    <m/>
    <n v="352"/>
    <n v="3"/>
    <x v="1"/>
  </r>
  <r>
    <s v="Drought"/>
    <m/>
    <m/>
    <x v="0"/>
    <x v="9"/>
    <e v="#NUM!"/>
    <n v="70"/>
    <n v="100"/>
    <n v="180"/>
    <n v="90"/>
    <n v="150"/>
    <n v="90"/>
    <n v="770"/>
    <x v="19"/>
    <n v="1"/>
    <s v="Continent Pokémon"/>
    <n v="160"/>
    <n v="1"/>
    <n v="1250000"/>
    <n v="3.5"/>
    <s v="Groudonグラードン"/>
    <s v="Groudon"/>
    <m/>
    <s v="ground"/>
    <m/>
    <n v="950"/>
    <n v="3"/>
    <x v="1"/>
  </r>
  <r>
    <s v="Air Lock"/>
    <m/>
    <m/>
    <x v="0"/>
    <x v="9"/>
    <e v="#NUM!"/>
    <n v="70"/>
    <n v="105"/>
    <n v="180"/>
    <n v="115"/>
    <n v="180"/>
    <n v="100"/>
    <n v="780"/>
    <x v="0"/>
    <n v="5"/>
    <s v="Sky High Pokémon"/>
    <n v="100"/>
    <n v="1"/>
    <n v="1250000"/>
    <n v="7"/>
    <s v="Rayquazaレックウザ"/>
    <s v="Rayquaza"/>
    <m/>
    <s v="dragon"/>
    <s v="flying"/>
    <n v="206.5"/>
    <n v="3"/>
    <x v="1"/>
  </r>
  <r>
    <s v="Serene Grace"/>
    <m/>
    <m/>
    <x v="0"/>
    <x v="9"/>
    <n v="0.93191084909710109"/>
    <n v="100"/>
    <n v="100"/>
    <n v="100"/>
    <n v="100"/>
    <n v="100"/>
    <n v="100"/>
    <n v="600"/>
    <x v="19"/>
    <n v="1"/>
    <s v="Wish Pokémon"/>
    <n v="100"/>
    <n v="1"/>
    <n v="1250000"/>
    <n v="0.3"/>
    <s v="Jirachiジラーチ"/>
    <s v="Jirachi"/>
    <m/>
    <s v="steel"/>
    <s v="psychic"/>
    <n v="1.1000000000000001"/>
    <n v="3"/>
    <x v="1"/>
  </r>
  <r>
    <s v="Pressure"/>
    <m/>
    <m/>
    <x v="1"/>
    <x v="9"/>
    <e v="#NUM!"/>
    <n v="70"/>
    <n v="50"/>
    <n v="95"/>
    <n v="180"/>
    <n v="95"/>
    <n v="90"/>
    <n v="600"/>
    <x v="19"/>
    <n v="1"/>
    <s v="DNA Pokémon"/>
    <n v="90"/>
    <n v="1"/>
    <n v="1250000"/>
    <n v="1.7"/>
    <s v="Deoxysデオキシス"/>
    <s v="Deoxys"/>
    <m/>
    <s v="psychic"/>
    <m/>
    <n v="60.8"/>
    <n v="3"/>
    <x v="1"/>
  </r>
  <r>
    <s v="Overgrow"/>
    <s v=" Shell Armor"/>
    <m/>
    <x v="0"/>
    <x v="0"/>
    <n v="0.85973344056854151"/>
    <n v="70"/>
    <n v="55"/>
    <n v="68"/>
    <n v="31"/>
    <n v="45"/>
    <n v="55"/>
    <n v="318"/>
    <x v="0"/>
    <n v="5"/>
    <s v="Tiny Leaf Pokémon"/>
    <n v="64"/>
    <n v="0"/>
    <n v="1059860"/>
    <n v="0.4"/>
    <s v="Naetleナエトル"/>
    <s v="Turtwig"/>
    <n v="88.1"/>
    <s v="grass"/>
    <m/>
    <n v="10.199999999999999"/>
    <n v="4"/>
    <x v="0"/>
  </r>
  <r>
    <s v="Overgrow"/>
    <s v=" Shell Armor"/>
    <m/>
    <x v="0"/>
    <x v="0"/>
    <n v="0.85973344056854151"/>
    <n v="70"/>
    <n v="75"/>
    <n v="89"/>
    <n v="36"/>
    <n v="55"/>
    <n v="65"/>
    <n v="405"/>
    <x v="0"/>
    <n v="5"/>
    <s v="Grove Pokémon"/>
    <n v="85"/>
    <n v="0"/>
    <n v="1059860"/>
    <n v="1.1000000000000001"/>
    <s v="Hayashigameハヤシガメ"/>
    <s v="Grotle"/>
    <n v="88.1"/>
    <s v="grass"/>
    <m/>
    <n v="97"/>
    <n v="4"/>
    <x v="0"/>
  </r>
  <r>
    <s v="Overgrow"/>
    <s v=" Shell Armor"/>
    <m/>
    <x v="0"/>
    <x v="0"/>
    <n v="0.85973344056854151"/>
    <n v="70"/>
    <n v="95"/>
    <n v="109"/>
    <n v="56"/>
    <n v="75"/>
    <n v="85"/>
    <n v="525"/>
    <x v="0"/>
    <n v="5"/>
    <s v="Continent Pokémon"/>
    <n v="105"/>
    <n v="0"/>
    <n v="1059860"/>
    <n v="2.2000000000000002"/>
    <s v="Dodaitoseドダイトス"/>
    <s v="Torterra"/>
    <n v="88.1"/>
    <s v="grass"/>
    <s v="ground"/>
    <n v="310"/>
    <n v="4"/>
    <x v="0"/>
  </r>
  <r>
    <s v="Blaze"/>
    <s v=" Iron Fist"/>
    <m/>
    <x v="0"/>
    <x v="0"/>
    <n v="0.85973344056854151"/>
    <n v="70"/>
    <n v="44"/>
    <n v="58"/>
    <n v="61"/>
    <n v="58"/>
    <n v="44"/>
    <n v="309"/>
    <x v="0"/>
    <n v="5"/>
    <s v="Chimp Pokémon"/>
    <n v="44"/>
    <n v="0"/>
    <n v="1059860"/>
    <n v="0.5"/>
    <s v="Hikozaruヒコザル"/>
    <s v="Chimchar"/>
    <n v="88.1"/>
    <s v="fire"/>
    <m/>
    <n v="6.2"/>
    <n v="4"/>
    <x v="0"/>
  </r>
  <r>
    <s v="Blaze"/>
    <s v=" Iron Fist"/>
    <m/>
    <x v="0"/>
    <x v="0"/>
    <n v="0.85973344056854151"/>
    <n v="70"/>
    <n v="64"/>
    <n v="78"/>
    <n v="81"/>
    <n v="78"/>
    <n v="52"/>
    <n v="405"/>
    <x v="0"/>
    <n v="5"/>
    <s v="Playful Pokémon"/>
    <n v="52"/>
    <n v="0"/>
    <n v="1059860"/>
    <n v="0.9"/>
    <s v="Moukazaruモウカザル"/>
    <s v="Monferno"/>
    <n v="88.1"/>
    <s v="fire"/>
    <s v="fighting"/>
    <n v="22"/>
    <n v="4"/>
    <x v="0"/>
  </r>
  <r>
    <s v="Blaze"/>
    <s v=" Iron Fist"/>
    <m/>
    <x v="0"/>
    <x v="0"/>
    <n v="0.85973344056854151"/>
    <n v="70"/>
    <n v="76"/>
    <n v="104"/>
    <n v="108"/>
    <n v="104"/>
    <n v="71"/>
    <n v="534"/>
    <x v="0"/>
    <n v="5"/>
    <s v="Flame Pokémon"/>
    <n v="71"/>
    <n v="0"/>
    <n v="1059860"/>
    <n v="1.2"/>
    <s v="Goukazaruゴウカザル"/>
    <s v="Infernape"/>
    <n v="88.1"/>
    <s v="fire"/>
    <s v="fighting"/>
    <n v="55"/>
    <n v="4"/>
    <x v="0"/>
  </r>
  <r>
    <s v="Torrent"/>
    <s v=" Defiant"/>
    <m/>
    <x v="0"/>
    <x v="0"/>
    <n v="0.85973344056854151"/>
    <n v="70"/>
    <n v="53"/>
    <n v="51"/>
    <n v="40"/>
    <n v="61"/>
    <n v="56"/>
    <n v="314"/>
    <x v="0"/>
    <n v="5"/>
    <s v="Penguin Pokémon"/>
    <n v="53"/>
    <n v="0"/>
    <n v="1059860"/>
    <n v="0.4"/>
    <s v="Pochamaポッチャマ"/>
    <s v="Piplup"/>
    <n v="88.1"/>
    <s v="water"/>
    <m/>
    <n v="5.2"/>
    <n v="4"/>
    <x v="0"/>
  </r>
  <r>
    <s v="Torrent"/>
    <s v=" Defiant"/>
    <m/>
    <x v="0"/>
    <x v="0"/>
    <n v="0.85973344056854151"/>
    <n v="70"/>
    <n v="64"/>
    <n v="66"/>
    <n v="50"/>
    <n v="81"/>
    <n v="76"/>
    <n v="405"/>
    <x v="0"/>
    <n v="5"/>
    <s v="Penguin Pokémon"/>
    <n v="68"/>
    <n v="0"/>
    <n v="1059860"/>
    <n v="0.8"/>
    <s v="Pottaishiポッタイシ"/>
    <s v="Prinplup"/>
    <n v="88.1"/>
    <s v="water"/>
    <m/>
    <n v="23"/>
    <n v="4"/>
    <x v="0"/>
  </r>
  <r>
    <s v="Torrent"/>
    <s v=" Defiant"/>
    <m/>
    <x v="0"/>
    <x v="0"/>
    <n v="0.85973344056854151"/>
    <n v="70"/>
    <n v="84"/>
    <n v="86"/>
    <n v="60"/>
    <n v="111"/>
    <n v="101"/>
    <n v="530"/>
    <x v="0"/>
    <n v="5"/>
    <s v="Emperor Pokémon"/>
    <n v="88"/>
    <n v="0"/>
    <n v="1059860"/>
    <n v="1.7"/>
    <s v="Emperteエンペルト"/>
    <s v="Empoleon"/>
    <n v="88.1"/>
    <s v="water"/>
    <s v="steel"/>
    <n v="84.5"/>
    <n v="4"/>
    <x v="0"/>
  </r>
  <r>
    <s v="Keen Eye"/>
    <s v=" Reckless"/>
    <m/>
    <x v="0"/>
    <x v="1"/>
    <n v="0.85973344056854151"/>
    <n v="70"/>
    <n v="40"/>
    <n v="55"/>
    <n v="60"/>
    <n v="30"/>
    <n v="30"/>
    <n v="245"/>
    <x v="1"/>
    <n v="28"/>
    <s v="Starling Pokémon"/>
    <n v="30"/>
    <n v="0"/>
    <n v="1059860"/>
    <n v="0.3"/>
    <s v="Mukkuruムックル"/>
    <s v="Starly"/>
    <n v="50"/>
    <s v="normal"/>
    <s v="flying"/>
    <n v="2"/>
    <n v="4"/>
    <x v="0"/>
  </r>
  <r>
    <s v="Intimidate"/>
    <s v=" Reckless"/>
    <m/>
    <x v="0"/>
    <x v="1"/>
    <n v="0.85973344056854151"/>
    <n v="70"/>
    <n v="55"/>
    <n v="75"/>
    <n v="80"/>
    <n v="40"/>
    <n v="40"/>
    <n v="340"/>
    <x v="2"/>
    <n v="13"/>
    <s v="Starling Pokémon"/>
    <n v="50"/>
    <n v="0"/>
    <n v="1059860"/>
    <n v="0.6"/>
    <s v="Mukubirdムクバード"/>
    <s v="Staravia"/>
    <n v="50"/>
    <s v="normal"/>
    <s v="flying"/>
    <n v="15.5"/>
    <n v="4"/>
    <x v="0"/>
  </r>
  <r>
    <s v="Intimidate"/>
    <s v=" Reckless"/>
    <m/>
    <x v="0"/>
    <x v="1"/>
    <n v="0.85973344056854151"/>
    <n v="70"/>
    <n v="85"/>
    <n v="120"/>
    <n v="100"/>
    <n v="50"/>
    <n v="60"/>
    <n v="485"/>
    <x v="0"/>
    <n v="5"/>
    <s v="Predator Pokémon"/>
    <n v="70"/>
    <n v="0"/>
    <n v="1059860"/>
    <n v="1.2"/>
    <s v="Mukuhawkムクホーク"/>
    <s v="Staraptor"/>
    <n v="50"/>
    <s v="normal"/>
    <s v="flying"/>
    <n v="24.9"/>
    <n v="4"/>
    <x v="0"/>
  </r>
  <r>
    <s v="Simple"/>
    <s v=" Unaware"/>
    <s v=" Moody"/>
    <x v="0"/>
    <x v="1"/>
    <n v="0.85973344056854151"/>
    <n v="70"/>
    <n v="59"/>
    <n v="45"/>
    <n v="31"/>
    <n v="35"/>
    <n v="40"/>
    <n v="250"/>
    <x v="1"/>
    <n v="28"/>
    <s v="Plump Mouse Pokémon"/>
    <n v="40"/>
    <n v="0"/>
    <n v="1000000"/>
    <n v="0.5"/>
    <s v="Bippaビッパ"/>
    <s v="Bidoof"/>
    <n v="50"/>
    <s v="normal"/>
    <m/>
    <n v="20"/>
    <n v="4"/>
    <x v="0"/>
  </r>
  <r>
    <s v="Simple"/>
    <s v=" Unaware"/>
    <s v=" Moody"/>
    <x v="0"/>
    <x v="1"/>
    <n v="0.85973344056854151"/>
    <n v="70"/>
    <n v="79"/>
    <n v="85"/>
    <n v="71"/>
    <n v="55"/>
    <n v="60"/>
    <n v="410"/>
    <x v="3"/>
    <n v="15"/>
    <s v="Beaver Pokémon"/>
    <n v="60"/>
    <n v="0"/>
    <n v="1000000"/>
    <n v="1"/>
    <s v="Beadaruビーダル"/>
    <s v="Bibarel"/>
    <n v="50"/>
    <s v="normal"/>
    <s v="water"/>
    <n v="31.5"/>
    <n v="4"/>
    <x v="0"/>
  </r>
  <r>
    <s v="Shed Skin"/>
    <s v=" Run Away"/>
    <m/>
    <x v="0"/>
    <x v="1"/>
    <n v="0.85973344056854151"/>
    <n v="70"/>
    <n v="37"/>
    <n v="25"/>
    <n v="25"/>
    <n v="25"/>
    <n v="41"/>
    <n v="194"/>
    <x v="1"/>
    <n v="28"/>
    <s v="Cricket Pokémon"/>
    <n v="41"/>
    <n v="0"/>
    <n v="1059860"/>
    <n v="0.3"/>
    <s v="Korobohshiコロボーシ"/>
    <s v="Kricketot"/>
    <n v="50"/>
    <s v="bug"/>
    <m/>
    <n v="2.2000000000000002"/>
    <n v="4"/>
    <x v="0"/>
  </r>
  <r>
    <s v="Swarm"/>
    <s v=" Technician"/>
    <m/>
    <x v="0"/>
    <x v="1"/>
    <n v="0.85973344056854151"/>
    <n v="70"/>
    <n v="77"/>
    <n v="85"/>
    <n v="65"/>
    <n v="55"/>
    <n v="51"/>
    <n v="384"/>
    <x v="0"/>
    <n v="5"/>
    <s v="Cricket Pokémon"/>
    <n v="51"/>
    <n v="0"/>
    <n v="1059860"/>
    <n v="1"/>
    <s v="Korotockコロトック"/>
    <s v="Kricketune"/>
    <n v="50"/>
    <s v="bug"/>
    <m/>
    <n v="25.5"/>
    <n v="4"/>
    <x v="0"/>
  </r>
  <r>
    <s v="Rivalry"/>
    <s v=" Intimidate"/>
    <s v=" Guts"/>
    <x v="0"/>
    <x v="0"/>
    <n v="0.85973344056854151"/>
    <n v="70"/>
    <n v="45"/>
    <n v="65"/>
    <n v="45"/>
    <n v="40"/>
    <n v="34"/>
    <n v="263"/>
    <x v="7"/>
    <n v="27"/>
    <s v="Flash Pokémon"/>
    <n v="34"/>
    <n v="0"/>
    <n v="1059860"/>
    <n v="0.5"/>
    <s v="Kolinkコリンク"/>
    <s v="Shinx"/>
    <n v="50"/>
    <s v="electric"/>
    <m/>
    <n v="9.5"/>
    <n v="4"/>
    <x v="0"/>
  </r>
  <r>
    <s v="Rivalry"/>
    <s v=" Intimidate"/>
    <s v=" Guts"/>
    <x v="0"/>
    <x v="0"/>
    <n v="0.93191084909710109"/>
    <n v="100"/>
    <n v="60"/>
    <n v="85"/>
    <n v="60"/>
    <n v="60"/>
    <n v="49"/>
    <n v="363"/>
    <x v="2"/>
    <n v="13"/>
    <s v="Spark Pokémon"/>
    <n v="49"/>
    <n v="0"/>
    <n v="1059860"/>
    <n v="0.9"/>
    <s v="Luxioルクシオ"/>
    <s v="Luxio"/>
    <n v="50"/>
    <s v="electric"/>
    <m/>
    <n v="30.5"/>
    <n v="4"/>
    <x v="0"/>
  </r>
  <r>
    <s v="Rivalry"/>
    <s v=" Intimidate"/>
    <s v=" Guts"/>
    <x v="0"/>
    <x v="0"/>
    <n v="0.85973344056854151"/>
    <n v="70"/>
    <n v="80"/>
    <n v="120"/>
    <n v="70"/>
    <n v="95"/>
    <n v="79"/>
    <n v="523"/>
    <x v="0"/>
    <n v="5"/>
    <s v="Gleam Eyes Pokémon"/>
    <n v="79"/>
    <n v="0"/>
    <n v="1059860"/>
    <n v="1.4"/>
    <s v="Rentorarレントラー"/>
    <s v="Luxray"/>
    <n v="50"/>
    <s v="electric"/>
    <m/>
    <n v="42"/>
    <n v="4"/>
    <x v="0"/>
  </r>
  <r>
    <s v="Natural Cure"/>
    <s v=" Poison Point"/>
    <s v=" Leaf Guard"/>
    <x v="0"/>
    <x v="0"/>
    <n v="0.85973344056854151"/>
    <n v="70"/>
    <n v="40"/>
    <n v="30"/>
    <n v="55"/>
    <n v="50"/>
    <n v="70"/>
    <n v="280"/>
    <x v="1"/>
    <n v="28"/>
    <s v="Bud Pokémon"/>
    <n v="35"/>
    <n v="0"/>
    <n v="1059860"/>
    <n v="0.2"/>
    <s v="Subomieスボミー"/>
    <s v="Budew"/>
    <n v="50"/>
    <s v="grass"/>
    <s v="poison"/>
    <n v="1.2"/>
    <n v="4"/>
    <x v="0"/>
  </r>
  <r>
    <s v="Natural Cure"/>
    <s v=" Poison Point"/>
    <s v=" Technician"/>
    <x v="0"/>
    <x v="0"/>
    <n v="0.85973344056854151"/>
    <n v="70"/>
    <n v="60"/>
    <n v="70"/>
    <n v="90"/>
    <n v="125"/>
    <n v="105"/>
    <n v="515"/>
    <x v="6"/>
    <n v="10"/>
    <s v="Bouquet Pokémon"/>
    <n v="65"/>
    <n v="0"/>
    <n v="1059860"/>
    <n v="0.9"/>
    <s v="Roseradeロズレイド"/>
    <s v="Roserade"/>
    <n v="50"/>
    <s v="grass"/>
    <s v="poison"/>
    <n v="14.5"/>
    <n v="4"/>
    <x v="0"/>
  </r>
  <r>
    <s v="Mold Breaker"/>
    <s v=" Sheer Force"/>
    <m/>
    <x v="0"/>
    <x v="7"/>
    <n v="0.85973344056854151"/>
    <n v="70"/>
    <n v="67"/>
    <n v="125"/>
    <n v="58"/>
    <n v="30"/>
    <n v="30"/>
    <n v="350"/>
    <x v="0"/>
    <n v="5"/>
    <s v="Head Butt Pokémon"/>
    <n v="40"/>
    <n v="0"/>
    <n v="600000"/>
    <n v="0.9"/>
    <s v="Zugaidosズガイドス"/>
    <s v="Cranidos"/>
    <n v="88.1"/>
    <s v="rock"/>
    <m/>
    <n v="31.5"/>
    <n v="4"/>
    <x v="0"/>
  </r>
  <r>
    <s v="Mold Breaker"/>
    <s v=" Sheer Force"/>
    <m/>
    <x v="0"/>
    <x v="7"/>
    <n v="0.85973344056854151"/>
    <n v="70"/>
    <n v="97"/>
    <n v="165"/>
    <n v="58"/>
    <n v="65"/>
    <n v="50"/>
    <n v="495"/>
    <x v="0"/>
    <n v="5"/>
    <s v="Head Butt Pokémon"/>
    <n v="60"/>
    <n v="0"/>
    <n v="600000"/>
    <n v="1.6"/>
    <s v="Rampaldラムパルド"/>
    <s v="Rampardos"/>
    <n v="88.1"/>
    <s v="rock"/>
    <m/>
    <n v="102.5"/>
    <n v="4"/>
    <x v="0"/>
  </r>
  <r>
    <s v="Sturdy"/>
    <s v=" Soundproof"/>
    <m/>
    <x v="0"/>
    <x v="7"/>
    <n v="0.85973344056854151"/>
    <n v="70"/>
    <n v="30"/>
    <n v="42"/>
    <n v="30"/>
    <n v="42"/>
    <n v="88"/>
    <n v="350"/>
    <x v="0"/>
    <n v="5"/>
    <s v="Shield Pokémon"/>
    <n v="118"/>
    <n v="0"/>
    <n v="600000"/>
    <n v="0.5"/>
    <s v="Tatetopsタテトプス"/>
    <s v="Shieldon"/>
    <n v="88.1"/>
    <s v="rock"/>
    <s v="steel"/>
    <n v="57"/>
    <n v="4"/>
    <x v="0"/>
  </r>
  <r>
    <s v="Sturdy"/>
    <s v=" Soundproof"/>
    <m/>
    <x v="0"/>
    <x v="7"/>
    <n v="0.85973344056854151"/>
    <n v="70"/>
    <n v="60"/>
    <n v="52"/>
    <n v="30"/>
    <n v="47"/>
    <n v="138"/>
    <n v="495"/>
    <x v="0"/>
    <n v="5"/>
    <s v="Shield Pokémon"/>
    <n v="168"/>
    <n v="0"/>
    <n v="600000"/>
    <n v="1.3"/>
    <s v="Toridepsトリデプス"/>
    <s v="Bastiodon"/>
    <n v="88.1"/>
    <s v="rock"/>
    <s v="steel"/>
    <n v="149.5"/>
    <n v="4"/>
    <x v="0"/>
  </r>
  <r>
    <s v="Shed Skin"/>
    <s v=" Overcoat"/>
    <m/>
    <x v="0"/>
    <x v="1"/>
    <n v="0.85973344056854151"/>
    <n v="70"/>
    <n v="40"/>
    <n v="29"/>
    <n v="36"/>
    <n v="29"/>
    <n v="45"/>
    <n v="224"/>
    <x v="2"/>
    <n v="13"/>
    <s v="Bagworm Pokémon"/>
    <n v="45"/>
    <n v="0"/>
    <n v="1000000"/>
    <n v="0.2"/>
    <s v="Minomucchiミノムッチ"/>
    <s v="Burmy"/>
    <n v="50"/>
    <s v="bug"/>
    <m/>
    <n v="3.4"/>
    <n v="4"/>
    <x v="0"/>
  </r>
  <r>
    <s v="Anticipation"/>
    <s v=" Overcoat"/>
    <m/>
    <x v="0"/>
    <x v="1"/>
    <n v="0.85973344056854151"/>
    <n v="70"/>
    <n v="60"/>
    <n v="69"/>
    <n v="36"/>
    <n v="69"/>
    <n v="95"/>
    <n v="424"/>
    <x v="0"/>
    <n v="5"/>
    <s v="Bagworm Pokémon"/>
    <n v="95"/>
    <n v="0"/>
    <n v="1000000"/>
    <n v="0.5"/>
    <s v="Minomadam (kusaki No Mino)ミノマダム"/>
    <s v="Wormadam"/>
    <n v="0"/>
    <s v="bug"/>
    <s v="grass"/>
    <n v="6.5"/>
    <n v="4"/>
    <x v="0"/>
  </r>
  <r>
    <s v="Swarm"/>
    <s v=" Tinted Lens"/>
    <m/>
    <x v="0"/>
    <x v="1"/>
    <n v="0.85973344056854151"/>
    <n v="70"/>
    <n v="70"/>
    <n v="94"/>
    <n v="66"/>
    <n v="94"/>
    <n v="50"/>
    <n v="424"/>
    <x v="0"/>
    <n v="5"/>
    <s v="Moth Pokémon"/>
    <n v="50"/>
    <n v="0"/>
    <n v="1000000"/>
    <n v="0.9"/>
    <s v="Gamaleガーメイル"/>
    <s v="Mothim"/>
    <n v="100"/>
    <s v="bug"/>
    <s v="flying"/>
    <n v="23.3"/>
    <n v="4"/>
    <x v="0"/>
  </r>
  <r>
    <s v="Honey Gather"/>
    <s v=" Hustle"/>
    <m/>
    <x v="0"/>
    <x v="1"/>
    <n v="0.85973344056854151"/>
    <n v="70"/>
    <n v="30"/>
    <n v="30"/>
    <n v="70"/>
    <n v="30"/>
    <n v="42"/>
    <n v="244"/>
    <x v="2"/>
    <n v="13"/>
    <s v="Tiny Bee Pokémon"/>
    <n v="42"/>
    <n v="0"/>
    <n v="1059860"/>
    <n v="0.3"/>
    <s v="Mitsuhoneyミツハニー"/>
    <s v="Combee"/>
    <n v="88.1"/>
    <s v="bug"/>
    <s v="flying"/>
    <n v="5.5"/>
    <n v="4"/>
    <x v="0"/>
  </r>
  <r>
    <s v="Pressure"/>
    <s v=" Unnerve"/>
    <m/>
    <x v="1"/>
    <x v="1"/>
    <n v="0.85973344056854151"/>
    <n v="70"/>
    <n v="70"/>
    <n v="80"/>
    <n v="40"/>
    <n v="80"/>
    <n v="102"/>
    <n v="474"/>
    <x v="0"/>
    <n v="5"/>
    <s v="Beehive Pokémon"/>
    <n v="102"/>
    <n v="0"/>
    <n v="1059860"/>
    <n v="1.2"/>
    <s v="Beequenビークイン"/>
    <s v="Vespiquen"/>
    <n v="0"/>
    <s v="bug"/>
    <s v="flying"/>
    <n v="38.5"/>
    <n v="4"/>
    <x v="0"/>
  </r>
  <r>
    <s v="Run Away"/>
    <s v=" Pickup"/>
    <s v=" Volt Absorb"/>
    <x v="0"/>
    <x v="2"/>
    <n v="0.93191084909710109"/>
    <n v="100"/>
    <n v="60"/>
    <n v="45"/>
    <n v="95"/>
    <n v="45"/>
    <n v="90"/>
    <n v="405"/>
    <x v="12"/>
    <n v="24"/>
    <s v="EleSquirrel Pokémon"/>
    <n v="70"/>
    <n v="0"/>
    <n v="1000000"/>
    <n v="0.4"/>
    <s v="Pachirisuパチリス"/>
    <s v="Pachirisu"/>
    <n v="50"/>
    <s v="electric"/>
    <m/>
    <n v="3.9"/>
    <n v="4"/>
    <x v="0"/>
  </r>
  <r>
    <s v="Swift Swim"/>
    <s v=" Water Veil"/>
    <m/>
    <x v="0"/>
    <x v="0"/>
    <n v="0.85973344056854151"/>
    <n v="70"/>
    <n v="55"/>
    <n v="65"/>
    <n v="85"/>
    <n v="60"/>
    <n v="30"/>
    <n v="330"/>
    <x v="5"/>
    <n v="23"/>
    <s v="Sea Weasel Pokémon"/>
    <n v="35"/>
    <n v="0"/>
    <n v="1000000"/>
    <n v="0.7"/>
    <s v="Buoyselブイゼル"/>
    <s v="Buizel"/>
    <n v="50"/>
    <s v="water"/>
    <m/>
    <n v="29.5"/>
    <n v="4"/>
    <x v="0"/>
  </r>
  <r>
    <s v="Swift Swim"/>
    <s v=" Water Veil"/>
    <m/>
    <x v="0"/>
    <x v="0"/>
    <n v="0.85973344056854151"/>
    <n v="70"/>
    <n v="85"/>
    <n v="105"/>
    <n v="115"/>
    <n v="85"/>
    <n v="50"/>
    <n v="495"/>
    <x v="6"/>
    <n v="10"/>
    <s v="Sea Weasel Pokémon"/>
    <n v="55"/>
    <n v="0"/>
    <n v="1000000"/>
    <n v="1.1000000000000001"/>
    <s v="Floazelフローゼル"/>
    <s v="Floatzel"/>
    <n v="50"/>
    <s v="water"/>
    <m/>
    <n v="33.5"/>
    <n v="4"/>
    <x v="0"/>
  </r>
  <r>
    <s v="Chlorophyll"/>
    <m/>
    <m/>
    <x v="0"/>
    <x v="0"/>
    <n v="0.85973344056854151"/>
    <n v="70"/>
    <n v="45"/>
    <n v="35"/>
    <n v="35"/>
    <n v="62"/>
    <n v="53"/>
    <n v="275"/>
    <x v="5"/>
    <n v="23"/>
    <s v="Cherry Pokémon"/>
    <n v="45"/>
    <n v="0"/>
    <n v="1000000"/>
    <n v="0.4"/>
    <s v="Cherinboチェリンボ"/>
    <s v="Cherubi"/>
    <n v="50"/>
    <s v="grass"/>
    <m/>
    <n v="3.3"/>
    <n v="4"/>
    <x v="0"/>
  </r>
  <r>
    <s v="Flower Gift"/>
    <m/>
    <m/>
    <x v="0"/>
    <x v="0"/>
    <n v="0.85973344056854151"/>
    <n v="70"/>
    <n v="70"/>
    <n v="60"/>
    <n v="85"/>
    <n v="87"/>
    <n v="78"/>
    <n v="450"/>
    <x v="6"/>
    <n v="10"/>
    <s v="Blossom Pokémon"/>
    <n v="70"/>
    <n v="0"/>
    <n v="1000000"/>
    <n v="0.5"/>
    <s v="Cherrimチェリム"/>
    <s v="Cherrim"/>
    <n v="50"/>
    <s v="grass"/>
    <m/>
    <n v="9.3000000000000007"/>
    <n v="4"/>
    <x v="0"/>
  </r>
  <r>
    <s v="Sticky Hold"/>
    <s v=" Storm Drain"/>
    <s v=" Sand Force"/>
    <x v="0"/>
    <x v="0"/>
    <n v="0.85973344056854151"/>
    <n v="70"/>
    <n v="76"/>
    <n v="48"/>
    <n v="34"/>
    <n v="57"/>
    <n v="62"/>
    <n v="325"/>
    <x v="5"/>
    <n v="23"/>
    <s v="Sea Slug Pokémon"/>
    <n v="48"/>
    <n v="0"/>
    <n v="1000000"/>
    <n v="0.3"/>
    <s v="Karanakushiカラナクシ"/>
    <s v="Shellos"/>
    <n v="50"/>
    <s v="water"/>
    <m/>
    <n v="6.3"/>
    <n v="4"/>
    <x v="0"/>
  </r>
  <r>
    <s v="Sticky Hold"/>
    <s v=" Storm Drain"/>
    <s v=" Sand Force"/>
    <x v="0"/>
    <x v="0"/>
    <n v="0.85973344056854151"/>
    <n v="70"/>
    <n v="111"/>
    <n v="83"/>
    <n v="39"/>
    <n v="92"/>
    <n v="82"/>
    <n v="475"/>
    <x v="6"/>
    <n v="10"/>
    <s v="Sea Slug Pokémon"/>
    <n v="68"/>
    <n v="0"/>
    <n v="1000000"/>
    <n v="0.9"/>
    <s v="Tritodonトリトドン"/>
    <s v="Gastrodon"/>
    <n v="50"/>
    <s v="water"/>
    <s v="ground"/>
    <n v="29.9"/>
    <n v="4"/>
    <x v="0"/>
  </r>
  <r>
    <s v="Technician"/>
    <s v=" Pickup"/>
    <s v=" Skill Link"/>
    <x v="0"/>
    <x v="0"/>
    <n v="0.93191084909710109"/>
    <n v="100"/>
    <n v="75"/>
    <n v="100"/>
    <n v="115"/>
    <n v="60"/>
    <n v="66"/>
    <n v="482"/>
    <x v="0"/>
    <n v="5"/>
    <s v="Long Tail Pokémon"/>
    <n v="66"/>
    <n v="0"/>
    <n v="800000"/>
    <n v="1.2"/>
    <s v="Etebothエテボース"/>
    <s v="Ambipom"/>
    <n v="50"/>
    <s v="normal"/>
    <m/>
    <n v="20.3"/>
    <n v="4"/>
    <x v="0"/>
  </r>
  <r>
    <s v="Aftermath"/>
    <s v=" Unburden"/>
    <s v=" Flare Boost"/>
    <x v="0"/>
    <x v="7"/>
    <n v="0.85973344056854151"/>
    <n v="70"/>
    <n v="90"/>
    <n v="50"/>
    <n v="70"/>
    <n v="60"/>
    <n v="44"/>
    <n v="348"/>
    <x v="22"/>
    <n v="14"/>
    <s v="Balloon Pokémon"/>
    <n v="34"/>
    <n v="1"/>
    <n v="1640000"/>
    <n v="0.4"/>
    <s v="Fuwanteフワンテ"/>
    <s v="Drifloon"/>
    <n v="50"/>
    <s v="ghost"/>
    <s v="flying"/>
    <n v="1.2"/>
    <n v="4"/>
    <x v="0"/>
  </r>
  <r>
    <s v="Aftermath"/>
    <s v=" Unburden"/>
    <s v=" Flare Boost"/>
    <x v="0"/>
    <x v="7"/>
    <n v="0.85973344056854151"/>
    <n v="70"/>
    <n v="150"/>
    <n v="80"/>
    <n v="80"/>
    <n v="90"/>
    <n v="54"/>
    <n v="498"/>
    <x v="15"/>
    <n v="7"/>
    <s v="Blimp Pokémon"/>
    <n v="44"/>
    <n v="1"/>
    <n v="1640000"/>
    <n v="1.2"/>
    <s v="Fuwarideフワライド"/>
    <s v="Drifblim"/>
    <n v="50"/>
    <s v="ghost"/>
    <s v="flying"/>
    <n v="15"/>
    <n v="4"/>
    <x v="0"/>
  </r>
  <r>
    <s v="Run Away"/>
    <s v=" Klutz"/>
    <s v=" Limber"/>
    <x v="0"/>
    <x v="0"/>
    <e v="#NUM!"/>
    <n v="70"/>
    <n v="55"/>
    <n v="66"/>
    <n v="85"/>
    <n v="44"/>
    <n v="56"/>
    <n v="350"/>
    <x v="5"/>
    <n v="23"/>
    <s v="Rabbit Pokémon"/>
    <n v="44"/>
    <n v="0"/>
    <n v="1000000"/>
    <n v="0.4"/>
    <s v="Mimirolミミロル"/>
    <s v="Buneary"/>
    <n v="50"/>
    <s v="normal"/>
    <m/>
    <n v="5.5"/>
    <n v="4"/>
    <x v="0"/>
  </r>
  <r>
    <s v="Cute Charm"/>
    <s v=" Klutz"/>
    <s v=" Limber"/>
    <x v="0"/>
    <x v="0"/>
    <n v="1"/>
    <n v="140"/>
    <n v="65"/>
    <n v="136"/>
    <n v="135"/>
    <n v="54"/>
    <n v="96"/>
    <n v="580"/>
    <x v="15"/>
    <n v="7"/>
    <s v="Rabbit Pokémon"/>
    <n v="94"/>
    <n v="0"/>
    <n v="1000000"/>
    <n v="1.2"/>
    <s v="Mimilopミミロップ"/>
    <s v="Lopunny"/>
    <n v="50"/>
    <s v="normal"/>
    <m/>
    <n v="33.299999999999997"/>
    <n v="4"/>
    <x v="0"/>
  </r>
  <r>
    <s v="Levitate"/>
    <m/>
    <m/>
    <x v="0"/>
    <x v="3"/>
    <n v="0.71946688113708268"/>
    <n v="35"/>
    <n v="60"/>
    <n v="60"/>
    <n v="105"/>
    <n v="105"/>
    <n v="105"/>
    <n v="495"/>
    <x v="0"/>
    <n v="5"/>
    <s v="Magical Pokémon"/>
    <n v="60"/>
    <n v="0"/>
    <n v="800000"/>
    <n v="0.9"/>
    <s v="Mumargiムウマージ"/>
    <s v="Mismagius"/>
    <n v="50"/>
    <s v="ghost"/>
    <m/>
    <n v="4.4000000000000004"/>
    <n v="4"/>
    <x v="0"/>
  </r>
  <r>
    <s v="Insomnia"/>
    <s v=" Super Luck"/>
    <s v=" Moxie"/>
    <x v="0"/>
    <x v="0"/>
    <n v="0.71946688113708268"/>
    <n v="35"/>
    <n v="100"/>
    <n v="125"/>
    <n v="71"/>
    <n v="105"/>
    <n v="52"/>
    <n v="505"/>
    <x v="17"/>
    <n v="3"/>
    <s v="Big Boss Pokémon"/>
    <n v="52"/>
    <n v="0"/>
    <n v="1059860"/>
    <n v="0.9"/>
    <s v="Dongkarasuドンカラス"/>
    <s v="Honchkrow"/>
    <n v="50"/>
    <s v="dark"/>
    <s v="flying"/>
    <n v="27.3"/>
    <n v="4"/>
    <x v="0"/>
  </r>
  <r>
    <s v="Limber"/>
    <s v=" Own Tempo"/>
    <s v=" Keen Eye"/>
    <x v="0"/>
    <x v="0"/>
    <n v="0.85973344056854151"/>
    <n v="70"/>
    <n v="49"/>
    <n v="55"/>
    <n v="85"/>
    <n v="42"/>
    <n v="37"/>
    <n v="310"/>
    <x v="5"/>
    <n v="23"/>
    <s v="Catty Pokémon"/>
    <n v="42"/>
    <n v="0"/>
    <n v="800000"/>
    <n v="0.5"/>
    <s v="Nyarmarニャルマー"/>
    <s v="Glameow"/>
    <n v="24.6"/>
    <s v="normal"/>
    <m/>
    <n v="3.9"/>
    <n v="4"/>
    <x v="0"/>
  </r>
  <r>
    <s v="Thick Fat"/>
    <s v=" Own Tempo"/>
    <s v=" Defiant"/>
    <x v="0"/>
    <x v="0"/>
    <n v="0.85973344056854151"/>
    <n v="70"/>
    <n v="71"/>
    <n v="82"/>
    <n v="112"/>
    <n v="64"/>
    <n v="59"/>
    <n v="452"/>
    <x v="6"/>
    <n v="10"/>
    <s v="Tiger Cat Pokémon"/>
    <n v="64"/>
    <n v="0"/>
    <n v="800000"/>
    <n v="1"/>
    <s v="Bunyattoブニャット"/>
    <s v="Purugly"/>
    <n v="24.6"/>
    <s v="normal"/>
    <m/>
    <n v="43.8"/>
    <n v="4"/>
    <x v="0"/>
  </r>
  <r>
    <s v="Levitate"/>
    <m/>
    <m/>
    <x v="0"/>
    <x v="3"/>
    <n v="0.85973344056854151"/>
    <n v="70"/>
    <n v="45"/>
    <n v="30"/>
    <n v="45"/>
    <n v="65"/>
    <n v="50"/>
    <n v="285"/>
    <x v="2"/>
    <n v="13"/>
    <s v="Bell Pokémon"/>
    <n v="50"/>
    <n v="0"/>
    <n v="800000"/>
    <n v="0.2"/>
    <s v="Lisyanリーシャン"/>
    <s v="Chingling"/>
    <n v="50"/>
    <s v="psychic"/>
    <m/>
    <n v="0.6"/>
    <n v="4"/>
    <x v="0"/>
  </r>
  <r>
    <s v="Stench"/>
    <s v=" Aftermath"/>
    <s v=" Keen Eye"/>
    <x v="0"/>
    <x v="0"/>
    <n v="0.85973344056854151"/>
    <n v="70"/>
    <n v="63"/>
    <n v="63"/>
    <n v="74"/>
    <n v="41"/>
    <n v="41"/>
    <n v="329"/>
    <x v="16"/>
    <n v="26"/>
    <s v="Skunk Pokémon"/>
    <n v="47"/>
    <n v="0"/>
    <n v="1000000"/>
    <n v="0.4"/>
    <s v="Skunpuuスカンプー"/>
    <s v="Stunky"/>
    <n v="50"/>
    <s v="poison"/>
    <s v="dark"/>
    <n v="19.2"/>
    <n v="4"/>
    <x v="0"/>
  </r>
  <r>
    <s v="Stench"/>
    <s v=" Aftermath"/>
    <s v=" Keen Eye"/>
    <x v="0"/>
    <x v="0"/>
    <n v="0.85973344056854151"/>
    <n v="70"/>
    <n v="103"/>
    <n v="93"/>
    <n v="84"/>
    <n v="71"/>
    <n v="61"/>
    <n v="479"/>
    <x v="15"/>
    <n v="7"/>
    <s v="Skunk Pokémon"/>
    <n v="67"/>
    <n v="0"/>
    <n v="1000000"/>
    <n v="1"/>
    <s v="Skutankスカタンク"/>
    <s v="Skuntank"/>
    <n v="50"/>
    <s v="poison"/>
    <s v="dark"/>
    <n v="38"/>
    <n v="4"/>
    <x v="0"/>
  </r>
  <r>
    <s v="Levitate"/>
    <s v=" Heatproof"/>
    <s v=" Heavy Metal"/>
    <x v="0"/>
    <x v="0"/>
    <n v="0.85973344056854151"/>
    <n v="70"/>
    <n v="57"/>
    <n v="24"/>
    <n v="23"/>
    <n v="24"/>
    <n v="86"/>
    <n v="300"/>
    <x v="1"/>
    <n v="28"/>
    <s v="Bronze Pokémon"/>
    <n v="86"/>
    <n v="0"/>
    <n v="1000000"/>
    <n v="0.5"/>
    <s v="Dohmirrorドーミラー"/>
    <s v="Bronzor"/>
    <m/>
    <s v="steel"/>
    <s v="psychic"/>
    <n v="60.5"/>
    <n v="4"/>
    <x v="0"/>
  </r>
  <r>
    <s v="Levitate"/>
    <s v=" Heatproof"/>
    <s v=" Heavy Metal"/>
    <x v="0"/>
    <x v="0"/>
    <n v="0.85973344056854151"/>
    <n v="70"/>
    <n v="67"/>
    <n v="89"/>
    <n v="33"/>
    <n v="79"/>
    <n v="116"/>
    <n v="500"/>
    <x v="4"/>
    <n v="11"/>
    <s v="Bronze Bell Pokémon"/>
    <n v="116"/>
    <n v="0"/>
    <n v="1000000"/>
    <n v="1.3"/>
    <s v="Dohtakunドータクン"/>
    <s v="Bronzong"/>
    <m/>
    <s v="steel"/>
    <s v="psychic"/>
    <n v="187"/>
    <n v="4"/>
    <x v="0"/>
  </r>
  <r>
    <s v="Sturdy"/>
    <s v=" Rock Head"/>
    <s v=" Rattled"/>
    <x v="0"/>
    <x v="0"/>
    <n v="0.85973344056854151"/>
    <n v="70"/>
    <n v="50"/>
    <n v="80"/>
    <n v="10"/>
    <n v="10"/>
    <n v="45"/>
    <n v="290"/>
    <x v="1"/>
    <n v="28"/>
    <s v="Bonsai Pokémon"/>
    <n v="95"/>
    <n v="0"/>
    <n v="1000000"/>
    <n v="0.5"/>
    <s v="Usohachiウソハチ"/>
    <s v="Bonsly"/>
    <n v="50"/>
    <s v="rock"/>
    <m/>
    <n v="15"/>
    <n v="4"/>
    <x v="0"/>
  </r>
  <r>
    <s v="Soundproof"/>
    <s v=" Filter"/>
    <s v=" Technician"/>
    <x v="0"/>
    <x v="3"/>
    <n v="0.85973344056854151"/>
    <n v="70"/>
    <n v="20"/>
    <n v="25"/>
    <n v="60"/>
    <n v="70"/>
    <n v="90"/>
    <n v="310"/>
    <x v="25"/>
    <n v="18"/>
    <s v="Mime Pokémon"/>
    <n v="45"/>
    <n v="0"/>
    <n v="1000000"/>
    <n v="0.6"/>
    <s v="Maneneマネネ"/>
    <s v="Mime Jr."/>
    <n v="50"/>
    <s v="psychic"/>
    <s v="fairy"/>
    <n v="13"/>
    <n v="4"/>
    <x v="0"/>
  </r>
  <r>
    <s v="Natural Cure"/>
    <s v=" Serene Grace"/>
    <s v=" Friend Guard"/>
    <x v="0"/>
    <x v="4"/>
    <n v="1"/>
    <n v="140"/>
    <n v="100"/>
    <n v="5"/>
    <n v="30"/>
    <n v="15"/>
    <n v="65"/>
    <n v="220"/>
    <x v="26"/>
    <n v="16"/>
    <s v="Playhouse Pokémon"/>
    <n v="5"/>
    <n v="0"/>
    <n v="800000"/>
    <n v="0.6"/>
    <s v="Pinpukuピンプク"/>
    <s v="Happiny"/>
    <n v="0"/>
    <s v="normal"/>
    <m/>
    <n v="24.4"/>
    <n v="4"/>
    <x v="0"/>
  </r>
  <r>
    <s v="Keen Eye"/>
    <s v=" Tangled Feet"/>
    <s v=" Big Pecks"/>
    <x v="0"/>
    <x v="0"/>
    <n v="0.71946688113708268"/>
    <n v="35"/>
    <n v="76"/>
    <n v="65"/>
    <n v="91"/>
    <n v="92"/>
    <n v="42"/>
    <n v="411"/>
    <x v="17"/>
    <n v="3"/>
    <s v="Music Note Pokémon"/>
    <n v="45"/>
    <n v="0"/>
    <n v="1059860"/>
    <n v="0.5"/>
    <s v="Perapペラップ"/>
    <s v="Chatot"/>
    <n v="50"/>
    <s v="normal"/>
    <s v="flying"/>
    <n v="1.9"/>
    <n v="4"/>
    <x v="0"/>
  </r>
  <r>
    <s v="Pressure"/>
    <s v=" Infiltrator"/>
    <m/>
    <x v="1"/>
    <x v="7"/>
    <n v="0.85973344056854151"/>
    <n v="70"/>
    <n v="50"/>
    <n v="92"/>
    <n v="35"/>
    <n v="92"/>
    <n v="108"/>
    <n v="485"/>
    <x v="13"/>
    <n v="12"/>
    <s v="Forbidden Pokémon"/>
    <n v="108"/>
    <n v="0"/>
    <n v="1000000"/>
    <n v="1"/>
    <s v="Mikarugeミカルゲ"/>
    <s v="Spiritomb"/>
    <n v="50"/>
    <s v="ghost"/>
    <s v="dark"/>
    <n v="108"/>
    <n v="4"/>
    <x v="0"/>
  </r>
  <r>
    <s v="Sand Veil"/>
    <s v=" Rough Skin"/>
    <m/>
    <x v="0"/>
    <x v="4"/>
    <n v="0.85973344056854151"/>
    <n v="70"/>
    <n v="58"/>
    <n v="70"/>
    <n v="42"/>
    <n v="40"/>
    <n v="45"/>
    <n v="300"/>
    <x v="0"/>
    <n v="5"/>
    <s v="Land Shark Pokémon"/>
    <n v="45"/>
    <n v="1"/>
    <n v="1250000"/>
    <n v="0.7"/>
    <s v="Fukamaruフカマル"/>
    <s v="Gible"/>
    <n v="50"/>
    <s v="dragon"/>
    <s v="ground"/>
    <n v="20.5"/>
    <n v="4"/>
    <x v="0"/>
  </r>
  <r>
    <s v="Sand Veil"/>
    <s v=" Rough Skin"/>
    <m/>
    <x v="0"/>
    <x v="4"/>
    <n v="0.85973344056854151"/>
    <n v="70"/>
    <n v="68"/>
    <n v="90"/>
    <n v="82"/>
    <n v="50"/>
    <n v="55"/>
    <n v="410"/>
    <x v="0"/>
    <n v="5"/>
    <s v="Cave Pokémon"/>
    <n v="65"/>
    <n v="1"/>
    <n v="1250000"/>
    <n v="1.4"/>
    <s v="Gabiteガバイト"/>
    <s v="Gabite"/>
    <n v="50"/>
    <s v="dragon"/>
    <s v="ground"/>
    <n v="56"/>
    <n v="4"/>
    <x v="0"/>
  </r>
  <r>
    <s v="Sand Veil"/>
    <s v=" Rough Skin"/>
    <m/>
    <x v="0"/>
    <x v="4"/>
    <n v="0.85973344056854151"/>
    <n v="70"/>
    <n v="108"/>
    <n v="170"/>
    <n v="92"/>
    <n v="120"/>
    <n v="95"/>
    <n v="700"/>
    <x v="0"/>
    <n v="5"/>
    <s v="Mach Pokémon"/>
    <n v="115"/>
    <n v="1"/>
    <n v="1250000"/>
    <n v="1.9"/>
    <s v="Gaburiasガブリアス"/>
    <s v="Garchomp"/>
    <n v="50"/>
    <s v="dragon"/>
    <s v="ground"/>
    <n v="95"/>
    <n v="4"/>
    <x v="0"/>
  </r>
  <r>
    <s v="Pickup"/>
    <s v=" Thick Fat"/>
    <s v=" Gluttony"/>
    <x v="0"/>
    <x v="4"/>
    <n v="0.85973344056854151"/>
    <n v="70"/>
    <n v="135"/>
    <n v="85"/>
    <n v="5"/>
    <n v="40"/>
    <n v="85"/>
    <n v="390"/>
    <x v="11"/>
    <n v="6"/>
    <s v="Big Eater Pokémon"/>
    <n v="40"/>
    <n v="1"/>
    <n v="1250000"/>
    <n v="0.6"/>
    <s v="Gonbeゴンベ"/>
    <s v="Munchlax"/>
    <n v="88.1"/>
    <s v="normal"/>
    <m/>
    <n v="105"/>
    <n v="4"/>
    <x v="0"/>
  </r>
  <r>
    <s v="Steadfast"/>
    <s v=" Inner Focus"/>
    <s v=" Prankster"/>
    <x v="0"/>
    <x v="3"/>
    <n v="0.85973344056854151"/>
    <n v="70"/>
    <n v="40"/>
    <n v="70"/>
    <n v="60"/>
    <n v="35"/>
    <n v="40"/>
    <n v="285"/>
    <x v="6"/>
    <n v="10"/>
    <s v="Emanation Pokémon"/>
    <n v="40"/>
    <n v="0"/>
    <n v="1059860"/>
    <n v="0.7"/>
    <s v="Rioluリオル"/>
    <s v="Riolu"/>
    <n v="88.1"/>
    <s v="fighting"/>
    <m/>
    <n v="20.2"/>
    <n v="4"/>
    <x v="0"/>
  </r>
  <r>
    <s v="Steadfast"/>
    <s v=" Inner Focus"/>
    <s v=" Justified"/>
    <x v="0"/>
    <x v="3"/>
    <n v="0.85973344056854151"/>
    <n v="70"/>
    <n v="70"/>
    <n v="145"/>
    <n v="112"/>
    <n v="140"/>
    <n v="70"/>
    <n v="625"/>
    <x v="0"/>
    <n v="5"/>
    <s v="Aura Pokémon"/>
    <n v="88"/>
    <n v="0"/>
    <n v="1059860"/>
    <n v="1.2"/>
    <s v="Lucarioルカリオ"/>
    <s v="Lucario"/>
    <n v="88.1"/>
    <s v="fighting"/>
    <s v="steel"/>
    <n v="54"/>
    <n v="4"/>
    <x v="0"/>
  </r>
  <r>
    <s v="Sand Stream"/>
    <s v=" Sand Force"/>
    <m/>
    <x v="0"/>
    <x v="7"/>
    <n v="0.85973344056854151"/>
    <n v="70"/>
    <n v="68"/>
    <n v="72"/>
    <n v="32"/>
    <n v="38"/>
    <n v="42"/>
    <n v="330"/>
    <x v="27"/>
    <n v="17"/>
    <s v="Hippo Pokémon"/>
    <n v="78"/>
    <n v="1"/>
    <n v="1250000"/>
    <n v="0.8"/>
    <s v="Hippopotasヒポポタス"/>
    <s v="Hippopotas"/>
    <n v="50"/>
    <s v="ground"/>
    <m/>
    <n v="49.5"/>
    <n v="4"/>
    <x v="0"/>
  </r>
  <r>
    <s v="Sand Stream"/>
    <s v=" Sand Force"/>
    <m/>
    <x v="0"/>
    <x v="7"/>
    <n v="0.85973344056854151"/>
    <n v="70"/>
    <n v="108"/>
    <n v="112"/>
    <n v="47"/>
    <n v="68"/>
    <n v="72"/>
    <n v="525"/>
    <x v="15"/>
    <n v="7"/>
    <s v="Heavyweight Pokémon"/>
    <n v="118"/>
    <n v="1"/>
    <n v="1250000"/>
    <n v="2"/>
    <s v="Kabaldonカバルドン"/>
    <s v="Hippowdon"/>
    <n v="50"/>
    <s v="ground"/>
    <m/>
    <n v="300"/>
    <n v="4"/>
    <x v="0"/>
  </r>
  <r>
    <s v="Battle Armor"/>
    <s v=" Sniper"/>
    <s v=" Keen Eye"/>
    <x v="0"/>
    <x v="0"/>
    <n v="0.85973344056854151"/>
    <n v="70"/>
    <n v="40"/>
    <n v="50"/>
    <n v="65"/>
    <n v="30"/>
    <n v="55"/>
    <n v="330"/>
    <x v="2"/>
    <n v="13"/>
    <s v="Scorpion Pokémon"/>
    <n v="90"/>
    <n v="1"/>
    <n v="1250000"/>
    <n v="0.8"/>
    <s v="Scorupiスコルピ"/>
    <s v="Skorupi"/>
    <n v="50"/>
    <s v="poison"/>
    <s v="bug"/>
    <n v="12"/>
    <n v="4"/>
    <x v="0"/>
  </r>
  <r>
    <s v="Battle Armor"/>
    <s v=" Sniper"/>
    <s v=" Keen Eye"/>
    <x v="0"/>
    <x v="0"/>
    <n v="0.85973344056854151"/>
    <n v="70"/>
    <n v="70"/>
    <n v="90"/>
    <n v="95"/>
    <n v="60"/>
    <n v="75"/>
    <n v="500"/>
    <x v="0"/>
    <n v="5"/>
    <s v="Ogre Scorp Pokémon"/>
    <n v="110"/>
    <n v="1"/>
    <n v="1250000"/>
    <n v="1.3"/>
    <s v="Dorapionドラピオン"/>
    <s v="Drapion"/>
    <n v="50"/>
    <s v="poison"/>
    <s v="dark"/>
    <n v="61.5"/>
    <n v="4"/>
    <x v="0"/>
  </r>
  <r>
    <s v="Anticipation"/>
    <s v=" Dry Skin"/>
    <s v=" Poison Touch"/>
    <x v="0"/>
    <x v="2"/>
    <n v="0.93191084909710109"/>
    <n v="100"/>
    <n v="48"/>
    <n v="61"/>
    <n v="50"/>
    <n v="61"/>
    <n v="40"/>
    <n v="300"/>
    <x v="27"/>
    <n v="17"/>
    <s v="Toxic Mouth Pokémon"/>
    <n v="40"/>
    <n v="0"/>
    <n v="1000000"/>
    <n v="0.7"/>
    <s v="Gureggruグレッグル"/>
    <s v="Croagunk"/>
    <n v="50"/>
    <s v="poison"/>
    <s v="fighting"/>
    <n v="23"/>
    <n v="4"/>
    <x v="0"/>
  </r>
  <r>
    <s v="Anticipation"/>
    <s v=" Dry Skin"/>
    <s v=" Poison Touch"/>
    <x v="0"/>
    <x v="0"/>
    <n v="0.85973344056854151"/>
    <n v="70"/>
    <n v="83"/>
    <n v="106"/>
    <n v="85"/>
    <n v="86"/>
    <n v="65"/>
    <n v="490"/>
    <x v="6"/>
    <n v="10"/>
    <s v="Toxic Mouth Pokémon"/>
    <n v="65"/>
    <n v="0"/>
    <n v="1000000"/>
    <n v="1.3"/>
    <s v="Dokurogドクロッグ"/>
    <s v="Toxicroak"/>
    <n v="50"/>
    <s v="poison"/>
    <s v="fighting"/>
    <n v="44.4"/>
    <n v="4"/>
    <x v="0"/>
  </r>
  <r>
    <s v="Levitate"/>
    <m/>
    <m/>
    <x v="0"/>
    <x v="3"/>
    <n v="0.85973344056854151"/>
    <n v="70"/>
    <n v="74"/>
    <n v="100"/>
    <n v="46"/>
    <n v="90"/>
    <n v="72"/>
    <n v="454"/>
    <x v="12"/>
    <n v="24"/>
    <s v="Bug Catcher Pokémon"/>
    <n v="72"/>
    <n v="1"/>
    <n v="1250000"/>
    <n v="1.4"/>
    <s v="Muskippaマスキッパ"/>
    <s v="Carnivine"/>
    <n v="50"/>
    <s v="grass"/>
    <m/>
    <n v="27"/>
    <n v="4"/>
    <x v="0"/>
  </r>
  <r>
    <s v="Swift Swim"/>
    <s v=" Storm Drain"/>
    <s v=" Water Veil"/>
    <x v="0"/>
    <x v="0"/>
    <n v="0.85973344056854151"/>
    <n v="70"/>
    <n v="49"/>
    <n v="49"/>
    <n v="66"/>
    <n v="49"/>
    <n v="61"/>
    <n v="330"/>
    <x v="5"/>
    <n v="23"/>
    <s v="Wing Fish Pokémon"/>
    <n v="56"/>
    <n v="0"/>
    <n v="600000"/>
    <n v="0.4"/>
    <s v="Keikouoケイコウオ"/>
    <s v="Finneon"/>
    <n v="50"/>
    <s v="water"/>
    <m/>
    <n v="7"/>
    <n v="4"/>
    <x v="0"/>
  </r>
  <r>
    <s v="Swift Swim"/>
    <s v=" Storm Drain"/>
    <s v=" Water Veil"/>
    <x v="0"/>
    <x v="0"/>
    <n v="0.85973344056854151"/>
    <n v="70"/>
    <n v="69"/>
    <n v="69"/>
    <n v="91"/>
    <n v="69"/>
    <n v="86"/>
    <n v="460"/>
    <x v="6"/>
    <n v="10"/>
    <s v="Neon Pokémon"/>
    <n v="76"/>
    <n v="0"/>
    <n v="600000"/>
    <n v="1.2"/>
    <s v="Neolantネオラント"/>
    <s v="Lumineon"/>
    <n v="50"/>
    <s v="water"/>
    <m/>
    <n v="24"/>
    <n v="4"/>
    <x v="0"/>
  </r>
  <r>
    <s v="Swift Swim"/>
    <s v=" Water Absorb"/>
    <s v=" Water Veil"/>
    <x v="0"/>
    <x v="3"/>
    <n v="0.85973344056854151"/>
    <n v="70"/>
    <n v="45"/>
    <n v="20"/>
    <n v="50"/>
    <n v="60"/>
    <n v="120"/>
    <n v="345"/>
    <x v="9"/>
    <n v="2"/>
    <s v="Kite Pokémon"/>
    <n v="50"/>
    <n v="1"/>
    <n v="1250000"/>
    <n v="1"/>
    <s v="Tamantaタマンタ"/>
    <s v="Mantyke"/>
    <n v="50"/>
    <s v="water"/>
    <s v="flying"/>
    <n v="65"/>
    <n v="4"/>
    <x v="0"/>
  </r>
  <r>
    <s v="Snow Warning"/>
    <s v=" Soundproof"/>
    <m/>
    <x v="0"/>
    <x v="0"/>
    <n v="0.85973344056854151"/>
    <n v="70"/>
    <n v="60"/>
    <n v="62"/>
    <n v="40"/>
    <n v="62"/>
    <n v="60"/>
    <n v="334"/>
    <x v="2"/>
    <n v="13"/>
    <s v="Frosted Tree Pokémon"/>
    <n v="50"/>
    <n v="1"/>
    <n v="1250000"/>
    <n v="1"/>
    <s v="Yukikaburiユキカブリ"/>
    <s v="Snover"/>
    <n v="50"/>
    <s v="grass"/>
    <s v="ice"/>
    <n v="50.5"/>
    <n v="4"/>
    <x v="0"/>
  </r>
  <r>
    <s v="Snow Warning"/>
    <s v=" Soundproof"/>
    <m/>
    <x v="0"/>
    <x v="0"/>
    <n v="0.85973344056854151"/>
    <n v="70"/>
    <n v="90"/>
    <n v="132"/>
    <n v="30"/>
    <n v="132"/>
    <n v="105"/>
    <n v="594"/>
    <x v="15"/>
    <n v="7"/>
    <s v="Frosted Tree Pokémon"/>
    <n v="105"/>
    <n v="1"/>
    <n v="1250000"/>
    <n v="2.2000000000000002"/>
    <s v="Yukinoohユキノオー"/>
    <s v="Abomasnow"/>
    <n v="50"/>
    <s v="grass"/>
    <s v="ice"/>
    <n v="135.5"/>
    <n v="4"/>
    <x v="0"/>
  </r>
  <r>
    <s v="Pressure"/>
    <s v=" Pickpocket"/>
    <m/>
    <x v="1"/>
    <x v="0"/>
    <n v="0.71946688113708268"/>
    <n v="35"/>
    <n v="70"/>
    <n v="120"/>
    <n v="125"/>
    <n v="45"/>
    <n v="85"/>
    <n v="510"/>
    <x v="0"/>
    <n v="5"/>
    <s v="Sharp Claw Pokémon"/>
    <n v="65"/>
    <n v="0"/>
    <n v="1059860"/>
    <n v="1.1000000000000001"/>
    <s v="Manyulaマニューラ"/>
    <s v="Weavile"/>
    <n v="50"/>
    <s v="dark"/>
    <s v="ice"/>
    <n v="34"/>
    <n v="4"/>
    <x v="0"/>
  </r>
  <r>
    <s v="Magnet Pull"/>
    <s v=" Sturdy"/>
    <s v=" Analytic"/>
    <x v="0"/>
    <x v="0"/>
    <n v="0.85973344056854151"/>
    <n v="70"/>
    <n v="70"/>
    <n v="70"/>
    <n v="60"/>
    <n v="130"/>
    <n v="90"/>
    <n v="535"/>
    <x v="17"/>
    <n v="3"/>
    <s v="Magnet Area Pokémon"/>
    <n v="115"/>
    <n v="0"/>
    <n v="1000000"/>
    <n v="1.2"/>
    <s v="Jibacoilジバコイル"/>
    <s v="Magnezone"/>
    <m/>
    <s v="electric"/>
    <s v="steel"/>
    <n v="180"/>
    <n v="4"/>
    <x v="0"/>
  </r>
  <r>
    <s v="Own Tempo"/>
    <s v=" Oblivious"/>
    <s v=" Cloud Nine"/>
    <x v="0"/>
    <x v="0"/>
    <n v="0.85973344056854151"/>
    <n v="70"/>
    <n v="110"/>
    <n v="85"/>
    <n v="50"/>
    <n v="80"/>
    <n v="95"/>
    <n v="515"/>
    <x v="17"/>
    <n v="3"/>
    <s v="Licking Pokémon"/>
    <n v="95"/>
    <n v="0"/>
    <n v="1000000"/>
    <n v="1.7"/>
    <s v="Berobeltベロベルト"/>
    <s v="Lickilicky"/>
    <n v="50"/>
    <s v="normal"/>
    <m/>
    <n v="140"/>
    <n v="4"/>
    <x v="0"/>
  </r>
  <r>
    <s v="Lightningrod"/>
    <s v=" Solid Rock"/>
    <s v=" Reckless"/>
    <x v="0"/>
    <x v="0"/>
    <n v="0.85973344056854151"/>
    <n v="70"/>
    <n v="115"/>
    <n v="140"/>
    <n v="40"/>
    <n v="55"/>
    <n v="55"/>
    <n v="535"/>
    <x v="17"/>
    <n v="3"/>
    <s v="Drill Pokémon"/>
    <n v="130"/>
    <n v="1"/>
    <n v="1250000"/>
    <n v="2.4"/>
    <s v="Dosidonドサイドン"/>
    <s v="Rhyperior"/>
    <n v="50"/>
    <s v="ground"/>
    <s v="rock"/>
    <n v="282.8"/>
    <n v="4"/>
    <x v="0"/>
  </r>
  <r>
    <s v="Chlorophyll"/>
    <s v=" Leaf Guard"/>
    <s v=" Regenerator"/>
    <x v="0"/>
    <x v="0"/>
    <n v="0.85973344056854151"/>
    <n v="70"/>
    <n v="100"/>
    <n v="100"/>
    <n v="50"/>
    <n v="110"/>
    <n v="50"/>
    <n v="535"/>
    <x v="17"/>
    <n v="3"/>
    <s v="Vine Pokémon"/>
    <n v="125"/>
    <n v="0"/>
    <n v="1000000"/>
    <n v="2"/>
    <s v="Mojumboモジャンボ"/>
    <s v="Tangrowth"/>
    <n v="50"/>
    <s v="grass"/>
    <m/>
    <n v="128.6"/>
    <n v="4"/>
    <x v="0"/>
  </r>
  <r>
    <s v="Motor Drive"/>
    <s v=" Vital Spirit"/>
    <m/>
    <x v="0"/>
    <x v="3"/>
    <n v="0.85973344056854151"/>
    <n v="70"/>
    <n v="75"/>
    <n v="123"/>
    <n v="95"/>
    <n v="95"/>
    <n v="85"/>
    <n v="540"/>
    <x v="17"/>
    <n v="3"/>
    <s v="Thunderbolt Pokémon"/>
    <n v="67"/>
    <n v="0"/>
    <n v="1000000"/>
    <n v="1.8"/>
    <s v="Elekibleエレキブル"/>
    <s v="Electivire"/>
    <n v="75.400000000000006"/>
    <s v="electric"/>
    <m/>
    <n v="138.6"/>
    <n v="4"/>
    <x v="0"/>
  </r>
  <r>
    <s v="Flame Body"/>
    <s v=" Vital Spirit"/>
    <m/>
    <x v="0"/>
    <x v="3"/>
    <n v="0.85973344056854151"/>
    <n v="70"/>
    <n v="75"/>
    <n v="95"/>
    <n v="83"/>
    <n v="125"/>
    <n v="95"/>
    <n v="540"/>
    <x v="17"/>
    <n v="3"/>
    <s v="Blast Pokémon"/>
    <n v="67"/>
    <n v="0"/>
    <n v="1000000"/>
    <n v="1.6"/>
    <s v="Booburnブーバーン"/>
    <s v="Magmortar"/>
    <n v="75.400000000000006"/>
    <s v="fire"/>
    <m/>
    <n v="68"/>
    <n v="4"/>
    <x v="0"/>
  </r>
  <r>
    <s v="Hustle"/>
    <s v=" Serene Grace"/>
    <s v=" Super Luck"/>
    <x v="0"/>
    <x v="2"/>
    <n v="0.85973344056854151"/>
    <n v="70"/>
    <n v="85"/>
    <n v="50"/>
    <n v="80"/>
    <n v="120"/>
    <n v="115"/>
    <n v="545"/>
    <x v="17"/>
    <n v="3"/>
    <s v="Jubilee Pokémon"/>
    <n v="95"/>
    <n v="0"/>
    <n v="800000"/>
    <n v="1.5"/>
    <s v="Togekissトゲキッス"/>
    <s v="Togekiss"/>
    <n v="88.1"/>
    <s v="fairy"/>
    <s v="flying"/>
    <n v="38"/>
    <n v="4"/>
    <x v="0"/>
  </r>
  <r>
    <s v="Speed Boost"/>
    <s v=" Tinted Lens"/>
    <s v=" Frisk"/>
    <x v="0"/>
    <x v="0"/>
    <n v="0.85973344056854151"/>
    <n v="70"/>
    <n v="86"/>
    <n v="76"/>
    <n v="95"/>
    <n v="116"/>
    <n v="56"/>
    <n v="515"/>
    <x v="17"/>
    <n v="3"/>
    <s v="Ogre Darner Pokémon"/>
    <n v="86"/>
    <n v="0"/>
    <n v="1000000"/>
    <n v="1.9"/>
    <s v="Megayanmaメガヤンマ"/>
    <s v="Yanmega"/>
    <n v="50"/>
    <s v="bug"/>
    <s v="flying"/>
    <n v="51.5"/>
    <n v="4"/>
    <x v="0"/>
  </r>
  <r>
    <s v="Leaf Guard"/>
    <s v=" Chlorophyll"/>
    <m/>
    <x v="0"/>
    <x v="6"/>
    <n v="0.71946688113708268"/>
    <n v="35"/>
    <n v="65"/>
    <n v="110"/>
    <n v="95"/>
    <n v="60"/>
    <n v="65"/>
    <n v="525"/>
    <x v="0"/>
    <n v="5"/>
    <s v="Verdant Pokémon"/>
    <n v="130"/>
    <n v="0"/>
    <n v="1000000"/>
    <n v="1"/>
    <s v="Leafiaリーフィア"/>
    <s v="Leafeon"/>
    <n v="88.1"/>
    <s v="grass"/>
    <m/>
    <n v="25.5"/>
    <n v="4"/>
    <x v="0"/>
  </r>
  <r>
    <s v="Snow Cloak"/>
    <s v=" Ice Body"/>
    <m/>
    <x v="0"/>
    <x v="6"/>
    <n v="0.71946688113708268"/>
    <n v="35"/>
    <n v="65"/>
    <n v="60"/>
    <n v="65"/>
    <n v="130"/>
    <n v="95"/>
    <n v="525"/>
    <x v="0"/>
    <n v="5"/>
    <s v="Fresh Snow Pokémon"/>
    <n v="110"/>
    <n v="0"/>
    <n v="1000000"/>
    <n v="0.8"/>
    <s v="Glaciaグレイシア"/>
    <s v="Glaceon"/>
    <n v="88.1"/>
    <s v="ice"/>
    <m/>
    <n v="25.9"/>
    <n v="4"/>
    <x v="0"/>
  </r>
  <r>
    <s v="Hyper Cutter"/>
    <s v=" Sand Veil"/>
    <s v=" Poison Heal"/>
    <x v="0"/>
    <x v="0"/>
    <n v="0.85973344056854151"/>
    <n v="70"/>
    <n v="75"/>
    <n v="95"/>
    <n v="95"/>
    <n v="45"/>
    <n v="75"/>
    <n v="510"/>
    <x v="17"/>
    <n v="3"/>
    <s v="Fang Scorp Pokémon"/>
    <n v="125"/>
    <n v="0"/>
    <n v="1059860"/>
    <n v="2"/>
    <s v="Glionグライオン"/>
    <s v="Gliscor"/>
    <n v="50"/>
    <s v="ground"/>
    <s v="flying"/>
    <n v="42.5"/>
    <n v="4"/>
    <x v="0"/>
  </r>
  <r>
    <s v="Oblivious"/>
    <s v=" Snow Cloak"/>
    <s v=" Thick Fat"/>
    <x v="0"/>
    <x v="0"/>
    <n v="0.85973344056854151"/>
    <n v="70"/>
    <n v="110"/>
    <n v="130"/>
    <n v="80"/>
    <n v="70"/>
    <n v="60"/>
    <n v="530"/>
    <x v="11"/>
    <n v="6"/>
    <s v="Twin Tusk Pokémon"/>
    <n v="80"/>
    <n v="1"/>
    <n v="1250000"/>
    <n v="2.5"/>
    <s v="Mammooマンムー"/>
    <s v="Mamoswine"/>
    <n v="50"/>
    <s v="ice"/>
    <s v="ground"/>
    <n v="291"/>
    <n v="4"/>
    <x v="0"/>
  </r>
  <r>
    <s v="Adaptability"/>
    <s v=" Download"/>
    <s v=" Analytic"/>
    <x v="0"/>
    <x v="0"/>
    <n v="0.85973344056854151"/>
    <n v="70"/>
    <n v="85"/>
    <n v="80"/>
    <n v="90"/>
    <n v="135"/>
    <n v="75"/>
    <n v="535"/>
    <x v="17"/>
    <n v="3"/>
    <s v="Virtual Pokémon"/>
    <n v="70"/>
    <n v="0"/>
    <n v="1000000"/>
    <n v="0.9"/>
    <s v="Porygon-zポリゴンＺ"/>
    <s v="Porygon-Z"/>
    <m/>
    <s v="normal"/>
    <m/>
    <n v="34"/>
    <n v="4"/>
    <x v="0"/>
  </r>
  <r>
    <s v="Steadfast"/>
    <s v=" Justified"/>
    <m/>
    <x v="0"/>
    <x v="0"/>
    <n v="0.71946688113708268"/>
    <n v="35"/>
    <n v="68"/>
    <n v="165"/>
    <n v="110"/>
    <n v="65"/>
    <n v="115"/>
    <n v="618"/>
    <x v="0"/>
    <n v="5"/>
    <s v="Blade Pokémon"/>
    <n v="95"/>
    <n v="1"/>
    <n v="1250000"/>
    <n v="1.6"/>
    <s v="Erureidoエルレイド"/>
    <s v="Gallade"/>
    <n v="100"/>
    <s v="psychic"/>
    <s v="fighting"/>
    <n v="52"/>
    <n v="4"/>
    <x v="0"/>
  </r>
  <r>
    <s v="Sturdy"/>
    <s v=" Magnet Pull"/>
    <s v=" Sand Force"/>
    <x v="0"/>
    <x v="0"/>
    <n v="0.85973344056854151"/>
    <n v="70"/>
    <n v="60"/>
    <n v="55"/>
    <n v="40"/>
    <n v="75"/>
    <n v="150"/>
    <n v="525"/>
    <x v="15"/>
    <n v="7"/>
    <s v="Compass Pokémon"/>
    <n v="145"/>
    <n v="0"/>
    <n v="1000000"/>
    <n v="1.4"/>
    <s v="Dainoseダイノーズ"/>
    <s v="Probopass"/>
    <n v="50"/>
    <s v="rock"/>
    <s v="steel"/>
    <n v="340"/>
    <n v="4"/>
    <x v="0"/>
  </r>
  <r>
    <s v="Pressure"/>
    <s v=" Frisk"/>
    <m/>
    <x v="1"/>
    <x v="3"/>
    <n v="0.71946688113708268"/>
    <n v="35"/>
    <n v="45"/>
    <n v="100"/>
    <n v="45"/>
    <n v="65"/>
    <n v="135"/>
    <n v="525"/>
    <x v="0"/>
    <n v="5"/>
    <s v="Gripper Pokémon"/>
    <n v="135"/>
    <n v="0"/>
    <n v="800000"/>
    <n v="2.2000000000000002"/>
    <s v="Yonoirヨノワール"/>
    <s v="Dusknoir"/>
    <n v="50"/>
    <s v="ghost"/>
    <m/>
    <n v="106.6"/>
    <n v="4"/>
    <x v="0"/>
  </r>
  <r>
    <s v="Snow Cloak"/>
    <s v=" Cursed Body"/>
    <m/>
    <x v="0"/>
    <x v="0"/>
    <n v="0.85973344056854151"/>
    <n v="70"/>
    <n v="70"/>
    <n v="80"/>
    <n v="110"/>
    <n v="80"/>
    <n v="70"/>
    <n v="480"/>
    <x v="6"/>
    <n v="10"/>
    <s v="Snow Land Pokémon"/>
    <n v="70"/>
    <n v="0"/>
    <n v="1000000"/>
    <n v="1.3"/>
    <s v="Yukimenokoユキメノコ"/>
    <s v="Froslass"/>
    <n v="0"/>
    <s v="ice"/>
    <s v="ghost"/>
    <n v="26.6"/>
    <n v="4"/>
    <x v="0"/>
  </r>
  <r>
    <s v="Levitate"/>
    <m/>
    <m/>
    <x v="0"/>
    <x v="0"/>
    <n v="0.85973344056854151"/>
    <n v="70"/>
    <n v="50"/>
    <n v="65"/>
    <n v="86"/>
    <n v="105"/>
    <n v="107"/>
    <n v="520"/>
    <x v="0"/>
    <n v="5"/>
    <s v="Plasma Pokémon"/>
    <n v="107"/>
    <n v="0"/>
    <n v="1000000"/>
    <n v="0.3"/>
    <s v="Rotomロトム"/>
    <s v="Rotom"/>
    <m/>
    <s v="electric"/>
    <s v="ghost"/>
    <n v="0.3"/>
    <n v="4"/>
    <x v="0"/>
  </r>
  <r>
    <s v="Levitate"/>
    <m/>
    <m/>
    <x v="0"/>
    <x v="8"/>
    <n v="1"/>
    <n v="140"/>
    <n v="75"/>
    <n v="75"/>
    <n v="95"/>
    <n v="75"/>
    <n v="130"/>
    <n v="580"/>
    <x v="19"/>
    <n v="1"/>
    <s v="Knowledge Pokémon"/>
    <n v="130"/>
    <n v="1"/>
    <n v="1250000"/>
    <n v="0.3"/>
    <s v="Yuxieユクシー"/>
    <s v="Uxie"/>
    <m/>
    <s v="psychic"/>
    <m/>
    <n v="0.3"/>
    <n v="4"/>
    <x v="1"/>
  </r>
  <r>
    <s v="Levitate"/>
    <m/>
    <m/>
    <x v="0"/>
    <x v="8"/>
    <n v="1"/>
    <n v="140"/>
    <n v="80"/>
    <n v="105"/>
    <n v="80"/>
    <n v="105"/>
    <n v="105"/>
    <n v="580"/>
    <x v="19"/>
    <n v="1"/>
    <s v="Emotion Pokémon"/>
    <n v="105"/>
    <n v="1"/>
    <n v="1250000"/>
    <n v="0.3"/>
    <s v="Emritエムリット"/>
    <s v="Mesprit"/>
    <m/>
    <s v="psychic"/>
    <m/>
    <n v="0.3"/>
    <n v="4"/>
    <x v="1"/>
  </r>
  <r>
    <s v="Levitate"/>
    <m/>
    <m/>
    <x v="0"/>
    <x v="8"/>
    <n v="1"/>
    <n v="140"/>
    <n v="75"/>
    <n v="125"/>
    <n v="115"/>
    <n v="125"/>
    <n v="70"/>
    <n v="580"/>
    <x v="19"/>
    <n v="1"/>
    <s v="Willpower Pokémon"/>
    <n v="70"/>
    <n v="1"/>
    <n v="1250000"/>
    <n v="0.3"/>
    <s v="Agnomeアグノム"/>
    <s v="Azelf"/>
    <m/>
    <s v="psychic"/>
    <m/>
    <n v="0.3"/>
    <n v="4"/>
    <x v="1"/>
  </r>
  <r>
    <s v="Pressure"/>
    <s v=" Telepathy"/>
    <m/>
    <x v="1"/>
    <x v="9"/>
    <m/>
    <n v="70"/>
    <n v="100"/>
    <n v="120"/>
    <n v="90"/>
    <n v="150"/>
    <n v="100"/>
    <n v="680"/>
    <x v="19"/>
    <n v="1"/>
    <s v="Temporal Pokémon"/>
    <n v="120"/>
    <n v="1"/>
    <n v="1250000"/>
    <n v="5.4"/>
    <s v="Dialgaディアルガ"/>
    <s v="Dialga"/>
    <m/>
    <s v="steel"/>
    <s v="dragon"/>
    <n v="683"/>
    <n v="4"/>
    <x v="1"/>
  </r>
  <r>
    <s v="Pressure"/>
    <s v=" Telepathy"/>
    <m/>
    <x v="1"/>
    <x v="9"/>
    <m/>
    <n v="70"/>
    <n v="90"/>
    <n v="120"/>
    <n v="100"/>
    <n v="150"/>
    <n v="120"/>
    <n v="680"/>
    <x v="19"/>
    <n v="1"/>
    <s v="Spatial Pokémon"/>
    <n v="100"/>
    <n v="1"/>
    <n v="1250000"/>
    <n v="4.2"/>
    <s v="Palkiaパルキア"/>
    <s v="Palkia"/>
    <m/>
    <s v="water"/>
    <s v="dragon"/>
    <n v="336"/>
    <n v="4"/>
    <x v="1"/>
  </r>
  <r>
    <s v="Flash Fire"/>
    <s v=" Flame Body"/>
    <m/>
    <x v="0"/>
    <x v="2"/>
    <n v="0.93191084909710109"/>
    <n v="100"/>
    <n v="91"/>
    <n v="90"/>
    <n v="77"/>
    <n v="130"/>
    <n v="106"/>
    <n v="600"/>
    <x v="19"/>
    <n v="1"/>
    <s v="Lava Dome Pokémon"/>
    <n v="106"/>
    <n v="1"/>
    <n v="1250000"/>
    <n v="1.7"/>
    <s v="Heatranヒードラン"/>
    <s v="Heatran"/>
    <n v="50"/>
    <s v="fire"/>
    <s v="steel"/>
    <n v="430"/>
    <n v="4"/>
    <x v="1"/>
  </r>
  <r>
    <s v="Slow Start"/>
    <m/>
    <m/>
    <x v="0"/>
    <x v="9"/>
    <m/>
    <n v="70"/>
    <n v="110"/>
    <n v="160"/>
    <n v="100"/>
    <n v="80"/>
    <n v="110"/>
    <n v="670"/>
    <x v="19"/>
    <n v="1"/>
    <s v="Colossal Pokémon"/>
    <n v="110"/>
    <n v="1"/>
    <n v="1250000"/>
    <n v="3.7"/>
    <s v="Regigigasレジギガス"/>
    <s v="Regigigas"/>
    <m/>
    <s v="normal"/>
    <m/>
    <n v="420"/>
    <n v="4"/>
    <x v="1"/>
  </r>
  <r>
    <s v="Pressure"/>
    <s v=" Telepathy"/>
    <s v=" Levitate"/>
    <x v="1"/>
    <x v="9"/>
    <m/>
    <n v="70"/>
    <n v="150"/>
    <n v="120"/>
    <n v="90"/>
    <n v="120"/>
    <n v="100"/>
    <n v="680"/>
    <x v="19"/>
    <n v="1"/>
    <s v="Renegade Pokémon"/>
    <n v="100"/>
    <n v="1"/>
    <n v="1250000"/>
    <n v="4.5"/>
    <s v="Giratina (another Forme)ギラティナ"/>
    <s v="Giratina"/>
    <m/>
    <s v="ghost"/>
    <s v="dragon"/>
    <n v="750"/>
    <n v="4"/>
    <x v="1"/>
  </r>
  <r>
    <s v="Levitate"/>
    <m/>
    <m/>
    <x v="0"/>
    <x v="9"/>
    <n v="0.93191084909710109"/>
    <n v="100"/>
    <n v="120"/>
    <n v="70"/>
    <n v="85"/>
    <n v="75"/>
    <n v="130"/>
    <n v="600"/>
    <x v="19"/>
    <n v="1"/>
    <s v="Lunar Pokémon"/>
    <n v="120"/>
    <n v="1"/>
    <n v="1250000"/>
    <n v="1.5"/>
    <s v="Cresseliaクレセリア"/>
    <s v="Cresselia"/>
    <n v="0"/>
    <s v="psychic"/>
    <m/>
    <n v="85.6"/>
    <n v="4"/>
    <x v="1"/>
  </r>
  <r>
    <s v="Hydration"/>
    <m/>
    <m/>
    <x v="0"/>
    <x v="4"/>
    <n v="0.85973344056854151"/>
    <n v="70"/>
    <n v="80"/>
    <n v="80"/>
    <n v="80"/>
    <n v="80"/>
    <n v="80"/>
    <n v="480"/>
    <x v="17"/>
    <n v="3"/>
    <s v="Sea Drifter Pokémon"/>
    <n v="80"/>
    <n v="1"/>
    <n v="1250000"/>
    <n v="0.4"/>
    <s v="Phioneフィオネ"/>
    <s v="Phione"/>
    <m/>
    <s v="water"/>
    <m/>
    <n v="3.1"/>
    <n v="4"/>
    <x v="0"/>
  </r>
  <r>
    <s v="Hydration"/>
    <m/>
    <m/>
    <x v="0"/>
    <x v="2"/>
    <n v="0.85973344056854151"/>
    <n v="70"/>
    <n v="100"/>
    <n v="100"/>
    <n v="100"/>
    <n v="100"/>
    <n v="100"/>
    <n v="600"/>
    <x v="19"/>
    <n v="1"/>
    <s v="Seafaring Pokémon"/>
    <n v="100"/>
    <n v="1"/>
    <n v="1250000"/>
    <n v="0.3"/>
    <s v="Manaphyマナフィ"/>
    <s v="Manaphy"/>
    <m/>
    <s v="water"/>
    <m/>
    <n v="1.4"/>
    <n v="4"/>
    <x v="1"/>
  </r>
  <r>
    <s v="Bad Dreams"/>
    <m/>
    <m/>
    <x v="0"/>
    <x v="9"/>
    <m/>
    <n v="70"/>
    <n v="70"/>
    <n v="90"/>
    <n v="125"/>
    <n v="135"/>
    <n v="90"/>
    <n v="600"/>
    <x v="19"/>
    <n v="1"/>
    <s v="Pitch-Black Pokémon"/>
    <n v="90"/>
    <n v="1"/>
    <n v="1250000"/>
    <n v="1.5"/>
    <s v="Darkraiダークライ"/>
    <s v="Darkrai"/>
    <m/>
    <s v="dark"/>
    <m/>
    <n v="50.5"/>
    <n v="4"/>
    <x v="1"/>
  </r>
  <r>
    <s v="Natural Cure"/>
    <s v=" Serene Grace"/>
    <m/>
    <x v="0"/>
    <x v="9"/>
    <n v="0.93191084909710109"/>
    <n v="100"/>
    <n v="100"/>
    <n v="103"/>
    <n v="127"/>
    <n v="120"/>
    <n v="75"/>
    <n v="600"/>
    <x v="0"/>
    <n v="5"/>
    <s v="Gratitude Pokémon"/>
    <n v="75"/>
    <n v="0"/>
    <n v="1059860"/>
    <n v="0.2"/>
    <s v="Shaymin (sky Forme)シェイミ"/>
    <s v="Shaymin"/>
    <m/>
    <s v="grass"/>
    <s v="grass"/>
    <n v="2.1"/>
    <n v="4"/>
    <x v="1"/>
  </r>
  <r>
    <s v="Multitype"/>
    <m/>
    <m/>
    <x v="0"/>
    <x v="9"/>
    <m/>
    <n v="70"/>
    <n v="120"/>
    <n v="120"/>
    <n v="120"/>
    <n v="120"/>
    <n v="120"/>
    <n v="720"/>
    <x v="19"/>
    <n v="1"/>
    <s v="Alpha Pokémon"/>
    <n v="120"/>
    <n v="1"/>
    <n v="1250000"/>
    <n v="3.2"/>
    <s v="Arceusアルセウス"/>
    <s v="Arceus"/>
    <m/>
    <s v="normal"/>
    <m/>
    <n v="320"/>
    <n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AC1A08-8C56-47EC-9E90-C55D76D8B00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D13" firstHeaderRow="0" firstDataRow="1" firstDataCol="1"/>
  <pivotFields count="28">
    <pivotField showAll="0"/>
    <pivotField showAll="0"/>
    <pivotField showAll="0"/>
    <pivotField showAll="0">
      <items count="3">
        <item x="0"/>
        <item x="1"/>
        <item t="default"/>
      </items>
    </pivotField>
    <pivotField axis="axisRow" dataField="1" showAll="0">
      <items count="11">
        <item x="5"/>
        <item x="2"/>
        <item x="1"/>
        <item x="0"/>
        <item x="3"/>
        <item x="7"/>
        <item x="6"/>
        <item x="4"/>
        <item x="8"/>
        <item x="9"/>
        <item t="default"/>
      </items>
    </pivotField>
    <pivotField showAll="0"/>
    <pivotField showAll="0"/>
    <pivotField showAll="0"/>
    <pivotField showAll="0"/>
    <pivotField showAll="0"/>
    <pivotField showAll="0"/>
    <pivotField showAll="0"/>
    <pivotField showAll="0"/>
    <pivotField showAll="0">
      <items count="29">
        <item x="13"/>
        <item x="2"/>
        <item x="22"/>
        <item x="3"/>
        <item x="26"/>
        <item x="27"/>
        <item x="25"/>
        <item x="8"/>
        <item x="24"/>
        <item x="10"/>
        <item x="14"/>
        <item x="5"/>
        <item x="12"/>
        <item x="23"/>
        <item x="16"/>
        <item x="7"/>
        <item x="9"/>
        <item x="1"/>
        <item x="19"/>
        <item x="17"/>
        <item x="18"/>
        <item x="0"/>
        <item x="11"/>
        <item x="15"/>
        <item x="20"/>
        <item x="21"/>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s>
  <rowFields count="1">
    <field x="4"/>
  </rowFields>
  <rowItems count="11">
    <i>
      <x/>
    </i>
    <i>
      <x v="1"/>
    </i>
    <i>
      <x v="2"/>
    </i>
    <i>
      <x v="3"/>
    </i>
    <i>
      <x v="4"/>
    </i>
    <i>
      <x v="5"/>
    </i>
    <i>
      <x v="6"/>
    </i>
    <i>
      <x v="7"/>
    </i>
    <i>
      <x v="8"/>
    </i>
    <i>
      <x v="9"/>
    </i>
    <i t="grand">
      <x/>
    </i>
  </rowItems>
  <colFields count="1">
    <field x="-2"/>
  </colFields>
  <colItems count="2">
    <i>
      <x/>
    </i>
    <i i="1">
      <x v="1"/>
    </i>
  </colItems>
  <dataFields count="2">
    <dataField name="Sum of is_legendary" fld="27" baseField="0" baseItem="0"/>
    <dataField name="Count of base_egg_steps" fld="4" subtotal="count" baseField="4" baseItem="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A67F-4C3E-474F-AE07-7E2DAAF9DE01}">
  <sheetPr filterMode="1"/>
  <dimension ref="A1:AO494"/>
  <sheetViews>
    <sheetView workbookViewId="0">
      <selection activeCell="B145" sqref="B145"/>
    </sheetView>
  </sheetViews>
  <sheetFormatPr defaultRowHeight="14.5"/>
  <cols>
    <col min="1" max="1" width="77.81640625" bestFit="1" customWidth="1"/>
    <col min="2" max="2" width="11.54296875" bestFit="1" customWidth="1"/>
    <col min="3" max="3" width="12.1796875" bestFit="1" customWidth="1"/>
    <col min="4" max="4" width="14.54296875" bestFit="1" customWidth="1"/>
    <col min="5" max="5" width="15" bestFit="1" customWidth="1"/>
    <col min="6" max="6" width="12.26953125" bestFit="1" customWidth="1"/>
    <col min="7" max="7" width="12.453125" bestFit="1" customWidth="1"/>
    <col min="8" max="8" width="11.453125" bestFit="1" customWidth="1"/>
    <col min="9" max="9" width="13.453125" bestFit="1" customWidth="1"/>
    <col min="10" max="10" width="13.26953125" bestFit="1" customWidth="1"/>
    <col min="11" max="11" width="12.7265625" bestFit="1" customWidth="1"/>
    <col min="12" max="12" width="14.7265625" bestFit="1" customWidth="1"/>
    <col min="13" max="13" width="10.81640625" bestFit="1" customWidth="1"/>
    <col min="14" max="14" width="14.7265625" bestFit="1" customWidth="1"/>
    <col min="15" max="15" width="14.453125" bestFit="1" customWidth="1"/>
    <col min="16" max="16" width="14.81640625" bestFit="1" customWidth="1"/>
    <col min="17" max="17" width="12" bestFit="1" customWidth="1"/>
    <col min="18" max="18" width="12.7265625" bestFit="1" customWidth="1"/>
    <col min="19" max="19" width="13.54296875" bestFit="1" customWidth="1"/>
    <col min="20" max="20" width="6.26953125" bestFit="1" customWidth="1"/>
    <col min="21" max="21" width="15.1796875" bestFit="1" customWidth="1"/>
    <col min="22" max="22" width="15.26953125" bestFit="1" customWidth="1"/>
    <col min="23" max="23" width="10.26953125" bestFit="1" customWidth="1"/>
    <col min="24" max="24" width="12.26953125" bestFit="1" customWidth="1"/>
    <col min="25" max="25" width="22.453125" bestFit="1" customWidth="1"/>
    <col min="26" max="26" width="8.26953125" bestFit="1" customWidth="1"/>
    <col min="27" max="27" width="18.54296875" bestFit="1" customWidth="1"/>
    <col min="28" max="28" width="9.453125" bestFit="1" customWidth="1"/>
    <col min="29" max="29" width="4" bestFit="1" customWidth="1"/>
    <col min="30" max="30" width="40" bestFit="1" customWidth="1"/>
    <col min="31" max="31" width="12" bestFit="1" customWidth="1"/>
    <col min="32" max="32" width="16.54296875" bestFit="1" customWidth="1"/>
    <col min="33" max="33" width="16.81640625" bestFit="1" customWidth="1"/>
    <col min="34" max="34" width="9.26953125" bestFit="1" customWidth="1"/>
    <col min="35" max="35" width="11.26953125" bestFit="1" customWidth="1"/>
    <col min="36" max="36" width="6.453125" bestFit="1" customWidth="1"/>
    <col min="37" max="38" width="7.81640625" bestFit="1" customWidth="1"/>
    <col min="39" max="39" width="10.1796875" bestFit="1" customWidth="1"/>
    <col min="40" max="40" width="10.7265625" bestFit="1" customWidth="1"/>
    <col min="41" max="41" width="12.26953125" bestFit="1"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idden="1">
      <c r="A2" t="s">
        <v>41</v>
      </c>
      <c r="B2">
        <v>1</v>
      </c>
      <c r="C2">
        <v>1</v>
      </c>
      <c r="D2">
        <v>1</v>
      </c>
      <c r="E2">
        <v>0.5</v>
      </c>
      <c r="F2">
        <v>0.5</v>
      </c>
      <c r="G2">
        <v>0.5</v>
      </c>
      <c r="H2">
        <v>2</v>
      </c>
      <c r="I2">
        <v>2</v>
      </c>
      <c r="J2">
        <v>1</v>
      </c>
      <c r="K2">
        <v>0.25</v>
      </c>
      <c r="L2">
        <v>1</v>
      </c>
      <c r="M2">
        <v>2</v>
      </c>
      <c r="N2">
        <v>1</v>
      </c>
      <c r="O2">
        <v>1</v>
      </c>
      <c r="P2">
        <v>2</v>
      </c>
      <c r="Q2">
        <v>1</v>
      </c>
      <c r="R2">
        <v>1</v>
      </c>
      <c r="S2">
        <v>0.5</v>
      </c>
      <c r="T2">
        <v>49</v>
      </c>
      <c r="U2">
        <v>5120</v>
      </c>
      <c r="V2">
        <v>70</v>
      </c>
      <c r="W2">
        <v>318</v>
      </c>
      <c r="X2" t="s">
        <v>42</v>
      </c>
      <c r="Y2" t="s">
        <v>43</v>
      </c>
      <c r="Z2">
        <v>49</v>
      </c>
      <c r="AA2">
        <v>1059860</v>
      </c>
      <c r="AB2">
        <v>0.7</v>
      </c>
      <c r="AC2">
        <v>45</v>
      </c>
      <c r="AD2" t="s">
        <v>44</v>
      </c>
      <c r="AE2" t="s">
        <v>45</v>
      </c>
      <c r="AF2">
        <v>88.1</v>
      </c>
      <c r="AG2">
        <v>1</v>
      </c>
      <c r="AH2">
        <v>65</v>
      </c>
      <c r="AI2">
        <v>65</v>
      </c>
      <c r="AJ2">
        <v>45</v>
      </c>
      <c r="AK2" t="s">
        <v>46</v>
      </c>
      <c r="AL2" t="s">
        <v>47</v>
      </c>
      <c r="AM2">
        <v>6.9</v>
      </c>
      <c r="AN2">
        <v>1</v>
      </c>
      <c r="AO2">
        <v>0</v>
      </c>
    </row>
    <row r="3" spans="1:41" hidden="1">
      <c r="A3" t="s">
        <v>41</v>
      </c>
      <c r="B3">
        <v>1</v>
      </c>
      <c r="C3">
        <v>1</v>
      </c>
      <c r="D3">
        <v>1</v>
      </c>
      <c r="E3">
        <v>0.5</v>
      </c>
      <c r="F3">
        <v>0.5</v>
      </c>
      <c r="G3">
        <v>0.5</v>
      </c>
      <c r="H3">
        <v>2</v>
      </c>
      <c r="I3">
        <v>2</v>
      </c>
      <c r="J3">
        <v>1</v>
      </c>
      <c r="K3">
        <v>0.25</v>
      </c>
      <c r="L3">
        <v>1</v>
      </c>
      <c r="M3">
        <v>2</v>
      </c>
      <c r="N3">
        <v>1</v>
      </c>
      <c r="O3">
        <v>1</v>
      </c>
      <c r="P3">
        <v>2</v>
      </c>
      <c r="Q3">
        <v>1</v>
      </c>
      <c r="R3">
        <v>1</v>
      </c>
      <c r="S3">
        <v>0.5</v>
      </c>
      <c r="T3">
        <v>62</v>
      </c>
      <c r="U3">
        <v>5120</v>
      </c>
      <c r="V3">
        <v>70</v>
      </c>
      <c r="W3">
        <v>405</v>
      </c>
      <c r="X3" t="s">
        <v>42</v>
      </c>
      <c r="Y3" t="s">
        <v>43</v>
      </c>
      <c r="Z3">
        <v>63</v>
      </c>
      <c r="AA3">
        <v>1059860</v>
      </c>
      <c r="AB3">
        <v>1</v>
      </c>
      <c r="AC3">
        <v>60</v>
      </c>
      <c r="AD3" t="s">
        <v>48</v>
      </c>
      <c r="AE3" t="s">
        <v>49</v>
      </c>
      <c r="AF3">
        <v>88.1</v>
      </c>
      <c r="AG3">
        <v>2</v>
      </c>
      <c r="AH3">
        <v>80</v>
      </c>
      <c r="AI3">
        <v>80</v>
      </c>
      <c r="AJ3">
        <v>60</v>
      </c>
      <c r="AK3" t="s">
        <v>46</v>
      </c>
      <c r="AL3" t="s">
        <v>47</v>
      </c>
      <c r="AM3">
        <v>13</v>
      </c>
      <c r="AN3">
        <v>1</v>
      </c>
      <c r="AO3">
        <v>0</v>
      </c>
    </row>
    <row r="4" spans="1:41" hidden="1">
      <c r="A4" t="s">
        <v>41</v>
      </c>
      <c r="B4">
        <v>1</v>
      </c>
      <c r="C4">
        <v>1</v>
      </c>
      <c r="D4">
        <v>1</v>
      </c>
      <c r="E4">
        <v>0.5</v>
      </c>
      <c r="F4">
        <v>0.5</v>
      </c>
      <c r="G4">
        <v>0.5</v>
      </c>
      <c r="H4">
        <v>2</v>
      </c>
      <c r="I4">
        <v>2</v>
      </c>
      <c r="J4">
        <v>1</v>
      </c>
      <c r="K4">
        <v>0.25</v>
      </c>
      <c r="L4">
        <v>1</v>
      </c>
      <c r="M4">
        <v>2</v>
      </c>
      <c r="N4">
        <v>1</v>
      </c>
      <c r="O4">
        <v>1</v>
      </c>
      <c r="P4">
        <v>2</v>
      </c>
      <c r="Q4">
        <v>1</v>
      </c>
      <c r="R4">
        <v>1</v>
      </c>
      <c r="S4">
        <v>0.5</v>
      </c>
      <c r="T4">
        <v>100</v>
      </c>
      <c r="U4">
        <v>5120</v>
      </c>
      <c r="V4">
        <v>70</v>
      </c>
      <c r="W4">
        <v>625</v>
      </c>
      <c r="X4" t="s">
        <v>42</v>
      </c>
      <c r="Y4" t="s">
        <v>43</v>
      </c>
      <c r="Z4">
        <v>123</v>
      </c>
      <c r="AA4">
        <v>1059860</v>
      </c>
      <c r="AB4">
        <v>2</v>
      </c>
      <c r="AC4">
        <v>80</v>
      </c>
      <c r="AD4" t="s">
        <v>50</v>
      </c>
      <c r="AE4" t="s">
        <v>51</v>
      </c>
      <c r="AF4">
        <v>88.1</v>
      </c>
      <c r="AG4">
        <v>3</v>
      </c>
      <c r="AH4">
        <v>122</v>
      </c>
      <c r="AI4">
        <v>120</v>
      </c>
      <c r="AJ4">
        <v>80</v>
      </c>
      <c r="AK4" t="s">
        <v>46</v>
      </c>
      <c r="AL4" t="s">
        <v>47</v>
      </c>
      <c r="AM4">
        <v>100</v>
      </c>
      <c r="AN4">
        <v>1</v>
      </c>
      <c r="AO4">
        <v>0</v>
      </c>
    </row>
    <row r="5" spans="1:41" hidden="1">
      <c r="A5" t="s">
        <v>52</v>
      </c>
      <c r="B5">
        <v>0.5</v>
      </c>
      <c r="C5">
        <v>1</v>
      </c>
      <c r="D5">
        <v>1</v>
      </c>
      <c r="E5">
        <v>1</v>
      </c>
      <c r="F5">
        <v>0.5</v>
      </c>
      <c r="G5">
        <v>1</v>
      </c>
      <c r="H5">
        <v>0.5</v>
      </c>
      <c r="I5">
        <v>1</v>
      </c>
      <c r="J5">
        <v>1</v>
      </c>
      <c r="K5">
        <v>0.5</v>
      </c>
      <c r="L5">
        <v>2</v>
      </c>
      <c r="M5">
        <v>0.5</v>
      </c>
      <c r="N5">
        <v>1</v>
      </c>
      <c r="O5">
        <v>1</v>
      </c>
      <c r="P5">
        <v>1</v>
      </c>
      <c r="Q5">
        <v>2</v>
      </c>
      <c r="R5">
        <v>0.5</v>
      </c>
      <c r="S5">
        <v>2</v>
      </c>
      <c r="T5">
        <v>52</v>
      </c>
      <c r="U5">
        <v>5120</v>
      </c>
      <c r="V5">
        <v>70</v>
      </c>
      <c r="W5">
        <v>309</v>
      </c>
      <c r="X5" t="s">
        <v>42</v>
      </c>
      <c r="Y5" t="s">
        <v>53</v>
      </c>
      <c r="Z5">
        <v>43</v>
      </c>
      <c r="AA5">
        <v>1059860</v>
      </c>
      <c r="AB5">
        <v>0.6</v>
      </c>
      <c r="AC5">
        <v>39</v>
      </c>
      <c r="AD5" t="s">
        <v>54</v>
      </c>
      <c r="AE5" t="s">
        <v>55</v>
      </c>
      <c r="AF5">
        <v>88.1</v>
      </c>
      <c r="AG5">
        <v>4</v>
      </c>
      <c r="AH5">
        <v>60</v>
      </c>
      <c r="AI5">
        <v>50</v>
      </c>
      <c r="AJ5">
        <v>65</v>
      </c>
      <c r="AK5" t="s">
        <v>56</v>
      </c>
      <c r="AM5">
        <v>8.5</v>
      </c>
      <c r="AN5">
        <v>1</v>
      </c>
      <c r="AO5">
        <v>0</v>
      </c>
    </row>
    <row r="6" spans="1:41" hidden="1">
      <c r="A6" t="s">
        <v>52</v>
      </c>
      <c r="B6">
        <v>0.5</v>
      </c>
      <c r="C6">
        <v>1</v>
      </c>
      <c r="D6">
        <v>1</v>
      </c>
      <c r="E6">
        <v>1</v>
      </c>
      <c r="F6">
        <v>0.5</v>
      </c>
      <c r="G6">
        <v>1</v>
      </c>
      <c r="H6">
        <v>0.5</v>
      </c>
      <c r="I6">
        <v>1</v>
      </c>
      <c r="J6">
        <v>1</v>
      </c>
      <c r="K6">
        <v>0.5</v>
      </c>
      <c r="L6">
        <v>2</v>
      </c>
      <c r="M6">
        <v>0.5</v>
      </c>
      <c r="N6">
        <v>1</v>
      </c>
      <c r="O6">
        <v>1</v>
      </c>
      <c r="P6">
        <v>1</v>
      </c>
      <c r="Q6">
        <v>2</v>
      </c>
      <c r="R6">
        <v>0.5</v>
      </c>
      <c r="S6">
        <v>2</v>
      </c>
      <c r="T6">
        <v>64</v>
      </c>
      <c r="U6">
        <v>5120</v>
      </c>
      <c r="V6">
        <v>70</v>
      </c>
      <c r="W6">
        <v>405</v>
      </c>
      <c r="X6" t="s">
        <v>42</v>
      </c>
      <c r="Y6" t="s">
        <v>57</v>
      </c>
      <c r="Z6">
        <v>58</v>
      </c>
      <c r="AA6">
        <v>1059860</v>
      </c>
      <c r="AB6">
        <v>1.1000000000000001</v>
      </c>
      <c r="AC6">
        <v>58</v>
      </c>
      <c r="AD6" t="s">
        <v>58</v>
      </c>
      <c r="AE6" t="s">
        <v>59</v>
      </c>
      <c r="AF6">
        <v>88.1</v>
      </c>
      <c r="AG6">
        <v>5</v>
      </c>
      <c r="AH6">
        <v>80</v>
      </c>
      <c r="AI6">
        <v>65</v>
      </c>
      <c r="AJ6">
        <v>80</v>
      </c>
      <c r="AK6" t="s">
        <v>56</v>
      </c>
      <c r="AM6">
        <v>19</v>
      </c>
      <c r="AN6">
        <v>1</v>
      </c>
      <c r="AO6">
        <v>0</v>
      </c>
    </row>
    <row r="7" spans="1:41" hidden="1">
      <c r="A7" t="s">
        <v>52</v>
      </c>
      <c r="B7">
        <v>0.25</v>
      </c>
      <c r="C7">
        <v>1</v>
      </c>
      <c r="D7">
        <v>1</v>
      </c>
      <c r="E7">
        <v>2</v>
      </c>
      <c r="F7">
        <v>0.5</v>
      </c>
      <c r="G7">
        <v>0.5</v>
      </c>
      <c r="H7">
        <v>0.5</v>
      </c>
      <c r="I7">
        <v>1</v>
      </c>
      <c r="J7">
        <v>1</v>
      </c>
      <c r="K7">
        <v>0.25</v>
      </c>
      <c r="L7">
        <v>0</v>
      </c>
      <c r="M7">
        <v>1</v>
      </c>
      <c r="N7">
        <v>1</v>
      </c>
      <c r="O7">
        <v>1</v>
      </c>
      <c r="P7">
        <v>1</v>
      </c>
      <c r="Q7">
        <v>4</v>
      </c>
      <c r="R7">
        <v>0.5</v>
      </c>
      <c r="S7">
        <v>2</v>
      </c>
      <c r="T7">
        <v>104</v>
      </c>
      <c r="U7">
        <v>5120</v>
      </c>
      <c r="V7">
        <v>70</v>
      </c>
      <c r="W7">
        <v>634</v>
      </c>
      <c r="X7" t="s">
        <v>42</v>
      </c>
      <c r="Y7" t="s">
        <v>57</v>
      </c>
      <c r="Z7">
        <v>78</v>
      </c>
      <c r="AA7">
        <v>1059860</v>
      </c>
      <c r="AB7">
        <v>1.7</v>
      </c>
      <c r="AC7">
        <v>78</v>
      </c>
      <c r="AD7" t="s">
        <v>60</v>
      </c>
      <c r="AE7" t="s">
        <v>61</v>
      </c>
      <c r="AF7">
        <v>88.1</v>
      </c>
      <c r="AG7">
        <v>6</v>
      </c>
      <c r="AH7">
        <v>159</v>
      </c>
      <c r="AI7">
        <v>115</v>
      </c>
      <c r="AJ7">
        <v>100</v>
      </c>
      <c r="AK7" t="s">
        <v>56</v>
      </c>
      <c r="AL7" t="s">
        <v>62</v>
      </c>
      <c r="AM7">
        <v>90.5</v>
      </c>
      <c r="AN7">
        <v>1</v>
      </c>
      <c r="AO7">
        <v>0</v>
      </c>
    </row>
    <row r="8" spans="1:41" hidden="1">
      <c r="A8" t="s">
        <v>63</v>
      </c>
      <c r="B8">
        <v>1</v>
      </c>
      <c r="C8">
        <v>1</v>
      </c>
      <c r="D8">
        <v>1</v>
      </c>
      <c r="E8">
        <v>2</v>
      </c>
      <c r="F8">
        <v>1</v>
      </c>
      <c r="G8">
        <v>1</v>
      </c>
      <c r="H8">
        <v>0.5</v>
      </c>
      <c r="I8">
        <v>1</v>
      </c>
      <c r="J8">
        <v>1</v>
      </c>
      <c r="K8">
        <v>2</v>
      </c>
      <c r="L8">
        <v>1</v>
      </c>
      <c r="M8">
        <v>0.5</v>
      </c>
      <c r="N8">
        <v>1</v>
      </c>
      <c r="O8">
        <v>1</v>
      </c>
      <c r="P8">
        <v>1</v>
      </c>
      <c r="Q8">
        <v>1</v>
      </c>
      <c r="R8">
        <v>0.5</v>
      </c>
      <c r="S8">
        <v>0.5</v>
      </c>
      <c r="T8">
        <v>48</v>
      </c>
      <c r="U8">
        <v>5120</v>
      </c>
      <c r="V8">
        <v>70</v>
      </c>
      <c r="W8">
        <v>314</v>
      </c>
      <c r="X8" t="s">
        <v>42</v>
      </c>
      <c r="Y8" t="s">
        <v>64</v>
      </c>
      <c r="Z8">
        <v>65</v>
      </c>
      <c r="AA8">
        <v>1059860</v>
      </c>
      <c r="AB8">
        <v>0.5</v>
      </c>
      <c r="AC8">
        <v>44</v>
      </c>
      <c r="AD8" t="s">
        <v>65</v>
      </c>
      <c r="AE8" t="s">
        <v>66</v>
      </c>
      <c r="AF8">
        <v>88.1</v>
      </c>
      <c r="AG8">
        <v>7</v>
      </c>
      <c r="AH8">
        <v>50</v>
      </c>
      <c r="AI8">
        <v>64</v>
      </c>
      <c r="AJ8">
        <v>43</v>
      </c>
      <c r="AK8" t="s">
        <v>67</v>
      </c>
      <c r="AM8">
        <v>9</v>
      </c>
      <c r="AN8">
        <v>1</v>
      </c>
      <c r="AO8">
        <v>0</v>
      </c>
    </row>
    <row r="9" spans="1:41" hidden="1">
      <c r="A9" t="s">
        <v>63</v>
      </c>
      <c r="B9">
        <v>1</v>
      </c>
      <c r="C9">
        <v>1</v>
      </c>
      <c r="D9">
        <v>1</v>
      </c>
      <c r="E9">
        <v>2</v>
      </c>
      <c r="F9">
        <v>1</v>
      </c>
      <c r="G9">
        <v>1</v>
      </c>
      <c r="H9">
        <v>0.5</v>
      </c>
      <c r="I9">
        <v>1</v>
      </c>
      <c r="J9">
        <v>1</v>
      </c>
      <c r="K9">
        <v>2</v>
      </c>
      <c r="L9">
        <v>1</v>
      </c>
      <c r="M9">
        <v>0.5</v>
      </c>
      <c r="N9">
        <v>1</v>
      </c>
      <c r="O9">
        <v>1</v>
      </c>
      <c r="P9">
        <v>1</v>
      </c>
      <c r="Q9">
        <v>1</v>
      </c>
      <c r="R9">
        <v>0.5</v>
      </c>
      <c r="S9">
        <v>0.5</v>
      </c>
      <c r="T9">
        <v>63</v>
      </c>
      <c r="U9">
        <v>5120</v>
      </c>
      <c r="V9">
        <v>70</v>
      </c>
      <c r="W9">
        <v>405</v>
      </c>
      <c r="X9" t="s">
        <v>42</v>
      </c>
      <c r="Y9" t="s">
        <v>68</v>
      </c>
      <c r="Z9">
        <v>80</v>
      </c>
      <c r="AA9">
        <v>1059860</v>
      </c>
      <c r="AB9">
        <v>1</v>
      </c>
      <c r="AC9">
        <v>59</v>
      </c>
      <c r="AD9" t="s">
        <v>69</v>
      </c>
      <c r="AE9" t="s">
        <v>70</v>
      </c>
      <c r="AF9">
        <v>88.1</v>
      </c>
      <c r="AG9">
        <v>8</v>
      </c>
      <c r="AH9">
        <v>65</v>
      </c>
      <c r="AI9">
        <v>80</v>
      </c>
      <c r="AJ9">
        <v>58</v>
      </c>
      <c r="AK9" t="s">
        <v>67</v>
      </c>
      <c r="AM9">
        <v>22.5</v>
      </c>
      <c r="AN9">
        <v>1</v>
      </c>
      <c r="AO9">
        <v>0</v>
      </c>
    </row>
    <row r="10" spans="1:41" hidden="1">
      <c r="A10" t="s">
        <v>63</v>
      </c>
      <c r="B10">
        <v>1</v>
      </c>
      <c r="C10">
        <v>1</v>
      </c>
      <c r="D10">
        <v>1</v>
      </c>
      <c r="E10">
        <v>2</v>
      </c>
      <c r="F10">
        <v>1</v>
      </c>
      <c r="G10">
        <v>1</v>
      </c>
      <c r="H10">
        <v>0.5</v>
      </c>
      <c r="I10">
        <v>1</v>
      </c>
      <c r="J10">
        <v>1</v>
      </c>
      <c r="K10">
        <v>2</v>
      </c>
      <c r="L10">
        <v>1</v>
      </c>
      <c r="M10">
        <v>0.5</v>
      </c>
      <c r="N10">
        <v>1</v>
      </c>
      <c r="O10">
        <v>1</v>
      </c>
      <c r="P10">
        <v>1</v>
      </c>
      <c r="Q10">
        <v>1</v>
      </c>
      <c r="R10">
        <v>0.5</v>
      </c>
      <c r="S10">
        <v>0.5</v>
      </c>
      <c r="T10">
        <v>103</v>
      </c>
      <c r="U10">
        <v>5120</v>
      </c>
      <c r="V10">
        <v>70</v>
      </c>
      <c r="W10">
        <v>630</v>
      </c>
      <c r="X10" t="s">
        <v>42</v>
      </c>
      <c r="Y10" t="s">
        <v>71</v>
      </c>
      <c r="Z10">
        <v>120</v>
      </c>
      <c r="AA10">
        <v>1059860</v>
      </c>
      <c r="AB10">
        <v>1.6</v>
      </c>
      <c r="AC10">
        <v>79</v>
      </c>
      <c r="AD10" t="s">
        <v>72</v>
      </c>
      <c r="AE10" t="s">
        <v>73</v>
      </c>
      <c r="AF10">
        <v>88.1</v>
      </c>
      <c r="AG10">
        <v>9</v>
      </c>
      <c r="AH10">
        <v>135</v>
      </c>
      <c r="AI10">
        <v>115</v>
      </c>
      <c r="AJ10">
        <v>78</v>
      </c>
      <c r="AK10" t="s">
        <v>67</v>
      </c>
      <c r="AM10">
        <v>85.5</v>
      </c>
      <c r="AN10">
        <v>1</v>
      </c>
      <c r="AO10">
        <v>0</v>
      </c>
    </row>
    <row r="11" spans="1:41" hidden="1">
      <c r="A11" t="s">
        <v>74</v>
      </c>
      <c r="B11">
        <v>1</v>
      </c>
      <c r="C11">
        <v>1</v>
      </c>
      <c r="D11">
        <v>1</v>
      </c>
      <c r="E11">
        <v>1</v>
      </c>
      <c r="F11">
        <v>1</v>
      </c>
      <c r="G11">
        <v>0.5</v>
      </c>
      <c r="H11">
        <v>2</v>
      </c>
      <c r="I11">
        <v>2</v>
      </c>
      <c r="J11">
        <v>1</v>
      </c>
      <c r="K11">
        <v>0.5</v>
      </c>
      <c r="L11">
        <v>0.5</v>
      </c>
      <c r="M11">
        <v>1</v>
      </c>
      <c r="N11">
        <v>1</v>
      </c>
      <c r="O11">
        <v>1</v>
      </c>
      <c r="P11">
        <v>1</v>
      </c>
      <c r="Q11">
        <v>2</v>
      </c>
      <c r="R11">
        <v>1</v>
      </c>
      <c r="S11">
        <v>1</v>
      </c>
      <c r="T11">
        <v>30</v>
      </c>
      <c r="U11">
        <v>3840</v>
      </c>
      <c r="V11">
        <v>70</v>
      </c>
      <c r="W11">
        <v>195</v>
      </c>
      <c r="X11" t="s">
        <v>75</v>
      </c>
      <c r="Y11" t="s">
        <v>76</v>
      </c>
      <c r="Z11">
        <v>35</v>
      </c>
      <c r="AA11">
        <v>1000000</v>
      </c>
      <c r="AB11">
        <v>0.3</v>
      </c>
      <c r="AC11">
        <v>45</v>
      </c>
      <c r="AD11" t="s">
        <v>77</v>
      </c>
      <c r="AE11" t="s">
        <v>78</v>
      </c>
      <c r="AF11">
        <v>50</v>
      </c>
      <c r="AG11">
        <v>10</v>
      </c>
      <c r="AH11">
        <v>20</v>
      </c>
      <c r="AI11">
        <v>20</v>
      </c>
      <c r="AJ11">
        <v>45</v>
      </c>
      <c r="AK11" t="s">
        <v>79</v>
      </c>
      <c r="AM11">
        <v>2.9</v>
      </c>
      <c r="AN11">
        <v>1</v>
      </c>
      <c r="AO11">
        <v>0</v>
      </c>
    </row>
    <row r="12" spans="1:41" hidden="1">
      <c r="A12" t="s">
        <v>80</v>
      </c>
      <c r="B12">
        <v>1</v>
      </c>
      <c r="C12">
        <v>1</v>
      </c>
      <c r="D12">
        <v>1</v>
      </c>
      <c r="E12">
        <v>1</v>
      </c>
      <c r="F12">
        <v>1</v>
      </c>
      <c r="G12">
        <v>0.5</v>
      </c>
      <c r="H12">
        <v>2</v>
      </c>
      <c r="I12">
        <v>2</v>
      </c>
      <c r="J12">
        <v>1</v>
      </c>
      <c r="K12">
        <v>0.5</v>
      </c>
      <c r="L12">
        <v>0.5</v>
      </c>
      <c r="M12">
        <v>1</v>
      </c>
      <c r="N12">
        <v>1</v>
      </c>
      <c r="O12">
        <v>1</v>
      </c>
      <c r="P12">
        <v>1</v>
      </c>
      <c r="Q12">
        <v>2</v>
      </c>
      <c r="R12">
        <v>1</v>
      </c>
      <c r="S12">
        <v>1</v>
      </c>
      <c r="T12">
        <v>20</v>
      </c>
      <c r="U12">
        <v>3840</v>
      </c>
      <c r="V12">
        <v>70</v>
      </c>
      <c r="W12">
        <v>205</v>
      </c>
      <c r="X12" t="s">
        <v>81</v>
      </c>
      <c r="Y12" t="s">
        <v>82</v>
      </c>
      <c r="Z12">
        <v>55</v>
      </c>
      <c r="AA12">
        <v>1000000</v>
      </c>
      <c r="AB12">
        <v>0.7</v>
      </c>
      <c r="AC12">
        <v>50</v>
      </c>
      <c r="AD12" t="s">
        <v>83</v>
      </c>
      <c r="AE12" t="s">
        <v>84</v>
      </c>
      <c r="AF12">
        <v>50</v>
      </c>
      <c r="AG12">
        <v>11</v>
      </c>
      <c r="AH12">
        <v>25</v>
      </c>
      <c r="AI12">
        <v>25</v>
      </c>
      <c r="AJ12">
        <v>30</v>
      </c>
      <c r="AK12" t="s">
        <v>79</v>
      </c>
      <c r="AM12">
        <v>9.9</v>
      </c>
      <c r="AN12">
        <v>1</v>
      </c>
      <c r="AO12">
        <v>0</v>
      </c>
    </row>
    <row r="13" spans="1:41" hidden="1">
      <c r="A13" t="s">
        <v>85</v>
      </c>
      <c r="B13">
        <v>0.5</v>
      </c>
      <c r="C13">
        <v>1</v>
      </c>
      <c r="D13">
        <v>1</v>
      </c>
      <c r="E13">
        <v>2</v>
      </c>
      <c r="F13">
        <v>1</v>
      </c>
      <c r="G13">
        <v>0.25</v>
      </c>
      <c r="H13">
        <v>2</v>
      </c>
      <c r="I13">
        <v>2</v>
      </c>
      <c r="J13">
        <v>1</v>
      </c>
      <c r="K13">
        <v>0.25</v>
      </c>
      <c r="L13">
        <v>0</v>
      </c>
      <c r="M13">
        <v>2</v>
      </c>
      <c r="N13">
        <v>1</v>
      </c>
      <c r="O13">
        <v>1</v>
      </c>
      <c r="P13">
        <v>1</v>
      </c>
      <c r="Q13">
        <v>4</v>
      </c>
      <c r="R13">
        <v>1</v>
      </c>
      <c r="S13">
        <v>1</v>
      </c>
      <c r="T13">
        <v>45</v>
      </c>
      <c r="U13">
        <v>3840</v>
      </c>
      <c r="V13">
        <v>70</v>
      </c>
      <c r="W13">
        <v>395</v>
      </c>
      <c r="X13" t="s">
        <v>42</v>
      </c>
      <c r="Y13" t="s">
        <v>86</v>
      </c>
      <c r="Z13">
        <v>50</v>
      </c>
      <c r="AA13">
        <v>1000000</v>
      </c>
      <c r="AB13">
        <v>1.1000000000000001</v>
      </c>
      <c r="AC13">
        <v>60</v>
      </c>
      <c r="AD13" t="s">
        <v>87</v>
      </c>
      <c r="AE13" t="s">
        <v>88</v>
      </c>
      <c r="AF13">
        <v>50</v>
      </c>
      <c r="AG13">
        <v>12</v>
      </c>
      <c r="AH13">
        <v>90</v>
      </c>
      <c r="AI13">
        <v>80</v>
      </c>
      <c r="AJ13">
        <v>70</v>
      </c>
      <c r="AK13" t="s">
        <v>79</v>
      </c>
      <c r="AL13" t="s">
        <v>62</v>
      </c>
      <c r="AM13">
        <v>32</v>
      </c>
      <c r="AN13">
        <v>1</v>
      </c>
      <c r="AO13">
        <v>0</v>
      </c>
    </row>
    <row r="14" spans="1:41" hidden="1">
      <c r="A14" t="s">
        <v>74</v>
      </c>
      <c r="B14">
        <v>0.5</v>
      </c>
      <c r="C14">
        <v>1</v>
      </c>
      <c r="D14">
        <v>1</v>
      </c>
      <c r="E14">
        <v>1</v>
      </c>
      <c r="F14">
        <v>0.5</v>
      </c>
      <c r="G14">
        <v>0.25</v>
      </c>
      <c r="H14">
        <v>2</v>
      </c>
      <c r="I14">
        <v>2</v>
      </c>
      <c r="J14">
        <v>1</v>
      </c>
      <c r="K14">
        <v>0.25</v>
      </c>
      <c r="L14">
        <v>1</v>
      </c>
      <c r="M14">
        <v>1</v>
      </c>
      <c r="N14">
        <v>1</v>
      </c>
      <c r="O14">
        <v>0.5</v>
      </c>
      <c r="P14">
        <v>2</v>
      </c>
      <c r="Q14">
        <v>2</v>
      </c>
      <c r="R14">
        <v>1</v>
      </c>
      <c r="S14">
        <v>1</v>
      </c>
      <c r="T14">
        <v>35</v>
      </c>
      <c r="U14">
        <v>3840</v>
      </c>
      <c r="V14">
        <v>70</v>
      </c>
      <c r="W14">
        <v>195</v>
      </c>
      <c r="X14" t="s">
        <v>75</v>
      </c>
      <c r="Y14" t="s">
        <v>89</v>
      </c>
      <c r="Z14">
        <v>30</v>
      </c>
      <c r="AA14">
        <v>1000000</v>
      </c>
      <c r="AB14">
        <v>0.3</v>
      </c>
      <c r="AC14">
        <v>40</v>
      </c>
      <c r="AD14" t="s">
        <v>90</v>
      </c>
      <c r="AE14" t="s">
        <v>91</v>
      </c>
      <c r="AF14">
        <v>50</v>
      </c>
      <c r="AG14">
        <v>13</v>
      </c>
      <c r="AH14">
        <v>20</v>
      </c>
      <c r="AI14">
        <v>20</v>
      </c>
      <c r="AJ14">
        <v>50</v>
      </c>
      <c r="AK14" t="s">
        <v>79</v>
      </c>
      <c r="AL14" t="s">
        <v>47</v>
      </c>
      <c r="AM14">
        <v>3.2</v>
      </c>
      <c r="AN14">
        <v>1</v>
      </c>
      <c r="AO14">
        <v>0</v>
      </c>
    </row>
    <row r="15" spans="1:41" hidden="1">
      <c r="A15" t="s">
        <v>80</v>
      </c>
      <c r="B15">
        <v>0.5</v>
      </c>
      <c r="C15">
        <v>1</v>
      </c>
      <c r="D15">
        <v>1</v>
      </c>
      <c r="E15">
        <v>1</v>
      </c>
      <c r="F15">
        <v>0.5</v>
      </c>
      <c r="G15">
        <v>0.25</v>
      </c>
      <c r="H15">
        <v>2</v>
      </c>
      <c r="I15">
        <v>2</v>
      </c>
      <c r="J15">
        <v>1</v>
      </c>
      <c r="K15">
        <v>0.25</v>
      </c>
      <c r="L15">
        <v>1</v>
      </c>
      <c r="M15">
        <v>1</v>
      </c>
      <c r="N15">
        <v>1</v>
      </c>
      <c r="O15">
        <v>0.5</v>
      </c>
      <c r="P15">
        <v>2</v>
      </c>
      <c r="Q15">
        <v>2</v>
      </c>
      <c r="R15">
        <v>1</v>
      </c>
      <c r="S15">
        <v>1</v>
      </c>
      <c r="T15">
        <v>25</v>
      </c>
      <c r="U15">
        <v>3840</v>
      </c>
      <c r="V15">
        <v>70</v>
      </c>
      <c r="W15">
        <v>205</v>
      </c>
      <c r="X15" t="s">
        <v>81</v>
      </c>
      <c r="Y15" t="s">
        <v>82</v>
      </c>
      <c r="Z15">
        <v>50</v>
      </c>
      <c r="AA15">
        <v>1000000</v>
      </c>
      <c r="AB15">
        <v>0.6</v>
      </c>
      <c r="AC15">
        <v>45</v>
      </c>
      <c r="AD15" t="s">
        <v>92</v>
      </c>
      <c r="AE15" t="s">
        <v>93</v>
      </c>
      <c r="AF15">
        <v>50</v>
      </c>
      <c r="AG15">
        <v>14</v>
      </c>
      <c r="AH15">
        <v>25</v>
      </c>
      <c r="AI15">
        <v>25</v>
      </c>
      <c r="AJ15">
        <v>35</v>
      </c>
      <c r="AK15" t="s">
        <v>79</v>
      </c>
      <c r="AL15" t="s">
        <v>47</v>
      </c>
      <c r="AM15">
        <v>10</v>
      </c>
      <c r="AN15">
        <v>1</v>
      </c>
      <c r="AO15">
        <v>0</v>
      </c>
    </row>
    <row r="16" spans="1:41" hidden="1">
      <c r="A16" t="s">
        <v>94</v>
      </c>
      <c r="B16">
        <v>0.5</v>
      </c>
      <c r="C16">
        <v>1</v>
      </c>
      <c r="D16">
        <v>1</v>
      </c>
      <c r="E16">
        <v>1</v>
      </c>
      <c r="F16">
        <v>0.5</v>
      </c>
      <c r="G16">
        <v>0.25</v>
      </c>
      <c r="H16">
        <v>2</v>
      </c>
      <c r="I16">
        <v>2</v>
      </c>
      <c r="J16">
        <v>1</v>
      </c>
      <c r="K16">
        <v>0.25</v>
      </c>
      <c r="L16">
        <v>1</v>
      </c>
      <c r="M16">
        <v>1</v>
      </c>
      <c r="N16">
        <v>1</v>
      </c>
      <c r="O16">
        <v>0.5</v>
      </c>
      <c r="P16">
        <v>2</v>
      </c>
      <c r="Q16">
        <v>2</v>
      </c>
      <c r="R16">
        <v>1</v>
      </c>
      <c r="S16">
        <v>1</v>
      </c>
      <c r="T16">
        <v>150</v>
      </c>
      <c r="U16">
        <v>3840</v>
      </c>
      <c r="V16">
        <v>70</v>
      </c>
      <c r="W16">
        <v>495</v>
      </c>
      <c r="X16" t="s">
        <v>42</v>
      </c>
      <c r="Y16" t="s">
        <v>95</v>
      </c>
      <c r="Z16">
        <v>40</v>
      </c>
      <c r="AA16">
        <v>1000000</v>
      </c>
      <c r="AB16">
        <v>1</v>
      </c>
      <c r="AC16">
        <v>65</v>
      </c>
      <c r="AD16" t="s">
        <v>96</v>
      </c>
      <c r="AE16" t="s">
        <v>97</v>
      </c>
      <c r="AF16">
        <v>50</v>
      </c>
      <c r="AG16">
        <v>15</v>
      </c>
      <c r="AH16">
        <v>15</v>
      </c>
      <c r="AI16">
        <v>80</v>
      </c>
      <c r="AJ16">
        <v>145</v>
      </c>
      <c r="AK16" t="s">
        <v>79</v>
      </c>
      <c r="AL16" t="s">
        <v>47</v>
      </c>
      <c r="AM16">
        <v>29.5</v>
      </c>
      <c r="AN16">
        <v>1</v>
      </c>
      <c r="AO16">
        <v>0</v>
      </c>
    </row>
    <row r="17" spans="1:41" hidden="1">
      <c r="A17" t="s">
        <v>98</v>
      </c>
      <c r="B17">
        <v>0.5</v>
      </c>
      <c r="C17">
        <v>1</v>
      </c>
      <c r="D17">
        <v>1</v>
      </c>
      <c r="E17">
        <v>2</v>
      </c>
      <c r="F17">
        <v>1</v>
      </c>
      <c r="G17">
        <v>1</v>
      </c>
      <c r="H17">
        <v>1</v>
      </c>
      <c r="I17">
        <v>1</v>
      </c>
      <c r="J17">
        <v>0</v>
      </c>
      <c r="K17">
        <v>0.5</v>
      </c>
      <c r="L17">
        <v>0</v>
      </c>
      <c r="M17">
        <v>2</v>
      </c>
      <c r="N17">
        <v>1</v>
      </c>
      <c r="O17">
        <v>1</v>
      </c>
      <c r="P17">
        <v>1</v>
      </c>
      <c r="Q17">
        <v>2</v>
      </c>
      <c r="R17">
        <v>1</v>
      </c>
      <c r="S17">
        <v>1</v>
      </c>
      <c r="T17">
        <v>45</v>
      </c>
      <c r="U17">
        <v>3840</v>
      </c>
      <c r="V17">
        <v>70</v>
      </c>
      <c r="W17">
        <v>251</v>
      </c>
      <c r="X17" t="s">
        <v>75</v>
      </c>
      <c r="Y17" t="s">
        <v>99</v>
      </c>
      <c r="Z17">
        <v>40</v>
      </c>
      <c r="AA17">
        <v>1059860</v>
      </c>
      <c r="AB17">
        <v>0.3</v>
      </c>
      <c r="AC17">
        <v>40</v>
      </c>
      <c r="AD17" t="s">
        <v>100</v>
      </c>
      <c r="AE17" t="s">
        <v>101</v>
      </c>
      <c r="AF17">
        <v>50</v>
      </c>
      <c r="AG17">
        <v>16</v>
      </c>
      <c r="AH17">
        <v>35</v>
      </c>
      <c r="AI17">
        <v>35</v>
      </c>
      <c r="AJ17">
        <v>56</v>
      </c>
      <c r="AK17" t="s">
        <v>102</v>
      </c>
      <c r="AL17" t="s">
        <v>62</v>
      </c>
      <c r="AM17">
        <v>1.8</v>
      </c>
      <c r="AN17">
        <v>1</v>
      </c>
      <c r="AO17">
        <v>0</v>
      </c>
    </row>
    <row r="18" spans="1:41" hidden="1">
      <c r="A18" t="s">
        <v>98</v>
      </c>
      <c r="B18">
        <v>0.5</v>
      </c>
      <c r="C18">
        <v>1</v>
      </c>
      <c r="D18">
        <v>1</v>
      </c>
      <c r="E18">
        <v>2</v>
      </c>
      <c r="F18">
        <v>1</v>
      </c>
      <c r="G18">
        <v>1</v>
      </c>
      <c r="H18">
        <v>1</v>
      </c>
      <c r="I18">
        <v>1</v>
      </c>
      <c r="J18">
        <v>0</v>
      </c>
      <c r="K18">
        <v>0.5</v>
      </c>
      <c r="L18">
        <v>0</v>
      </c>
      <c r="M18">
        <v>2</v>
      </c>
      <c r="N18">
        <v>1</v>
      </c>
      <c r="O18">
        <v>1</v>
      </c>
      <c r="P18">
        <v>1</v>
      </c>
      <c r="Q18">
        <v>2</v>
      </c>
      <c r="R18">
        <v>1</v>
      </c>
      <c r="S18">
        <v>1</v>
      </c>
      <c r="T18">
        <v>60</v>
      </c>
      <c r="U18">
        <v>3840</v>
      </c>
      <c r="V18">
        <v>70</v>
      </c>
      <c r="W18">
        <v>349</v>
      </c>
      <c r="X18" t="s">
        <v>81</v>
      </c>
      <c r="Y18" t="s">
        <v>103</v>
      </c>
      <c r="Z18">
        <v>55</v>
      </c>
      <c r="AA18">
        <v>1059860</v>
      </c>
      <c r="AB18">
        <v>1.1000000000000001</v>
      </c>
      <c r="AC18">
        <v>63</v>
      </c>
      <c r="AD18" t="s">
        <v>104</v>
      </c>
      <c r="AE18" t="s">
        <v>105</v>
      </c>
      <c r="AF18">
        <v>50</v>
      </c>
      <c r="AG18">
        <v>17</v>
      </c>
      <c r="AH18">
        <v>50</v>
      </c>
      <c r="AI18">
        <v>50</v>
      </c>
      <c r="AJ18">
        <v>71</v>
      </c>
      <c r="AK18" t="s">
        <v>102</v>
      </c>
      <c r="AL18" t="s">
        <v>62</v>
      </c>
      <c r="AM18">
        <v>30</v>
      </c>
      <c r="AN18">
        <v>1</v>
      </c>
      <c r="AO18">
        <v>0</v>
      </c>
    </row>
    <row r="19" spans="1:41" hidden="1">
      <c r="A19" t="s">
        <v>98</v>
      </c>
      <c r="B19">
        <v>0.5</v>
      </c>
      <c r="C19">
        <v>1</v>
      </c>
      <c r="D19">
        <v>1</v>
      </c>
      <c r="E19">
        <v>2</v>
      </c>
      <c r="F19">
        <v>1</v>
      </c>
      <c r="G19">
        <v>1</v>
      </c>
      <c r="H19">
        <v>1</v>
      </c>
      <c r="I19">
        <v>1</v>
      </c>
      <c r="J19">
        <v>0</v>
      </c>
      <c r="K19">
        <v>0.5</v>
      </c>
      <c r="L19">
        <v>0</v>
      </c>
      <c r="M19">
        <v>2</v>
      </c>
      <c r="N19">
        <v>1</v>
      </c>
      <c r="O19">
        <v>1</v>
      </c>
      <c r="P19">
        <v>1</v>
      </c>
      <c r="Q19">
        <v>2</v>
      </c>
      <c r="R19">
        <v>1</v>
      </c>
      <c r="S19">
        <v>1</v>
      </c>
      <c r="T19">
        <v>80</v>
      </c>
      <c r="U19">
        <v>3840</v>
      </c>
      <c r="V19">
        <v>70</v>
      </c>
      <c r="W19">
        <v>579</v>
      </c>
      <c r="X19" t="s">
        <v>42</v>
      </c>
      <c r="Y19" t="s">
        <v>103</v>
      </c>
      <c r="Z19">
        <v>80</v>
      </c>
      <c r="AA19">
        <v>1059860</v>
      </c>
      <c r="AB19">
        <v>1.5</v>
      </c>
      <c r="AC19">
        <v>83</v>
      </c>
      <c r="AD19" t="s">
        <v>106</v>
      </c>
      <c r="AE19" t="s">
        <v>107</v>
      </c>
      <c r="AF19">
        <v>50</v>
      </c>
      <c r="AG19">
        <v>18</v>
      </c>
      <c r="AH19">
        <v>135</v>
      </c>
      <c r="AI19">
        <v>80</v>
      </c>
      <c r="AJ19">
        <v>121</v>
      </c>
      <c r="AK19" t="s">
        <v>102</v>
      </c>
      <c r="AL19" t="s">
        <v>62</v>
      </c>
      <c r="AM19">
        <v>39.5</v>
      </c>
      <c r="AN19">
        <v>1</v>
      </c>
      <c r="AO19">
        <v>0</v>
      </c>
    </row>
    <row r="20" spans="1:41" hidden="1">
      <c r="A20" t="s">
        <v>108</v>
      </c>
      <c r="B20">
        <v>1</v>
      </c>
      <c r="C20">
        <v>1</v>
      </c>
      <c r="D20">
        <v>1</v>
      </c>
      <c r="E20">
        <v>1</v>
      </c>
      <c r="F20">
        <v>1</v>
      </c>
      <c r="G20">
        <v>2</v>
      </c>
      <c r="H20">
        <v>1</v>
      </c>
      <c r="I20">
        <v>1</v>
      </c>
      <c r="J20">
        <v>0</v>
      </c>
      <c r="K20">
        <v>1</v>
      </c>
      <c r="L20">
        <v>1</v>
      </c>
      <c r="M20">
        <v>1</v>
      </c>
      <c r="N20">
        <v>1</v>
      </c>
      <c r="O20">
        <v>1</v>
      </c>
      <c r="P20">
        <v>1</v>
      </c>
      <c r="Q20">
        <v>1</v>
      </c>
      <c r="R20">
        <v>1</v>
      </c>
      <c r="S20">
        <v>1</v>
      </c>
      <c r="T20">
        <v>56</v>
      </c>
      <c r="U20">
        <v>3840</v>
      </c>
      <c r="V20">
        <v>70</v>
      </c>
      <c r="W20">
        <v>253</v>
      </c>
      <c r="X20" t="s">
        <v>75</v>
      </c>
      <c r="Y20" t="s">
        <v>109</v>
      </c>
      <c r="Z20">
        <v>35</v>
      </c>
      <c r="AA20">
        <v>1000000</v>
      </c>
      <c r="AC20">
        <v>30</v>
      </c>
      <c r="AD20" t="s">
        <v>110</v>
      </c>
      <c r="AE20" t="s">
        <v>111</v>
      </c>
      <c r="AF20">
        <v>50</v>
      </c>
      <c r="AG20">
        <v>19</v>
      </c>
      <c r="AH20">
        <v>25</v>
      </c>
      <c r="AI20">
        <v>35</v>
      </c>
      <c r="AJ20">
        <v>72</v>
      </c>
      <c r="AK20" t="s">
        <v>102</v>
      </c>
      <c r="AL20" t="s">
        <v>112</v>
      </c>
      <c r="AN20">
        <v>1</v>
      </c>
      <c r="AO20">
        <v>0</v>
      </c>
    </row>
    <row r="21" spans="1:41" hidden="1">
      <c r="A21" t="s">
        <v>108</v>
      </c>
      <c r="B21">
        <v>1</v>
      </c>
      <c r="C21">
        <v>1</v>
      </c>
      <c r="D21">
        <v>1</v>
      </c>
      <c r="E21">
        <v>1</v>
      </c>
      <c r="F21">
        <v>1</v>
      </c>
      <c r="G21">
        <v>2</v>
      </c>
      <c r="H21">
        <v>1</v>
      </c>
      <c r="I21">
        <v>1</v>
      </c>
      <c r="J21">
        <v>0</v>
      </c>
      <c r="K21">
        <v>1</v>
      </c>
      <c r="L21">
        <v>1</v>
      </c>
      <c r="M21">
        <v>1</v>
      </c>
      <c r="N21">
        <v>1</v>
      </c>
      <c r="O21">
        <v>1</v>
      </c>
      <c r="P21">
        <v>1</v>
      </c>
      <c r="Q21">
        <v>1</v>
      </c>
      <c r="R21">
        <v>1</v>
      </c>
      <c r="S21">
        <v>1</v>
      </c>
      <c r="T21">
        <v>71</v>
      </c>
      <c r="U21">
        <v>3840</v>
      </c>
      <c r="V21">
        <v>70</v>
      </c>
      <c r="W21">
        <v>413</v>
      </c>
      <c r="X21" t="s">
        <v>113</v>
      </c>
      <c r="Y21" t="s">
        <v>109</v>
      </c>
      <c r="Z21">
        <v>70</v>
      </c>
      <c r="AA21">
        <v>1000000</v>
      </c>
      <c r="AC21">
        <v>75</v>
      </c>
      <c r="AD21" t="s">
        <v>114</v>
      </c>
      <c r="AE21" t="s">
        <v>115</v>
      </c>
      <c r="AF21">
        <v>50</v>
      </c>
      <c r="AG21">
        <v>20</v>
      </c>
      <c r="AH21">
        <v>40</v>
      </c>
      <c r="AI21">
        <v>80</v>
      </c>
      <c r="AJ21">
        <v>77</v>
      </c>
      <c r="AK21" t="s">
        <v>102</v>
      </c>
      <c r="AL21" t="s">
        <v>112</v>
      </c>
      <c r="AN21">
        <v>1</v>
      </c>
      <c r="AO21">
        <v>0</v>
      </c>
    </row>
    <row r="22" spans="1:41" hidden="1">
      <c r="A22" t="s">
        <v>116</v>
      </c>
      <c r="B22">
        <v>0.5</v>
      </c>
      <c r="C22">
        <v>1</v>
      </c>
      <c r="D22">
        <v>1</v>
      </c>
      <c r="E22">
        <v>2</v>
      </c>
      <c r="F22">
        <v>1</v>
      </c>
      <c r="G22">
        <v>1</v>
      </c>
      <c r="H22">
        <v>1</v>
      </c>
      <c r="I22">
        <v>1</v>
      </c>
      <c r="J22">
        <v>0</v>
      </c>
      <c r="K22">
        <v>0.5</v>
      </c>
      <c r="L22">
        <v>0</v>
      </c>
      <c r="M22">
        <v>2</v>
      </c>
      <c r="N22">
        <v>1</v>
      </c>
      <c r="O22">
        <v>1</v>
      </c>
      <c r="P22">
        <v>1</v>
      </c>
      <c r="Q22">
        <v>2</v>
      </c>
      <c r="R22">
        <v>1</v>
      </c>
      <c r="S22">
        <v>1</v>
      </c>
      <c r="T22">
        <v>60</v>
      </c>
      <c r="U22">
        <v>3840</v>
      </c>
      <c r="V22">
        <v>70</v>
      </c>
      <c r="W22">
        <v>262</v>
      </c>
      <c r="X22" t="s">
        <v>75</v>
      </c>
      <c r="Y22" t="s">
        <v>99</v>
      </c>
      <c r="Z22">
        <v>30</v>
      </c>
      <c r="AA22">
        <v>1000000</v>
      </c>
      <c r="AB22">
        <v>0.3</v>
      </c>
      <c r="AC22">
        <v>40</v>
      </c>
      <c r="AD22" t="s">
        <v>117</v>
      </c>
      <c r="AE22" t="s">
        <v>118</v>
      </c>
      <c r="AF22">
        <v>50</v>
      </c>
      <c r="AG22">
        <v>21</v>
      </c>
      <c r="AH22">
        <v>31</v>
      </c>
      <c r="AI22">
        <v>31</v>
      </c>
      <c r="AJ22">
        <v>70</v>
      </c>
      <c r="AK22" t="s">
        <v>102</v>
      </c>
      <c r="AL22" t="s">
        <v>62</v>
      </c>
      <c r="AM22">
        <v>2</v>
      </c>
      <c r="AN22">
        <v>1</v>
      </c>
      <c r="AO22">
        <v>0</v>
      </c>
    </row>
    <row r="23" spans="1:41" hidden="1">
      <c r="A23" t="s">
        <v>116</v>
      </c>
      <c r="B23">
        <v>0.5</v>
      </c>
      <c r="C23">
        <v>1</v>
      </c>
      <c r="D23">
        <v>1</v>
      </c>
      <c r="E23">
        <v>2</v>
      </c>
      <c r="F23">
        <v>1</v>
      </c>
      <c r="G23">
        <v>1</v>
      </c>
      <c r="H23">
        <v>1</v>
      </c>
      <c r="I23">
        <v>1</v>
      </c>
      <c r="J23">
        <v>0</v>
      </c>
      <c r="K23">
        <v>0.5</v>
      </c>
      <c r="L23">
        <v>0</v>
      </c>
      <c r="M23">
        <v>2</v>
      </c>
      <c r="N23">
        <v>1</v>
      </c>
      <c r="O23">
        <v>1</v>
      </c>
      <c r="P23">
        <v>1</v>
      </c>
      <c r="Q23">
        <v>2</v>
      </c>
      <c r="R23">
        <v>1</v>
      </c>
      <c r="S23">
        <v>1</v>
      </c>
      <c r="T23">
        <v>90</v>
      </c>
      <c r="U23">
        <v>3840</v>
      </c>
      <c r="V23">
        <v>70</v>
      </c>
      <c r="W23">
        <v>442</v>
      </c>
      <c r="X23" t="s">
        <v>119</v>
      </c>
      <c r="Y23" t="s">
        <v>120</v>
      </c>
      <c r="Z23">
        <v>65</v>
      </c>
      <c r="AA23">
        <v>1000000</v>
      </c>
      <c r="AB23">
        <v>1.2</v>
      </c>
      <c r="AC23">
        <v>65</v>
      </c>
      <c r="AD23" t="s">
        <v>121</v>
      </c>
      <c r="AE23" t="s">
        <v>122</v>
      </c>
      <c r="AF23">
        <v>50</v>
      </c>
      <c r="AG23">
        <v>22</v>
      </c>
      <c r="AH23">
        <v>61</v>
      </c>
      <c r="AI23">
        <v>61</v>
      </c>
      <c r="AJ23">
        <v>100</v>
      </c>
      <c r="AK23" t="s">
        <v>102</v>
      </c>
      <c r="AL23" t="s">
        <v>62</v>
      </c>
      <c r="AM23">
        <v>38</v>
      </c>
      <c r="AN23">
        <v>1</v>
      </c>
      <c r="AO23">
        <v>0</v>
      </c>
    </row>
    <row r="24" spans="1:41" hidden="1">
      <c r="A24" t="s">
        <v>123</v>
      </c>
      <c r="B24">
        <v>0.5</v>
      </c>
      <c r="C24">
        <v>1</v>
      </c>
      <c r="D24">
        <v>1</v>
      </c>
      <c r="E24">
        <v>1</v>
      </c>
      <c r="F24">
        <v>0.5</v>
      </c>
      <c r="G24">
        <v>0.5</v>
      </c>
      <c r="H24">
        <v>1</v>
      </c>
      <c r="I24">
        <v>1</v>
      </c>
      <c r="J24">
        <v>1</v>
      </c>
      <c r="K24">
        <v>0.5</v>
      </c>
      <c r="L24">
        <v>2</v>
      </c>
      <c r="M24">
        <v>1</v>
      </c>
      <c r="N24">
        <v>1</v>
      </c>
      <c r="O24">
        <v>0.5</v>
      </c>
      <c r="P24">
        <v>2</v>
      </c>
      <c r="Q24">
        <v>1</v>
      </c>
      <c r="R24">
        <v>1</v>
      </c>
      <c r="S24">
        <v>1</v>
      </c>
      <c r="T24">
        <v>60</v>
      </c>
      <c r="U24">
        <v>5120</v>
      </c>
      <c r="V24">
        <v>70</v>
      </c>
      <c r="W24">
        <v>288</v>
      </c>
      <c r="X24" t="s">
        <v>75</v>
      </c>
      <c r="Y24" t="s">
        <v>124</v>
      </c>
      <c r="Z24">
        <v>44</v>
      </c>
      <c r="AA24">
        <v>1000000</v>
      </c>
      <c r="AB24">
        <v>2</v>
      </c>
      <c r="AC24">
        <v>35</v>
      </c>
      <c r="AD24" t="s">
        <v>125</v>
      </c>
      <c r="AE24" t="s">
        <v>126</v>
      </c>
      <c r="AF24">
        <v>50</v>
      </c>
      <c r="AG24">
        <v>23</v>
      </c>
      <c r="AH24">
        <v>40</v>
      </c>
      <c r="AI24">
        <v>54</v>
      </c>
      <c r="AJ24">
        <v>55</v>
      </c>
      <c r="AK24" t="s">
        <v>47</v>
      </c>
      <c r="AM24">
        <v>6.9</v>
      </c>
      <c r="AN24">
        <v>1</v>
      </c>
      <c r="AO24">
        <v>0</v>
      </c>
    </row>
    <row r="25" spans="1:41" hidden="1">
      <c r="A25" t="s">
        <v>123</v>
      </c>
      <c r="B25">
        <v>0.5</v>
      </c>
      <c r="C25">
        <v>1</v>
      </c>
      <c r="D25">
        <v>1</v>
      </c>
      <c r="E25">
        <v>1</v>
      </c>
      <c r="F25">
        <v>0.5</v>
      </c>
      <c r="G25">
        <v>0.5</v>
      </c>
      <c r="H25">
        <v>1</v>
      </c>
      <c r="I25">
        <v>1</v>
      </c>
      <c r="J25">
        <v>1</v>
      </c>
      <c r="K25">
        <v>0.5</v>
      </c>
      <c r="L25">
        <v>2</v>
      </c>
      <c r="M25">
        <v>1</v>
      </c>
      <c r="N25">
        <v>1</v>
      </c>
      <c r="O25">
        <v>0.5</v>
      </c>
      <c r="P25">
        <v>2</v>
      </c>
      <c r="Q25">
        <v>1</v>
      </c>
      <c r="R25">
        <v>1</v>
      </c>
      <c r="S25">
        <v>1</v>
      </c>
      <c r="T25">
        <v>95</v>
      </c>
      <c r="U25">
        <v>5120</v>
      </c>
      <c r="V25">
        <v>70</v>
      </c>
      <c r="W25">
        <v>448</v>
      </c>
      <c r="X25" t="s">
        <v>119</v>
      </c>
      <c r="Y25" t="s">
        <v>127</v>
      </c>
      <c r="Z25">
        <v>69</v>
      </c>
      <c r="AA25">
        <v>1000000</v>
      </c>
      <c r="AB25">
        <v>3.5</v>
      </c>
      <c r="AC25">
        <v>60</v>
      </c>
      <c r="AD25" t="s">
        <v>128</v>
      </c>
      <c r="AE25" t="s">
        <v>129</v>
      </c>
      <c r="AF25">
        <v>50</v>
      </c>
      <c r="AG25">
        <v>24</v>
      </c>
      <c r="AH25">
        <v>65</v>
      </c>
      <c r="AI25">
        <v>79</v>
      </c>
      <c r="AJ25">
        <v>80</v>
      </c>
      <c r="AK25" t="s">
        <v>47</v>
      </c>
      <c r="AM25">
        <v>65</v>
      </c>
      <c r="AN25">
        <v>1</v>
      </c>
      <c r="AO25">
        <v>0</v>
      </c>
    </row>
    <row r="26" spans="1:41" hidden="1">
      <c r="A26" t="s">
        <v>130</v>
      </c>
      <c r="B26">
        <v>1</v>
      </c>
      <c r="C26">
        <v>1</v>
      </c>
      <c r="D26">
        <v>1</v>
      </c>
      <c r="E26">
        <v>0.5</v>
      </c>
      <c r="F26">
        <v>1</v>
      </c>
      <c r="G26">
        <v>1</v>
      </c>
      <c r="H26">
        <v>1</v>
      </c>
      <c r="I26">
        <v>0.5</v>
      </c>
      <c r="J26">
        <v>1</v>
      </c>
      <c r="K26">
        <v>1</v>
      </c>
      <c r="L26">
        <v>2</v>
      </c>
      <c r="M26">
        <v>1</v>
      </c>
      <c r="N26">
        <v>1</v>
      </c>
      <c r="O26">
        <v>1</v>
      </c>
      <c r="P26">
        <v>1</v>
      </c>
      <c r="Q26">
        <v>1</v>
      </c>
      <c r="R26">
        <v>0.5</v>
      </c>
      <c r="S26">
        <v>1</v>
      </c>
      <c r="T26">
        <v>55</v>
      </c>
      <c r="U26">
        <v>2560</v>
      </c>
      <c r="V26">
        <v>70</v>
      </c>
      <c r="W26">
        <v>320</v>
      </c>
      <c r="X26" t="s">
        <v>131</v>
      </c>
      <c r="Y26" t="s">
        <v>109</v>
      </c>
      <c r="Z26">
        <v>40</v>
      </c>
      <c r="AA26">
        <v>1000000</v>
      </c>
      <c r="AB26">
        <v>0.4</v>
      </c>
      <c r="AC26">
        <v>35</v>
      </c>
      <c r="AD26" t="s">
        <v>132</v>
      </c>
      <c r="AE26" t="s">
        <v>133</v>
      </c>
      <c r="AF26">
        <v>50</v>
      </c>
      <c r="AG26">
        <v>25</v>
      </c>
      <c r="AH26">
        <v>50</v>
      </c>
      <c r="AI26">
        <v>50</v>
      </c>
      <c r="AJ26">
        <v>90</v>
      </c>
      <c r="AK26" t="s">
        <v>134</v>
      </c>
      <c r="AM26">
        <v>6</v>
      </c>
      <c r="AN26">
        <v>1</v>
      </c>
      <c r="AO26">
        <v>0</v>
      </c>
    </row>
    <row r="27" spans="1:41" hidden="1">
      <c r="A27" t="s">
        <v>135</v>
      </c>
      <c r="B27">
        <v>1</v>
      </c>
      <c r="C27">
        <v>1</v>
      </c>
      <c r="D27">
        <v>1</v>
      </c>
      <c r="E27">
        <v>0.5</v>
      </c>
      <c r="F27">
        <v>1</v>
      </c>
      <c r="G27">
        <v>1</v>
      </c>
      <c r="H27">
        <v>1</v>
      </c>
      <c r="I27">
        <v>0.5</v>
      </c>
      <c r="J27">
        <v>1</v>
      </c>
      <c r="K27">
        <v>1</v>
      </c>
      <c r="L27">
        <v>2</v>
      </c>
      <c r="M27">
        <v>1</v>
      </c>
      <c r="N27">
        <v>1</v>
      </c>
      <c r="O27">
        <v>1</v>
      </c>
      <c r="P27">
        <v>1</v>
      </c>
      <c r="Q27">
        <v>1</v>
      </c>
      <c r="R27">
        <v>0.5</v>
      </c>
      <c r="S27">
        <v>1</v>
      </c>
      <c r="T27">
        <v>85</v>
      </c>
      <c r="U27">
        <v>2560</v>
      </c>
      <c r="V27">
        <v>70</v>
      </c>
      <c r="W27">
        <v>485</v>
      </c>
      <c r="X27" t="s">
        <v>136</v>
      </c>
      <c r="Y27" t="s">
        <v>109</v>
      </c>
      <c r="Z27">
        <v>50</v>
      </c>
      <c r="AA27">
        <v>1000000</v>
      </c>
      <c r="AC27">
        <v>60</v>
      </c>
      <c r="AD27" t="s">
        <v>137</v>
      </c>
      <c r="AE27" t="s">
        <v>138</v>
      </c>
      <c r="AF27">
        <v>50</v>
      </c>
      <c r="AG27">
        <v>26</v>
      </c>
      <c r="AH27">
        <v>95</v>
      </c>
      <c r="AI27">
        <v>85</v>
      </c>
      <c r="AJ27">
        <v>110</v>
      </c>
      <c r="AK27" t="s">
        <v>134</v>
      </c>
      <c r="AL27" t="s">
        <v>134</v>
      </c>
      <c r="AN27">
        <v>1</v>
      </c>
      <c r="AO27">
        <v>0</v>
      </c>
    </row>
    <row r="28" spans="1:41" hidden="1">
      <c r="A28" t="s">
        <v>139</v>
      </c>
      <c r="B28">
        <v>1</v>
      </c>
      <c r="C28">
        <v>1</v>
      </c>
      <c r="D28">
        <v>1</v>
      </c>
      <c r="E28">
        <v>0</v>
      </c>
      <c r="F28">
        <v>1</v>
      </c>
      <c r="G28">
        <v>1</v>
      </c>
      <c r="H28">
        <v>1</v>
      </c>
      <c r="I28">
        <v>1</v>
      </c>
      <c r="J28">
        <v>1</v>
      </c>
      <c r="K28">
        <v>2</v>
      </c>
      <c r="L28">
        <v>1</v>
      </c>
      <c r="M28">
        <v>2</v>
      </c>
      <c r="N28">
        <v>1</v>
      </c>
      <c r="O28">
        <v>0.5</v>
      </c>
      <c r="P28">
        <v>1</v>
      </c>
      <c r="Q28">
        <v>0.5</v>
      </c>
      <c r="R28">
        <v>1</v>
      </c>
      <c r="S28">
        <v>2</v>
      </c>
      <c r="T28">
        <v>75</v>
      </c>
      <c r="U28">
        <v>5120</v>
      </c>
      <c r="V28">
        <v>70</v>
      </c>
      <c r="W28">
        <v>300</v>
      </c>
      <c r="X28" t="s">
        <v>75</v>
      </c>
      <c r="Y28" t="s">
        <v>109</v>
      </c>
      <c r="Z28">
        <v>90</v>
      </c>
      <c r="AA28">
        <v>1000000</v>
      </c>
      <c r="AC28">
        <v>50</v>
      </c>
      <c r="AD28" t="s">
        <v>140</v>
      </c>
      <c r="AE28" t="s">
        <v>141</v>
      </c>
      <c r="AF28">
        <v>50</v>
      </c>
      <c r="AG28">
        <v>27</v>
      </c>
      <c r="AH28">
        <v>10</v>
      </c>
      <c r="AI28">
        <v>35</v>
      </c>
      <c r="AJ28">
        <v>40</v>
      </c>
      <c r="AK28" t="s">
        <v>142</v>
      </c>
      <c r="AL28" t="s">
        <v>143</v>
      </c>
      <c r="AN28">
        <v>1</v>
      </c>
      <c r="AO28">
        <v>0</v>
      </c>
    </row>
    <row r="29" spans="1:41" hidden="1">
      <c r="A29" t="s">
        <v>139</v>
      </c>
      <c r="B29">
        <v>1</v>
      </c>
      <c r="C29">
        <v>1</v>
      </c>
      <c r="D29">
        <v>1</v>
      </c>
      <c r="E29">
        <v>0</v>
      </c>
      <c r="F29">
        <v>1</v>
      </c>
      <c r="G29">
        <v>1</v>
      </c>
      <c r="H29">
        <v>1</v>
      </c>
      <c r="I29">
        <v>1</v>
      </c>
      <c r="J29">
        <v>1</v>
      </c>
      <c r="K29">
        <v>2</v>
      </c>
      <c r="L29">
        <v>1</v>
      </c>
      <c r="M29">
        <v>2</v>
      </c>
      <c r="N29">
        <v>1</v>
      </c>
      <c r="O29">
        <v>0.5</v>
      </c>
      <c r="P29">
        <v>1</v>
      </c>
      <c r="Q29">
        <v>0.5</v>
      </c>
      <c r="R29">
        <v>1</v>
      </c>
      <c r="S29">
        <v>2</v>
      </c>
      <c r="T29">
        <v>100</v>
      </c>
      <c r="U29">
        <v>5120</v>
      </c>
      <c r="V29">
        <v>70</v>
      </c>
      <c r="W29">
        <v>450</v>
      </c>
      <c r="X29" t="s">
        <v>119</v>
      </c>
      <c r="Y29" t="s">
        <v>109</v>
      </c>
      <c r="Z29">
        <v>120</v>
      </c>
      <c r="AA29">
        <v>1000000</v>
      </c>
      <c r="AC29">
        <v>75</v>
      </c>
      <c r="AD29" t="s">
        <v>144</v>
      </c>
      <c r="AE29" t="s">
        <v>145</v>
      </c>
      <c r="AF29">
        <v>50</v>
      </c>
      <c r="AG29">
        <v>28</v>
      </c>
      <c r="AH29">
        <v>25</v>
      </c>
      <c r="AI29">
        <v>65</v>
      </c>
      <c r="AJ29">
        <v>65</v>
      </c>
      <c r="AK29" t="s">
        <v>142</v>
      </c>
      <c r="AL29" t="s">
        <v>143</v>
      </c>
      <c r="AN29">
        <v>1</v>
      </c>
      <c r="AO29">
        <v>0</v>
      </c>
    </row>
    <row r="30" spans="1:41" hidden="1">
      <c r="A30" t="s">
        <v>146</v>
      </c>
      <c r="B30">
        <v>0.5</v>
      </c>
      <c r="C30">
        <v>1</v>
      </c>
      <c r="D30">
        <v>1</v>
      </c>
      <c r="E30">
        <v>1</v>
      </c>
      <c r="F30">
        <v>0.5</v>
      </c>
      <c r="G30">
        <v>0.5</v>
      </c>
      <c r="H30">
        <v>1</v>
      </c>
      <c r="I30">
        <v>1</v>
      </c>
      <c r="J30">
        <v>1</v>
      </c>
      <c r="K30">
        <v>0.5</v>
      </c>
      <c r="L30">
        <v>2</v>
      </c>
      <c r="M30">
        <v>1</v>
      </c>
      <c r="N30">
        <v>1</v>
      </c>
      <c r="O30">
        <v>0.5</v>
      </c>
      <c r="P30">
        <v>2</v>
      </c>
      <c r="Q30">
        <v>1</v>
      </c>
      <c r="R30">
        <v>1</v>
      </c>
      <c r="S30">
        <v>1</v>
      </c>
      <c r="T30">
        <v>47</v>
      </c>
      <c r="U30">
        <v>5120</v>
      </c>
      <c r="V30">
        <v>70</v>
      </c>
      <c r="W30">
        <v>275</v>
      </c>
      <c r="X30" t="s">
        <v>147</v>
      </c>
      <c r="Y30" t="s">
        <v>148</v>
      </c>
      <c r="Z30">
        <v>52</v>
      </c>
      <c r="AA30">
        <v>1059860</v>
      </c>
      <c r="AB30">
        <v>0.4</v>
      </c>
      <c r="AC30">
        <v>55</v>
      </c>
      <c r="AD30" t="s">
        <v>149</v>
      </c>
      <c r="AE30" t="s">
        <v>150</v>
      </c>
      <c r="AF30">
        <v>0</v>
      </c>
      <c r="AG30">
        <v>29</v>
      </c>
      <c r="AH30">
        <v>40</v>
      </c>
      <c r="AI30">
        <v>40</v>
      </c>
      <c r="AJ30">
        <v>41</v>
      </c>
      <c r="AK30" t="s">
        <v>47</v>
      </c>
      <c r="AM30">
        <v>7</v>
      </c>
      <c r="AN30">
        <v>1</v>
      </c>
      <c r="AO30">
        <v>0</v>
      </c>
    </row>
    <row r="31" spans="1:41" hidden="1">
      <c r="A31" t="s">
        <v>146</v>
      </c>
      <c r="B31">
        <v>0.5</v>
      </c>
      <c r="C31">
        <v>1</v>
      </c>
      <c r="D31">
        <v>1</v>
      </c>
      <c r="E31">
        <v>1</v>
      </c>
      <c r="F31">
        <v>0.5</v>
      </c>
      <c r="G31">
        <v>0.5</v>
      </c>
      <c r="H31">
        <v>1</v>
      </c>
      <c r="I31">
        <v>1</v>
      </c>
      <c r="J31">
        <v>1</v>
      </c>
      <c r="K31">
        <v>0.5</v>
      </c>
      <c r="L31">
        <v>2</v>
      </c>
      <c r="M31">
        <v>1</v>
      </c>
      <c r="N31">
        <v>1</v>
      </c>
      <c r="O31">
        <v>0.5</v>
      </c>
      <c r="P31">
        <v>2</v>
      </c>
      <c r="Q31">
        <v>1</v>
      </c>
      <c r="R31">
        <v>1</v>
      </c>
      <c r="S31">
        <v>1</v>
      </c>
      <c r="T31">
        <v>62</v>
      </c>
      <c r="U31">
        <v>5120</v>
      </c>
      <c r="V31">
        <v>70</v>
      </c>
      <c r="W31">
        <v>365</v>
      </c>
      <c r="X31" t="s">
        <v>81</v>
      </c>
      <c r="Y31" t="s">
        <v>148</v>
      </c>
      <c r="Z31">
        <v>67</v>
      </c>
      <c r="AA31">
        <v>1059860</v>
      </c>
      <c r="AB31">
        <v>0.8</v>
      </c>
      <c r="AC31">
        <v>70</v>
      </c>
      <c r="AD31" t="s">
        <v>151</v>
      </c>
      <c r="AE31" t="s">
        <v>152</v>
      </c>
      <c r="AF31">
        <v>0</v>
      </c>
      <c r="AG31">
        <v>30</v>
      </c>
      <c r="AH31">
        <v>55</v>
      </c>
      <c r="AI31">
        <v>55</v>
      </c>
      <c r="AJ31">
        <v>56</v>
      </c>
      <c r="AK31" t="s">
        <v>47</v>
      </c>
      <c r="AM31">
        <v>20</v>
      </c>
      <c r="AN31">
        <v>1</v>
      </c>
      <c r="AO31">
        <v>0</v>
      </c>
    </row>
    <row r="32" spans="1:41" hidden="1">
      <c r="A32" t="s">
        <v>153</v>
      </c>
      <c r="B32">
        <v>0.5</v>
      </c>
      <c r="C32">
        <v>1</v>
      </c>
      <c r="D32">
        <v>1</v>
      </c>
      <c r="E32">
        <v>0</v>
      </c>
      <c r="F32">
        <v>0.5</v>
      </c>
      <c r="G32">
        <v>0.5</v>
      </c>
      <c r="H32">
        <v>1</v>
      </c>
      <c r="I32">
        <v>1</v>
      </c>
      <c r="J32">
        <v>1</v>
      </c>
      <c r="K32">
        <v>1</v>
      </c>
      <c r="L32">
        <v>2</v>
      </c>
      <c r="M32">
        <v>2</v>
      </c>
      <c r="N32">
        <v>1</v>
      </c>
      <c r="O32">
        <v>0.25</v>
      </c>
      <c r="P32">
        <v>2</v>
      </c>
      <c r="Q32">
        <v>0.5</v>
      </c>
      <c r="R32">
        <v>1</v>
      </c>
      <c r="S32">
        <v>2</v>
      </c>
      <c r="T32">
        <v>92</v>
      </c>
      <c r="U32">
        <v>5120</v>
      </c>
      <c r="V32">
        <v>70</v>
      </c>
      <c r="W32">
        <v>505</v>
      </c>
      <c r="X32" t="s">
        <v>42</v>
      </c>
      <c r="Y32" t="s">
        <v>154</v>
      </c>
      <c r="Z32">
        <v>87</v>
      </c>
      <c r="AA32">
        <v>1059860</v>
      </c>
      <c r="AB32">
        <v>1.3</v>
      </c>
      <c r="AC32">
        <v>90</v>
      </c>
      <c r="AD32" t="s">
        <v>155</v>
      </c>
      <c r="AE32" t="s">
        <v>156</v>
      </c>
      <c r="AF32">
        <v>0</v>
      </c>
      <c r="AG32">
        <v>31</v>
      </c>
      <c r="AH32">
        <v>75</v>
      </c>
      <c r="AI32">
        <v>85</v>
      </c>
      <c r="AJ32">
        <v>76</v>
      </c>
      <c r="AK32" t="s">
        <v>47</v>
      </c>
      <c r="AL32" t="s">
        <v>142</v>
      </c>
      <c r="AM32">
        <v>60</v>
      </c>
      <c r="AN32">
        <v>1</v>
      </c>
      <c r="AO32">
        <v>0</v>
      </c>
    </row>
    <row r="33" spans="1:41" hidden="1">
      <c r="A33" t="s">
        <v>146</v>
      </c>
      <c r="B33">
        <v>0.5</v>
      </c>
      <c r="C33">
        <v>1</v>
      </c>
      <c r="D33">
        <v>1</v>
      </c>
      <c r="E33">
        <v>1</v>
      </c>
      <c r="F33">
        <v>0.5</v>
      </c>
      <c r="G33">
        <v>0.5</v>
      </c>
      <c r="H33">
        <v>1</v>
      </c>
      <c r="I33">
        <v>1</v>
      </c>
      <c r="J33">
        <v>1</v>
      </c>
      <c r="K33">
        <v>0.5</v>
      </c>
      <c r="L33">
        <v>2</v>
      </c>
      <c r="M33">
        <v>1</v>
      </c>
      <c r="N33">
        <v>1</v>
      </c>
      <c r="O33">
        <v>0.5</v>
      </c>
      <c r="P33">
        <v>2</v>
      </c>
      <c r="Q33">
        <v>1</v>
      </c>
      <c r="R33">
        <v>1</v>
      </c>
      <c r="S33">
        <v>1</v>
      </c>
      <c r="T33">
        <v>57</v>
      </c>
      <c r="U33">
        <v>5120</v>
      </c>
      <c r="V33">
        <v>70</v>
      </c>
      <c r="W33">
        <v>273</v>
      </c>
      <c r="X33" t="s">
        <v>147</v>
      </c>
      <c r="Y33" t="s">
        <v>148</v>
      </c>
      <c r="Z33">
        <v>40</v>
      </c>
      <c r="AA33">
        <v>1059860</v>
      </c>
      <c r="AB33">
        <v>0.5</v>
      </c>
      <c r="AC33">
        <v>46</v>
      </c>
      <c r="AD33" t="s">
        <v>157</v>
      </c>
      <c r="AE33" t="s">
        <v>158</v>
      </c>
      <c r="AF33">
        <v>100</v>
      </c>
      <c r="AG33">
        <v>32</v>
      </c>
      <c r="AH33">
        <v>40</v>
      </c>
      <c r="AI33">
        <v>40</v>
      </c>
      <c r="AJ33">
        <v>50</v>
      </c>
      <c r="AK33" t="s">
        <v>47</v>
      </c>
      <c r="AM33">
        <v>9</v>
      </c>
      <c r="AN33">
        <v>1</v>
      </c>
      <c r="AO33">
        <v>0</v>
      </c>
    </row>
    <row r="34" spans="1:41" hidden="1">
      <c r="A34" t="s">
        <v>146</v>
      </c>
      <c r="B34">
        <v>0.5</v>
      </c>
      <c r="C34">
        <v>1</v>
      </c>
      <c r="D34">
        <v>1</v>
      </c>
      <c r="E34">
        <v>1</v>
      </c>
      <c r="F34">
        <v>0.5</v>
      </c>
      <c r="G34">
        <v>0.5</v>
      </c>
      <c r="H34">
        <v>1</v>
      </c>
      <c r="I34">
        <v>1</v>
      </c>
      <c r="J34">
        <v>1</v>
      </c>
      <c r="K34">
        <v>0.5</v>
      </c>
      <c r="L34">
        <v>2</v>
      </c>
      <c r="M34">
        <v>1</v>
      </c>
      <c r="N34">
        <v>1</v>
      </c>
      <c r="O34">
        <v>0.5</v>
      </c>
      <c r="P34">
        <v>2</v>
      </c>
      <c r="Q34">
        <v>1</v>
      </c>
      <c r="R34">
        <v>1</v>
      </c>
      <c r="S34">
        <v>1</v>
      </c>
      <c r="T34">
        <v>72</v>
      </c>
      <c r="U34">
        <v>5120</v>
      </c>
      <c r="V34">
        <v>70</v>
      </c>
      <c r="W34">
        <v>365</v>
      </c>
      <c r="X34" t="s">
        <v>81</v>
      </c>
      <c r="Y34" t="s">
        <v>148</v>
      </c>
      <c r="Z34">
        <v>57</v>
      </c>
      <c r="AA34">
        <v>1059860</v>
      </c>
      <c r="AB34">
        <v>0.9</v>
      </c>
      <c r="AC34">
        <v>61</v>
      </c>
      <c r="AD34" t="s">
        <v>159</v>
      </c>
      <c r="AE34" t="s">
        <v>160</v>
      </c>
      <c r="AF34">
        <v>100</v>
      </c>
      <c r="AG34">
        <v>33</v>
      </c>
      <c r="AH34">
        <v>55</v>
      </c>
      <c r="AI34">
        <v>55</v>
      </c>
      <c r="AJ34">
        <v>65</v>
      </c>
      <c r="AK34" t="s">
        <v>47</v>
      </c>
      <c r="AM34">
        <v>19.5</v>
      </c>
      <c r="AN34">
        <v>1</v>
      </c>
      <c r="AO34">
        <v>0</v>
      </c>
    </row>
    <row r="35" spans="1:41" hidden="1">
      <c r="A35" t="s">
        <v>153</v>
      </c>
      <c r="B35">
        <v>0.5</v>
      </c>
      <c r="C35">
        <v>1</v>
      </c>
      <c r="D35">
        <v>1</v>
      </c>
      <c r="E35">
        <v>0</v>
      </c>
      <c r="F35">
        <v>0.5</v>
      </c>
      <c r="G35">
        <v>0.5</v>
      </c>
      <c r="H35">
        <v>1</v>
      </c>
      <c r="I35">
        <v>1</v>
      </c>
      <c r="J35">
        <v>1</v>
      </c>
      <c r="K35">
        <v>1</v>
      </c>
      <c r="L35">
        <v>2</v>
      </c>
      <c r="M35">
        <v>2</v>
      </c>
      <c r="N35">
        <v>1</v>
      </c>
      <c r="O35">
        <v>0.25</v>
      </c>
      <c r="P35">
        <v>2</v>
      </c>
      <c r="Q35">
        <v>0.5</v>
      </c>
      <c r="R35">
        <v>1</v>
      </c>
      <c r="S35">
        <v>2</v>
      </c>
      <c r="T35">
        <v>102</v>
      </c>
      <c r="U35">
        <v>5120</v>
      </c>
      <c r="V35">
        <v>70</v>
      </c>
      <c r="W35">
        <v>505</v>
      </c>
      <c r="X35" t="s">
        <v>42</v>
      </c>
      <c r="Y35" t="s">
        <v>154</v>
      </c>
      <c r="Z35">
        <v>77</v>
      </c>
      <c r="AA35">
        <v>1059860</v>
      </c>
      <c r="AB35">
        <v>1.4</v>
      </c>
      <c r="AC35">
        <v>81</v>
      </c>
      <c r="AD35" t="s">
        <v>161</v>
      </c>
      <c r="AE35" t="s">
        <v>162</v>
      </c>
      <c r="AF35">
        <v>100</v>
      </c>
      <c r="AG35">
        <v>34</v>
      </c>
      <c r="AH35">
        <v>85</v>
      </c>
      <c r="AI35">
        <v>75</v>
      </c>
      <c r="AJ35">
        <v>85</v>
      </c>
      <c r="AK35" t="s">
        <v>47</v>
      </c>
      <c r="AL35" t="s">
        <v>142</v>
      </c>
      <c r="AM35">
        <v>62</v>
      </c>
      <c r="AN35">
        <v>1</v>
      </c>
      <c r="AO35">
        <v>0</v>
      </c>
    </row>
    <row r="36" spans="1:41" hidden="1">
      <c r="A36" t="s">
        <v>163</v>
      </c>
      <c r="B36">
        <v>0.5</v>
      </c>
      <c r="C36">
        <v>0.5</v>
      </c>
      <c r="D36">
        <v>0</v>
      </c>
      <c r="E36">
        <v>1</v>
      </c>
      <c r="F36">
        <v>1</v>
      </c>
      <c r="G36">
        <v>0.5</v>
      </c>
      <c r="H36">
        <v>1</v>
      </c>
      <c r="I36">
        <v>1</v>
      </c>
      <c r="J36">
        <v>1</v>
      </c>
      <c r="K36">
        <v>1</v>
      </c>
      <c r="L36">
        <v>1</v>
      </c>
      <c r="M36">
        <v>1</v>
      </c>
      <c r="N36">
        <v>1</v>
      </c>
      <c r="O36">
        <v>2</v>
      </c>
      <c r="P36">
        <v>1</v>
      </c>
      <c r="Q36">
        <v>1</v>
      </c>
      <c r="R36">
        <v>2</v>
      </c>
      <c r="S36">
        <v>1</v>
      </c>
      <c r="T36">
        <v>45</v>
      </c>
      <c r="U36">
        <v>2560</v>
      </c>
      <c r="V36">
        <v>140</v>
      </c>
      <c r="W36">
        <v>323</v>
      </c>
      <c r="X36" t="s">
        <v>164</v>
      </c>
      <c r="Y36" t="s">
        <v>165</v>
      </c>
      <c r="Z36">
        <v>48</v>
      </c>
      <c r="AA36">
        <v>800000</v>
      </c>
      <c r="AB36">
        <v>0.6</v>
      </c>
      <c r="AC36">
        <v>70</v>
      </c>
      <c r="AD36" t="s">
        <v>166</v>
      </c>
      <c r="AE36" t="s">
        <v>167</v>
      </c>
      <c r="AF36">
        <v>24.6</v>
      </c>
      <c r="AG36">
        <v>35</v>
      </c>
      <c r="AH36">
        <v>60</v>
      </c>
      <c r="AI36">
        <v>65</v>
      </c>
      <c r="AJ36">
        <v>35</v>
      </c>
      <c r="AK36" t="s">
        <v>168</v>
      </c>
      <c r="AM36">
        <v>7.5</v>
      </c>
      <c r="AN36">
        <v>1</v>
      </c>
      <c r="AO36">
        <v>0</v>
      </c>
    </row>
    <row r="37" spans="1:41" hidden="1">
      <c r="A37" t="s">
        <v>169</v>
      </c>
      <c r="B37">
        <v>0.5</v>
      </c>
      <c r="C37">
        <v>0.5</v>
      </c>
      <c r="D37">
        <v>0</v>
      </c>
      <c r="E37">
        <v>1</v>
      </c>
      <c r="F37">
        <v>1</v>
      </c>
      <c r="G37">
        <v>0.5</v>
      </c>
      <c r="H37">
        <v>1</v>
      </c>
      <c r="I37">
        <v>1</v>
      </c>
      <c r="J37">
        <v>1</v>
      </c>
      <c r="K37">
        <v>1</v>
      </c>
      <c r="L37">
        <v>1</v>
      </c>
      <c r="M37">
        <v>1</v>
      </c>
      <c r="N37">
        <v>1</v>
      </c>
      <c r="O37">
        <v>2</v>
      </c>
      <c r="P37">
        <v>1</v>
      </c>
      <c r="Q37">
        <v>1</v>
      </c>
      <c r="R37">
        <v>2</v>
      </c>
      <c r="S37">
        <v>1</v>
      </c>
      <c r="T37">
        <v>70</v>
      </c>
      <c r="U37">
        <v>2560</v>
      </c>
      <c r="V37">
        <v>140</v>
      </c>
      <c r="W37">
        <v>483</v>
      </c>
      <c r="X37" t="s">
        <v>170</v>
      </c>
      <c r="Y37" t="s">
        <v>165</v>
      </c>
      <c r="Z37">
        <v>73</v>
      </c>
      <c r="AA37">
        <v>800000</v>
      </c>
      <c r="AB37">
        <v>1.3</v>
      </c>
      <c r="AC37">
        <v>95</v>
      </c>
      <c r="AD37" t="s">
        <v>171</v>
      </c>
      <c r="AE37" t="s">
        <v>172</v>
      </c>
      <c r="AF37">
        <v>24.6</v>
      </c>
      <c r="AG37">
        <v>36</v>
      </c>
      <c r="AH37">
        <v>95</v>
      </c>
      <c r="AI37">
        <v>90</v>
      </c>
      <c r="AJ37">
        <v>60</v>
      </c>
      <c r="AK37" t="s">
        <v>168</v>
      </c>
      <c r="AM37">
        <v>40</v>
      </c>
      <c r="AN37">
        <v>1</v>
      </c>
      <c r="AO37">
        <v>0</v>
      </c>
    </row>
    <row r="38" spans="1:41" hidden="1">
      <c r="A38" t="s">
        <v>173</v>
      </c>
      <c r="B38">
        <v>0.5</v>
      </c>
      <c r="C38">
        <v>1</v>
      </c>
      <c r="D38">
        <v>1</v>
      </c>
      <c r="E38">
        <v>1</v>
      </c>
      <c r="F38">
        <v>0.5</v>
      </c>
      <c r="G38">
        <v>1</v>
      </c>
      <c r="H38">
        <v>0.5</v>
      </c>
      <c r="I38">
        <v>1</v>
      </c>
      <c r="J38">
        <v>1</v>
      </c>
      <c r="K38">
        <v>0.5</v>
      </c>
      <c r="L38">
        <v>2</v>
      </c>
      <c r="M38">
        <v>0.5</v>
      </c>
      <c r="N38">
        <v>1</v>
      </c>
      <c r="O38">
        <v>1</v>
      </c>
      <c r="P38">
        <v>1</v>
      </c>
      <c r="Q38">
        <v>2</v>
      </c>
      <c r="R38">
        <v>0.5</v>
      </c>
      <c r="S38">
        <v>2</v>
      </c>
      <c r="T38">
        <v>41</v>
      </c>
      <c r="U38">
        <v>5120</v>
      </c>
      <c r="V38">
        <v>70</v>
      </c>
      <c r="W38">
        <v>299</v>
      </c>
      <c r="X38" t="s">
        <v>131</v>
      </c>
      <c r="Y38" t="s">
        <v>174</v>
      </c>
      <c r="Z38">
        <v>40</v>
      </c>
      <c r="AA38">
        <v>1000000</v>
      </c>
      <c r="AC38">
        <v>38</v>
      </c>
      <c r="AD38" t="s">
        <v>175</v>
      </c>
      <c r="AE38" t="s">
        <v>176</v>
      </c>
      <c r="AF38">
        <v>24.6</v>
      </c>
      <c r="AG38">
        <v>37</v>
      </c>
      <c r="AH38">
        <v>50</v>
      </c>
      <c r="AI38">
        <v>65</v>
      </c>
      <c r="AJ38">
        <v>65</v>
      </c>
      <c r="AK38" t="s">
        <v>56</v>
      </c>
      <c r="AL38" t="s">
        <v>143</v>
      </c>
      <c r="AN38">
        <v>1</v>
      </c>
      <c r="AO38">
        <v>0</v>
      </c>
    </row>
    <row r="39" spans="1:41" hidden="1">
      <c r="A39" t="s">
        <v>173</v>
      </c>
      <c r="B39">
        <v>0.5</v>
      </c>
      <c r="C39">
        <v>1</v>
      </c>
      <c r="D39">
        <v>1</v>
      </c>
      <c r="E39">
        <v>1</v>
      </c>
      <c r="F39">
        <v>0.5</v>
      </c>
      <c r="G39">
        <v>1</v>
      </c>
      <c r="H39">
        <v>0.5</v>
      </c>
      <c r="I39">
        <v>1</v>
      </c>
      <c r="J39">
        <v>1</v>
      </c>
      <c r="K39">
        <v>0.5</v>
      </c>
      <c r="L39">
        <v>2</v>
      </c>
      <c r="M39">
        <v>0.5</v>
      </c>
      <c r="N39">
        <v>1</v>
      </c>
      <c r="O39">
        <v>1</v>
      </c>
      <c r="P39">
        <v>1</v>
      </c>
      <c r="Q39">
        <v>2</v>
      </c>
      <c r="R39">
        <v>0.5</v>
      </c>
      <c r="S39">
        <v>2</v>
      </c>
      <c r="T39">
        <v>67</v>
      </c>
      <c r="U39">
        <v>5120</v>
      </c>
      <c r="V39">
        <v>70</v>
      </c>
      <c r="W39">
        <v>505</v>
      </c>
      <c r="X39" t="s">
        <v>136</v>
      </c>
      <c r="Y39" t="s">
        <v>174</v>
      </c>
      <c r="Z39">
        <v>75</v>
      </c>
      <c r="AA39">
        <v>1000000</v>
      </c>
      <c r="AC39">
        <v>73</v>
      </c>
      <c r="AD39" t="s">
        <v>177</v>
      </c>
      <c r="AE39" t="s">
        <v>178</v>
      </c>
      <c r="AF39">
        <v>24.6</v>
      </c>
      <c r="AG39">
        <v>38</v>
      </c>
      <c r="AH39">
        <v>81</v>
      </c>
      <c r="AI39">
        <v>100</v>
      </c>
      <c r="AJ39">
        <v>109</v>
      </c>
      <c r="AK39" t="s">
        <v>56</v>
      </c>
      <c r="AL39" t="s">
        <v>143</v>
      </c>
      <c r="AN39">
        <v>1</v>
      </c>
      <c r="AO39">
        <v>0</v>
      </c>
    </row>
    <row r="40" spans="1:41" hidden="1">
      <c r="A40" t="s">
        <v>179</v>
      </c>
      <c r="B40">
        <v>0.5</v>
      </c>
      <c r="C40">
        <v>0.5</v>
      </c>
      <c r="D40">
        <v>0</v>
      </c>
      <c r="E40">
        <v>1</v>
      </c>
      <c r="F40">
        <v>1</v>
      </c>
      <c r="G40">
        <v>1</v>
      </c>
      <c r="H40">
        <v>1</v>
      </c>
      <c r="I40">
        <v>1</v>
      </c>
      <c r="J40">
        <v>0</v>
      </c>
      <c r="K40">
        <v>1</v>
      </c>
      <c r="L40">
        <v>1</v>
      </c>
      <c r="M40">
        <v>1</v>
      </c>
      <c r="N40">
        <v>1</v>
      </c>
      <c r="O40">
        <v>2</v>
      </c>
      <c r="P40">
        <v>1</v>
      </c>
      <c r="Q40">
        <v>1</v>
      </c>
      <c r="R40">
        <v>2</v>
      </c>
      <c r="S40">
        <v>1</v>
      </c>
      <c r="T40">
        <v>45</v>
      </c>
      <c r="U40">
        <v>2560</v>
      </c>
      <c r="V40">
        <v>70</v>
      </c>
      <c r="W40">
        <v>270</v>
      </c>
      <c r="X40" t="s">
        <v>180</v>
      </c>
      <c r="Y40" t="s">
        <v>181</v>
      </c>
      <c r="Z40">
        <v>20</v>
      </c>
      <c r="AA40">
        <v>800000</v>
      </c>
      <c r="AB40">
        <v>0.5</v>
      </c>
      <c r="AC40">
        <v>115</v>
      </c>
      <c r="AD40" t="s">
        <v>182</v>
      </c>
      <c r="AE40" t="s">
        <v>183</v>
      </c>
      <c r="AF40">
        <v>24.6</v>
      </c>
      <c r="AG40">
        <v>39</v>
      </c>
      <c r="AH40">
        <v>45</v>
      </c>
      <c r="AI40">
        <v>25</v>
      </c>
      <c r="AJ40">
        <v>20</v>
      </c>
      <c r="AK40" t="s">
        <v>102</v>
      </c>
      <c r="AL40" t="s">
        <v>168</v>
      </c>
      <c r="AM40">
        <v>5.5</v>
      </c>
      <c r="AN40">
        <v>1</v>
      </c>
      <c r="AO40">
        <v>0</v>
      </c>
    </row>
    <row r="41" spans="1:41" hidden="1">
      <c r="A41" t="s">
        <v>184</v>
      </c>
      <c r="B41">
        <v>0.5</v>
      </c>
      <c r="C41">
        <v>0.5</v>
      </c>
      <c r="D41">
        <v>0</v>
      </c>
      <c r="E41">
        <v>1</v>
      </c>
      <c r="F41">
        <v>1</v>
      </c>
      <c r="G41">
        <v>1</v>
      </c>
      <c r="H41">
        <v>1</v>
      </c>
      <c r="I41">
        <v>1</v>
      </c>
      <c r="J41">
        <v>0</v>
      </c>
      <c r="K41">
        <v>1</v>
      </c>
      <c r="L41">
        <v>1</v>
      </c>
      <c r="M41">
        <v>1</v>
      </c>
      <c r="N41">
        <v>1</v>
      </c>
      <c r="O41">
        <v>2</v>
      </c>
      <c r="P41">
        <v>1</v>
      </c>
      <c r="Q41">
        <v>1</v>
      </c>
      <c r="R41">
        <v>2</v>
      </c>
      <c r="S41">
        <v>1</v>
      </c>
      <c r="T41">
        <v>70</v>
      </c>
      <c r="U41">
        <v>2560</v>
      </c>
      <c r="V41">
        <v>70</v>
      </c>
      <c r="W41">
        <v>435</v>
      </c>
      <c r="X41" t="s">
        <v>185</v>
      </c>
      <c r="Y41" t="s">
        <v>181</v>
      </c>
      <c r="Z41">
        <v>45</v>
      </c>
      <c r="AA41">
        <v>800000</v>
      </c>
      <c r="AB41">
        <v>1</v>
      </c>
      <c r="AC41">
        <v>140</v>
      </c>
      <c r="AD41" t="s">
        <v>186</v>
      </c>
      <c r="AE41" t="s">
        <v>187</v>
      </c>
      <c r="AF41">
        <v>24.6</v>
      </c>
      <c r="AG41">
        <v>40</v>
      </c>
      <c r="AH41">
        <v>85</v>
      </c>
      <c r="AI41">
        <v>50</v>
      </c>
      <c r="AJ41">
        <v>45</v>
      </c>
      <c r="AK41" t="s">
        <v>102</v>
      </c>
      <c r="AL41" t="s">
        <v>168</v>
      </c>
      <c r="AM41">
        <v>12</v>
      </c>
      <c r="AN41">
        <v>1</v>
      </c>
      <c r="AO41">
        <v>0</v>
      </c>
    </row>
    <row r="42" spans="1:41" hidden="1">
      <c r="A42" t="s">
        <v>188</v>
      </c>
      <c r="B42">
        <v>0.25</v>
      </c>
      <c r="C42">
        <v>1</v>
      </c>
      <c r="D42">
        <v>1</v>
      </c>
      <c r="E42">
        <v>2</v>
      </c>
      <c r="F42">
        <v>0.5</v>
      </c>
      <c r="G42">
        <v>0.25</v>
      </c>
      <c r="H42">
        <v>1</v>
      </c>
      <c r="I42">
        <v>1</v>
      </c>
      <c r="J42">
        <v>1</v>
      </c>
      <c r="K42">
        <v>0.25</v>
      </c>
      <c r="L42">
        <v>0</v>
      </c>
      <c r="M42">
        <v>2</v>
      </c>
      <c r="N42">
        <v>1</v>
      </c>
      <c r="O42">
        <v>0.5</v>
      </c>
      <c r="P42">
        <v>2</v>
      </c>
      <c r="Q42">
        <v>2</v>
      </c>
      <c r="R42">
        <v>1</v>
      </c>
      <c r="S42">
        <v>1</v>
      </c>
      <c r="T42">
        <v>45</v>
      </c>
      <c r="U42">
        <v>3840</v>
      </c>
      <c r="V42">
        <v>70</v>
      </c>
      <c r="W42">
        <v>245</v>
      </c>
      <c r="X42" t="s">
        <v>75</v>
      </c>
      <c r="Y42" t="s">
        <v>189</v>
      </c>
      <c r="Z42">
        <v>35</v>
      </c>
      <c r="AA42">
        <v>1000000</v>
      </c>
      <c r="AB42">
        <v>0.8</v>
      </c>
      <c r="AC42">
        <v>40</v>
      </c>
      <c r="AD42" t="s">
        <v>190</v>
      </c>
      <c r="AE42" t="s">
        <v>191</v>
      </c>
      <c r="AF42">
        <v>50</v>
      </c>
      <c r="AG42">
        <v>41</v>
      </c>
      <c r="AH42">
        <v>30</v>
      </c>
      <c r="AI42">
        <v>40</v>
      </c>
      <c r="AJ42">
        <v>55</v>
      </c>
      <c r="AK42" t="s">
        <v>47</v>
      </c>
      <c r="AL42" t="s">
        <v>62</v>
      </c>
      <c r="AM42">
        <v>7.5</v>
      </c>
      <c r="AN42">
        <v>1</v>
      </c>
      <c r="AO42">
        <v>0</v>
      </c>
    </row>
    <row r="43" spans="1:41" hidden="1">
      <c r="A43" t="s">
        <v>188</v>
      </c>
      <c r="B43">
        <v>0.25</v>
      </c>
      <c r="C43">
        <v>1</v>
      </c>
      <c r="D43">
        <v>1</v>
      </c>
      <c r="E43">
        <v>2</v>
      </c>
      <c r="F43">
        <v>0.5</v>
      </c>
      <c r="G43">
        <v>0.25</v>
      </c>
      <c r="H43">
        <v>1</v>
      </c>
      <c r="I43">
        <v>1</v>
      </c>
      <c r="J43">
        <v>1</v>
      </c>
      <c r="K43">
        <v>0.25</v>
      </c>
      <c r="L43">
        <v>0</v>
      </c>
      <c r="M43">
        <v>2</v>
      </c>
      <c r="N43">
        <v>1</v>
      </c>
      <c r="O43">
        <v>0.5</v>
      </c>
      <c r="P43">
        <v>2</v>
      </c>
      <c r="Q43">
        <v>2</v>
      </c>
      <c r="R43">
        <v>1</v>
      </c>
      <c r="S43">
        <v>1</v>
      </c>
      <c r="T43">
        <v>80</v>
      </c>
      <c r="U43">
        <v>3840</v>
      </c>
      <c r="V43">
        <v>70</v>
      </c>
      <c r="W43">
        <v>455</v>
      </c>
      <c r="X43" t="s">
        <v>119</v>
      </c>
      <c r="Y43" t="s">
        <v>189</v>
      </c>
      <c r="Z43">
        <v>70</v>
      </c>
      <c r="AA43">
        <v>1000000</v>
      </c>
      <c r="AB43">
        <v>1.6</v>
      </c>
      <c r="AC43">
        <v>75</v>
      </c>
      <c r="AD43" t="s">
        <v>192</v>
      </c>
      <c r="AE43" t="s">
        <v>193</v>
      </c>
      <c r="AF43">
        <v>50</v>
      </c>
      <c r="AG43">
        <v>42</v>
      </c>
      <c r="AH43">
        <v>65</v>
      </c>
      <c r="AI43">
        <v>75</v>
      </c>
      <c r="AJ43">
        <v>90</v>
      </c>
      <c r="AK43" t="s">
        <v>47</v>
      </c>
      <c r="AL43" t="s">
        <v>62</v>
      </c>
      <c r="AM43">
        <v>55</v>
      </c>
      <c r="AN43">
        <v>1</v>
      </c>
      <c r="AO43">
        <v>0</v>
      </c>
    </row>
    <row r="44" spans="1:41" hidden="1">
      <c r="A44" t="s">
        <v>194</v>
      </c>
      <c r="B44">
        <v>1</v>
      </c>
      <c r="C44">
        <v>1</v>
      </c>
      <c r="D44">
        <v>1</v>
      </c>
      <c r="E44">
        <v>0.5</v>
      </c>
      <c r="F44">
        <v>0.5</v>
      </c>
      <c r="G44">
        <v>0.5</v>
      </c>
      <c r="H44">
        <v>2</v>
      </c>
      <c r="I44">
        <v>2</v>
      </c>
      <c r="J44">
        <v>1</v>
      </c>
      <c r="K44">
        <v>0.25</v>
      </c>
      <c r="L44">
        <v>1</v>
      </c>
      <c r="M44">
        <v>2</v>
      </c>
      <c r="N44">
        <v>1</v>
      </c>
      <c r="O44">
        <v>1</v>
      </c>
      <c r="P44">
        <v>2</v>
      </c>
      <c r="Q44">
        <v>1</v>
      </c>
      <c r="R44">
        <v>1</v>
      </c>
      <c r="S44">
        <v>0.5</v>
      </c>
      <c r="T44">
        <v>50</v>
      </c>
      <c r="U44">
        <v>5120</v>
      </c>
      <c r="V44">
        <v>70</v>
      </c>
      <c r="W44">
        <v>320</v>
      </c>
      <c r="X44" t="s">
        <v>75</v>
      </c>
      <c r="Y44" t="s">
        <v>195</v>
      </c>
      <c r="Z44">
        <v>55</v>
      </c>
      <c r="AA44">
        <v>1059860</v>
      </c>
      <c r="AB44">
        <v>0.5</v>
      </c>
      <c r="AC44">
        <v>45</v>
      </c>
      <c r="AD44" t="s">
        <v>196</v>
      </c>
      <c r="AE44" t="s">
        <v>197</v>
      </c>
      <c r="AF44">
        <v>50</v>
      </c>
      <c r="AG44">
        <v>43</v>
      </c>
      <c r="AH44">
        <v>75</v>
      </c>
      <c r="AI44">
        <v>65</v>
      </c>
      <c r="AJ44">
        <v>30</v>
      </c>
      <c r="AK44" t="s">
        <v>46</v>
      </c>
      <c r="AL44" t="s">
        <v>47</v>
      </c>
      <c r="AM44">
        <v>5.4</v>
      </c>
      <c r="AN44">
        <v>1</v>
      </c>
      <c r="AO44">
        <v>0</v>
      </c>
    </row>
    <row r="45" spans="1:41" hidden="1">
      <c r="A45" t="s">
        <v>198</v>
      </c>
      <c r="B45">
        <v>1</v>
      </c>
      <c r="C45">
        <v>1</v>
      </c>
      <c r="D45">
        <v>1</v>
      </c>
      <c r="E45">
        <v>0.5</v>
      </c>
      <c r="F45">
        <v>0.5</v>
      </c>
      <c r="G45">
        <v>0.5</v>
      </c>
      <c r="H45">
        <v>2</v>
      </c>
      <c r="I45">
        <v>2</v>
      </c>
      <c r="J45">
        <v>1</v>
      </c>
      <c r="K45">
        <v>0.25</v>
      </c>
      <c r="L45">
        <v>1</v>
      </c>
      <c r="M45">
        <v>2</v>
      </c>
      <c r="N45">
        <v>1</v>
      </c>
      <c r="O45">
        <v>1</v>
      </c>
      <c r="P45">
        <v>2</v>
      </c>
      <c r="Q45">
        <v>1</v>
      </c>
      <c r="R45">
        <v>1</v>
      </c>
      <c r="S45">
        <v>0.5</v>
      </c>
      <c r="T45">
        <v>65</v>
      </c>
      <c r="U45">
        <v>5120</v>
      </c>
      <c r="V45">
        <v>70</v>
      </c>
      <c r="W45">
        <v>395</v>
      </c>
      <c r="X45" t="s">
        <v>81</v>
      </c>
      <c r="Y45" t="s">
        <v>195</v>
      </c>
      <c r="Z45">
        <v>70</v>
      </c>
      <c r="AA45">
        <v>1059860</v>
      </c>
      <c r="AB45">
        <v>0.8</v>
      </c>
      <c r="AC45">
        <v>60</v>
      </c>
      <c r="AD45" t="s">
        <v>199</v>
      </c>
      <c r="AE45" t="s">
        <v>200</v>
      </c>
      <c r="AF45">
        <v>50</v>
      </c>
      <c r="AG45">
        <v>44</v>
      </c>
      <c r="AH45">
        <v>85</v>
      </c>
      <c r="AI45">
        <v>75</v>
      </c>
      <c r="AJ45">
        <v>40</v>
      </c>
      <c r="AK45" t="s">
        <v>46</v>
      </c>
      <c r="AL45" t="s">
        <v>47</v>
      </c>
      <c r="AM45">
        <v>8.6</v>
      </c>
      <c r="AN45">
        <v>1</v>
      </c>
      <c r="AO45">
        <v>0</v>
      </c>
    </row>
    <row r="46" spans="1:41" hidden="1">
      <c r="A46" t="s">
        <v>201</v>
      </c>
      <c r="B46">
        <v>1</v>
      </c>
      <c r="C46">
        <v>1</v>
      </c>
      <c r="D46">
        <v>1</v>
      </c>
      <c r="E46">
        <v>0.5</v>
      </c>
      <c r="F46">
        <v>0.5</v>
      </c>
      <c r="G46">
        <v>0.5</v>
      </c>
      <c r="H46">
        <v>2</v>
      </c>
      <c r="I46">
        <v>2</v>
      </c>
      <c r="J46">
        <v>1</v>
      </c>
      <c r="K46">
        <v>0.25</v>
      </c>
      <c r="L46">
        <v>1</v>
      </c>
      <c r="M46">
        <v>2</v>
      </c>
      <c r="N46">
        <v>1</v>
      </c>
      <c r="O46">
        <v>1</v>
      </c>
      <c r="P46">
        <v>2</v>
      </c>
      <c r="Q46">
        <v>1</v>
      </c>
      <c r="R46">
        <v>1</v>
      </c>
      <c r="S46">
        <v>0.5</v>
      </c>
      <c r="T46">
        <v>80</v>
      </c>
      <c r="U46">
        <v>5120</v>
      </c>
      <c r="V46">
        <v>70</v>
      </c>
      <c r="W46">
        <v>490</v>
      </c>
      <c r="X46" t="s">
        <v>42</v>
      </c>
      <c r="Y46" t="s">
        <v>202</v>
      </c>
      <c r="Z46">
        <v>85</v>
      </c>
      <c r="AA46">
        <v>1059860</v>
      </c>
      <c r="AB46">
        <v>1.2</v>
      </c>
      <c r="AC46">
        <v>75</v>
      </c>
      <c r="AD46" t="s">
        <v>203</v>
      </c>
      <c r="AE46" t="s">
        <v>204</v>
      </c>
      <c r="AF46">
        <v>50</v>
      </c>
      <c r="AG46">
        <v>45</v>
      </c>
      <c r="AH46">
        <v>110</v>
      </c>
      <c r="AI46">
        <v>90</v>
      </c>
      <c r="AJ46">
        <v>50</v>
      </c>
      <c r="AK46" t="s">
        <v>46</v>
      </c>
      <c r="AL46" t="s">
        <v>47</v>
      </c>
      <c r="AM46">
        <v>18.600000000000001</v>
      </c>
      <c r="AN46">
        <v>1</v>
      </c>
      <c r="AO46">
        <v>0</v>
      </c>
    </row>
    <row r="47" spans="1:41" hidden="1">
      <c r="A47" t="s">
        <v>205</v>
      </c>
      <c r="B47">
        <v>2</v>
      </c>
      <c r="C47">
        <v>1</v>
      </c>
      <c r="D47">
        <v>1</v>
      </c>
      <c r="E47">
        <v>0.5</v>
      </c>
      <c r="F47">
        <v>1</v>
      </c>
      <c r="G47">
        <v>0.5</v>
      </c>
      <c r="H47">
        <v>4</v>
      </c>
      <c r="I47">
        <v>4</v>
      </c>
      <c r="J47">
        <v>1</v>
      </c>
      <c r="K47">
        <v>0.25</v>
      </c>
      <c r="L47">
        <v>0.25</v>
      </c>
      <c r="M47">
        <v>2</v>
      </c>
      <c r="N47">
        <v>1</v>
      </c>
      <c r="O47">
        <v>2</v>
      </c>
      <c r="P47">
        <v>1</v>
      </c>
      <c r="Q47">
        <v>2</v>
      </c>
      <c r="R47">
        <v>1</v>
      </c>
      <c r="S47">
        <v>0.5</v>
      </c>
      <c r="T47">
        <v>70</v>
      </c>
      <c r="U47">
        <v>5120</v>
      </c>
      <c r="V47">
        <v>70</v>
      </c>
      <c r="W47">
        <v>285</v>
      </c>
      <c r="X47" t="s">
        <v>131</v>
      </c>
      <c r="Y47" t="s">
        <v>206</v>
      </c>
      <c r="Z47">
        <v>55</v>
      </c>
      <c r="AA47">
        <v>1000000</v>
      </c>
      <c r="AB47">
        <v>0.3</v>
      </c>
      <c r="AC47">
        <v>35</v>
      </c>
      <c r="AD47" t="s">
        <v>207</v>
      </c>
      <c r="AE47" t="s">
        <v>208</v>
      </c>
      <c r="AF47">
        <v>50</v>
      </c>
      <c r="AG47">
        <v>46</v>
      </c>
      <c r="AH47">
        <v>45</v>
      </c>
      <c r="AI47">
        <v>55</v>
      </c>
      <c r="AJ47">
        <v>25</v>
      </c>
      <c r="AK47" t="s">
        <v>79</v>
      </c>
      <c r="AL47" t="s">
        <v>46</v>
      </c>
      <c r="AM47">
        <v>5.4</v>
      </c>
      <c r="AN47">
        <v>1</v>
      </c>
      <c r="AO47">
        <v>0</v>
      </c>
    </row>
    <row r="48" spans="1:41" hidden="1">
      <c r="A48" t="s">
        <v>205</v>
      </c>
      <c r="B48">
        <v>2</v>
      </c>
      <c r="C48">
        <v>1</v>
      </c>
      <c r="D48">
        <v>1</v>
      </c>
      <c r="E48">
        <v>0.5</v>
      </c>
      <c r="F48">
        <v>1</v>
      </c>
      <c r="G48">
        <v>0.5</v>
      </c>
      <c r="H48">
        <v>4</v>
      </c>
      <c r="I48">
        <v>4</v>
      </c>
      <c r="J48">
        <v>1</v>
      </c>
      <c r="K48">
        <v>0.25</v>
      </c>
      <c r="L48">
        <v>0.25</v>
      </c>
      <c r="M48">
        <v>2</v>
      </c>
      <c r="N48">
        <v>1</v>
      </c>
      <c r="O48">
        <v>2</v>
      </c>
      <c r="P48">
        <v>1</v>
      </c>
      <c r="Q48">
        <v>2</v>
      </c>
      <c r="R48">
        <v>1</v>
      </c>
      <c r="S48">
        <v>0.5</v>
      </c>
      <c r="T48">
        <v>95</v>
      </c>
      <c r="U48">
        <v>5120</v>
      </c>
      <c r="V48">
        <v>70</v>
      </c>
      <c r="W48">
        <v>405</v>
      </c>
      <c r="X48" t="s">
        <v>136</v>
      </c>
      <c r="Y48" t="s">
        <v>206</v>
      </c>
      <c r="Z48">
        <v>80</v>
      </c>
      <c r="AA48">
        <v>1000000</v>
      </c>
      <c r="AB48">
        <v>1</v>
      </c>
      <c r="AC48">
        <v>60</v>
      </c>
      <c r="AD48" t="s">
        <v>209</v>
      </c>
      <c r="AE48" t="s">
        <v>210</v>
      </c>
      <c r="AF48">
        <v>50</v>
      </c>
      <c r="AG48">
        <v>47</v>
      </c>
      <c r="AH48">
        <v>60</v>
      </c>
      <c r="AI48">
        <v>80</v>
      </c>
      <c r="AJ48">
        <v>30</v>
      </c>
      <c r="AK48" t="s">
        <v>79</v>
      </c>
      <c r="AL48" t="s">
        <v>46</v>
      </c>
      <c r="AM48">
        <v>29.5</v>
      </c>
      <c r="AN48">
        <v>1</v>
      </c>
      <c r="AO48">
        <v>0</v>
      </c>
    </row>
    <row r="49" spans="1:41" hidden="1">
      <c r="A49" t="s">
        <v>211</v>
      </c>
      <c r="B49">
        <v>0.5</v>
      </c>
      <c r="C49">
        <v>1</v>
      </c>
      <c r="D49">
        <v>1</v>
      </c>
      <c r="E49">
        <v>1</v>
      </c>
      <c r="F49">
        <v>0.5</v>
      </c>
      <c r="G49">
        <v>0.25</v>
      </c>
      <c r="H49">
        <v>2</v>
      </c>
      <c r="I49">
        <v>2</v>
      </c>
      <c r="J49">
        <v>1</v>
      </c>
      <c r="K49">
        <v>0.25</v>
      </c>
      <c r="L49">
        <v>1</v>
      </c>
      <c r="M49">
        <v>1</v>
      </c>
      <c r="N49">
        <v>1</v>
      </c>
      <c r="O49">
        <v>0.5</v>
      </c>
      <c r="P49">
        <v>2</v>
      </c>
      <c r="Q49">
        <v>2</v>
      </c>
      <c r="R49">
        <v>1</v>
      </c>
      <c r="S49">
        <v>1</v>
      </c>
      <c r="T49">
        <v>55</v>
      </c>
      <c r="U49">
        <v>5120</v>
      </c>
      <c r="V49">
        <v>70</v>
      </c>
      <c r="W49">
        <v>305</v>
      </c>
      <c r="X49" t="s">
        <v>131</v>
      </c>
      <c r="Y49" t="s">
        <v>212</v>
      </c>
      <c r="Z49">
        <v>50</v>
      </c>
      <c r="AA49">
        <v>1000000</v>
      </c>
      <c r="AB49">
        <v>1</v>
      </c>
      <c r="AC49">
        <v>60</v>
      </c>
      <c r="AD49" t="s">
        <v>213</v>
      </c>
      <c r="AE49" t="s">
        <v>214</v>
      </c>
      <c r="AF49">
        <v>50</v>
      </c>
      <c r="AG49">
        <v>48</v>
      </c>
      <c r="AH49">
        <v>40</v>
      </c>
      <c r="AI49">
        <v>55</v>
      </c>
      <c r="AJ49">
        <v>45</v>
      </c>
      <c r="AK49" t="s">
        <v>79</v>
      </c>
      <c r="AL49" t="s">
        <v>47</v>
      </c>
      <c r="AM49">
        <v>30</v>
      </c>
      <c r="AN49">
        <v>1</v>
      </c>
      <c r="AO49">
        <v>0</v>
      </c>
    </row>
    <row r="50" spans="1:41" hidden="1">
      <c r="A50" t="s">
        <v>215</v>
      </c>
      <c r="B50">
        <v>0.5</v>
      </c>
      <c r="C50">
        <v>1</v>
      </c>
      <c r="D50">
        <v>1</v>
      </c>
      <c r="E50">
        <v>1</v>
      </c>
      <c r="F50">
        <v>0.5</v>
      </c>
      <c r="G50">
        <v>0.25</v>
      </c>
      <c r="H50">
        <v>2</v>
      </c>
      <c r="I50">
        <v>2</v>
      </c>
      <c r="J50">
        <v>1</v>
      </c>
      <c r="K50">
        <v>0.25</v>
      </c>
      <c r="L50">
        <v>1</v>
      </c>
      <c r="M50">
        <v>1</v>
      </c>
      <c r="N50">
        <v>1</v>
      </c>
      <c r="O50">
        <v>0.5</v>
      </c>
      <c r="P50">
        <v>2</v>
      </c>
      <c r="Q50">
        <v>2</v>
      </c>
      <c r="R50">
        <v>1</v>
      </c>
      <c r="S50">
        <v>1</v>
      </c>
      <c r="T50">
        <v>65</v>
      </c>
      <c r="U50">
        <v>5120</v>
      </c>
      <c r="V50">
        <v>70</v>
      </c>
      <c r="W50">
        <v>450</v>
      </c>
      <c r="X50" t="s">
        <v>136</v>
      </c>
      <c r="Y50" t="s">
        <v>216</v>
      </c>
      <c r="Z50">
        <v>60</v>
      </c>
      <c r="AA50">
        <v>1000000</v>
      </c>
      <c r="AB50">
        <v>1.5</v>
      </c>
      <c r="AC50">
        <v>70</v>
      </c>
      <c r="AD50" t="s">
        <v>217</v>
      </c>
      <c r="AE50" t="s">
        <v>218</v>
      </c>
      <c r="AF50">
        <v>50</v>
      </c>
      <c r="AG50">
        <v>49</v>
      </c>
      <c r="AH50">
        <v>90</v>
      </c>
      <c r="AI50">
        <v>75</v>
      </c>
      <c r="AJ50">
        <v>90</v>
      </c>
      <c r="AK50" t="s">
        <v>79</v>
      </c>
      <c r="AL50" t="s">
        <v>47</v>
      </c>
      <c r="AM50">
        <v>12.5</v>
      </c>
      <c r="AN50">
        <v>1</v>
      </c>
      <c r="AO50">
        <v>0</v>
      </c>
    </row>
    <row r="51" spans="1:41" hidden="1">
      <c r="A51" t="s">
        <v>219</v>
      </c>
      <c r="B51">
        <v>1</v>
      </c>
      <c r="C51">
        <v>1</v>
      </c>
      <c r="D51">
        <v>1</v>
      </c>
      <c r="E51">
        <v>0</v>
      </c>
      <c r="F51">
        <v>1</v>
      </c>
      <c r="G51">
        <v>1</v>
      </c>
      <c r="H51">
        <v>1</v>
      </c>
      <c r="I51">
        <v>1</v>
      </c>
      <c r="J51">
        <v>1</v>
      </c>
      <c r="K51">
        <v>2</v>
      </c>
      <c r="L51">
        <v>1</v>
      </c>
      <c r="M51">
        <v>2</v>
      </c>
      <c r="N51">
        <v>1</v>
      </c>
      <c r="O51">
        <v>0.5</v>
      </c>
      <c r="P51">
        <v>1</v>
      </c>
      <c r="Q51">
        <v>0.5</v>
      </c>
      <c r="R51">
        <v>1</v>
      </c>
      <c r="S51">
        <v>2</v>
      </c>
      <c r="T51">
        <v>55</v>
      </c>
      <c r="U51">
        <v>5120</v>
      </c>
      <c r="V51">
        <v>70</v>
      </c>
      <c r="W51">
        <v>265</v>
      </c>
      <c r="X51" t="s">
        <v>75</v>
      </c>
      <c r="Y51" t="s">
        <v>220</v>
      </c>
      <c r="Z51">
        <v>30</v>
      </c>
      <c r="AA51">
        <v>1000000</v>
      </c>
      <c r="AC51">
        <v>10</v>
      </c>
      <c r="AD51" t="s">
        <v>221</v>
      </c>
      <c r="AE51" t="s">
        <v>222</v>
      </c>
      <c r="AF51">
        <v>50</v>
      </c>
      <c r="AG51">
        <v>50</v>
      </c>
      <c r="AH51">
        <v>35</v>
      </c>
      <c r="AI51">
        <v>45</v>
      </c>
      <c r="AJ51">
        <v>90</v>
      </c>
      <c r="AK51" t="s">
        <v>142</v>
      </c>
      <c r="AL51" t="s">
        <v>142</v>
      </c>
      <c r="AN51">
        <v>1</v>
      </c>
      <c r="AO51">
        <v>0</v>
      </c>
    </row>
    <row r="52" spans="1:41" hidden="1">
      <c r="A52" t="s">
        <v>219</v>
      </c>
      <c r="B52">
        <v>1</v>
      </c>
      <c r="C52">
        <v>1</v>
      </c>
      <c r="D52">
        <v>1</v>
      </c>
      <c r="E52">
        <v>0</v>
      </c>
      <c r="F52">
        <v>1</v>
      </c>
      <c r="G52">
        <v>1</v>
      </c>
      <c r="H52">
        <v>1</v>
      </c>
      <c r="I52">
        <v>1</v>
      </c>
      <c r="J52">
        <v>1</v>
      </c>
      <c r="K52">
        <v>2</v>
      </c>
      <c r="L52">
        <v>1</v>
      </c>
      <c r="M52">
        <v>2</v>
      </c>
      <c r="N52">
        <v>1</v>
      </c>
      <c r="O52">
        <v>0.5</v>
      </c>
      <c r="P52">
        <v>1</v>
      </c>
      <c r="Q52">
        <v>0.5</v>
      </c>
      <c r="R52">
        <v>1</v>
      </c>
      <c r="S52">
        <v>2</v>
      </c>
      <c r="T52">
        <v>100</v>
      </c>
      <c r="U52">
        <v>5120</v>
      </c>
      <c r="V52">
        <v>70</v>
      </c>
      <c r="W52">
        <v>425</v>
      </c>
      <c r="X52" t="s">
        <v>185</v>
      </c>
      <c r="Y52" t="s">
        <v>220</v>
      </c>
      <c r="Z52">
        <v>60</v>
      </c>
      <c r="AA52">
        <v>1000000</v>
      </c>
      <c r="AC52">
        <v>35</v>
      </c>
      <c r="AD52" t="s">
        <v>223</v>
      </c>
      <c r="AE52" t="s">
        <v>224</v>
      </c>
      <c r="AF52">
        <v>50</v>
      </c>
      <c r="AG52">
        <v>51</v>
      </c>
      <c r="AH52">
        <v>50</v>
      </c>
      <c r="AI52">
        <v>70</v>
      </c>
      <c r="AJ52">
        <v>110</v>
      </c>
      <c r="AK52" t="s">
        <v>142</v>
      </c>
      <c r="AL52" t="s">
        <v>142</v>
      </c>
      <c r="AN52">
        <v>1</v>
      </c>
      <c r="AO52">
        <v>0</v>
      </c>
    </row>
    <row r="53" spans="1:41" hidden="1">
      <c r="A53" t="s">
        <v>225</v>
      </c>
      <c r="B53">
        <v>1</v>
      </c>
      <c r="C53">
        <v>1</v>
      </c>
      <c r="D53">
        <v>1</v>
      </c>
      <c r="E53">
        <v>1</v>
      </c>
      <c r="F53">
        <v>1</v>
      </c>
      <c r="G53">
        <v>2</v>
      </c>
      <c r="H53">
        <v>1</v>
      </c>
      <c r="I53">
        <v>1</v>
      </c>
      <c r="J53">
        <v>0</v>
      </c>
      <c r="K53">
        <v>1</v>
      </c>
      <c r="L53">
        <v>1</v>
      </c>
      <c r="M53">
        <v>1</v>
      </c>
      <c r="N53">
        <v>1</v>
      </c>
      <c r="O53">
        <v>1</v>
      </c>
      <c r="P53">
        <v>1</v>
      </c>
      <c r="Q53">
        <v>1</v>
      </c>
      <c r="R53">
        <v>1</v>
      </c>
      <c r="S53">
        <v>1</v>
      </c>
      <c r="T53">
        <v>35</v>
      </c>
      <c r="U53">
        <v>5120</v>
      </c>
      <c r="V53">
        <v>70</v>
      </c>
      <c r="W53">
        <v>290</v>
      </c>
      <c r="X53" t="s">
        <v>75</v>
      </c>
      <c r="Y53" t="s">
        <v>226</v>
      </c>
      <c r="Z53">
        <v>35</v>
      </c>
      <c r="AA53">
        <v>1000000</v>
      </c>
      <c r="AC53">
        <v>40</v>
      </c>
      <c r="AD53" t="s">
        <v>227</v>
      </c>
      <c r="AE53" t="s">
        <v>228</v>
      </c>
      <c r="AF53">
        <v>50</v>
      </c>
      <c r="AG53">
        <v>52</v>
      </c>
      <c r="AH53">
        <v>50</v>
      </c>
      <c r="AI53">
        <v>40</v>
      </c>
      <c r="AJ53">
        <v>90</v>
      </c>
      <c r="AK53" t="s">
        <v>102</v>
      </c>
      <c r="AL53" t="s">
        <v>112</v>
      </c>
      <c r="AN53">
        <v>1</v>
      </c>
      <c r="AO53">
        <v>0</v>
      </c>
    </row>
    <row r="54" spans="1:41" hidden="1">
      <c r="A54" t="s">
        <v>229</v>
      </c>
      <c r="B54">
        <v>1</v>
      </c>
      <c r="C54">
        <v>1</v>
      </c>
      <c r="D54">
        <v>1</v>
      </c>
      <c r="E54">
        <v>1</v>
      </c>
      <c r="F54">
        <v>1</v>
      </c>
      <c r="G54">
        <v>2</v>
      </c>
      <c r="H54">
        <v>1</v>
      </c>
      <c r="I54">
        <v>1</v>
      </c>
      <c r="J54">
        <v>0</v>
      </c>
      <c r="K54">
        <v>1</v>
      </c>
      <c r="L54">
        <v>1</v>
      </c>
      <c r="M54">
        <v>1</v>
      </c>
      <c r="N54">
        <v>1</v>
      </c>
      <c r="O54">
        <v>1</v>
      </c>
      <c r="P54">
        <v>1</v>
      </c>
      <c r="Q54">
        <v>1</v>
      </c>
      <c r="R54">
        <v>1</v>
      </c>
      <c r="S54">
        <v>1</v>
      </c>
      <c r="T54">
        <v>60</v>
      </c>
      <c r="U54">
        <v>5120</v>
      </c>
      <c r="V54">
        <v>70</v>
      </c>
      <c r="W54">
        <v>440</v>
      </c>
      <c r="X54" t="s">
        <v>119</v>
      </c>
      <c r="Y54" t="s">
        <v>230</v>
      </c>
      <c r="Z54">
        <v>60</v>
      </c>
      <c r="AA54">
        <v>1000000</v>
      </c>
      <c r="AC54">
        <v>65</v>
      </c>
      <c r="AD54" t="s">
        <v>231</v>
      </c>
      <c r="AE54" t="s">
        <v>232</v>
      </c>
      <c r="AF54">
        <v>50</v>
      </c>
      <c r="AG54">
        <v>53</v>
      </c>
      <c r="AH54">
        <v>75</v>
      </c>
      <c r="AI54">
        <v>65</v>
      </c>
      <c r="AJ54">
        <v>115</v>
      </c>
      <c r="AK54" t="s">
        <v>102</v>
      </c>
      <c r="AL54" t="s">
        <v>112</v>
      </c>
      <c r="AN54">
        <v>1</v>
      </c>
      <c r="AO54">
        <v>0</v>
      </c>
    </row>
    <row r="55" spans="1:41" hidden="1">
      <c r="A55" t="s">
        <v>233</v>
      </c>
      <c r="B55">
        <v>1</v>
      </c>
      <c r="C55">
        <v>1</v>
      </c>
      <c r="D55">
        <v>1</v>
      </c>
      <c r="E55">
        <v>2</v>
      </c>
      <c r="F55">
        <v>1</v>
      </c>
      <c r="G55">
        <v>1</v>
      </c>
      <c r="H55">
        <v>0.5</v>
      </c>
      <c r="I55">
        <v>1</v>
      </c>
      <c r="J55">
        <v>1</v>
      </c>
      <c r="K55">
        <v>2</v>
      </c>
      <c r="L55">
        <v>1</v>
      </c>
      <c r="M55">
        <v>0.5</v>
      </c>
      <c r="N55">
        <v>1</v>
      </c>
      <c r="O55">
        <v>1</v>
      </c>
      <c r="P55">
        <v>1</v>
      </c>
      <c r="Q55">
        <v>1</v>
      </c>
      <c r="R55">
        <v>0.5</v>
      </c>
      <c r="S55">
        <v>0.5</v>
      </c>
      <c r="T55">
        <v>52</v>
      </c>
      <c r="U55">
        <v>5120</v>
      </c>
      <c r="V55">
        <v>70</v>
      </c>
      <c r="W55">
        <v>320</v>
      </c>
      <c r="X55" t="s">
        <v>131</v>
      </c>
      <c r="Y55" t="s">
        <v>234</v>
      </c>
      <c r="Z55">
        <v>48</v>
      </c>
      <c r="AA55">
        <v>1000000</v>
      </c>
      <c r="AB55">
        <v>0.8</v>
      </c>
      <c r="AC55">
        <v>50</v>
      </c>
      <c r="AD55" t="s">
        <v>235</v>
      </c>
      <c r="AE55" t="s">
        <v>236</v>
      </c>
      <c r="AF55">
        <v>50</v>
      </c>
      <c r="AG55">
        <v>54</v>
      </c>
      <c r="AH55">
        <v>65</v>
      </c>
      <c r="AI55">
        <v>50</v>
      </c>
      <c r="AJ55">
        <v>55</v>
      </c>
      <c r="AK55" t="s">
        <v>67</v>
      </c>
      <c r="AM55">
        <v>19.600000000000001</v>
      </c>
      <c r="AN55">
        <v>1</v>
      </c>
      <c r="AO55">
        <v>0</v>
      </c>
    </row>
    <row r="56" spans="1:41" hidden="1">
      <c r="A56" t="s">
        <v>233</v>
      </c>
      <c r="B56">
        <v>1</v>
      </c>
      <c r="C56">
        <v>1</v>
      </c>
      <c r="D56">
        <v>1</v>
      </c>
      <c r="E56">
        <v>2</v>
      </c>
      <c r="F56">
        <v>1</v>
      </c>
      <c r="G56">
        <v>1</v>
      </c>
      <c r="H56">
        <v>0.5</v>
      </c>
      <c r="I56">
        <v>1</v>
      </c>
      <c r="J56">
        <v>1</v>
      </c>
      <c r="K56">
        <v>2</v>
      </c>
      <c r="L56">
        <v>1</v>
      </c>
      <c r="M56">
        <v>0.5</v>
      </c>
      <c r="N56">
        <v>1</v>
      </c>
      <c r="O56">
        <v>1</v>
      </c>
      <c r="P56">
        <v>1</v>
      </c>
      <c r="Q56">
        <v>1</v>
      </c>
      <c r="R56">
        <v>0.5</v>
      </c>
      <c r="S56">
        <v>0.5</v>
      </c>
      <c r="T56">
        <v>82</v>
      </c>
      <c r="U56">
        <v>5120</v>
      </c>
      <c r="V56">
        <v>70</v>
      </c>
      <c r="W56">
        <v>500</v>
      </c>
      <c r="X56" t="s">
        <v>136</v>
      </c>
      <c r="Y56" t="s">
        <v>234</v>
      </c>
      <c r="Z56">
        <v>78</v>
      </c>
      <c r="AA56">
        <v>1000000</v>
      </c>
      <c r="AB56">
        <v>1.7</v>
      </c>
      <c r="AC56">
        <v>80</v>
      </c>
      <c r="AD56" t="s">
        <v>237</v>
      </c>
      <c r="AE56" t="s">
        <v>238</v>
      </c>
      <c r="AF56">
        <v>50</v>
      </c>
      <c r="AG56">
        <v>55</v>
      </c>
      <c r="AH56">
        <v>95</v>
      </c>
      <c r="AI56">
        <v>80</v>
      </c>
      <c r="AJ56">
        <v>85</v>
      </c>
      <c r="AK56" t="s">
        <v>67</v>
      </c>
      <c r="AM56">
        <v>76.599999999999994</v>
      </c>
      <c r="AN56">
        <v>1</v>
      </c>
      <c r="AO56">
        <v>0</v>
      </c>
    </row>
    <row r="57" spans="1:41" hidden="1">
      <c r="A57" t="s">
        <v>239</v>
      </c>
      <c r="B57">
        <v>0.5</v>
      </c>
      <c r="C57">
        <v>0.5</v>
      </c>
      <c r="D57">
        <v>1</v>
      </c>
      <c r="E57">
        <v>1</v>
      </c>
      <c r="F57">
        <v>2</v>
      </c>
      <c r="G57">
        <v>1</v>
      </c>
      <c r="H57">
        <v>1</v>
      </c>
      <c r="I57">
        <v>2</v>
      </c>
      <c r="J57">
        <v>1</v>
      </c>
      <c r="K57">
        <v>1</v>
      </c>
      <c r="L57">
        <v>1</v>
      </c>
      <c r="M57">
        <v>1</v>
      </c>
      <c r="N57">
        <v>1</v>
      </c>
      <c r="O57">
        <v>1</v>
      </c>
      <c r="P57">
        <v>2</v>
      </c>
      <c r="Q57">
        <v>0.5</v>
      </c>
      <c r="R57">
        <v>1</v>
      </c>
      <c r="S57">
        <v>1</v>
      </c>
      <c r="T57">
        <v>80</v>
      </c>
      <c r="U57">
        <v>5120</v>
      </c>
      <c r="V57">
        <v>70</v>
      </c>
      <c r="W57">
        <v>305</v>
      </c>
      <c r="X57" t="s">
        <v>131</v>
      </c>
      <c r="Y57" t="s">
        <v>240</v>
      </c>
      <c r="Z57">
        <v>35</v>
      </c>
      <c r="AA57">
        <v>1000000</v>
      </c>
      <c r="AB57">
        <v>0.5</v>
      </c>
      <c r="AC57">
        <v>40</v>
      </c>
      <c r="AD57" t="s">
        <v>241</v>
      </c>
      <c r="AE57" t="s">
        <v>242</v>
      </c>
      <c r="AF57">
        <v>50</v>
      </c>
      <c r="AG57">
        <v>56</v>
      </c>
      <c r="AH57">
        <v>35</v>
      </c>
      <c r="AI57">
        <v>45</v>
      </c>
      <c r="AJ57">
        <v>70</v>
      </c>
      <c r="AK57" t="s">
        <v>243</v>
      </c>
      <c r="AM57">
        <v>28</v>
      </c>
      <c r="AN57">
        <v>1</v>
      </c>
      <c r="AO57">
        <v>0</v>
      </c>
    </row>
    <row r="58" spans="1:41" hidden="1">
      <c r="A58" t="s">
        <v>239</v>
      </c>
      <c r="B58">
        <v>0.5</v>
      </c>
      <c r="C58">
        <v>0.5</v>
      </c>
      <c r="D58">
        <v>1</v>
      </c>
      <c r="E58">
        <v>1</v>
      </c>
      <c r="F58">
        <v>2</v>
      </c>
      <c r="G58">
        <v>1</v>
      </c>
      <c r="H58">
        <v>1</v>
      </c>
      <c r="I58">
        <v>2</v>
      </c>
      <c r="J58">
        <v>1</v>
      </c>
      <c r="K58">
        <v>1</v>
      </c>
      <c r="L58">
        <v>1</v>
      </c>
      <c r="M58">
        <v>1</v>
      </c>
      <c r="N58">
        <v>1</v>
      </c>
      <c r="O58">
        <v>1</v>
      </c>
      <c r="P58">
        <v>2</v>
      </c>
      <c r="Q58">
        <v>0.5</v>
      </c>
      <c r="R58">
        <v>1</v>
      </c>
      <c r="S58">
        <v>1</v>
      </c>
      <c r="T58">
        <v>105</v>
      </c>
      <c r="U58">
        <v>5120</v>
      </c>
      <c r="V58">
        <v>70</v>
      </c>
      <c r="W58">
        <v>455</v>
      </c>
      <c r="X58" t="s">
        <v>136</v>
      </c>
      <c r="Y58" t="s">
        <v>240</v>
      </c>
      <c r="Z58">
        <v>60</v>
      </c>
      <c r="AA58">
        <v>1000000</v>
      </c>
      <c r="AB58">
        <v>1</v>
      </c>
      <c r="AC58">
        <v>65</v>
      </c>
      <c r="AD58" t="s">
        <v>244</v>
      </c>
      <c r="AE58" t="s">
        <v>245</v>
      </c>
      <c r="AF58">
        <v>50</v>
      </c>
      <c r="AG58">
        <v>57</v>
      </c>
      <c r="AH58">
        <v>60</v>
      </c>
      <c r="AI58">
        <v>70</v>
      </c>
      <c r="AJ58">
        <v>95</v>
      </c>
      <c r="AK58" t="s">
        <v>243</v>
      </c>
      <c r="AM58">
        <v>32</v>
      </c>
      <c r="AN58">
        <v>1</v>
      </c>
      <c r="AO58">
        <v>0</v>
      </c>
    </row>
    <row r="59" spans="1:41" hidden="1">
      <c r="A59" t="s">
        <v>246</v>
      </c>
      <c r="B59">
        <v>0.5</v>
      </c>
      <c r="C59">
        <v>1</v>
      </c>
      <c r="D59">
        <v>1</v>
      </c>
      <c r="E59">
        <v>1</v>
      </c>
      <c r="F59">
        <v>0.5</v>
      </c>
      <c r="G59">
        <v>1</v>
      </c>
      <c r="H59">
        <v>0.5</v>
      </c>
      <c r="I59">
        <v>1</v>
      </c>
      <c r="J59">
        <v>1</v>
      </c>
      <c r="K59">
        <v>0.5</v>
      </c>
      <c r="L59">
        <v>2</v>
      </c>
      <c r="M59">
        <v>0.5</v>
      </c>
      <c r="N59">
        <v>1</v>
      </c>
      <c r="O59">
        <v>1</v>
      </c>
      <c r="P59">
        <v>1</v>
      </c>
      <c r="Q59">
        <v>2</v>
      </c>
      <c r="R59">
        <v>0.5</v>
      </c>
      <c r="S59">
        <v>2</v>
      </c>
      <c r="T59">
        <v>70</v>
      </c>
      <c r="U59">
        <v>5120</v>
      </c>
      <c r="V59">
        <v>70</v>
      </c>
      <c r="W59">
        <v>350</v>
      </c>
      <c r="X59" t="s">
        <v>131</v>
      </c>
      <c r="Y59" t="s">
        <v>247</v>
      </c>
      <c r="Z59">
        <v>45</v>
      </c>
      <c r="AA59">
        <v>1250000</v>
      </c>
      <c r="AB59">
        <v>0.7</v>
      </c>
      <c r="AC59">
        <v>55</v>
      </c>
      <c r="AD59" t="s">
        <v>248</v>
      </c>
      <c r="AE59" t="s">
        <v>249</v>
      </c>
      <c r="AF59">
        <v>75.400000000000006</v>
      </c>
      <c r="AG59">
        <v>58</v>
      </c>
      <c r="AH59">
        <v>70</v>
      </c>
      <c r="AI59">
        <v>50</v>
      </c>
      <c r="AJ59">
        <v>60</v>
      </c>
      <c r="AK59" t="s">
        <v>56</v>
      </c>
      <c r="AM59">
        <v>19</v>
      </c>
      <c r="AN59">
        <v>1</v>
      </c>
      <c r="AO59">
        <v>0</v>
      </c>
    </row>
    <row r="60" spans="1:41" hidden="1">
      <c r="A60" t="s">
        <v>246</v>
      </c>
      <c r="B60">
        <v>0.5</v>
      </c>
      <c r="C60">
        <v>1</v>
      </c>
      <c r="D60">
        <v>1</v>
      </c>
      <c r="E60">
        <v>1</v>
      </c>
      <c r="F60">
        <v>0.5</v>
      </c>
      <c r="G60">
        <v>1</v>
      </c>
      <c r="H60">
        <v>0.5</v>
      </c>
      <c r="I60">
        <v>1</v>
      </c>
      <c r="J60">
        <v>1</v>
      </c>
      <c r="K60">
        <v>0.5</v>
      </c>
      <c r="L60">
        <v>2</v>
      </c>
      <c r="M60">
        <v>0.5</v>
      </c>
      <c r="N60">
        <v>1</v>
      </c>
      <c r="O60">
        <v>1</v>
      </c>
      <c r="P60">
        <v>1</v>
      </c>
      <c r="Q60">
        <v>2</v>
      </c>
      <c r="R60">
        <v>0.5</v>
      </c>
      <c r="S60">
        <v>2</v>
      </c>
      <c r="T60">
        <v>110</v>
      </c>
      <c r="U60">
        <v>5120</v>
      </c>
      <c r="V60">
        <v>70</v>
      </c>
      <c r="W60">
        <v>555</v>
      </c>
      <c r="X60" t="s">
        <v>136</v>
      </c>
      <c r="Y60" t="s">
        <v>250</v>
      </c>
      <c r="Z60">
        <v>80</v>
      </c>
      <c r="AA60">
        <v>1250000</v>
      </c>
      <c r="AB60">
        <v>1.9</v>
      </c>
      <c r="AC60">
        <v>90</v>
      </c>
      <c r="AD60" t="s">
        <v>251</v>
      </c>
      <c r="AE60" t="s">
        <v>252</v>
      </c>
      <c r="AF60">
        <v>75.400000000000006</v>
      </c>
      <c r="AG60">
        <v>59</v>
      </c>
      <c r="AH60">
        <v>100</v>
      </c>
      <c r="AI60">
        <v>80</v>
      </c>
      <c r="AJ60">
        <v>95</v>
      </c>
      <c r="AK60" t="s">
        <v>56</v>
      </c>
      <c r="AM60">
        <v>155</v>
      </c>
      <c r="AN60">
        <v>1</v>
      </c>
      <c r="AO60">
        <v>0</v>
      </c>
    </row>
    <row r="61" spans="1:41" hidden="1">
      <c r="A61" t="s">
        <v>253</v>
      </c>
      <c r="B61">
        <v>1</v>
      </c>
      <c r="C61">
        <v>1</v>
      </c>
      <c r="D61">
        <v>1</v>
      </c>
      <c r="E61">
        <v>2</v>
      </c>
      <c r="F61">
        <v>1</v>
      </c>
      <c r="G61">
        <v>1</v>
      </c>
      <c r="H61">
        <v>0.5</v>
      </c>
      <c r="I61">
        <v>1</v>
      </c>
      <c r="J61">
        <v>1</v>
      </c>
      <c r="K61">
        <v>2</v>
      </c>
      <c r="L61">
        <v>1</v>
      </c>
      <c r="M61">
        <v>0.5</v>
      </c>
      <c r="N61">
        <v>1</v>
      </c>
      <c r="O61">
        <v>1</v>
      </c>
      <c r="P61">
        <v>1</v>
      </c>
      <c r="Q61">
        <v>1</v>
      </c>
      <c r="R61">
        <v>0.5</v>
      </c>
      <c r="S61">
        <v>0.5</v>
      </c>
      <c r="T61">
        <v>50</v>
      </c>
      <c r="U61">
        <v>5120</v>
      </c>
      <c r="V61">
        <v>70</v>
      </c>
      <c r="W61">
        <v>300</v>
      </c>
      <c r="X61" t="s">
        <v>75</v>
      </c>
      <c r="Y61" t="s">
        <v>254</v>
      </c>
      <c r="Z61">
        <v>40</v>
      </c>
      <c r="AA61">
        <v>1059860</v>
      </c>
      <c r="AB61">
        <v>0.6</v>
      </c>
      <c r="AC61">
        <v>40</v>
      </c>
      <c r="AD61" t="s">
        <v>255</v>
      </c>
      <c r="AE61" t="s">
        <v>256</v>
      </c>
      <c r="AF61">
        <v>50</v>
      </c>
      <c r="AG61">
        <v>60</v>
      </c>
      <c r="AH61">
        <v>40</v>
      </c>
      <c r="AI61">
        <v>40</v>
      </c>
      <c r="AJ61">
        <v>90</v>
      </c>
      <c r="AK61" t="s">
        <v>67</v>
      </c>
      <c r="AM61">
        <v>12.4</v>
      </c>
      <c r="AN61">
        <v>1</v>
      </c>
      <c r="AO61">
        <v>0</v>
      </c>
    </row>
    <row r="62" spans="1:41" hidden="1">
      <c r="A62" t="s">
        <v>253</v>
      </c>
      <c r="B62">
        <v>1</v>
      </c>
      <c r="C62">
        <v>1</v>
      </c>
      <c r="D62">
        <v>1</v>
      </c>
      <c r="E62">
        <v>2</v>
      </c>
      <c r="F62">
        <v>1</v>
      </c>
      <c r="G62">
        <v>1</v>
      </c>
      <c r="H62">
        <v>0.5</v>
      </c>
      <c r="I62">
        <v>1</v>
      </c>
      <c r="J62">
        <v>1</v>
      </c>
      <c r="K62">
        <v>2</v>
      </c>
      <c r="L62">
        <v>1</v>
      </c>
      <c r="M62">
        <v>0.5</v>
      </c>
      <c r="N62">
        <v>1</v>
      </c>
      <c r="O62">
        <v>1</v>
      </c>
      <c r="P62">
        <v>1</v>
      </c>
      <c r="Q62">
        <v>1</v>
      </c>
      <c r="R62">
        <v>0.5</v>
      </c>
      <c r="S62">
        <v>0.5</v>
      </c>
      <c r="T62">
        <v>65</v>
      </c>
      <c r="U62">
        <v>5120</v>
      </c>
      <c r="V62">
        <v>70</v>
      </c>
      <c r="W62">
        <v>385</v>
      </c>
      <c r="X62" t="s">
        <v>81</v>
      </c>
      <c r="Y62" t="s">
        <v>254</v>
      </c>
      <c r="Z62">
        <v>65</v>
      </c>
      <c r="AA62">
        <v>1059860</v>
      </c>
      <c r="AB62">
        <v>1</v>
      </c>
      <c r="AC62">
        <v>65</v>
      </c>
      <c r="AD62" t="s">
        <v>257</v>
      </c>
      <c r="AE62" t="s">
        <v>258</v>
      </c>
      <c r="AF62">
        <v>50</v>
      </c>
      <c r="AG62">
        <v>61</v>
      </c>
      <c r="AH62">
        <v>50</v>
      </c>
      <c r="AI62">
        <v>50</v>
      </c>
      <c r="AJ62">
        <v>90</v>
      </c>
      <c r="AK62" t="s">
        <v>67</v>
      </c>
      <c r="AM62">
        <v>20</v>
      </c>
      <c r="AN62">
        <v>1</v>
      </c>
      <c r="AO62">
        <v>0</v>
      </c>
    </row>
    <row r="63" spans="1:41" hidden="1">
      <c r="A63" t="s">
        <v>253</v>
      </c>
      <c r="B63">
        <v>0.5</v>
      </c>
      <c r="C63">
        <v>0.5</v>
      </c>
      <c r="D63">
        <v>1</v>
      </c>
      <c r="E63">
        <v>2</v>
      </c>
      <c r="F63">
        <v>2</v>
      </c>
      <c r="G63">
        <v>1</v>
      </c>
      <c r="H63">
        <v>0.5</v>
      </c>
      <c r="I63">
        <v>2</v>
      </c>
      <c r="J63">
        <v>1</v>
      </c>
      <c r="K63">
        <v>2</v>
      </c>
      <c r="L63">
        <v>1</v>
      </c>
      <c r="M63">
        <v>0.5</v>
      </c>
      <c r="N63">
        <v>1</v>
      </c>
      <c r="O63">
        <v>1</v>
      </c>
      <c r="P63">
        <v>2</v>
      </c>
      <c r="Q63">
        <v>0.5</v>
      </c>
      <c r="R63">
        <v>0.5</v>
      </c>
      <c r="S63">
        <v>0.5</v>
      </c>
      <c r="T63">
        <v>95</v>
      </c>
      <c r="U63">
        <v>5120</v>
      </c>
      <c r="V63">
        <v>70</v>
      </c>
      <c r="W63">
        <v>510</v>
      </c>
      <c r="X63" t="s">
        <v>42</v>
      </c>
      <c r="Y63" t="s">
        <v>254</v>
      </c>
      <c r="Z63">
        <v>95</v>
      </c>
      <c r="AA63">
        <v>1059860</v>
      </c>
      <c r="AB63">
        <v>1.3</v>
      </c>
      <c r="AC63">
        <v>90</v>
      </c>
      <c r="AD63" t="s">
        <v>259</v>
      </c>
      <c r="AE63" t="s">
        <v>260</v>
      </c>
      <c r="AF63">
        <v>50</v>
      </c>
      <c r="AG63">
        <v>62</v>
      </c>
      <c r="AH63">
        <v>70</v>
      </c>
      <c r="AI63">
        <v>90</v>
      </c>
      <c r="AJ63">
        <v>70</v>
      </c>
      <c r="AK63" t="s">
        <v>67</v>
      </c>
      <c r="AL63" t="s">
        <v>243</v>
      </c>
      <c r="AM63">
        <v>54</v>
      </c>
      <c r="AN63">
        <v>1</v>
      </c>
      <c r="AO63">
        <v>0</v>
      </c>
    </row>
    <row r="64" spans="1:41" hidden="1">
      <c r="A64" t="s">
        <v>261</v>
      </c>
      <c r="B64">
        <v>2</v>
      </c>
      <c r="C64">
        <v>2</v>
      </c>
      <c r="D64">
        <v>1</v>
      </c>
      <c r="E64">
        <v>1</v>
      </c>
      <c r="F64">
        <v>1</v>
      </c>
      <c r="G64">
        <v>0.5</v>
      </c>
      <c r="H64">
        <v>1</v>
      </c>
      <c r="I64">
        <v>1</v>
      </c>
      <c r="J64">
        <v>2</v>
      </c>
      <c r="K64">
        <v>1</v>
      </c>
      <c r="L64">
        <v>1</v>
      </c>
      <c r="M64">
        <v>1</v>
      </c>
      <c r="N64">
        <v>1</v>
      </c>
      <c r="O64">
        <v>1</v>
      </c>
      <c r="P64">
        <v>0.5</v>
      </c>
      <c r="Q64">
        <v>1</v>
      </c>
      <c r="R64">
        <v>1</v>
      </c>
      <c r="S64">
        <v>1</v>
      </c>
      <c r="T64">
        <v>20</v>
      </c>
      <c r="U64">
        <v>5120</v>
      </c>
      <c r="V64">
        <v>70</v>
      </c>
      <c r="W64">
        <v>310</v>
      </c>
      <c r="X64" t="s">
        <v>262</v>
      </c>
      <c r="Y64" t="s">
        <v>263</v>
      </c>
      <c r="Z64">
        <v>15</v>
      </c>
      <c r="AA64">
        <v>1059860</v>
      </c>
      <c r="AB64">
        <v>0.9</v>
      </c>
      <c r="AC64">
        <v>25</v>
      </c>
      <c r="AD64" t="s">
        <v>264</v>
      </c>
      <c r="AE64" t="s">
        <v>265</v>
      </c>
      <c r="AF64">
        <v>75.400000000000006</v>
      </c>
      <c r="AG64">
        <v>63</v>
      </c>
      <c r="AH64">
        <v>105</v>
      </c>
      <c r="AI64">
        <v>55</v>
      </c>
      <c r="AJ64">
        <v>90</v>
      </c>
      <c r="AK64" t="s">
        <v>266</v>
      </c>
      <c r="AM64">
        <v>19.5</v>
      </c>
      <c r="AN64">
        <v>1</v>
      </c>
      <c r="AO64">
        <v>0</v>
      </c>
    </row>
    <row r="65" spans="1:41" hidden="1">
      <c r="A65" t="s">
        <v>261</v>
      </c>
      <c r="B65">
        <v>2</v>
      </c>
      <c r="C65">
        <v>2</v>
      </c>
      <c r="D65">
        <v>1</v>
      </c>
      <c r="E65">
        <v>1</v>
      </c>
      <c r="F65">
        <v>1</v>
      </c>
      <c r="G65">
        <v>0.5</v>
      </c>
      <c r="H65">
        <v>1</v>
      </c>
      <c r="I65">
        <v>1</v>
      </c>
      <c r="J65">
        <v>2</v>
      </c>
      <c r="K65">
        <v>1</v>
      </c>
      <c r="L65">
        <v>1</v>
      </c>
      <c r="M65">
        <v>1</v>
      </c>
      <c r="N65">
        <v>1</v>
      </c>
      <c r="O65">
        <v>1</v>
      </c>
      <c r="P65">
        <v>0.5</v>
      </c>
      <c r="Q65">
        <v>1</v>
      </c>
      <c r="R65">
        <v>1</v>
      </c>
      <c r="S65">
        <v>1</v>
      </c>
      <c r="T65">
        <v>35</v>
      </c>
      <c r="U65">
        <v>5120</v>
      </c>
      <c r="V65">
        <v>70</v>
      </c>
      <c r="W65">
        <v>400</v>
      </c>
      <c r="X65" t="s">
        <v>267</v>
      </c>
      <c r="Y65" t="s">
        <v>263</v>
      </c>
      <c r="Z65">
        <v>30</v>
      </c>
      <c r="AA65">
        <v>1059860</v>
      </c>
      <c r="AB65">
        <v>1.3</v>
      </c>
      <c r="AC65">
        <v>40</v>
      </c>
      <c r="AD65" t="s">
        <v>268</v>
      </c>
      <c r="AE65" t="s">
        <v>269</v>
      </c>
      <c r="AF65">
        <v>75.400000000000006</v>
      </c>
      <c r="AG65">
        <v>64</v>
      </c>
      <c r="AH65">
        <v>120</v>
      </c>
      <c r="AI65">
        <v>70</v>
      </c>
      <c r="AJ65">
        <v>105</v>
      </c>
      <c r="AK65" t="s">
        <v>266</v>
      </c>
      <c r="AM65">
        <v>56.5</v>
      </c>
      <c r="AN65">
        <v>1</v>
      </c>
      <c r="AO65">
        <v>0</v>
      </c>
    </row>
    <row r="66" spans="1:41" hidden="1">
      <c r="A66" t="s">
        <v>261</v>
      </c>
      <c r="B66">
        <v>2</v>
      </c>
      <c r="C66">
        <v>2</v>
      </c>
      <c r="D66">
        <v>1</v>
      </c>
      <c r="E66">
        <v>1</v>
      </c>
      <c r="F66">
        <v>1</v>
      </c>
      <c r="G66">
        <v>0.5</v>
      </c>
      <c r="H66">
        <v>1</v>
      </c>
      <c r="I66">
        <v>1</v>
      </c>
      <c r="J66">
        <v>2</v>
      </c>
      <c r="K66">
        <v>1</v>
      </c>
      <c r="L66">
        <v>1</v>
      </c>
      <c r="M66">
        <v>1</v>
      </c>
      <c r="N66">
        <v>1</v>
      </c>
      <c r="O66">
        <v>1</v>
      </c>
      <c r="P66">
        <v>0.5</v>
      </c>
      <c r="Q66">
        <v>1</v>
      </c>
      <c r="R66">
        <v>1</v>
      </c>
      <c r="S66">
        <v>1</v>
      </c>
      <c r="T66">
        <v>50</v>
      </c>
      <c r="U66">
        <v>5120</v>
      </c>
      <c r="V66">
        <v>70</v>
      </c>
      <c r="W66">
        <v>600</v>
      </c>
      <c r="X66" t="s">
        <v>185</v>
      </c>
      <c r="Y66" t="s">
        <v>263</v>
      </c>
      <c r="Z66">
        <v>65</v>
      </c>
      <c r="AA66">
        <v>1059860</v>
      </c>
      <c r="AB66">
        <v>1.5</v>
      </c>
      <c r="AC66">
        <v>55</v>
      </c>
      <c r="AD66" t="s">
        <v>270</v>
      </c>
      <c r="AE66" t="s">
        <v>271</v>
      </c>
      <c r="AF66">
        <v>75.400000000000006</v>
      </c>
      <c r="AG66">
        <v>65</v>
      </c>
      <c r="AH66">
        <v>175</v>
      </c>
      <c r="AI66">
        <v>105</v>
      </c>
      <c r="AJ66">
        <v>150</v>
      </c>
      <c r="AK66" t="s">
        <v>266</v>
      </c>
      <c r="AM66">
        <v>48</v>
      </c>
      <c r="AN66">
        <v>1</v>
      </c>
      <c r="AO66">
        <v>0</v>
      </c>
    </row>
    <row r="67" spans="1:41" hidden="1">
      <c r="A67" t="s">
        <v>272</v>
      </c>
      <c r="B67">
        <v>0.5</v>
      </c>
      <c r="C67">
        <v>0.5</v>
      </c>
      <c r="D67">
        <v>1</v>
      </c>
      <c r="E67">
        <v>1</v>
      </c>
      <c r="F67">
        <v>2</v>
      </c>
      <c r="G67">
        <v>1</v>
      </c>
      <c r="H67">
        <v>1</v>
      </c>
      <c r="I67">
        <v>2</v>
      </c>
      <c r="J67">
        <v>1</v>
      </c>
      <c r="K67">
        <v>1</v>
      </c>
      <c r="L67">
        <v>1</v>
      </c>
      <c r="M67">
        <v>1</v>
      </c>
      <c r="N67">
        <v>1</v>
      </c>
      <c r="O67">
        <v>1</v>
      </c>
      <c r="P67">
        <v>2</v>
      </c>
      <c r="Q67">
        <v>0.5</v>
      </c>
      <c r="R67">
        <v>1</v>
      </c>
      <c r="S67">
        <v>1</v>
      </c>
      <c r="T67">
        <v>80</v>
      </c>
      <c r="U67">
        <v>5120</v>
      </c>
      <c r="V67">
        <v>70</v>
      </c>
      <c r="W67">
        <v>305</v>
      </c>
      <c r="X67" t="s">
        <v>273</v>
      </c>
      <c r="Y67" t="s">
        <v>274</v>
      </c>
      <c r="Z67">
        <v>50</v>
      </c>
      <c r="AA67">
        <v>1059860</v>
      </c>
      <c r="AB67">
        <v>0.8</v>
      </c>
      <c r="AC67">
        <v>70</v>
      </c>
      <c r="AD67" t="s">
        <v>275</v>
      </c>
      <c r="AE67" t="s">
        <v>276</v>
      </c>
      <c r="AF67">
        <v>75.400000000000006</v>
      </c>
      <c r="AG67">
        <v>66</v>
      </c>
      <c r="AH67">
        <v>35</v>
      </c>
      <c r="AI67">
        <v>35</v>
      </c>
      <c r="AJ67">
        <v>35</v>
      </c>
      <c r="AK67" t="s">
        <v>243</v>
      </c>
      <c r="AM67">
        <v>19.5</v>
      </c>
      <c r="AN67">
        <v>1</v>
      </c>
      <c r="AO67">
        <v>0</v>
      </c>
    </row>
    <row r="68" spans="1:41" hidden="1">
      <c r="A68" t="s">
        <v>272</v>
      </c>
      <c r="B68">
        <v>0.5</v>
      </c>
      <c r="C68">
        <v>0.5</v>
      </c>
      <c r="D68">
        <v>1</v>
      </c>
      <c r="E68">
        <v>1</v>
      </c>
      <c r="F68">
        <v>2</v>
      </c>
      <c r="G68">
        <v>1</v>
      </c>
      <c r="H68">
        <v>1</v>
      </c>
      <c r="I68">
        <v>2</v>
      </c>
      <c r="J68">
        <v>1</v>
      </c>
      <c r="K68">
        <v>1</v>
      </c>
      <c r="L68">
        <v>1</v>
      </c>
      <c r="M68">
        <v>1</v>
      </c>
      <c r="N68">
        <v>1</v>
      </c>
      <c r="O68">
        <v>1</v>
      </c>
      <c r="P68">
        <v>2</v>
      </c>
      <c r="Q68">
        <v>0.5</v>
      </c>
      <c r="R68">
        <v>1</v>
      </c>
      <c r="S68">
        <v>1</v>
      </c>
      <c r="T68">
        <v>100</v>
      </c>
      <c r="U68">
        <v>5120</v>
      </c>
      <c r="V68">
        <v>70</v>
      </c>
      <c r="W68">
        <v>405</v>
      </c>
      <c r="X68" t="s">
        <v>119</v>
      </c>
      <c r="Y68" t="s">
        <v>274</v>
      </c>
      <c r="Z68">
        <v>70</v>
      </c>
      <c r="AA68">
        <v>1059860</v>
      </c>
      <c r="AB68">
        <v>1.5</v>
      </c>
      <c r="AC68">
        <v>80</v>
      </c>
      <c r="AD68" t="s">
        <v>277</v>
      </c>
      <c r="AE68" t="s">
        <v>278</v>
      </c>
      <c r="AF68">
        <v>75.400000000000006</v>
      </c>
      <c r="AG68">
        <v>67</v>
      </c>
      <c r="AH68">
        <v>50</v>
      </c>
      <c r="AI68">
        <v>60</v>
      </c>
      <c r="AJ68">
        <v>45</v>
      </c>
      <c r="AK68" t="s">
        <v>243</v>
      </c>
      <c r="AM68">
        <v>70.5</v>
      </c>
      <c r="AN68">
        <v>1</v>
      </c>
      <c r="AO68">
        <v>0</v>
      </c>
    </row>
    <row r="69" spans="1:41" hidden="1">
      <c r="A69" t="s">
        <v>272</v>
      </c>
      <c r="B69">
        <v>0.5</v>
      </c>
      <c r="C69">
        <v>0.5</v>
      </c>
      <c r="D69">
        <v>1</v>
      </c>
      <c r="E69">
        <v>1</v>
      </c>
      <c r="F69">
        <v>2</v>
      </c>
      <c r="G69">
        <v>1</v>
      </c>
      <c r="H69">
        <v>1</v>
      </c>
      <c r="I69">
        <v>2</v>
      </c>
      <c r="J69">
        <v>1</v>
      </c>
      <c r="K69">
        <v>1</v>
      </c>
      <c r="L69">
        <v>1</v>
      </c>
      <c r="M69">
        <v>1</v>
      </c>
      <c r="N69">
        <v>1</v>
      </c>
      <c r="O69">
        <v>1</v>
      </c>
      <c r="P69">
        <v>2</v>
      </c>
      <c r="Q69">
        <v>0.5</v>
      </c>
      <c r="R69">
        <v>1</v>
      </c>
      <c r="S69">
        <v>1</v>
      </c>
      <c r="T69">
        <v>130</v>
      </c>
      <c r="U69">
        <v>5120</v>
      </c>
      <c r="V69">
        <v>70</v>
      </c>
      <c r="W69">
        <v>505</v>
      </c>
      <c r="X69" t="s">
        <v>42</v>
      </c>
      <c r="Y69" t="s">
        <v>274</v>
      </c>
      <c r="Z69">
        <v>80</v>
      </c>
      <c r="AA69">
        <v>1059860</v>
      </c>
      <c r="AB69">
        <v>1.6</v>
      </c>
      <c r="AC69">
        <v>90</v>
      </c>
      <c r="AD69" t="s">
        <v>279</v>
      </c>
      <c r="AE69" t="s">
        <v>280</v>
      </c>
      <c r="AF69">
        <v>75.400000000000006</v>
      </c>
      <c r="AG69">
        <v>68</v>
      </c>
      <c r="AH69">
        <v>65</v>
      </c>
      <c r="AI69">
        <v>85</v>
      </c>
      <c r="AJ69">
        <v>55</v>
      </c>
      <c r="AK69" t="s">
        <v>243</v>
      </c>
      <c r="AM69">
        <v>130</v>
      </c>
      <c r="AN69">
        <v>1</v>
      </c>
      <c r="AO69">
        <v>0</v>
      </c>
    </row>
    <row r="70" spans="1:41" hidden="1">
      <c r="A70" t="s">
        <v>281</v>
      </c>
      <c r="B70">
        <v>1</v>
      </c>
      <c r="C70">
        <v>1</v>
      </c>
      <c r="D70">
        <v>1</v>
      </c>
      <c r="E70">
        <v>0.5</v>
      </c>
      <c r="F70">
        <v>0.5</v>
      </c>
      <c r="G70">
        <v>0.5</v>
      </c>
      <c r="H70">
        <v>2</v>
      </c>
      <c r="I70">
        <v>2</v>
      </c>
      <c r="J70">
        <v>1</v>
      </c>
      <c r="K70">
        <v>0.25</v>
      </c>
      <c r="L70">
        <v>1</v>
      </c>
      <c r="M70">
        <v>2</v>
      </c>
      <c r="N70">
        <v>1</v>
      </c>
      <c r="O70">
        <v>1</v>
      </c>
      <c r="P70">
        <v>2</v>
      </c>
      <c r="Q70">
        <v>1</v>
      </c>
      <c r="R70">
        <v>1</v>
      </c>
      <c r="S70">
        <v>0.5</v>
      </c>
      <c r="T70">
        <v>75</v>
      </c>
      <c r="U70">
        <v>5120</v>
      </c>
      <c r="V70">
        <v>70</v>
      </c>
      <c r="W70">
        <v>300</v>
      </c>
      <c r="X70" t="s">
        <v>75</v>
      </c>
      <c r="Y70" t="s">
        <v>202</v>
      </c>
      <c r="Z70">
        <v>35</v>
      </c>
      <c r="AA70">
        <v>1059860</v>
      </c>
      <c r="AB70">
        <v>0.7</v>
      </c>
      <c r="AC70">
        <v>50</v>
      </c>
      <c r="AD70" t="s">
        <v>282</v>
      </c>
      <c r="AE70" t="s">
        <v>283</v>
      </c>
      <c r="AF70">
        <v>50</v>
      </c>
      <c r="AG70">
        <v>69</v>
      </c>
      <c r="AH70">
        <v>70</v>
      </c>
      <c r="AI70">
        <v>30</v>
      </c>
      <c r="AJ70">
        <v>40</v>
      </c>
      <c r="AK70" t="s">
        <v>46</v>
      </c>
      <c r="AL70" t="s">
        <v>47</v>
      </c>
      <c r="AM70">
        <v>4</v>
      </c>
      <c r="AN70">
        <v>1</v>
      </c>
      <c r="AO70">
        <v>0</v>
      </c>
    </row>
    <row r="71" spans="1:41" hidden="1">
      <c r="A71" t="s">
        <v>281</v>
      </c>
      <c r="B71">
        <v>1</v>
      </c>
      <c r="C71">
        <v>1</v>
      </c>
      <c r="D71">
        <v>1</v>
      </c>
      <c r="E71">
        <v>0.5</v>
      </c>
      <c r="F71">
        <v>0.5</v>
      </c>
      <c r="G71">
        <v>0.5</v>
      </c>
      <c r="H71">
        <v>2</v>
      </c>
      <c r="I71">
        <v>2</v>
      </c>
      <c r="J71">
        <v>1</v>
      </c>
      <c r="K71">
        <v>0.25</v>
      </c>
      <c r="L71">
        <v>1</v>
      </c>
      <c r="M71">
        <v>2</v>
      </c>
      <c r="N71">
        <v>1</v>
      </c>
      <c r="O71">
        <v>1</v>
      </c>
      <c r="P71">
        <v>2</v>
      </c>
      <c r="Q71">
        <v>1</v>
      </c>
      <c r="R71">
        <v>1</v>
      </c>
      <c r="S71">
        <v>0.5</v>
      </c>
      <c r="T71">
        <v>90</v>
      </c>
      <c r="U71">
        <v>5120</v>
      </c>
      <c r="V71">
        <v>70</v>
      </c>
      <c r="W71">
        <v>390</v>
      </c>
      <c r="X71" t="s">
        <v>81</v>
      </c>
      <c r="Y71" t="s">
        <v>284</v>
      </c>
      <c r="Z71">
        <v>50</v>
      </c>
      <c r="AA71">
        <v>1059860</v>
      </c>
      <c r="AB71">
        <v>1</v>
      </c>
      <c r="AC71">
        <v>65</v>
      </c>
      <c r="AD71" t="s">
        <v>285</v>
      </c>
      <c r="AE71" t="s">
        <v>286</v>
      </c>
      <c r="AF71">
        <v>50</v>
      </c>
      <c r="AG71">
        <v>70</v>
      </c>
      <c r="AH71">
        <v>85</v>
      </c>
      <c r="AI71">
        <v>45</v>
      </c>
      <c r="AJ71">
        <v>55</v>
      </c>
      <c r="AK71" t="s">
        <v>46</v>
      </c>
      <c r="AL71" t="s">
        <v>47</v>
      </c>
      <c r="AM71">
        <v>6.4</v>
      </c>
      <c r="AN71">
        <v>1</v>
      </c>
      <c r="AO71">
        <v>0</v>
      </c>
    </row>
    <row r="72" spans="1:41" hidden="1">
      <c r="A72" t="s">
        <v>281</v>
      </c>
      <c r="B72">
        <v>1</v>
      </c>
      <c r="C72">
        <v>1</v>
      </c>
      <c r="D72">
        <v>1</v>
      </c>
      <c r="E72">
        <v>0.5</v>
      </c>
      <c r="F72">
        <v>0.5</v>
      </c>
      <c r="G72">
        <v>0.5</v>
      </c>
      <c r="H72">
        <v>2</v>
      </c>
      <c r="I72">
        <v>2</v>
      </c>
      <c r="J72">
        <v>1</v>
      </c>
      <c r="K72">
        <v>0.25</v>
      </c>
      <c r="L72">
        <v>1</v>
      </c>
      <c r="M72">
        <v>2</v>
      </c>
      <c r="N72">
        <v>1</v>
      </c>
      <c r="O72">
        <v>1</v>
      </c>
      <c r="P72">
        <v>2</v>
      </c>
      <c r="Q72">
        <v>1</v>
      </c>
      <c r="R72">
        <v>1</v>
      </c>
      <c r="S72">
        <v>0.5</v>
      </c>
      <c r="T72">
        <v>105</v>
      </c>
      <c r="U72">
        <v>5120</v>
      </c>
      <c r="V72">
        <v>70</v>
      </c>
      <c r="W72">
        <v>490</v>
      </c>
      <c r="X72" t="s">
        <v>42</v>
      </c>
      <c r="Y72" t="s">
        <v>284</v>
      </c>
      <c r="Z72">
        <v>65</v>
      </c>
      <c r="AA72">
        <v>1059860</v>
      </c>
      <c r="AB72">
        <v>1.7</v>
      </c>
      <c r="AC72">
        <v>80</v>
      </c>
      <c r="AD72" t="s">
        <v>287</v>
      </c>
      <c r="AE72" t="s">
        <v>288</v>
      </c>
      <c r="AF72">
        <v>50</v>
      </c>
      <c r="AG72">
        <v>71</v>
      </c>
      <c r="AH72">
        <v>100</v>
      </c>
      <c r="AI72">
        <v>70</v>
      </c>
      <c r="AJ72">
        <v>70</v>
      </c>
      <c r="AK72" t="s">
        <v>46</v>
      </c>
      <c r="AL72" t="s">
        <v>47</v>
      </c>
      <c r="AM72">
        <v>15.5</v>
      </c>
      <c r="AN72">
        <v>1</v>
      </c>
      <c r="AO72">
        <v>0</v>
      </c>
    </row>
    <row r="73" spans="1:41" hidden="1">
      <c r="A73" t="s">
        <v>289</v>
      </c>
      <c r="B73">
        <v>0.5</v>
      </c>
      <c r="C73">
        <v>1</v>
      </c>
      <c r="D73">
        <v>1</v>
      </c>
      <c r="E73">
        <v>2</v>
      </c>
      <c r="F73">
        <v>0.5</v>
      </c>
      <c r="G73">
        <v>0.5</v>
      </c>
      <c r="H73">
        <v>0.5</v>
      </c>
      <c r="I73">
        <v>1</v>
      </c>
      <c r="J73">
        <v>1</v>
      </c>
      <c r="K73">
        <v>1</v>
      </c>
      <c r="L73">
        <v>2</v>
      </c>
      <c r="M73">
        <v>0.5</v>
      </c>
      <c r="N73">
        <v>1</v>
      </c>
      <c r="O73">
        <v>0.5</v>
      </c>
      <c r="P73">
        <v>2</v>
      </c>
      <c r="Q73">
        <v>1</v>
      </c>
      <c r="R73">
        <v>0.5</v>
      </c>
      <c r="S73">
        <v>0.5</v>
      </c>
      <c r="T73">
        <v>40</v>
      </c>
      <c r="U73">
        <v>5120</v>
      </c>
      <c r="V73">
        <v>70</v>
      </c>
      <c r="W73">
        <v>335</v>
      </c>
      <c r="X73" t="s">
        <v>131</v>
      </c>
      <c r="Y73" t="s">
        <v>290</v>
      </c>
      <c r="Z73">
        <v>35</v>
      </c>
      <c r="AA73">
        <v>1250000</v>
      </c>
      <c r="AB73">
        <v>0.9</v>
      </c>
      <c r="AC73">
        <v>40</v>
      </c>
      <c r="AD73" t="s">
        <v>291</v>
      </c>
      <c r="AE73" t="s">
        <v>292</v>
      </c>
      <c r="AF73">
        <v>50</v>
      </c>
      <c r="AG73">
        <v>72</v>
      </c>
      <c r="AH73">
        <v>50</v>
      </c>
      <c r="AI73">
        <v>100</v>
      </c>
      <c r="AJ73">
        <v>70</v>
      </c>
      <c r="AK73" t="s">
        <v>67</v>
      </c>
      <c r="AL73" t="s">
        <v>47</v>
      </c>
      <c r="AM73">
        <v>45.5</v>
      </c>
      <c r="AN73">
        <v>1</v>
      </c>
      <c r="AO73">
        <v>0</v>
      </c>
    </row>
    <row r="74" spans="1:41" hidden="1">
      <c r="A74" t="s">
        <v>289</v>
      </c>
      <c r="B74">
        <v>0.5</v>
      </c>
      <c r="C74">
        <v>1</v>
      </c>
      <c r="D74">
        <v>1</v>
      </c>
      <c r="E74">
        <v>2</v>
      </c>
      <c r="F74">
        <v>0.5</v>
      </c>
      <c r="G74">
        <v>0.5</v>
      </c>
      <c r="H74">
        <v>0.5</v>
      </c>
      <c r="I74">
        <v>1</v>
      </c>
      <c r="J74">
        <v>1</v>
      </c>
      <c r="K74">
        <v>1</v>
      </c>
      <c r="L74">
        <v>2</v>
      </c>
      <c r="M74">
        <v>0.5</v>
      </c>
      <c r="N74">
        <v>1</v>
      </c>
      <c r="O74">
        <v>0.5</v>
      </c>
      <c r="P74">
        <v>2</v>
      </c>
      <c r="Q74">
        <v>1</v>
      </c>
      <c r="R74">
        <v>0.5</v>
      </c>
      <c r="S74">
        <v>0.5</v>
      </c>
      <c r="T74">
        <v>70</v>
      </c>
      <c r="U74">
        <v>5120</v>
      </c>
      <c r="V74">
        <v>70</v>
      </c>
      <c r="W74">
        <v>515</v>
      </c>
      <c r="X74" t="s">
        <v>293</v>
      </c>
      <c r="Y74" t="s">
        <v>290</v>
      </c>
      <c r="Z74">
        <v>65</v>
      </c>
      <c r="AA74">
        <v>1250000</v>
      </c>
      <c r="AB74">
        <v>1.6</v>
      </c>
      <c r="AC74">
        <v>80</v>
      </c>
      <c r="AD74" t="s">
        <v>294</v>
      </c>
      <c r="AE74" t="s">
        <v>295</v>
      </c>
      <c r="AF74">
        <v>50</v>
      </c>
      <c r="AG74">
        <v>73</v>
      </c>
      <c r="AH74">
        <v>80</v>
      </c>
      <c r="AI74">
        <v>120</v>
      </c>
      <c r="AJ74">
        <v>100</v>
      </c>
      <c r="AK74" t="s">
        <v>67</v>
      </c>
      <c r="AL74" t="s">
        <v>47</v>
      </c>
      <c r="AM74">
        <v>55</v>
      </c>
      <c r="AN74">
        <v>1</v>
      </c>
      <c r="AO74">
        <v>0</v>
      </c>
    </row>
    <row r="75" spans="1:41" hidden="1">
      <c r="A75" t="s">
        <v>296</v>
      </c>
      <c r="B75">
        <v>1</v>
      </c>
      <c r="C75">
        <v>1</v>
      </c>
      <c r="D75">
        <v>1</v>
      </c>
      <c r="E75">
        <v>0</v>
      </c>
      <c r="F75">
        <v>1</v>
      </c>
      <c r="G75">
        <v>2</v>
      </c>
      <c r="H75">
        <v>0.5</v>
      </c>
      <c r="I75">
        <v>0.5</v>
      </c>
      <c r="J75">
        <v>1</v>
      </c>
      <c r="K75">
        <v>4</v>
      </c>
      <c r="L75">
        <v>2</v>
      </c>
      <c r="M75">
        <v>2</v>
      </c>
      <c r="N75">
        <v>0.5</v>
      </c>
      <c r="O75">
        <v>0.25</v>
      </c>
      <c r="P75">
        <v>1</v>
      </c>
      <c r="Q75">
        <v>0.5</v>
      </c>
      <c r="R75">
        <v>2</v>
      </c>
      <c r="S75">
        <v>4</v>
      </c>
      <c r="T75">
        <v>80</v>
      </c>
      <c r="U75">
        <v>3840</v>
      </c>
      <c r="V75">
        <v>70</v>
      </c>
      <c r="W75">
        <v>300</v>
      </c>
      <c r="X75" t="s">
        <v>75</v>
      </c>
      <c r="Y75" t="s">
        <v>297</v>
      </c>
      <c r="Z75">
        <v>100</v>
      </c>
      <c r="AA75">
        <v>1059860</v>
      </c>
      <c r="AC75">
        <v>40</v>
      </c>
      <c r="AD75" t="s">
        <v>298</v>
      </c>
      <c r="AE75" t="s">
        <v>299</v>
      </c>
      <c r="AF75">
        <v>50</v>
      </c>
      <c r="AG75">
        <v>74</v>
      </c>
      <c r="AH75">
        <v>30</v>
      </c>
      <c r="AI75">
        <v>30</v>
      </c>
      <c r="AJ75">
        <v>20</v>
      </c>
      <c r="AK75" t="s">
        <v>300</v>
      </c>
      <c r="AL75" t="s">
        <v>142</v>
      </c>
      <c r="AN75">
        <v>1</v>
      </c>
      <c r="AO75">
        <v>0</v>
      </c>
    </row>
    <row r="76" spans="1:41" hidden="1">
      <c r="A76" t="s">
        <v>296</v>
      </c>
      <c r="B76">
        <v>1</v>
      </c>
      <c r="C76">
        <v>1</v>
      </c>
      <c r="D76">
        <v>1</v>
      </c>
      <c r="E76">
        <v>0</v>
      </c>
      <c r="F76">
        <v>1</v>
      </c>
      <c r="G76">
        <v>2</v>
      </c>
      <c r="H76">
        <v>0.5</v>
      </c>
      <c r="I76">
        <v>0.5</v>
      </c>
      <c r="J76">
        <v>1</v>
      </c>
      <c r="K76">
        <v>4</v>
      </c>
      <c r="L76">
        <v>2</v>
      </c>
      <c r="M76">
        <v>2</v>
      </c>
      <c r="N76">
        <v>0.5</v>
      </c>
      <c r="O76">
        <v>0.25</v>
      </c>
      <c r="P76">
        <v>1</v>
      </c>
      <c r="Q76">
        <v>0.5</v>
      </c>
      <c r="R76">
        <v>2</v>
      </c>
      <c r="S76">
        <v>4</v>
      </c>
      <c r="T76">
        <v>95</v>
      </c>
      <c r="U76">
        <v>3840</v>
      </c>
      <c r="V76">
        <v>70</v>
      </c>
      <c r="W76">
        <v>390</v>
      </c>
      <c r="X76" t="s">
        <v>81</v>
      </c>
      <c r="Y76" t="s">
        <v>297</v>
      </c>
      <c r="Z76">
        <v>115</v>
      </c>
      <c r="AA76">
        <v>1059860</v>
      </c>
      <c r="AC76">
        <v>55</v>
      </c>
      <c r="AD76" t="s">
        <v>301</v>
      </c>
      <c r="AE76" t="s">
        <v>302</v>
      </c>
      <c r="AF76">
        <v>50</v>
      </c>
      <c r="AG76">
        <v>75</v>
      </c>
      <c r="AH76">
        <v>45</v>
      </c>
      <c r="AI76">
        <v>45</v>
      </c>
      <c r="AJ76">
        <v>35</v>
      </c>
      <c r="AK76" t="s">
        <v>300</v>
      </c>
      <c r="AL76" t="s">
        <v>142</v>
      </c>
      <c r="AN76">
        <v>1</v>
      </c>
      <c r="AO76">
        <v>0</v>
      </c>
    </row>
    <row r="77" spans="1:41" hidden="1">
      <c r="A77" t="s">
        <v>296</v>
      </c>
      <c r="B77">
        <v>1</v>
      </c>
      <c r="C77">
        <v>1</v>
      </c>
      <c r="D77">
        <v>1</v>
      </c>
      <c r="E77">
        <v>0</v>
      </c>
      <c r="F77">
        <v>1</v>
      </c>
      <c r="G77">
        <v>2</v>
      </c>
      <c r="H77">
        <v>0.5</v>
      </c>
      <c r="I77">
        <v>0.5</v>
      </c>
      <c r="J77">
        <v>1</v>
      </c>
      <c r="K77">
        <v>4</v>
      </c>
      <c r="L77">
        <v>2</v>
      </c>
      <c r="M77">
        <v>2</v>
      </c>
      <c r="N77">
        <v>0.5</v>
      </c>
      <c r="O77">
        <v>0.25</v>
      </c>
      <c r="P77">
        <v>1</v>
      </c>
      <c r="Q77">
        <v>0.5</v>
      </c>
      <c r="R77">
        <v>2</v>
      </c>
      <c r="S77">
        <v>4</v>
      </c>
      <c r="T77">
        <v>120</v>
      </c>
      <c r="U77">
        <v>3840</v>
      </c>
      <c r="V77">
        <v>70</v>
      </c>
      <c r="W77">
        <v>495</v>
      </c>
      <c r="X77" t="s">
        <v>42</v>
      </c>
      <c r="Y77" t="s">
        <v>303</v>
      </c>
      <c r="Z77">
        <v>130</v>
      </c>
      <c r="AA77">
        <v>1059860</v>
      </c>
      <c r="AC77">
        <v>80</v>
      </c>
      <c r="AD77" t="s">
        <v>304</v>
      </c>
      <c r="AE77" t="s">
        <v>305</v>
      </c>
      <c r="AF77">
        <v>50</v>
      </c>
      <c r="AG77">
        <v>76</v>
      </c>
      <c r="AH77">
        <v>55</v>
      </c>
      <c r="AI77">
        <v>65</v>
      </c>
      <c r="AJ77">
        <v>45</v>
      </c>
      <c r="AK77" t="s">
        <v>300</v>
      </c>
      <c r="AL77" t="s">
        <v>142</v>
      </c>
      <c r="AN77">
        <v>1</v>
      </c>
      <c r="AO77">
        <v>0</v>
      </c>
    </row>
    <row r="78" spans="1:41" hidden="1">
      <c r="A78" t="s">
        <v>306</v>
      </c>
      <c r="B78">
        <v>0.5</v>
      </c>
      <c r="C78">
        <v>1</v>
      </c>
      <c r="D78">
        <v>1</v>
      </c>
      <c r="E78">
        <v>1</v>
      </c>
      <c r="F78">
        <v>0.5</v>
      </c>
      <c r="G78">
        <v>1</v>
      </c>
      <c r="H78">
        <v>0.5</v>
      </c>
      <c r="I78">
        <v>1</v>
      </c>
      <c r="J78">
        <v>1</v>
      </c>
      <c r="K78">
        <v>0.5</v>
      </c>
      <c r="L78">
        <v>2</v>
      </c>
      <c r="M78">
        <v>0.5</v>
      </c>
      <c r="N78">
        <v>1</v>
      </c>
      <c r="O78">
        <v>1</v>
      </c>
      <c r="P78">
        <v>1</v>
      </c>
      <c r="Q78">
        <v>2</v>
      </c>
      <c r="R78">
        <v>0.5</v>
      </c>
      <c r="S78">
        <v>2</v>
      </c>
      <c r="T78">
        <v>85</v>
      </c>
      <c r="U78">
        <v>5120</v>
      </c>
      <c r="V78">
        <v>70</v>
      </c>
      <c r="W78">
        <v>410</v>
      </c>
      <c r="X78" t="s">
        <v>131</v>
      </c>
      <c r="Y78" t="s">
        <v>307</v>
      </c>
      <c r="Z78">
        <v>55</v>
      </c>
      <c r="AA78">
        <v>1000000</v>
      </c>
      <c r="AB78">
        <v>1</v>
      </c>
      <c r="AC78">
        <v>50</v>
      </c>
      <c r="AD78" t="s">
        <v>308</v>
      </c>
      <c r="AE78" t="s">
        <v>309</v>
      </c>
      <c r="AF78">
        <v>50</v>
      </c>
      <c r="AG78">
        <v>77</v>
      </c>
      <c r="AH78">
        <v>65</v>
      </c>
      <c r="AI78">
        <v>65</v>
      </c>
      <c r="AJ78">
        <v>90</v>
      </c>
      <c r="AK78" t="s">
        <v>56</v>
      </c>
      <c r="AM78">
        <v>30</v>
      </c>
      <c r="AN78">
        <v>1</v>
      </c>
      <c r="AO78">
        <v>0</v>
      </c>
    </row>
    <row r="79" spans="1:41" hidden="1">
      <c r="A79" t="s">
        <v>306</v>
      </c>
      <c r="B79">
        <v>0.5</v>
      </c>
      <c r="C79">
        <v>1</v>
      </c>
      <c r="D79">
        <v>1</v>
      </c>
      <c r="E79">
        <v>1</v>
      </c>
      <c r="F79">
        <v>0.5</v>
      </c>
      <c r="G79">
        <v>1</v>
      </c>
      <c r="H79">
        <v>0.5</v>
      </c>
      <c r="I79">
        <v>1</v>
      </c>
      <c r="J79">
        <v>1</v>
      </c>
      <c r="K79">
        <v>0.5</v>
      </c>
      <c r="L79">
        <v>2</v>
      </c>
      <c r="M79">
        <v>0.5</v>
      </c>
      <c r="N79">
        <v>1</v>
      </c>
      <c r="O79">
        <v>1</v>
      </c>
      <c r="P79">
        <v>1</v>
      </c>
      <c r="Q79">
        <v>2</v>
      </c>
      <c r="R79">
        <v>0.5</v>
      </c>
      <c r="S79">
        <v>2</v>
      </c>
      <c r="T79">
        <v>100</v>
      </c>
      <c r="U79">
        <v>5120</v>
      </c>
      <c r="V79">
        <v>70</v>
      </c>
      <c r="W79">
        <v>500</v>
      </c>
      <c r="X79" t="s">
        <v>293</v>
      </c>
      <c r="Y79" t="s">
        <v>307</v>
      </c>
      <c r="Z79">
        <v>70</v>
      </c>
      <c r="AA79">
        <v>1000000</v>
      </c>
      <c r="AB79">
        <v>1.7</v>
      </c>
      <c r="AC79">
        <v>65</v>
      </c>
      <c r="AD79" t="s">
        <v>310</v>
      </c>
      <c r="AE79" t="s">
        <v>311</v>
      </c>
      <c r="AF79">
        <v>50</v>
      </c>
      <c r="AG79">
        <v>78</v>
      </c>
      <c r="AH79">
        <v>80</v>
      </c>
      <c r="AI79">
        <v>80</v>
      </c>
      <c r="AJ79">
        <v>105</v>
      </c>
      <c r="AK79" t="s">
        <v>56</v>
      </c>
      <c r="AM79">
        <v>95</v>
      </c>
      <c r="AN79">
        <v>1</v>
      </c>
      <c r="AO79">
        <v>0</v>
      </c>
    </row>
    <row r="80" spans="1:41" hidden="1">
      <c r="A80" t="s">
        <v>312</v>
      </c>
      <c r="B80">
        <v>2</v>
      </c>
      <c r="C80">
        <v>2</v>
      </c>
      <c r="D80">
        <v>1</v>
      </c>
      <c r="E80">
        <v>2</v>
      </c>
      <c r="F80">
        <v>1</v>
      </c>
      <c r="G80">
        <v>0.5</v>
      </c>
      <c r="H80">
        <v>0.5</v>
      </c>
      <c r="I80">
        <v>1</v>
      </c>
      <c r="J80">
        <v>2</v>
      </c>
      <c r="K80">
        <v>2</v>
      </c>
      <c r="L80">
        <v>1</v>
      </c>
      <c r="M80">
        <v>0.5</v>
      </c>
      <c r="N80">
        <v>1</v>
      </c>
      <c r="O80">
        <v>1</v>
      </c>
      <c r="P80">
        <v>0.5</v>
      </c>
      <c r="Q80">
        <v>1</v>
      </c>
      <c r="R80">
        <v>0.5</v>
      </c>
      <c r="S80">
        <v>0.5</v>
      </c>
      <c r="T80">
        <v>65</v>
      </c>
      <c r="U80">
        <v>5120</v>
      </c>
      <c r="V80">
        <v>70</v>
      </c>
      <c r="W80">
        <v>315</v>
      </c>
      <c r="X80" t="s">
        <v>131</v>
      </c>
      <c r="Y80" t="s">
        <v>313</v>
      </c>
      <c r="Z80">
        <v>65</v>
      </c>
      <c r="AA80">
        <v>1000000</v>
      </c>
      <c r="AB80">
        <v>1.2</v>
      </c>
      <c r="AC80">
        <v>90</v>
      </c>
      <c r="AD80" t="s">
        <v>314</v>
      </c>
      <c r="AE80" t="s">
        <v>315</v>
      </c>
      <c r="AF80">
        <v>50</v>
      </c>
      <c r="AG80">
        <v>79</v>
      </c>
      <c r="AH80">
        <v>40</v>
      </c>
      <c r="AI80">
        <v>40</v>
      </c>
      <c r="AJ80">
        <v>15</v>
      </c>
      <c r="AK80" t="s">
        <v>67</v>
      </c>
      <c r="AL80" t="s">
        <v>266</v>
      </c>
      <c r="AM80">
        <v>36</v>
      </c>
      <c r="AN80">
        <v>1</v>
      </c>
      <c r="AO80">
        <v>0</v>
      </c>
    </row>
    <row r="81" spans="1:41" hidden="1">
      <c r="A81" t="s">
        <v>312</v>
      </c>
      <c r="B81">
        <v>2</v>
      </c>
      <c r="C81">
        <v>2</v>
      </c>
      <c r="D81">
        <v>1</v>
      </c>
      <c r="E81">
        <v>2</v>
      </c>
      <c r="F81">
        <v>1</v>
      </c>
      <c r="G81">
        <v>0.5</v>
      </c>
      <c r="H81">
        <v>0.5</v>
      </c>
      <c r="I81">
        <v>1</v>
      </c>
      <c r="J81">
        <v>2</v>
      </c>
      <c r="K81">
        <v>2</v>
      </c>
      <c r="L81">
        <v>1</v>
      </c>
      <c r="M81">
        <v>0.5</v>
      </c>
      <c r="N81">
        <v>1</v>
      </c>
      <c r="O81">
        <v>1</v>
      </c>
      <c r="P81">
        <v>0.5</v>
      </c>
      <c r="Q81">
        <v>1</v>
      </c>
      <c r="R81">
        <v>0.5</v>
      </c>
      <c r="S81">
        <v>0.5</v>
      </c>
      <c r="T81">
        <v>75</v>
      </c>
      <c r="U81">
        <v>5120</v>
      </c>
      <c r="V81">
        <v>70</v>
      </c>
      <c r="W81">
        <v>590</v>
      </c>
      <c r="X81" t="s">
        <v>136</v>
      </c>
      <c r="Y81" t="s">
        <v>316</v>
      </c>
      <c r="Z81">
        <v>180</v>
      </c>
      <c r="AA81">
        <v>1000000</v>
      </c>
      <c r="AB81">
        <v>1.6</v>
      </c>
      <c r="AC81">
        <v>95</v>
      </c>
      <c r="AD81" t="s">
        <v>317</v>
      </c>
      <c r="AE81" t="s">
        <v>318</v>
      </c>
      <c r="AF81">
        <v>50</v>
      </c>
      <c r="AG81">
        <v>80</v>
      </c>
      <c r="AH81">
        <v>130</v>
      </c>
      <c r="AI81">
        <v>80</v>
      </c>
      <c r="AJ81">
        <v>30</v>
      </c>
      <c r="AK81" t="s">
        <v>67</v>
      </c>
      <c r="AL81" t="s">
        <v>266</v>
      </c>
      <c r="AM81">
        <v>78.5</v>
      </c>
      <c r="AN81">
        <v>1</v>
      </c>
      <c r="AO81">
        <v>0</v>
      </c>
    </row>
    <row r="82" spans="1:41" hidden="1">
      <c r="A82" t="s">
        <v>319</v>
      </c>
      <c r="B82">
        <v>0.5</v>
      </c>
      <c r="C82">
        <v>1</v>
      </c>
      <c r="D82">
        <v>0.5</v>
      </c>
      <c r="E82">
        <v>0.5</v>
      </c>
      <c r="F82">
        <v>0.5</v>
      </c>
      <c r="G82">
        <v>2</v>
      </c>
      <c r="H82">
        <v>2</v>
      </c>
      <c r="I82">
        <v>0.25</v>
      </c>
      <c r="J82">
        <v>1</v>
      </c>
      <c r="K82">
        <v>0.5</v>
      </c>
      <c r="L82">
        <v>4</v>
      </c>
      <c r="M82">
        <v>0.5</v>
      </c>
      <c r="N82">
        <v>0.5</v>
      </c>
      <c r="O82">
        <v>0</v>
      </c>
      <c r="P82">
        <v>0.5</v>
      </c>
      <c r="Q82">
        <v>0.5</v>
      </c>
      <c r="R82">
        <v>0.25</v>
      </c>
      <c r="S82">
        <v>1</v>
      </c>
      <c r="T82">
        <v>35</v>
      </c>
      <c r="U82">
        <v>5120</v>
      </c>
      <c r="V82">
        <v>70</v>
      </c>
      <c r="W82">
        <v>325</v>
      </c>
      <c r="X82" t="s">
        <v>131</v>
      </c>
      <c r="Y82" t="s">
        <v>320</v>
      </c>
      <c r="Z82">
        <v>70</v>
      </c>
      <c r="AA82">
        <v>1000000</v>
      </c>
      <c r="AB82">
        <v>0.3</v>
      </c>
      <c r="AC82">
        <v>25</v>
      </c>
      <c r="AD82" t="s">
        <v>321</v>
      </c>
      <c r="AE82" t="s">
        <v>322</v>
      </c>
      <c r="AG82">
        <v>81</v>
      </c>
      <c r="AH82">
        <v>95</v>
      </c>
      <c r="AI82">
        <v>55</v>
      </c>
      <c r="AJ82">
        <v>45</v>
      </c>
      <c r="AK82" t="s">
        <v>134</v>
      </c>
      <c r="AL82" t="s">
        <v>323</v>
      </c>
      <c r="AM82">
        <v>6</v>
      </c>
      <c r="AN82">
        <v>1</v>
      </c>
      <c r="AO82">
        <v>0</v>
      </c>
    </row>
    <row r="83" spans="1:41" hidden="1">
      <c r="A83" t="s">
        <v>319</v>
      </c>
      <c r="B83">
        <v>0.5</v>
      </c>
      <c r="C83">
        <v>1</v>
      </c>
      <c r="D83">
        <v>0.5</v>
      </c>
      <c r="E83">
        <v>0.5</v>
      </c>
      <c r="F83">
        <v>0.5</v>
      </c>
      <c r="G83">
        <v>2</v>
      </c>
      <c r="H83">
        <v>2</v>
      </c>
      <c r="I83">
        <v>0.25</v>
      </c>
      <c r="J83">
        <v>1</v>
      </c>
      <c r="K83">
        <v>0.5</v>
      </c>
      <c r="L83">
        <v>4</v>
      </c>
      <c r="M83">
        <v>0.5</v>
      </c>
      <c r="N83">
        <v>0.5</v>
      </c>
      <c r="O83">
        <v>0</v>
      </c>
      <c r="P83">
        <v>0.5</v>
      </c>
      <c r="Q83">
        <v>0.5</v>
      </c>
      <c r="R83">
        <v>0.25</v>
      </c>
      <c r="S83">
        <v>1</v>
      </c>
      <c r="T83">
        <v>60</v>
      </c>
      <c r="U83">
        <v>5120</v>
      </c>
      <c r="V83">
        <v>70</v>
      </c>
      <c r="W83">
        <v>465</v>
      </c>
      <c r="X83" t="s">
        <v>293</v>
      </c>
      <c r="Y83" t="s">
        <v>320</v>
      </c>
      <c r="Z83">
        <v>95</v>
      </c>
      <c r="AA83">
        <v>1000000</v>
      </c>
      <c r="AB83">
        <v>1</v>
      </c>
      <c r="AC83">
        <v>50</v>
      </c>
      <c r="AD83" t="s">
        <v>324</v>
      </c>
      <c r="AE83" t="s">
        <v>325</v>
      </c>
      <c r="AG83">
        <v>82</v>
      </c>
      <c r="AH83">
        <v>120</v>
      </c>
      <c r="AI83">
        <v>70</v>
      </c>
      <c r="AJ83">
        <v>70</v>
      </c>
      <c r="AK83" t="s">
        <v>134</v>
      </c>
      <c r="AL83" t="s">
        <v>323</v>
      </c>
      <c r="AM83">
        <v>60</v>
      </c>
      <c r="AN83">
        <v>1</v>
      </c>
      <c r="AO83">
        <v>0</v>
      </c>
    </row>
    <row r="84" spans="1:41" hidden="1">
      <c r="A84" t="s">
        <v>326</v>
      </c>
      <c r="B84">
        <v>0.5</v>
      </c>
      <c r="C84">
        <v>1</v>
      </c>
      <c r="D84">
        <v>1</v>
      </c>
      <c r="E84">
        <v>2</v>
      </c>
      <c r="F84">
        <v>1</v>
      </c>
      <c r="G84">
        <v>1</v>
      </c>
      <c r="H84">
        <v>1</v>
      </c>
      <c r="I84">
        <v>1</v>
      </c>
      <c r="J84">
        <v>0</v>
      </c>
      <c r="K84">
        <v>0.5</v>
      </c>
      <c r="L84">
        <v>0</v>
      </c>
      <c r="M84">
        <v>2</v>
      </c>
      <c r="N84">
        <v>1</v>
      </c>
      <c r="O84">
        <v>1</v>
      </c>
      <c r="P84">
        <v>1</v>
      </c>
      <c r="Q84">
        <v>2</v>
      </c>
      <c r="R84">
        <v>1</v>
      </c>
      <c r="S84">
        <v>1</v>
      </c>
      <c r="T84">
        <v>90</v>
      </c>
      <c r="U84">
        <v>5120</v>
      </c>
      <c r="V84">
        <v>70</v>
      </c>
      <c r="W84">
        <v>377</v>
      </c>
      <c r="X84" t="s">
        <v>42</v>
      </c>
      <c r="Y84" t="s">
        <v>327</v>
      </c>
      <c r="Z84">
        <v>55</v>
      </c>
      <c r="AA84">
        <v>1000000</v>
      </c>
      <c r="AB84">
        <v>0.8</v>
      </c>
      <c r="AC84">
        <v>52</v>
      </c>
      <c r="AD84" t="s">
        <v>328</v>
      </c>
      <c r="AE84" t="s">
        <v>329</v>
      </c>
      <c r="AF84">
        <v>50</v>
      </c>
      <c r="AG84">
        <v>83</v>
      </c>
      <c r="AH84">
        <v>58</v>
      </c>
      <c r="AI84">
        <v>62</v>
      </c>
      <c r="AJ84">
        <v>60</v>
      </c>
      <c r="AK84" t="s">
        <v>102</v>
      </c>
      <c r="AL84" t="s">
        <v>62</v>
      </c>
      <c r="AM84">
        <v>15</v>
      </c>
      <c r="AN84">
        <v>1</v>
      </c>
      <c r="AO84">
        <v>0</v>
      </c>
    </row>
    <row r="85" spans="1:41" hidden="1">
      <c r="A85" t="s">
        <v>330</v>
      </c>
      <c r="B85">
        <v>0.5</v>
      </c>
      <c r="C85">
        <v>1</v>
      </c>
      <c r="D85">
        <v>1</v>
      </c>
      <c r="E85">
        <v>2</v>
      </c>
      <c r="F85">
        <v>1</v>
      </c>
      <c r="G85">
        <v>1</v>
      </c>
      <c r="H85">
        <v>1</v>
      </c>
      <c r="I85">
        <v>1</v>
      </c>
      <c r="J85">
        <v>0</v>
      </c>
      <c r="K85">
        <v>0.5</v>
      </c>
      <c r="L85">
        <v>0</v>
      </c>
      <c r="M85">
        <v>2</v>
      </c>
      <c r="N85">
        <v>1</v>
      </c>
      <c r="O85">
        <v>1</v>
      </c>
      <c r="P85">
        <v>1</v>
      </c>
      <c r="Q85">
        <v>2</v>
      </c>
      <c r="R85">
        <v>1</v>
      </c>
      <c r="S85">
        <v>1</v>
      </c>
      <c r="T85">
        <v>85</v>
      </c>
      <c r="U85">
        <v>5120</v>
      </c>
      <c r="V85">
        <v>70</v>
      </c>
      <c r="W85">
        <v>310</v>
      </c>
      <c r="X85" t="s">
        <v>131</v>
      </c>
      <c r="Y85" t="s">
        <v>331</v>
      </c>
      <c r="Z85">
        <v>45</v>
      </c>
      <c r="AA85">
        <v>1000000</v>
      </c>
      <c r="AB85">
        <v>1.4</v>
      </c>
      <c r="AC85">
        <v>35</v>
      </c>
      <c r="AD85" t="s">
        <v>332</v>
      </c>
      <c r="AE85" t="s">
        <v>333</v>
      </c>
      <c r="AF85">
        <v>50</v>
      </c>
      <c r="AG85">
        <v>84</v>
      </c>
      <c r="AH85">
        <v>35</v>
      </c>
      <c r="AI85">
        <v>35</v>
      </c>
      <c r="AJ85">
        <v>75</v>
      </c>
      <c r="AK85" t="s">
        <v>102</v>
      </c>
      <c r="AL85" t="s">
        <v>62</v>
      </c>
      <c r="AM85">
        <v>39.200000000000003</v>
      </c>
      <c r="AN85">
        <v>1</v>
      </c>
      <c r="AO85">
        <v>0</v>
      </c>
    </row>
    <row r="86" spans="1:41" hidden="1">
      <c r="A86" t="s">
        <v>330</v>
      </c>
      <c r="B86">
        <v>0.5</v>
      </c>
      <c r="C86">
        <v>1</v>
      </c>
      <c r="D86">
        <v>1</v>
      </c>
      <c r="E86">
        <v>2</v>
      </c>
      <c r="F86">
        <v>1</v>
      </c>
      <c r="G86">
        <v>1</v>
      </c>
      <c r="H86">
        <v>1</v>
      </c>
      <c r="I86">
        <v>1</v>
      </c>
      <c r="J86">
        <v>0</v>
      </c>
      <c r="K86">
        <v>0.5</v>
      </c>
      <c r="L86">
        <v>0</v>
      </c>
      <c r="M86">
        <v>2</v>
      </c>
      <c r="N86">
        <v>1</v>
      </c>
      <c r="O86">
        <v>1</v>
      </c>
      <c r="P86">
        <v>1</v>
      </c>
      <c r="Q86">
        <v>2</v>
      </c>
      <c r="R86">
        <v>1</v>
      </c>
      <c r="S86">
        <v>1</v>
      </c>
      <c r="T86">
        <v>110</v>
      </c>
      <c r="U86">
        <v>5120</v>
      </c>
      <c r="V86">
        <v>70</v>
      </c>
      <c r="W86">
        <v>470</v>
      </c>
      <c r="X86" t="s">
        <v>42</v>
      </c>
      <c r="Y86" t="s">
        <v>334</v>
      </c>
      <c r="Z86">
        <v>70</v>
      </c>
      <c r="AA86">
        <v>1000000</v>
      </c>
      <c r="AB86">
        <v>1.8</v>
      </c>
      <c r="AC86">
        <v>60</v>
      </c>
      <c r="AD86" t="s">
        <v>335</v>
      </c>
      <c r="AE86" t="s">
        <v>336</v>
      </c>
      <c r="AF86">
        <v>50</v>
      </c>
      <c r="AG86">
        <v>85</v>
      </c>
      <c r="AH86">
        <v>60</v>
      </c>
      <c r="AI86">
        <v>60</v>
      </c>
      <c r="AJ86">
        <v>110</v>
      </c>
      <c r="AK86" t="s">
        <v>102</v>
      </c>
      <c r="AL86" t="s">
        <v>62</v>
      </c>
      <c r="AM86">
        <v>85.2</v>
      </c>
      <c r="AN86">
        <v>1</v>
      </c>
      <c r="AO86">
        <v>0</v>
      </c>
    </row>
    <row r="87" spans="1:41" hidden="1">
      <c r="A87" t="s">
        <v>337</v>
      </c>
      <c r="B87">
        <v>1</v>
      </c>
      <c r="C87">
        <v>1</v>
      </c>
      <c r="D87">
        <v>1</v>
      </c>
      <c r="E87">
        <v>2</v>
      </c>
      <c r="F87">
        <v>1</v>
      </c>
      <c r="G87">
        <v>1</v>
      </c>
      <c r="H87">
        <v>0.5</v>
      </c>
      <c r="I87">
        <v>1</v>
      </c>
      <c r="J87">
        <v>1</v>
      </c>
      <c r="K87">
        <v>2</v>
      </c>
      <c r="L87">
        <v>1</v>
      </c>
      <c r="M87">
        <v>0.5</v>
      </c>
      <c r="N87">
        <v>1</v>
      </c>
      <c r="O87">
        <v>1</v>
      </c>
      <c r="P87">
        <v>1</v>
      </c>
      <c r="Q87">
        <v>1</v>
      </c>
      <c r="R87">
        <v>0.5</v>
      </c>
      <c r="S87">
        <v>0.5</v>
      </c>
      <c r="T87">
        <v>45</v>
      </c>
      <c r="U87">
        <v>5120</v>
      </c>
      <c r="V87">
        <v>70</v>
      </c>
      <c r="W87">
        <v>325</v>
      </c>
      <c r="X87" t="s">
        <v>131</v>
      </c>
      <c r="Y87" t="s">
        <v>338</v>
      </c>
      <c r="Z87">
        <v>55</v>
      </c>
      <c r="AA87">
        <v>1000000</v>
      </c>
      <c r="AB87">
        <v>1.1000000000000001</v>
      </c>
      <c r="AC87">
        <v>65</v>
      </c>
      <c r="AD87" t="s">
        <v>339</v>
      </c>
      <c r="AE87" t="s">
        <v>340</v>
      </c>
      <c r="AF87">
        <v>50</v>
      </c>
      <c r="AG87">
        <v>86</v>
      </c>
      <c r="AH87">
        <v>45</v>
      </c>
      <c r="AI87">
        <v>70</v>
      </c>
      <c r="AJ87">
        <v>45</v>
      </c>
      <c r="AK87" t="s">
        <v>67</v>
      </c>
      <c r="AM87">
        <v>90</v>
      </c>
      <c r="AN87">
        <v>1</v>
      </c>
      <c r="AO87">
        <v>0</v>
      </c>
    </row>
    <row r="88" spans="1:41" hidden="1">
      <c r="A88" t="s">
        <v>337</v>
      </c>
      <c r="B88">
        <v>1</v>
      </c>
      <c r="C88">
        <v>1</v>
      </c>
      <c r="D88">
        <v>1</v>
      </c>
      <c r="E88">
        <v>2</v>
      </c>
      <c r="F88">
        <v>1</v>
      </c>
      <c r="G88">
        <v>2</v>
      </c>
      <c r="H88">
        <v>1</v>
      </c>
      <c r="I88">
        <v>1</v>
      </c>
      <c r="J88">
        <v>1</v>
      </c>
      <c r="K88">
        <v>2</v>
      </c>
      <c r="L88">
        <v>1</v>
      </c>
      <c r="M88">
        <v>0.25</v>
      </c>
      <c r="N88">
        <v>1</v>
      </c>
      <c r="O88">
        <v>1</v>
      </c>
      <c r="P88">
        <v>1</v>
      </c>
      <c r="Q88">
        <v>2</v>
      </c>
      <c r="R88">
        <v>1</v>
      </c>
      <c r="S88">
        <v>0.5</v>
      </c>
      <c r="T88">
        <v>70</v>
      </c>
      <c r="U88">
        <v>5120</v>
      </c>
      <c r="V88">
        <v>70</v>
      </c>
      <c r="W88">
        <v>475</v>
      </c>
      <c r="X88" t="s">
        <v>136</v>
      </c>
      <c r="Y88" t="s">
        <v>338</v>
      </c>
      <c r="Z88">
        <v>80</v>
      </c>
      <c r="AA88">
        <v>1000000</v>
      </c>
      <c r="AB88">
        <v>1.7</v>
      </c>
      <c r="AC88">
        <v>90</v>
      </c>
      <c r="AD88" t="s">
        <v>341</v>
      </c>
      <c r="AE88" t="s">
        <v>342</v>
      </c>
      <c r="AF88">
        <v>50</v>
      </c>
      <c r="AG88">
        <v>87</v>
      </c>
      <c r="AH88">
        <v>70</v>
      </c>
      <c r="AI88">
        <v>95</v>
      </c>
      <c r="AJ88">
        <v>70</v>
      </c>
      <c r="AK88" t="s">
        <v>67</v>
      </c>
      <c r="AL88" t="s">
        <v>143</v>
      </c>
      <c r="AM88">
        <v>120</v>
      </c>
      <c r="AN88">
        <v>1</v>
      </c>
      <c r="AO88">
        <v>0</v>
      </c>
    </row>
    <row r="89" spans="1:41" hidden="1">
      <c r="A89" t="s">
        <v>343</v>
      </c>
      <c r="B89">
        <v>0.5</v>
      </c>
      <c r="C89">
        <v>1</v>
      </c>
      <c r="D89">
        <v>1</v>
      </c>
      <c r="E89">
        <v>1</v>
      </c>
      <c r="F89">
        <v>0.5</v>
      </c>
      <c r="G89">
        <v>0.5</v>
      </c>
      <c r="H89">
        <v>1</v>
      </c>
      <c r="I89">
        <v>1</v>
      </c>
      <c r="J89">
        <v>1</v>
      </c>
      <c r="K89">
        <v>0.5</v>
      </c>
      <c r="L89">
        <v>2</v>
      </c>
      <c r="M89">
        <v>1</v>
      </c>
      <c r="N89">
        <v>1</v>
      </c>
      <c r="O89">
        <v>0.5</v>
      </c>
      <c r="P89">
        <v>2</v>
      </c>
      <c r="Q89">
        <v>1</v>
      </c>
      <c r="R89">
        <v>1</v>
      </c>
      <c r="S89">
        <v>1</v>
      </c>
      <c r="T89">
        <v>80</v>
      </c>
      <c r="U89">
        <v>5120</v>
      </c>
      <c r="V89">
        <v>70</v>
      </c>
      <c r="W89">
        <v>325</v>
      </c>
      <c r="X89" t="s">
        <v>131</v>
      </c>
      <c r="Y89" t="s">
        <v>344</v>
      </c>
      <c r="Z89">
        <v>50</v>
      </c>
      <c r="AA89">
        <v>1000000</v>
      </c>
      <c r="AC89">
        <v>80</v>
      </c>
      <c r="AD89" t="s">
        <v>345</v>
      </c>
      <c r="AE89" t="s">
        <v>346</v>
      </c>
      <c r="AF89">
        <v>50</v>
      </c>
      <c r="AG89">
        <v>88</v>
      </c>
      <c r="AH89">
        <v>40</v>
      </c>
      <c r="AI89">
        <v>50</v>
      </c>
      <c r="AJ89">
        <v>25</v>
      </c>
      <c r="AK89" t="s">
        <v>47</v>
      </c>
      <c r="AL89" t="s">
        <v>47</v>
      </c>
      <c r="AN89">
        <v>1</v>
      </c>
      <c r="AO89">
        <v>0</v>
      </c>
    </row>
    <row r="90" spans="1:41" hidden="1">
      <c r="A90" t="s">
        <v>343</v>
      </c>
      <c r="B90">
        <v>0.5</v>
      </c>
      <c r="C90">
        <v>1</v>
      </c>
      <c r="D90">
        <v>1</v>
      </c>
      <c r="E90">
        <v>1</v>
      </c>
      <c r="F90">
        <v>0.5</v>
      </c>
      <c r="G90">
        <v>0.5</v>
      </c>
      <c r="H90">
        <v>1</v>
      </c>
      <c r="I90">
        <v>1</v>
      </c>
      <c r="J90">
        <v>1</v>
      </c>
      <c r="K90">
        <v>0.5</v>
      </c>
      <c r="L90">
        <v>2</v>
      </c>
      <c r="M90">
        <v>1</v>
      </c>
      <c r="N90">
        <v>1</v>
      </c>
      <c r="O90">
        <v>0.5</v>
      </c>
      <c r="P90">
        <v>2</v>
      </c>
      <c r="Q90">
        <v>1</v>
      </c>
      <c r="R90">
        <v>1</v>
      </c>
      <c r="S90">
        <v>1</v>
      </c>
      <c r="T90">
        <v>105</v>
      </c>
      <c r="U90">
        <v>5120</v>
      </c>
      <c r="V90">
        <v>70</v>
      </c>
      <c r="W90">
        <v>500</v>
      </c>
      <c r="X90" t="s">
        <v>136</v>
      </c>
      <c r="Y90" t="s">
        <v>344</v>
      </c>
      <c r="Z90">
        <v>75</v>
      </c>
      <c r="AA90">
        <v>1000000</v>
      </c>
      <c r="AC90">
        <v>105</v>
      </c>
      <c r="AD90" t="s">
        <v>347</v>
      </c>
      <c r="AE90" t="s">
        <v>348</v>
      </c>
      <c r="AF90">
        <v>50</v>
      </c>
      <c r="AG90">
        <v>89</v>
      </c>
      <c r="AH90">
        <v>65</v>
      </c>
      <c r="AI90">
        <v>100</v>
      </c>
      <c r="AJ90">
        <v>50</v>
      </c>
      <c r="AK90" t="s">
        <v>47</v>
      </c>
      <c r="AL90" t="s">
        <v>47</v>
      </c>
      <c r="AN90">
        <v>1</v>
      </c>
      <c r="AO90">
        <v>0</v>
      </c>
    </row>
    <row r="91" spans="1:41" hidden="1">
      <c r="A91" t="s">
        <v>349</v>
      </c>
      <c r="B91">
        <v>1</v>
      </c>
      <c r="C91">
        <v>1</v>
      </c>
      <c r="D91">
        <v>1</v>
      </c>
      <c r="E91">
        <v>2</v>
      </c>
      <c r="F91">
        <v>1</v>
      </c>
      <c r="G91">
        <v>1</v>
      </c>
      <c r="H91">
        <v>0.5</v>
      </c>
      <c r="I91">
        <v>1</v>
      </c>
      <c r="J91">
        <v>1</v>
      </c>
      <c r="K91">
        <v>2</v>
      </c>
      <c r="L91">
        <v>1</v>
      </c>
      <c r="M91">
        <v>0.5</v>
      </c>
      <c r="N91">
        <v>1</v>
      </c>
      <c r="O91">
        <v>1</v>
      </c>
      <c r="P91">
        <v>1</v>
      </c>
      <c r="Q91">
        <v>1</v>
      </c>
      <c r="R91">
        <v>0.5</v>
      </c>
      <c r="S91">
        <v>0.5</v>
      </c>
      <c r="T91">
        <v>65</v>
      </c>
      <c r="U91">
        <v>5120</v>
      </c>
      <c r="V91">
        <v>70</v>
      </c>
      <c r="W91">
        <v>305</v>
      </c>
      <c r="X91" t="s">
        <v>131</v>
      </c>
      <c r="Y91" t="s">
        <v>350</v>
      </c>
      <c r="Z91">
        <v>100</v>
      </c>
      <c r="AA91">
        <v>1250000</v>
      </c>
      <c r="AB91">
        <v>0.3</v>
      </c>
      <c r="AC91">
        <v>30</v>
      </c>
      <c r="AD91" t="s">
        <v>351</v>
      </c>
      <c r="AE91" t="s">
        <v>352</v>
      </c>
      <c r="AF91">
        <v>50</v>
      </c>
      <c r="AG91">
        <v>90</v>
      </c>
      <c r="AH91">
        <v>45</v>
      </c>
      <c r="AI91">
        <v>25</v>
      </c>
      <c r="AJ91">
        <v>40</v>
      </c>
      <c r="AK91" t="s">
        <v>67</v>
      </c>
      <c r="AM91">
        <v>4</v>
      </c>
      <c r="AN91">
        <v>1</v>
      </c>
      <c r="AO91">
        <v>0</v>
      </c>
    </row>
    <row r="92" spans="1:41" hidden="1">
      <c r="A92" t="s">
        <v>349</v>
      </c>
      <c r="B92">
        <v>1</v>
      </c>
      <c r="C92">
        <v>1</v>
      </c>
      <c r="D92">
        <v>1</v>
      </c>
      <c r="E92">
        <v>2</v>
      </c>
      <c r="F92">
        <v>1</v>
      </c>
      <c r="G92">
        <v>2</v>
      </c>
      <c r="H92">
        <v>1</v>
      </c>
      <c r="I92">
        <v>1</v>
      </c>
      <c r="J92">
        <v>1</v>
      </c>
      <c r="K92">
        <v>2</v>
      </c>
      <c r="L92">
        <v>1</v>
      </c>
      <c r="M92">
        <v>0.25</v>
      </c>
      <c r="N92">
        <v>1</v>
      </c>
      <c r="O92">
        <v>1</v>
      </c>
      <c r="P92">
        <v>1</v>
      </c>
      <c r="Q92">
        <v>2</v>
      </c>
      <c r="R92">
        <v>1</v>
      </c>
      <c r="S92">
        <v>0.5</v>
      </c>
      <c r="T92">
        <v>95</v>
      </c>
      <c r="U92">
        <v>5120</v>
      </c>
      <c r="V92">
        <v>70</v>
      </c>
      <c r="W92">
        <v>525</v>
      </c>
      <c r="X92" t="s">
        <v>293</v>
      </c>
      <c r="Y92" t="s">
        <v>350</v>
      </c>
      <c r="Z92">
        <v>180</v>
      </c>
      <c r="AA92">
        <v>1250000</v>
      </c>
      <c r="AB92">
        <v>1.5</v>
      </c>
      <c r="AC92">
        <v>50</v>
      </c>
      <c r="AD92" t="s">
        <v>353</v>
      </c>
      <c r="AE92" t="s">
        <v>354</v>
      </c>
      <c r="AF92">
        <v>50</v>
      </c>
      <c r="AG92">
        <v>91</v>
      </c>
      <c r="AH92">
        <v>85</v>
      </c>
      <c r="AI92">
        <v>45</v>
      </c>
      <c r="AJ92">
        <v>70</v>
      </c>
      <c r="AK92" t="s">
        <v>67</v>
      </c>
      <c r="AL92" t="s">
        <v>143</v>
      </c>
      <c r="AM92">
        <v>132.5</v>
      </c>
      <c r="AN92">
        <v>1</v>
      </c>
      <c r="AO92">
        <v>0</v>
      </c>
    </row>
    <row r="93" spans="1:41" hidden="1">
      <c r="A93" t="s">
        <v>355</v>
      </c>
      <c r="B93">
        <v>0.25</v>
      </c>
      <c r="C93">
        <v>2</v>
      </c>
      <c r="D93">
        <v>1</v>
      </c>
      <c r="E93">
        <v>1</v>
      </c>
      <c r="F93">
        <v>0.5</v>
      </c>
      <c r="G93">
        <v>0</v>
      </c>
      <c r="H93">
        <v>1</v>
      </c>
      <c r="I93">
        <v>1</v>
      </c>
      <c r="J93">
        <v>2</v>
      </c>
      <c r="K93">
        <v>0.5</v>
      </c>
      <c r="L93">
        <v>2</v>
      </c>
      <c r="M93">
        <v>1</v>
      </c>
      <c r="N93">
        <v>0</v>
      </c>
      <c r="O93">
        <v>0.25</v>
      </c>
      <c r="P93">
        <v>2</v>
      </c>
      <c r="Q93">
        <v>1</v>
      </c>
      <c r="R93">
        <v>1</v>
      </c>
      <c r="S93">
        <v>1</v>
      </c>
      <c r="T93">
        <v>35</v>
      </c>
      <c r="U93">
        <v>5120</v>
      </c>
      <c r="V93">
        <v>70</v>
      </c>
      <c r="W93">
        <v>310</v>
      </c>
      <c r="X93" t="s">
        <v>131</v>
      </c>
      <c r="Y93" t="s">
        <v>356</v>
      </c>
      <c r="Z93">
        <v>30</v>
      </c>
      <c r="AA93">
        <v>1059860</v>
      </c>
      <c r="AB93">
        <v>1.3</v>
      </c>
      <c r="AC93">
        <v>30</v>
      </c>
      <c r="AD93" t="s">
        <v>357</v>
      </c>
      <c r="AE93" t="s">
        <v>358</v>
      </c>
      <c r="AF93">
        <v>50</v>
      </c>
      <c r="AG93">
        <v>92</v>
      </c>
      <c r="AH93">
        <v>100</v>
      </c>
      <c r="AI93">
        <v>35</v>
      </c>
      <c r="AJ93">
        <v>80</v>
      </c>
      <c r="AK93" t="s">
        <v>359</v>
      </c>
      <c r="AL93" t="s">
        <v>47</v>
      </c>
      <c r="AM93">
        <v>0.1</v>
      </c>
      <c r="AN93">
        <v>1</v>
      </c>
      <c r="AO93">
        <v>0</v>
      </c>
    </row>
    <row r="94" spans="1:41" hidden="1">
      <c r="A94" t="s">
        <v>355</v>
      </c>
      <c r="B94">
        <v>0.25</v>
      </c>
      <c r="C94">
        <v>2</v>
      </c>
      <c r="D94">
        <v>1</v>
      </c>
      <c r="E94">
        <v>1</v>
      </c>
      <c r="F94">
        <v>0.5</v>
      </c>
      <c r="G94">
        <v>0</v>
      </c>
      <c r="H94">
        <v>1</v>
      </c>
      <c r="I94">
        <v>1</v>
      </c>
      <c r="J94">
        <v>2</v>
      </c>
      <c r="K94">
        <v>0.5</v>
      </c>
      <c r="L94">
        <v>2</v>
      </c>
      <c r="M94">
        <v>1</v>
      </c>
      <c r="N94">
        <v>0</v>
      </c>
      <c r="O94">
        <v>0.25</v>
      </c>
      <c r="P94">
        <v>2</v>
      </c>
      <c r="Q94">
        <v>1</v>
      </c>
      <c r="R94">
        <v>1</v>
      </c>
      <c r="S94">
        <v>1</v>
      </c>
      <c r="T94">
        <v>50</v>
      </c>
      <c r="U94">
        <v>5120</v>
      </c>
      <c r="V94">
        <v>70</v>
      </c>
      <c r="W94">
        <v>405</v>
      </c>
      <c r="X94" t="s">
        <v>119</v>
      </c>
      <c r="Y94" t="s">
        <v>356</v>
      </c>
      <c r="Z94">
        <v>45</v>
      </c>
      <c r="AA94">
        <v>1059860</v>
      </c>
      <c r="AB94">
        <v>1.6</v>
      </c>
      <c r="AC94">
        <v>45</v>
      </c>
      <c r="AD94" t="s">
        <v>360</v>
      </c>
      <c r="AE94" t="s">
        <v>361</v>
      </c>
      <c r="AF94">
        <v>50</v>
      </c>
      <c r="AG94">
        <v>93</v>
      </c>
      <c r="AH94">
        <v>115</v>
      </c>
      <c r="AI94">
        <v>55</v>
      </c>
      <c r="AJ94">
        <v>95</v>
      </c>
      <c r="AK94" t="s">
        <v>359</v>
      </c>
      <c r="AL94" t="s">
        <v>47</v>
      </c>
      <c r="AM94">
        <v>0.1</v>
      </c>
      <c r="AN94">
        <v>1</v>
      </c>
      <c r="AO94">
        <v>0</v>
      </c>
    </row>
    <row r="95" spans="1:41" hidden="1">
      <c r="A95" t="s">
        <v>362</v>
      </c>
      <c r="B95">
        <v>0.25</v>
      </c>
      <c r="C95">
        <v>2</v>
      </c>
      <c r="D95">
        <v>1</v>
      </c>
      <c r="E95">
        <v>1</v>
      </c>
      <c r="F95">
        <v>0.5</v>
      </c>
      <c r="G95">
        <v>0</v>
      </c>
      <c r="H95">
        <v>1</v>
      </c>
      <c r="I95">
        <v>1</v>
      </c>
      <c r="J95">
        <v>2</v>
      </c>
      <c r="K95">
        <v>0.5</v>
      </c>
      <c r="L95">
        <v>2</v>
      </c>
      <c r="M95">
        <v>1</v>
      </c>
      <c r="N95">
        <v>0</v>
      </c>
      <c r="O95">
        <v>0.25</v>
      </c>
      <c r="P95">
        <v>2</v>
      </c>
      <c r="Q95">
        <v>1</v>
      </c>
      <c r="R95">
        <v>1</v>
      </c>
      <c r="S95">
        <v>1</v>
      </c>
      <c r="T95">
        <v>65</v>
      </c>
      <c r="U95">
        <v>5120</v>
      </c>
      <c r="V95">
        <v>70</v>
      </c>
      <c r="W95">
        <v>600</v>
      </c>
      <c r="X95" t="s">
        <v>42</v>
      </c>
      <c r="Y95" t="s">
        <v>363</v>
      </c>
      <c r="Z95">
        <v>80</v>
      </c>
      <c r="AA95">
        <v>1059860</v>
      </c>
      <c r="AB95">
        <v>1.5</v>
      </c>
      <c r="AC95">
        <v>60</v>
      </c>
      <c r="AD95" t="s">
        <v>364</v>
      </c>
      <c r="AE95" t="s">
        <v>365</v>
      </c>
      <c r="AF95">
        <v>50</v>
      </c>
      <c r="AG95">
        <v>94</v>
      </c>
      <c r="AH95">
        <v>170</v>
      </c>
      <c r="AI95">
        <v>95</v>
      </c>
      <c r="AJ95">
        <v>130</v>
      </c>
      <c r="AK95" t="s">
        <v>359</v>
      </c>
      <c r="AL95" t="s">
        <v>47</v>
      </c>
      <c r="AM95">
        <v>40.5</v>
      </c>
      <c r="AN95">
        <v>1</v>
      </c>
      <c r="AO95">
        <v>0</v>
      </c>
    </row>
    <row r="96" spans="1:41" hidden="1">
      <c r="A96" t="s">
        <v>366</v>
      </c>
      <c r="B96">
        <v>1</v>
      </c>
      <c r="C96">
        <v>1</v>
      </c>
      <c r="D96">
        <v>1</v>
      </c>
      <c r="E96">
        <v>0</v>
      </c>
      <c r="F96">
        <v>1</v>
      </c>
      <c r="G96">
        <v>2</v>
      </c>
      <c r="H96">
        <v>0.5</v>
      </c>
      <c r="I96">
        <v>0.5</v>
      </c>
      <c r="J96">
        <v>1</v>
      </c>
      <c r="K96">
        <v>4</v>
      </c>
      <c r="L96">
        <v>2</v>
      </c>
      <c r="M96">
        <v>2</v>
      </c>
      <c r="N96">
        <v>0.5</v>
      </c>
      <c r="O96">
        <v>0.25</v>
      </c>
      <c r="P96">
        <v>1</v>
      </c>
      <c r="Q96">
        <v>0.5</v>
      </c>
      <c r="R96">
        <v>2</v>
      </c>
      <c r="S96">
        <v>4</v>
      </c>
      <c r="T96">
        <v>45</v>
      </c>
      <c r="U96">
        <v>6400</v>
      </c>
      <c r="V96">
        <v>70</v>
      </c>
      <c r="W96">
        <v>385</v>
      </c>
      <c r="X96" t="s">
        <v>42</v>
      </c>
      <c r="Y96" t="s">
        <v>367</v>
      </c>
      <c r="Z96">
        <v>160</v>
      </c>
      <c r="AA96">
        <v>1000000</v>
      </c>
      <c r="AB96">
        <v>8.8000000000000007</v>
      </c>
      <c r="AC96">
        <v>35</v>
      </c>
      <c r="AD96" t="s">
        <v>368</v>
      </c>
      <c r="AE96" t="s">
        <v>369</v>
      </c>
      <c r="AF96">
        <v>50</v>
      </c>
      <c r="AG96">
        <v>95</v>
      </c>
      <c r="AH96">
        <v>30</v>
      </c>
      <c r="AI96">
        <v>45</v>
      </c>
      <c r="AJ96">
        <v>70</v>
      </c>
      <c r="AK96" t="s">
        <v>300</v>
      </c>
      <c r="AL96" t="s">
        <v>142</v>
      </c>
      <c r="AM96">
        <v>210</v>
      </c>
      <c r="AN96">
        <v>1</v>
      </c>
      <c r="AO96">
        <v>0</v>
      </c>
    </row>
    <row r="97" spans="1:41" hidden="1">
      <c r="A97" t="s">
        <v>370</v>
      </c>
      <c r="B97">
        <v>2</v>
      </c>
      <c r="C97">
        <v>2</v>
      </c>
      <c r="D97">
        <v>1</v>
      </c>
      <c r="E97">
        <v>1</v>
      </c>
      <c r="F97">
        <v>1</v>
      </c>
      <c r="G97">
        <v>0.5</v>
      </c>
      <c r="H97">
        <v>1</v>
      </c>
      <c r="I97">
        <v>1</v>
      </c>
      <c r="J97">
        <v>2</v>
      </c>
      <c r="K97">
        <v>1</v>
      </c>
      <c r="L97">
        <v>1</v>
      </c>
      <c r="M97">
        <v>1</v>
      </c>
      <c r="N97">
        <v>1</v>
      </c>
      <c r="O97">
        <v>1</v>
      </c>
      <c r="P97">
        <v>0.5</v>
      </c>
      <c r="Q97">
        <v>1</v>
      </c>
      <c r="R97">
        <v>1</v>
      </c>
      <c r="S97">
        <v>1</v>
      </c>
      <c r="T97">
        <v>48</v>
      </c>
      <c r="U97">
        <v>5120</v>
      </c>
      <c r="V97">
        <v>70</v>
      </c>
      <c r="W97">
        <v>328</v>
      </c>
      <c r="X97" t="s">
        <v>131</v>
      </c>
      <c r="Y97" t="s">
        <v>371</v>
      </c>
      <c r="Z97">
        <v>45</v>
      </c>
      <c r="AA97">
        <v>1000000</v>
      </c>
      <c r="AB97">
        <v>1</v>
      </c>
      <c r="AC97">
        <v>60</v>
      </c>
      <c r="AD97" t="s">
        <v>372</v>
      </c>
      <c r="AE97" t="s">
        <v>373</v>
      </c>
      <c r="AF97">
        <v>50</v>
      </c>
      <c r="AG97">
        <v>96</v>
      </c>
      <c r="AH97">
        <v>43</v>
      </c>
      <c r="AI97">
        <v>90</v>
      </c>
      <c r="AJ97">
        <v>42</v>
      </c>
      <c r="AK97" t="s">
        <v>266</v>
      </c>
      <c r="AM97">
        <v>32.4</v>
      </c>
      <c r="AN97">
        <v>1</v>
      </c>
      <c r="AO97">
        <v>0</v>
      </c>
    </row>
    <row r="98" spans="1:41" hidden="1">
      <c r="A98" t="s">
        <v>370</v>
      </c>
      <c r="B98">
        <v>2</v>
      </c>
      <c r="C98">
        <v>2</v>
      </c>
      <c r="D98">
        <v>1</v>
      </c>
      <c r="E98">
        <v>1</v>
      </c>
      <c r="F98">
        <v>1</v>
      </c>
      <c r="G98">
        <v>0.5</v>
      </c>
      <c r="H98">
        <v>1</v>
      </c>
      <c r="I98">
        <v>1</v>
      </c>
      <c r="J98">
        <v>2</v>
      </c>
      <c r="K98">
        <v>1</v>
      </c>
      <c r="L98">
        <v>1</v>
      </c>
      <c r="M98">
        <v>1</v>
      </c>
      <c r="N98">
        <v>1</v>
      </c>
      <c r="O98">
        <v>1</v>
      </c>
      <c r="P98">
        <v>0.5</v>
      </c>
      <c r="Q98">
        <v>1</v>
      </c>
      <c r="R98">
        <v>1</v>
      </c>
      <c r="S98">
        <v>1</v>
      </c>
      <c r="T98">
        <v>73</v>
      </c>
      <c r="U98">
        <v>5120</v>
      </c>
      <c r="V98">
        <v>70</v>
      </c>
      <c r="W98">
        <v>483</v>
      </c>
      <c r="X98" t="s">
        <v>136</v>
      </c>
      <c r="Y98" t="s">
        <v>371</v>
      </c>
      <c r="Z98">
        <v>70</v>
      </c>
      <c r="AA98">
        <v>1000000</v>
      </c>
      <c r="AB98">
        <v>1.6</v>
      </c>
      <c r="AC98">
        <v>85</v>
      </c>
      <c r="AD98" t="s">
        <v>374</v>
      </c>
      <c r="AE98" t="s">
        <v>375</v>
      </c>
      <c r="AF98">
        <v>50</v>
      </c>
      <c r="AG98">
        <v>97</v>
      </c>
      <c r="AH98">
        <v>73</v>
      </c>
      <c r="AI98">
        <v>115</v>
      </c>
      <c r="AJ98">
        <v>67</v>
      </c>
      <c r="AK98" t="s">
        <v>266</v>
      </c>
      <c r="AM98">
        <v>75.599999999999994</v>
      </c>
      <c r="AN98">
        <v>1</v>
      </c>
      <c r="AO98">
        <v>0</v>
      </c>
    </row>
    <row r="99" spans="1:41" hidden="1">
      <c r="A99" t="s">
        <v>376</v>
      </c>
      <c r="B99">
        <v>1</v>
      </c>
      <c r="C99">
        <v>1</v>
      </c>
      <c r="D99">
        <v>1</v>
      </c>
      <c r="E99">
        <v>2</v>
      </c>
      <c r="F99">
        <v>1</v>
      </c>
      <c r="G99">
        <v>1</v>
      </c>
      <c r="H99">
        <v>0.5</v>
      </c>
      <c r="I99">
        <v>1</v>
      </c>
      <c r="J99">
        <v>1</v>
      </c>
      <c r="K99">
        <v>2</v>
      </c>
      <c r="L99">
        <v>1</v>
      </c>
      <c r="M99">
        <v>0.5</v>
      </c>
      <c r="N99">
        <v>1</v>
      </c>
      <c r="O99">
        <v>1</v>
      </c>
      <c r="P99">
        <v>1</v>
      </c>
      <c r="Q99">
        <v>1</v>
      </c>
      <c r="R99">
        <v>0.5</v>
      </c>
      <c r="S99">
        <v>0.5</v>
      </c>
      <c r="T99">
        <v>105</v>
      </c>
      <c r="U99">
        <v>5120</v>
      </c>
      <c r="V99">
        <v>70</v>
      </c>
      <c r="W99">
        <v>325</v>
      </c>
      <c r="X99" t="s">
        <v>377</v>
      </c>
      <c r="Y99" t="s">
        <v>378</v>
      </c>
      <c r="Z99">
        <v>90</v>
      </c>
      <c r="AA99">
        <v>1000000</v>
      </c>
      <c r="AB99">
        <v>0.4</v>
      </c>
      <c r="AC99">
        <v>30</v>
      </c>
      <c r="AD99" t="s">
        <v>379</v>
      </c>
      <c r="AE99" t="s">
        <v>380</v>
      </c>
      <c r="AF99">
        <v>50</v>
      </c>
      <c r="AG99">
        <v>98</v>
      </c>
      <c r="AH99">
        <v>25</v>
      </c>
      <c r="AI99">
        <v>25</v>
      </c>
      <c r="AJ99">
        <v>50</v>
      </c>
      <c r="AK99" t="s">
        <v>67</v>
      </c>
      <c r="AM99">
        <v>6.5</v>
      </c>
      <c r="AN99">
        <v>1</v>
      </c>
      <c r="AO99">
        <v>0</v>
      </c>
    </row>
    <row r="100" spans="1:41" hidden="1">
      <c r="A100" t="s">
        <v>376</v>
      </c>
      <c r="B100">
        <v>1</v>
      </c>
      <c r="C100">
        <v>1</v>
      </c>
      <c r="D100">
        <v>1</v>
      </c>
      <c r="E100">
        <v>2</v>
      </c>
      <c r="F100">
        <v>1</v>
      </c>
      <c r="G100">
        <v>1</v>
      </c>
      <c r="H100">
        <v>0.5</v>
      </c>
      <c r="I100">
        <v>1</v>
      </c>
      <c r="J100">
        <v>1</v>
      </c>
      <c r="K100">
        <v>2</v>
      </c>
      <c r="L100">
        <v>1</v>
      </c>
      <c r="M100">
        <v>0.5</v>
      </c>
      <c r="N100">
        <v>1</v>
      </c>
      <c r="O100">
        <v>1</v>
      </c>
      <c r="P100">
        <v>1</v>
      </c>
      <c r="Q100">
        <v>1</v>
      </c>
      <c r="R100">
        <v>0.5</v>
      </c>
      <c r="S100">
        <v>0.5</v>
      </c>
      <c r="T100">
        <v>130</v>
      </c>
      <c r="U100">
        <v>5120</v>
      </c>
      <c r="V100">
        <v>70</v>
      </c>
      <c r="W100">
        <v>475</v>
      </c>
      <c r="X100" t="s">
        <v>293</v>
      </c>
      <c r="Y100" t="s">
        <v>381</v>
      </c>
      <c r="Z100">
        <v>115</v>
      </c>
      <c r="AA100">
        <v>1000000</v>
      </c>
      <c r="AB100">
        <v>1.3</v>
      </c>
      <c r="AC100">
        <v>55</v>
      </c>
      <c r="AD100" t="s">
        <v>382</v>
      </c>
      <c r="AE100" t="s">
        <v>383</v>
      </c>
      <c r="AF100">
        <v>50</v>
      </c>
      <c r="AG100">
        <v>99</v>
      </c>
      <c r="AH100">
        <v>50</v>
      </c>
      <c r="AI100">
        <v>50</v>
      </c>
      <c r="AJ100">
        <v>75</v>
      </c>
      <c r="AK100" t="s">
        <v>67</v>
      </c>
      <c r="AM100">
        <v>60</v>
      </c>
      <c r="AN100">
        <v>1</v>
      </c>
      <c r="AO100">
        <v>0</v>
      </c>
    </row>
    <row r="101" spans="1:41" hidden="1">
      <c r="A101" t="s">
        <v>384</v>
      </c>
      <c r="B101">
        <v>1</v>
      </c>
      <c r="C101">
        <v>1</v>
      </c>
      <c r="D101">
        <v>1</v>
      </c>
      <c r="E101">
        <v>0.5</v>
      </c>
      <c r="F101">
        <v>1</v>
      </c>
      <c r="G101">
        <v>1</v>
      </c>
      <c r="H101">
        <v>1</v>
      </c>
      <c r="I101">
        <v>0.5</v>
      </c>
      <c r="J101">
        <v>1</v>
      </c>
      <c r="K101">
        <v>1</v>
      </c>
      <c r="L101">
        <v>2</v>
      </c>
      <c r="M101">
        <v>1</v>
      </c>
      <c r="N101">
        <v>1</v>
      </c>
      <c r="O101">
        <v>1</v>
      </c>
      <c r="P101">
        <v>1</v>
      </c>
      <c r="Q101">
        <v>1</v>
      </c>
      <c r="R101">
        <v>0.5</v>
      </c>
      <c r="S101">
        <v>1</v>
      </c>
      <c r="T101">
        <v>30</v>
      </c>
      <c r="U101">
        <v>5120</v>
      </c>
      <c r="V101">
        <v>70</v>
      </c>
      <c r="W101">
        <v>330</v>
      </c>
      <c r="X101" t="s">
        <v>131</v>
      </c>
      <c r="Y101" t="s">
        <v>385</v>
      </c>
      <c r="Z101">
        <v>50</v>
      </c>
      <c r="AA101">
        <v>1000000</v>
      </c>
      <c r="AB101">
        <v>0.5</v>
      </c>
      <c r="AC101">
        <v>40</v>
      </c>
      <c r="AD101" t="s">
        <v>386</v>
      </c>
      <c r="AE101" t="s">
        <v>387</v>
      </c>
      <c r="AG101">
        <v>100</v>
      </c>
      <c r="AH101">
        <v>55</v>
      </c>
      <c r="AI101">
        <v>55</v>
      </c>
      <c r="AJ101">
        <v>100</v>
      </c>
      <c r="AK101" t="s">
        <v>134</v>
      </c>
      <c r="AM101">
        <v>10.4</v>
      </c>
      <c r="AN101">
        <v>1</v>
      </c>
      <c r="AO101">
        <v>0</v>
      </c>
    </row>
    <row r="102" spans="1:41" hidden="1">
      <c r="A102" t="s">
        <v>384</v>
      </c>
      <c r="B102">
        <v>1</v>
      </c>
      <c r="C102">
        <v>1</v>
      </c>
      <c r="D102">
        <v>1</v>
      </c>
      <c r="E102">
        <v>0.5</v>
      </c>
      <c r="F102">
        <v>1</v>
      </c>
      <c r="G102">
        <v>1</v>
      </c>
      <c r="H102">
        <v>1</v>
      </c>
      <c r="I102">
        <v>0.5</v>
      </c>
      <c r="J102">
        <v>1</v>
      </c>
      <c r="K102">
        <v>1</v>
      </c>
      <c r="L102">
        <v>2</v>
      </c>
      <c r="M102">
        <v>1</v>
      </c>
      <c r="N102">
        <v>1</v>
      </c>
      <c r="O102">
        <v>1</v>
      </c>
      <c r="P102">
        <v>1</v>
      </c>
      <c r="Q102">
        <v>1</v>
      </c>
      <c r="R102">
        <v>0.5</v>
      </c>
      <c r="S102">
        <v>1</v>
      </c>
      <c r="T102">
        <v>50</v>
      </c>
      <c r="U102">
        <v>5120</v>
      </c>
      <c r="V102">
        <v>70</v>
      </c>
      <c r="W102">
        <v>490</v>
      </c>
      <c r="X102" t="s">
        <v>293</v>
      </c>
      <c r="Y102" t="s">
        <v>385</v>
      </c>
      <c r="Z102">
        <v>70</v>
      </c>
      <c r="AA102">
        <v>1000000</v>
      </c>
      <c r="AB102">
        <v>1.2</v>
      </c>
      <c r="AC102">
        <v>60</v>
      </c>
      <c r="AD102" t="s">
        <v>388</v>
      </c>
      <c r="AE102" t="s">
        <v>389</v>
      </c>
      <c r="AG102">
        <v>101</v>
      </c>
      <c r="AH102">
        <v>80</v>
      </c>
      <c r="AI102">
        <v>80</v>
      </c>
      <c r="AJ102">
        <v>150</v>
      </c>
      <c r="AK102" t="s">
        <v>134</v>
      </c>
      <c r="AM102">
        <v>66.599999999999994</v>
      </c>
      <c r="AN102">
        <v>1</v>
      </c>
      <c r="AO102">
        <v>0</v>
      </c>
    </row>
    <row r="103" spans="1:41" hidden="1">
      <c r="A103" t="s">
        <v>390</v>
      </c>
      <c r="B103">
        <v>4</v>
      </c>
      <c r="C103">
        <v>2</v>
      </c>
      <c r="D103">
        <v>1</v>
      </c>
      <c r="E103">
        <v>0.5</v>
      </c>
      <c r="F103">
        <v>1</v>
      </c>
      <c r="G103">
        <v>0.5</v>
      </c>
      <c r="H103">
        <v>2</v>
      </c>
      <c r="I103">
        <v>2</v>
      </c>
      <c r="J103">
        <v>2</v>
      </c>
      <c r="K103">
        <v>0.5</v>
      </c>
      <c r="L103">
        <v>0.5</v>
      </c>
      <c r="M103">
        <v>2</v>
      </c>
      <c r="N103">
        <v>1</v>
      </c>
      <c r="O103">
        <v>2</v>
      </c>
      <c r="P103">
        <v>0.5</v>
      </c>
      <c r="Q103">
        <v>1</v>
      </c>
      <c r="R103">
        <v>1</v>
      </c>
      <c r="S103">
        <v>0.5</v>
      </c>
      <c r="T103">
        <v>40</v>
      </c>
      <c r="U103">
        <v>5120</v>
      </c>
      <c r="V103">
        <v>70</v>
      </c>
      <c r="W103">
        <v>325</v>
      </c>
      <c r="X103" t="s">
        <v>119</v>
      </c>
      <c r="Y103" t="s">
        <v>391</v>
      </c>
      <c r="Z103">
        <v>80</v>
      </c>
      <c r="AA103">
        <v>1250000</v>
      </c>
      <c r="AB103">
        <v>0.4</v>
      </c>
      <c r="AC103">
        <v>60</v>
      </c>
      <c r="AD103" t="s">
        <v>392</v>
      </c>
      <c r="AE103" t="s">
        <v>393</v>
      </c>
      <c r="AF103">
        <v>50</v>
      </c>
      <c r="AG103">
        <v>102</v>
      </c>
      <c r="AH103">
        <v>60</v>
      </c>
      <c r="AI103">
        <v>45</v>
      </c>
      <c r="AJ103">
        <v>40</v>
      </c>
      <c r="AK103" t="s">
        <v>46</v>
      </c>
      <c r="AL103" t="s">
        <v>266</v>
      </c>
      <c r="AM103">
        <v>2.5</v>
      </c>
      <c r="AN103">
        <v>1</v>
      </c>
      <c r="AO103">
        <v>0</v>
      </c>
    </row>
    <row r="104" spans="1:41" hidden="1">
      <c r="A104" t="s">
        <v>394</v>
      </c>
      <c r="B104">
        <v>4</v>
      </c>
      <c r="C104">
        <v>2</v>
      </c>
      <c r="D104">
        <v>1</v>
      </c>
      <c r="E104">
        <v>0.5</v>
      </c>
      <c r="F104">
        <v>1</v>
      </c>
      <c r="G104">
        <v>0.5</v>
      </c>
      <c r="H104">
        <v>2</v>
      </c>
      <c r="I104">
        <v>2</v>
      </c>
      <c r="J104">
        <v>2</v>
      </c>
      <c r="K104">
        <v>0.5</v>
      </c>
      <c r="L104">
        <v>0.5</v>
      </c>
      <c r="M104">
        <v>2</v>
      </c>
      <c r="N104">
        <v>1</v>
      </c>
      <c r="O104">
        <v>2</v>
      </c>
      <c r="P104">
        <v>0.5</v>
      </c>
      <c r="Q104">
        <v>1</v>
      </c>
      <c r="R104">
        <v>1</v>
      </c>
      <c r="S104">
        <v>0.5</v>
      </c>
      <c r="T104">
        <v>105</v>
      </c>
      <c r="U104">
        <v>5120</v>
      </c>
      <c r="V104">
        <v>70</v>
      </c>
      <c r="W104">
        <v>530</v>
      </c>
      <c r="X104" t="s">
        <v>42</v>
      </c>
      <c r="Y104" t="s">
        <v>395</v>
      </c>
      <c r="Z104">
        <v>85</v>
      </c>
      <c r="AA104">
        <v>1250000</v>
      </c>
      <c r="AC104">
        <v>95</v>
      </c>
      <c r="AD104" t="s">
        <v>396</v>
      </c>
      <c r="AE104" t="s">
        <v>397</v>
      </c>
      <c r="AF104">
        <v>50</v>
      </c>
      <c r="AG104">
        <v>103</v>
      </c>
      <c r="AH104">
        <v>125</v>
      </c>
      <c r="AI104">
        <v>75</v>
      </c>
      <c r="AJ104">
        <v>45</v>
      </c>
      <c r="AK104" t="s">
        <v>46</v>
      </c>
      <c r="AL104" t="s">
        <v>266</v>
      </c>
      <c r="AN104">
        <v>1</v>
      </c>
      <c r="AO104">
        <v>0</v>
      </c>
    </row>
    <row r="105" spans="1:41" hidden="1">
      <c r="A105" t="s">
        <v>398</v>
      </c>
      <c r="B105">
        <v>1</v>
      </c>
      <c r="C105">
        <v>1</v>
      </c>
      <c r="D105">
        <v>1</v>
      </c>
      <c r="E105">
        <v>0</v>
      </c>
      <c r="F105">
        <v>1</v>
      </c>
      <c r="G105">
        <v>1</v>
      </c>
      <c r="H105">
        <v>1</v>
      </c>
      <c r="I105">
        <v>1</v>
      </c>
      <c r="J105">
        <v>1</v>
      </c>
      <c r="K105">
        <v>2</v>
      </c>
      <c r="L105">
        <v>1</v>
      </c>
      <c r="M105">
        <v>2</v>
      </c>
      <c r="N105">
        <v>1</v>
      </c>
      <c r="O105">
        <v>0.5</v>
      </c>
      <c r="P105">
        <v>1</v>
      </c>
      <c r="Q105">
        <v>0.5</v>
      </c>
      <c r="R105">
        <v>1</v>
      </c>
      <c r="S105">
        <v>2</v>
      </c>
      <c r="T105">
        <v>50</v>
      </c>
      <c r="U105">
        <v>5120</v>
      </c>
      <c r="V105">
        <v>70</v>
      </c>
      <c r="W105">
        <v>320</v>
      </c>
      <c r="X105" t="s">
        <v>131</v>
      </c>
      <c r="Y105" t="s">
        <v>399</v>
      </c>
      <c r="Z105">
        <v>95</v>
      </c>
      <c r="AA105">
        <v>1000000</v>
      </c>
      <c r="AB105">
        <v>0.4</v>
      </c>
      <c r="AC105">
        <v>50</v>
      </c>
      <c r="AD105" t="s">
        <v>400</v>
      </c>
      <c r="AE105" t="s">
        <v>401</v>
      </c>
      <c r="AF105">
        <v>50</v>
      </c>
      <c r="AG105">
        <v>104</v>
      </c>
      <c r="AH105">
        <v>40</v>
      </c>
      <c r="AI105">
        <v>50</v>
      </c>
      <c r="AJ105">
        <v>35</v>
      </c>
      <c r="AK105" t="s">
        <v>142</v>
      </c>
      <c r="AM105">
        <v>6.5</v>
      </c>
      <c r="AN105">
        <v>1</v>
      </c>
      <c r="AO105">
        <v>0</v>
      </c>
    </row>
    <row r="106" spans="1:41" hidden="1">
      <c r="A106" t="s">
        <v>402</v>
      </c>
      <c r="B106">
        <v>1</v>
      </c>
      <c r="C106">
        <v>1</v>
      </c>
      <c r="D106">
        <v>1</v>
      </c>
      <c r="E106">
        <v>0</v>
      </c>
      <c r="F106">
        <v>1</v>
      </c>
      <c r="G106">
        <v>1</v>
      </c>
      <c r="H106">
        <v>1</v>
      </c>
      <c r="I106">
        <v>1</v>
      </c>
      <c r="J106">
        <v>1</v>
      </c>
      <c r="K106">
        <v>2</v>
      </c>
      <c r="L106">
        <v>1</v>
      </c>
      <c r="M106">
        <v>2</v>
      </c>
      <c r="N106">
        <v>1</v>
      </c>
      <c r="O106">
        <v>0.5</v>
      </c>
      <c r="P106">
        <v>1</v>
      </c>
      <c r="Q106">
        <v>0.5</v>
      </c>
      <c r="R106">
        <v>1</v>
      </c>
      <c r="S106">
        <v>2</v>
      </c>
      <c r="T106">
        <v>80</v>
      </c>
      <c r="U106">
        <v>5120</v>
      </c>
      <c r="V106">
        <v>70</v>
      </c>
      <c r="W106">
        <v>425</v>
      </c>
      <c r="X106" t="s">
        <v>136</v>
      </c>
      <c r="Y106" t="s">
        <v>403</v>
      </c>
      <c r="Z106">
        <v>110</v>
      </c>
      <c r="AA106">
        <v>1000000</v>
      </c>
      <c r="AC106">
        <v>60</v>
      </c>
      <c r="AD106" t="s">
        <v>404</v>
      </c>
      <c r="AE106" t="s">
        <v>405</v>
      </c>
      <c r="AF106">
        <v>50</v>
      </c>
      <c r="AG106">
        <v>105</v>
      </c>
      <c r="AH106">
        <v>50</v>
      </c>
      <c r="AI106">
        <v>80</v>
      </c>
      <c r="AJ106">
        <v>45</v>
      </c>
      <c r="AK106" t="s">
        <v>142</v>
      </c>
      <c r="AL106" t="s">
        <v>56</v>
      </c>
      <c r="AN106">
        <v>1</v>
      </c>
      <c r="AO106">
        <v>0</v>
      </c>
    </row>
    <row r="107" spans="1:41" hidden="1">
      <c r="A107" t="s">
        <v>406</v>
      </c>
      <c r="B107">
        <v>0.5</v>
      </c>
      <c r="C107">
        <v>0.5</v>
      </c>
      <c r="D107">
        <v>1</v>
      </c>
      <c r="E107">
        <v>1</v>
      </c>
      <c r="F107">
        <v>2</v>
      </c>
      <c r="G107">
        <v>1</v>
      </c>
      <c r="H107">
        <v>1</v>
      </c>
      <c r="I107">
        <v>2</v>
      </c>
      <c r="J107">
        <v>1</v>
      </c>
      <c r="K107">
        <v>1</v>
      </c>
      <c r="L107">
        <v>1</v>
      </c>
      <c r="M107">
        <v>1</v>
      </c>
      <c r="N107">
        <v>1</v>
      </c>
      <c r="O107">
        <v>1</v>
      </c>
      <c r="P107">
        <v>2</v>
      </c>
      <c r="Q107">
        <v>0.5</v>
      </c>
      <c r="R107">
        <v>1</v>
      </c>
      <c r="S107">
        <v>1</v>
      </c>
      <c r="T107">
        <v>120</v>
      </c>
      <c r="U107">
        <v>6400</v>
      </c>
      <c r="V107">
        <v>70</v>
      </c>
      <c r="W107">
        <v>455</v>
      </c>
      <c r="X107" t="s">
        <v>42</v>
      </c>
      <c r="Y107" t="s">
        <v>407</v>
      </c>
      <c r="Z107">
        <v>53</v>
      </c>
      <c r="AA107">
        <v>1000000</v>
      </c>
      <c r="AB107">
        <v>1.5</v>
      </c>
      <c r="AC107">
        <v>50</v>
      </c>
      <c r="AD107" t="s">
        <v>408</v>
      </c>
      <c r="AE107" t="s">
        <v>409</v>
      </c>
      <c r="AF107">
        <v>100</v>
      </c>
      <c r="AG107">
        <v>106</v>
      </c>
      <c r="AH107">
        <v>35</v>
      </c>
      <c r="AI107">
        <v>110</v>
      </c>
      <c r="AJ107">
        <v>87</v>
      </c>
      <c r="AK107" t="s">
        <v>243</v>
      </c>
      <c r="AM107">
        <v>49.8</v>
      </c>
      <c r="AN107">
        <v>1</v>
      </c>
      <c r="AO107">
        <v>0</v>
      </c>
    </row>
    <row r="108" spans="1:41" hidden="1">
      <c r="A108" t="s">
        <v>410</v>
      </c>
      <c r="B108">
        <v>0.5</v>
      </c>
      <c r="C108">
        <v>0.5</v>
      </c>
      <c r="D108">
        <v>1</v>
      </c>
      <c r="E108">
        <v>1</v>
      </c>
      <c r="F108">
        <v>2</v>
      </c>
      <c r="G108">
        <v>1</v>
      </c>
      <c r="H108">
        <v>1</v>
      </c>
      <c r="I108">
        <v>2</v>
      </c>
      <c r="J108">
        <v>1</v>
      </c>
      <c r="K108">
        <v>1</v>
      </c>
      <c r="L108">
        <v>1</v>
      </c>
      <c r="M108">
        <v>1</v>
      </c>
      <c r="N108">
        <v>1</v>
      </c>
      <c r="O108">
        <v>1</v>
      </c>
      <c r="P108">
        <v>2</v>
      </c>
      <c r="Q108">
        <v>0.5</v>
      </c>
      <c r="R108">
        <v>1</v>
      </c>
      <c r="S108">
        <v>1</v>
      </c>
      <c r="T108">
        <v>105</v>
      </c>
      <c r="U108">
        <v>6400</v>
      </c>
      <c r="V108">
        <v>70</v>
      </c>
      <c r="W108">
        <v>455</v>
      </c>
      <c r="X108" t="s">
        <v>42</v>
      </c>
      <c r="Y108" t="s">
        <v>411</v>
      </c>
      <c r="Z108">
        <v>79</v>
      </c>
      <c r="AA108">
        <v>1000000</v>
      </c>
      <c r="AB108">
        <v>1.4</v>
      </c>
      <c r="AC108">
        <v>50</v>
      </c>
      <c r="AD108" t="s">
        <v>412</v>
      </c>
      <c r="AE108" t="s">
        <v>413</v>
      </c>
      <c r="AF108">
        <v>100</v>
      </c>
      <c r="AG108">
        <v>107</v>
      </c>
      <c r="AH108">
        <v>35</v>
      </c>
      <c r="AI108">
        <v>110</v>
      </c>
      <c r="AJ108">
        <v>76</v>
      </c>
      <c r="AK108" t="s">
        <v>243</v>
      </c>
      <c r="AM108">
        <v>50.2</v>
      </c>
      <c r="AN108">
        <v>1</v>
      </c>
      <c r="AO108">
        <v>0</v>
      </c>
    </row>
    <row r="109" spans="1:41" hidden="1">
      <c r="A109" t="s">
        <v>414</v>
      </c>
      <c r="B109">
        <v>1</v>
      </c>
      <c r="C109">
        <v>1</v>
      </c>
      <c r="D109">
        <v>1</v>
      </c>
      <c r="E109">
        <v>1</v>
      </c>
      <c r="F109">
        <v>1</v>
      </c>
      <c r="G109">
        <v>2</v>
      </c>
      <c r="H109">
        <v>1</v>
      </c>
      <c r="I109">
        <v>1</v>
      </c>
      <c r="J109">
        <v>0</v>
      </c>
      <c r="K109">
        <v>1</v>
      </c>
      <c r="L109">
        <v>1</v>
      </c>
      <c r="M109">
        <v>1</v>
      </c>
      <c r="N109">
        <v>1</v>
      </c>
      <c r="O109">
        <v>1</v>
      </c>
      <c r="P109">
        <v>1</v>
      </c>
      <c r="Q109">
        <v>1</v>
      </c>
      <c r="R109">
        <v>1</v>
      </c>
      <c r="S109">
        <v>1</v>
      </c>
      <c r="T109">
        <v>55</v>
      </c>
      <c r="U109">
        <v>5120</v>
      </c>
      <c r="V109">
        <v>70</v>
      </c>
      <c r="W109">
        <v>385</v>
      </c>
      <c r="X109" t="s">
        <v>42</v>
      </c>
      <c r="Y109" t="s">
        <v>415</v>
      </c>
      <c r="Z109">
        <v>75</v>
      </c>
      <c r="AA109">
        <v>1000000</v>
      </c>
      <c r="AB109">
        <v>1.2</v>
      </c>
      <c r="AC109">
        <v>90</v>
      </c>
      <c r="AD109" t="s">
        <v>416</v>
      </c>
      <c r="AE109" t="s">
        <v>417</v>
      </c>
      <c r="AF109">
        <v>50</v>
      </c>
      <c r="AG109">
        <v>108</v>
      </c>
      <c r="AH109">
        <v>60</v>
      </c>
      <c r="AI109">
        <v>75</v>
      </c>
      <c r="AJ109">
        <v>30</v>
      </c>
      <c r="AK109" t="s">
        <v>102</v>
      </c>
      <c r="AM109">
        <v>65.5</v>
      </c>
      <c r="AN109">
        <v>1</v>
      </c>
      <c r="AO109">
        <v>0</v>
      </c>
    </row>
    <row r="110" spans="1:41" hidden="1">
      <c r="A110" t="s">
        <v>355</v>
      </c>
      <c r="B110">
        <v>0.5</v>
      </c>
      <c r="C110">
        <v>1</v>
      </c>
      <c r="D110">
        <v>1</v>
      </c>
      <c r="E110">
        <v>1</v>
      </c>
      <c r="F110">
        <v>0.5</v>
      </c>
      <c r="G110">
        <v>0.5</v>
      </c>
      <c r="H110">
        <v>1</v>
      </c>
      <c r="I110">
        <v>1</v>
      </c>
      <c r="J110">
        <v>1</v>
      </c>
      <c r="K110">
        <v>0.5</v>
      </c>
      <c r="L110">
        <v>2</v>
      </c>
      <c r="M110">
        <v>1</v>
      </c>
      <c r="N110">
        <v>1</v>
      </c>
      <c r="O110">
        <v>0.5</v>
      </c>
      <c r="P110">
        <v>2</v>
      </c>
      <c r="Q110">
        <v>1</v>
      </c>
      <c r="R110">
        <v>1</v>
      </c>
      <c r="S110">
        <v>1</v>
      </c>
      <c r="T110">
        <v>65</v>
      </c>
      <c r="U110">
        <v>5120</v>
      </c>
      <c r="V110">
        <v>70</v>
      </c>
      <c r="W110">
        <v>340</v>
      </c>
      <c r="X110" t="s">
        <v>131</v>
      </c>
      <c r="Y110" t="s">
        <v>418</v>
      </c>
      <c r="Z110">
        <v>95</v>
      </c>
      <c r="AA110">
        <v>1000000</v>
      </c>
      <c r="AB110">
        <v>0.6</v>
      </c>
      <c r="AC110">
        <v>40</v>
      </c>
      <c r="AD110" t="s">
        <v>419</v>
      </c>
      <c r="AE110" t="s">
        <v>420</v>
      </c>
      <c r="AF110">
        <v>50</v>
      </c>
      <c r="AG110">
        <v>109</v>
      </c>
      <c r="AH110">
        <v>60</v>
      </c>
      <c r="AI110">
        <v>45</v>
      </c>
      <c r="AJ110">
        <v>35</v>
      </c>
      <c r="AK110" t="s">
        <v>47</v>
      </c>
      <c r="AM110">
        <v>1</v>
      </c>
      <c r="AN110">
        <v>1</v>
      </c>
      <c r="AO110">
        <v>0</v>
      </c>
    </row>
    <row r="111" spans="1:41" hidden="1">
      <c r="A111" t="s">
        <v>355</v>
      </c>
      <c r="B111">
        <v>0.5</v>
      </c>
      <c r="C111">
        <v>1</v>
      </c>
      <c r="D111">
        <v>1</v>
      </c>
      <c r="E111">
        <v>1</v>
      </c>
      <c r="F111">
        <v>0.5</v>
      </c>
      <c r="G111">
        <v>0.5</v>
      </c>
      <c r="H111">
        <v>1</v>
      </c>
      <c r="I111">
        <v>1</v>
      </c>
      <c r="J111">
        <v>1</v>
      </c>
      <c r="K111">
        <v>0.5</v>
      </c>
      <c r="L111">
        <v>2</v>
      </c>
      <c r="M111">
        <v>1</v>
      </c>
      <c r="N111">
        <v>1</v>
      </c>
      <c r="O111">
        <v>0.5</v>
      </c>
      <c r="P111">
        <v>2</v>
      </c>
      <c r="Q111">
        <v>1</v>
      </c>
      <c r="R111">
        <v>1</v>
      </c>
      <c r="S111">
        <v>1</v>
      </c>
      <c r="T111">
        <v>90</v>
      </c>
      <c r="U111">
        <v>5120</v>
      </c>
      <c r="V111">
        <v>70</v>
      </c>
      <c r="W111">
        <v>490</v>
      </c>
      <c r="X111" t="s">
        <v>293</v>
      </c>
      <c r="Y111" t="s">
        <v>418</v>
      </c>
      <c r="Z111">
        <v>120</v>
      </c>
      <c r="AA111">
        <v>1000000</v>
      </c>
      <c r="AB111">
        <v>1.2</v>
      </c>
      <c r="AC111">
        <v>65</v>
      </c>
      <c r="AD111" t="s">
        <v>421</v>
      </c>
      <c r="AE111" t="s">
        <v>422</v>
      </c>
      <c r="AF111">
        <v>50</v>
      </c>
      <c r="AG111">
        <v>110</v>
      </c>
      <c r="AH111">
        <v>85</v>
      </c>
      <c r="AI111">
        <v>70</v>
      </c>
      <c r="AJ111">
        <v>60</v>
      </c>
      <c r="AK111" t="s">
        <v>47</v>
      </c>
      <c r="AM111">
        <v>9.5</v>
      </c>
      <c r="AN111">
        <v>1</v>
      </c>
      <c r="AO111">
        <v>0</v>
      </c>
    </row>
    <row r="112" spans="1:41" hidden="1">
      <c r="A112" t="s">
        <v>423</v>
      </c>
      <c r="B112">
        <v>1</v>
      </c>
      <c r="C112">
        <v>1</v>
      </c>
      <c r="D112">
        <v>1</v>
      </c>
      <c r="E112">
        <v>0</v>
      </c>
      <c r="F112">
        <v>1</v>
      </c>
      <c r="G112">
        <v>2</v>
      </c>
      <c r="H112">
        <v>0.5</v>
      </c>
      <c r="I112">
        <v>0.5</v>
      </c>
      <c r="J112">
        <v>1</v>
      </c>
      <c r="K112">
        <v>4</v>
      </c>
      <c r="L112">
        <v>2</v>
      </c>
      <c r="M112">
        <v>2</v>
      </c>
      <c r="N112">
        <v>0.5</v>
      </c>
      <c r="O112">
        <v>0.25</v>
      </c>
      <c r="P112">
        <v>1</v>
      </c>
      <c r="Q112">
        <v>0.5</v>
      </c>
      <c r="R112">
        <v>2</v>
      </c>
      <c r="S112">
        <v>4</v>
      </c>
      <c r="T112">
        <v>85</v>
      </c>
      <c r="U112">
        <v>5120</v>
      </c>
      <c r="V112">
        <v>70</v>
      </c>
      <c r="W112">
        <v>345</v>
      </c>
      <c r="X112" t="s">
        <v>81</v>
      </c>
      <c r="Y112" t="s">
        <v>424</v>
      </c>
      <c r="Z112">
        <v>95</v>
      </c>
      <c r="AA112">
        <v>1250000</v>
      </c>
      <c r="AB112">
        <v>1</v>
      </c>
      <c r="AC112">
        <v>80</v>
      </c>
      <c r="AD112" t="s">
        <v>425</v>
      </c>
      <c r="AE112" t="s">
        <v>426</v>
      </c>
      <c r="AF112">
        <v>50</v>
      </c>
      <c r="AG112">
        <v>111</v>
      </c>
      <c r="AH112">
        <v>30</v>
      </c>
      <c r="AI112">
        <v>30</v>
      </c>
      <c r="AJ112">
        <v>25</v>
      </c>
      <c r="AK112" t="s">
        <v>142</v>
      </c>
      <c r="AL112" t="s">
        <v>300</v>
      </c>
      <c r="AM112">
        <v>115</v>
      </c>
      <c r="AN112">
        <v>1</v>
      </c>
      <c r="AO112">
        <v>0</v>
      </c>
    </row>
    <row r="113" spans="1:41" hidden="1">
      <c r="A113" t="s">
        <v>423</v>
      </c>
      <c r="B113">
        <v>1</v>
      </c>
      <c r="C113">
        <v>1</v>
      </c>
      <c r="D113">
        <v>1</v>
      </c>
      <c r="E113">
        <v>0</v>
      </c>
      <c r="F113">
        <v>1</v>
      </c>
      <c r="G113">
        <v>2</v>
      </c>
      <c r="H113">
        <v>0.5</v>
      </c>
      <c r="I113">
        <v>0.5</v>
      </c>
      <c r="J113">
        <v>1</v>
      </c>
      <c r="K113">
        <v>4</v>
      </c>
      <c r="L113">
        <v>2</v>
      </c>
      <c r="M113">
        <v>2</v>
      </c>
      <c r="N113">
        <v>0.5</v>
      </c>
      <c r="O113">
        <v>0.25</v>
      </c>
      <c r="P113">
        <v>1</v>
      </c>
      <c r="Q113">
        <v>0.5</v>
      </c>
      <c r="R113">
        <v>2</v>
      </c>
      <c r="S113">
        <v>4</v>
      </c>
      <c r="T113">
        <v>130</v>
      </c>
      <c r="U113">
        <v>5120</v>
      </c>
      <c r="V113">
        <v>70</v>
      </c>
      <c r="W113">
        <v>485</v>
      </c>
      <c r="X113" t="s">
        <v>293</v>
      </c>
      <c r="Y113" t="s">
        <v>154</v>
      </c>
      <c r="Z113">
        <v>120</v>
      </c>
      <c r="AA113">
        <v>1250000</v>
      </c>
      <c r="AB113">
        <v>1.9</v>
      </c>
      <c r="AC113">
        <v>105</v>
      </c>
      <c r="AD113" t="s">
        <v>427</v>
      </c>
      <c r="AE113" t="s">
        <v>428</v>
      </c>
      <c r="AF113">
        <v>50</v>
      </c>
      <c r="AG113">
        <v>112</v>
      </c>
      <c r="AH113">
        <v>45</v>
      </c>
      <c r="AI113">
        <v>45</v>
      </c>
      <c r="AJ113">
        <v>40</v>
      </c>
      <c r="AK113" t="s">
        <v>142</v>
      </c>
      <c r="AL113" t="s">
        <v>300</v>
      </c>
      <c r="AM113">
        <v>120</v>
      </c>
      <c r="AN113">
        <v>1</v>
      </c>
      <c r="AO113">
        <v>0</v>
      </c>
    </row>
    <row r="114" spans="1:41" hidden="1">
      <c r="A114" t="s">
        <v>429</v>
      </c>
      <c r="B114">
        <v>1</v>
      </c>
      <c r="C114">
        <v>1</v>
      </c>
      <c r="D114">
        <v>1</v>
      </c>
      <c r="E114">
        <v>1</v>
      </c>
      <c r="F114">
        <v>1</v>
      </c>
      <c r="G114">
        <v>2</v>
      </c>
      <c r="H114">
        <v>1</v>
      </c>
      <c r="I114">
        <v>1</v>
      </c>
      <c r="J114">
        <v>0</v>
      </c>
      <c r="K114">
        <v>1</v>
      </c>
      <c r="L114">
        <v>1</v>
      </c>
      <c r="M114">
        <v>1</v>
      </c>
      <c r="N114">
        <v>1</v>
      </c>
      <c r="O114">
        <v>1</v>
      </c>
      <c r="P114">
        <v>1</v>
      </c>
      <c r="Q114">
        <v>1</v>
      </c>
      <c r="R114">
        <v>1</v>
      </c>
      <c r="S114">
        <v>1</v>
      </c>
      <c r="T114">
        <v>5</v>
      </c>
      <c r="U114">
        <v>10240</v>
      </c>
      <c r="V114">
        <v>140</v>
      </c>
      <c r="W114">
        <v>450</v>
      </c>
      <c r="X114" t="s">
        <v>430</v>
      </c>
      <c r="Y114" t="s">
        <v>391</v>
      </c>
      <c r="Z114">
        <v>5</v>
      </c>
      <c r="AA114">
        <v>800000</v>
      </c>
      <c r="AB114">
        <v>1.1000000000000001</v>
      </c>
      <c r="AC114">
        <v>250</v>
      </c>
      <c r="AD114" t="s">
        <v>431</v>
      </c>
      <c r="AE114" t="s">
        <v>432</v>
      </c>
      <c r="AF114">
        <v>0</v>
      </c>
      <c r="AG114">
        <v>113</v>
      </c>
      <c r="AH114">
        <v>35</v>
      </c>
      <c r="AI114">
        <v>105</v>
      </c>
      <c r="AJ114">
        <v>50</v>
      </c>
      <c r="AK114" t="s">
        <v>102</v>
      </c>
      <c r="AM114">
        <v>34.6</v>
      </c>
      <c r="AN114">
        <v>1</v>
      </c>
      <c r="AO114">
        <v>0</v>
      </c>
    </row>
    <row r="115" spans="1:41" hidden="1">
      <c r="A115" t="s">
        <v>433</v>
      </c>
      <c r="B115">
        <v>2</v>
      </c>
      <c r="C115">
        <v>1</v>
      </c>
      <c r="D115">
        <v>1</v>
      </c>
      <c r="E115">
        <v>0.5</v>
      </c>
      <c r="F115">
        <v>1</v>
      </c>
      <c r="G115">
        <v>1</v>
      </c>
      <c r="H115">
        <v>2</v>
      </c>
      <c r="I115">
        <v>2</v>
      </c>
      <c r="J115">
        <v>1</v>
      </c>
      <c r="K115">
        <v>0.5</v>
      </c>
      <c r="L115">
        <v>0.5</v>
      </c>
      <c r="M115">
        <v>2</v>
      </c>
      <c r="N115">
        <v>1</v>
      </c>
      <c r="O115">
        <v>2</v>
      </c>
      <c r="P115">
        <v>1</v>
      </c>
      <c r="Q115">
        <v>1</v>
      </c>
      <c r="R115">
        <v>1</v>
      </c>
      <c r="S115">
        <v>0.5</v>
      </c>
      <c r="T115">
        <v>55</v>
      </c>
      <c r="U115">
        <v>5120</v>
      </c>
      <c r="V115">
        <v>70</v>
      </c>
      <c r="W115">
        <v>435</v>
      </c>
      <c r="X115" t="s">
        <v>42</v>
      </c>
      <c r="Y115" t="s">
        <v>434</v>
      </c>
      <c r="Z115">
        <v>115</v>
      </c>
      <c r="AA115">
        <v>1000000</v>
      </c>
      <c r="AB115">
        <v>1</v>
      </c>
      <c r="AC115">
        <v>65</v>
      </c>
      <c r="AD115" t="s">
        <v>435</v>
      </c>
      <c r="AE115" t="s">
        <v>436</v>
      </c>
      <c r="AF115">
        <v>50</v>
      </c>
      <c r="AG115">
        <v>114</v>
      </c>
      <c r="AH115">
        <v>100</v>
      </c>
      <c r="AI115">
        <v>40</v>
      </c>
      <c r="AJ115">
        <v>60</v>
      </c>
      <c r="AK115" t="s">
        <v>46</v>
      </c>
      <c r="AM115">
        <v>35</v>
      </c>
      <c r="AN115">
        <v>1</v>
      </c>
      <c r="AO115">
        <v>0</v>
      </c>
    </row>
    <row r="116" spans="1:41" hidden="1">
      <c r="A116" t="s">
        <v>437</v>
      </c>
      <c r="B116">
        <v>1</v>
      </c>
      <c r="C116">
        <v>1</v>
      </c>
      <c r="D116">
        <v>1</v>
      </c>
      <c r="E116">
        <v>1</v>
      </c>
      <c r="F116">
        <v>1</v>
      </c>
      <c r="G116">
        <v>2</v>
      </c>
      <c r="H116">
        <v>1</v>
      </c>
      <c r="I116">
        <v>1</v>
      </c>
      <c r="J116">
        <v>0</v>
      </c>
      <c r="K116">
        <v>1</v>
      </c>
      <c r="L116">
        <v>1</v>
      </c>
      <c r="M116">
        <v>1</v>
      </c>
      <c r="N116">
        <v>1</v>
      </c>
      <c r="O116">
        <v>1</v>
      </c>
      <c r="P116">
        <v>1</v>
      </c>
      <c r="Q116">
        <v>1</v>
      </c>
      <c r="R116">
        <v>1</v>
      </c>
      <c r="S116">
        <v>1</v>
      </c>
      <c r="T116">
        <v>125</v>
      </c>
      <c r="U116">
        <v>5120</v>
      </c>
      <c r="V116">
        <v>70</v>
      </c>
      <c r="W116">
        <v>590</v>
      </c>
      <c r="X116" t="s">
        <v>42</v>
      </c>
      <c r="Y116" t="s">
        <v>438</v>
      </c>
      <c r="Z116">
        <v>100</v>
      </c>
      <c r="AA116">
        <v>1000000</v>
      </c>
      <c r="AB116">
        <v>2.2000000000000002</v>
      </c>
      <c r="AC116">
        <v>105</v>
      </c>
      <c r="AD116" t="s">
        <v>439</v>
      </c>
      <c r="AE116" t="s">
        <v>440</v>
      </c>
      <c r="AF116">
        <v>0</v>
      </c>
      <c r="AG116">
        <v>115</v>
      </c>
      <c r="AH116">
        <v>60</v>
      </c>
      <c r="AI116">
        <v>100</v>
      </c>
      <c r="AJ116">
        <v>100</v>
      </c>
      <c r="AK116" t="s">
        <v>102</v>
      </c>
      <c r="AM116">
        <v>80</v>
      </c>
      <c r="AN116">
        <v>1</v>
      </c>
      <c r="AO116">
        <v>0</v>
      </c>
    </row>
    <row r="117" spans="1:41" hidden="1">
      <c r="A117" t="s">
        <v>441</v>
      </c>
      <c r="B117">
        <v>1</v>
      </c>
      <c r="C117">
        <v>1</v>
      </c>
      <c r="D117">
        <v>1</v>
      </c>
      <c r="E117">
        <v>2</v>
      </c>
      <c r="F117">
        <v>1</v>
      </c>
      <c r="G117">
        <v>1</v>
      </c>
      <c r="H117">
        <v>0.5</v>
      </c>
      <c r="I117">
        <v>1</v>
      </c>
      <c r="J117">
        <v>1</v>
      </c>
      <c r="K117">
        <v>2</v>
      </c>
      <c r="L117">
        <v>1</v>
      </c>
      <c r="M117">
        <v>0.5</v>
      </c>
      <c r="N117">
        <v>1</v>
      </c>
      <c r="O117">
        <v>1</v>
      </c>
      <c r="P117">
        <v>1</v>
      </c>
      <c r="Q117">
        <v>1</v>
      </c>
      <c r="R117">
        <v>0.5</v>
      </c>
      <c r="S117">
        <v>0.5</v>
      </c>
      <c r="T117">
        <v>40</v>
      </c>
      <c r="U117">
        <v>5120</v>
      </c>
      <c r="V117">
        <v>70</v>
      </c>
      <c r="W117">
        <v>295</v>
      </c>
      <c r="X117" t="s">
        <v>377</v>
      </c>
      <c r="Y117" t="s">
        <v>442</v>
      </c>
      <c r="Z117">
        <v>70</v>
      </c>
      <c r="AA117">
        <v>1000000</v>
      </c>
      <c r="AB117">
        <v>0.4</v>
      </c>
      <c r="AC117">
        <v>30</v>
      </c>
      <c r="AD117" t="s">
        <v>443</v>
      </c>
      <c r="AE117" t="s">
        <v>444</v>
      </c>
      <c r="AF117">
        <v>50</v>
      </c>
      <c r="AG117">
        <v>116</v>
      </c>
      <c r="AH117">
        <v>70</v>
      </c>
      <c r="AI117">
        <v>25</v>
      </c>
      <c r="AJ117">
        <v>60</v>
      </c>
      <c r="AK117" t="s">
        <v>67</v>
      </c>
      <c r="AM117">
        <v>8</v>
      </c>
      <c r="AN117">
        <v>1</v>
      </c>
      <c r="AO117">
        <v>0</v>
      </c>
    </row>
    <row r="118" spans="1:41" hidden="1">
      <c r="A118" t="s">
        <v>445</v>
      </c>
      <c r="B118">
        <v>1</v>
      </c>
      <c r="C118">
        <v>1</v>
      </c>
      <c r="D118">
        <v>1</v>
      </c>
      <c r="E118">
        <v>2</v>
      </c>
      <c r="F118">
        <v>1</v>
      </c>
      <c r="G118">
        <v>1</v>
      </c>
      <c r="H118">
        <v>0.5</v>
      </c>
      <c r="I118">
        <v>1</v>
      </c>
      <c r="J118">
        <v>1</v>
      </c>
      <c r="K118">
        <v>2</v>
      </c>
      <c r="L118">
        <v>1</v>
      </c>
      <c r="M118">
        <v>0.5</v>
      </c>
      <c r="N118">
        <v>1</v>
      </c>
      <c r="O118">
        <v>1</v>
      </c>
      <c r="P118">
        <v>1</v>
      </c>
      <c r="Q118">
        <v>1</v>
      </c>
      <c r="R118">
        <v>0.5</v>
      </c>
      <c r="S118">
        <v>0.5</v>
      </c>
      <c r="T118">
        <v>65</v>
      </c>
      <c r="U118">
        <v>5120</v>
      </c>
      <c r="V118">
        <v>70</v>
      </c>
      <c r="W118">
        <v>440</v>
      </c>
      <c r="X118" t="s">
        <v>136</v>
      </c>
      <c r="Y118" t="s">
        <v>442</v>
      </c>
      <c r="Z118">
        <v>95</v>
      </c>
      <c r="AA118">
        <v>1000000</v>
      </c>
      <c r="AB118">
        <v>1.2</v>
      </c>
      <c r="AC118">
        <v>55</v>
      </c>
      <c r="AD118" t="s">
        <v>446</v>
      </c>
      <c r="AE118" t="s">
        <v>447</v>
      </c>
      <c r="AF118">
        <v>50</v>
      </c>
      <c r="AG118">
        <v>117</v>
      </c>
      <c r="AH118">
        <v>95</v>
      </c>
      <c r="AI118">
        <v>45</v>
      </c>
      <c r="AJ118">
        <v>85</v>
      </c>
      <c r="AK118" t="s">
        <v>67</v>
      </c>
      <c r="AM118">
        <v>25</v>
      </c>
      <c r="AN118">
        <v>1</v>
      </c>
      <c r="AO118">
        <v>0</v>
      </c>
    </row>
    <row r="119" spans="1:41" hidden="1">
      <c r="A119" t="s">
        <v>448</v>
      </c>
      <c r="B119">
        <v>1</v>
      </c>
      <c r="C119">
        <v>1</v>
      </c>
      <c r="D119">
        <v>1</v>
      </c>
      <c r="E119">
        <v>2</v>
      </c>
      <c r="F119">
        <v>1</v>
      </c>
      <c r="G119">
        <v>1</v>
      </c>
      <c r="H119">
        <v>0.5</v>
      </c>
      <c r="I119">
        <v>1</v>
      </c>
      <c r="J119">
        <v>1</v>
      </c>
      <c r="K119">
        <v>2</v>
      </c>
      <c r="L119">
        <v>1</v>
      </c>
      <c r="M119">
        <v>0.5</v>
      </c>
      <c r="N119">
        <v>1</v>
      </c>
      <c r="O119">
        <v>1</v>
      </c>
      <c r="P119">
        <v>1</v>
      </c>
      <c r="Q119">
        <v>1</v>
      </c>
      <c r="R119">
        <v>0.5</v>
      </c>
      <c r="S119">
        <v>0.5</v>
      </c>
      <c r="T119">
        <v>67</v>
      </c>
      <c r="U119">
        <v>5120</v>
      </c>
      <c r="V119">
        <v>70</v>
      </c>
      <c r="W119">
        <v>320</v>
      </c>
      <c r="X119" t="s">
        <v>377</v>
      </c>
      <c r="Y119" t="s">
        <v>449</v>
      </c>
      <c r="Z119">
        <v>60</v>
      </c>
      <c r="AA119">
        <v>1000000</v>
      </c>
      <c r="AB119">
        <v>0.6</v>
      </c>
      <c r="AC119">
        <v>45</v>
      </c>
      <c r="AD119" t="s">
        <v>450</v>
      </c>
      <c r="AE119" t="s">
        <v>451</v>
      </c>
      <c r="AF119">
        <v>50</v>
      </c>
      <c r="AG119">
        <v>118</v>
      </c>
      <c r="AH119">
        <v>35</v>
      </c>
      <c r="AI119">
        <v>50</v>
      </c>
      <c r="AJ119">
        <v>63</v>
      </c>
      <c r="AK119" t="s">
        <v>67</v>
      </c>
      <c r="AM119">
        <v>15</v>
      </c>
      <c r="AN119">
        <v>1</v>
      </c>
      <c r="AO119">
        <v>0</v>
      </c>
    </row>
    <row r="120" spans="1:41" hidden="1">
      <c r="A120" t="s">
        <v>448</v>
      </c>
      <c r="B120">
        <v>1</v>
      </c>
      <c r="C120">
        <v>1</v>
      </c>
      <c r="D120">
        <v>1</v>
      </c>
      <c r="E120">
        <v>2</v>
      </c>
      <c r="F120">
        <v>1</v>
      </c>
      <c r="G120">
        <v>1</v>
      </c>
      <c r="H120">
        <v>0.5</v>
      </c>
      <c r="I120">
        <v>1</v>
      </c>
      <c r="J120">
        <v>1</v>
      </c>
      <c r="K120">
        <v>2</v>
      </c>
      <c r="L120">
        <v>1</v>
      </c>
      <c r="M120">
        <v>0.5</v>
      </c>
      <c r="N120">
        <v>1</v>
      </c>
      <c r="O120">
        <v>1</v>
      </c>
      <c r="P120">
        <v>1</v>
      </c>
      <c r="Q120">
        <v>1</v>
      </c>
      <c r="R120">
        <v>0.5</v>
      </c>
      <c r="S120">
        <v>0.5</v>
      </c>
      <c r="T120">
        <v>92</v>
      </c>
      <c r="U120">
        <v>5120</v>
      </c>
      <c r="V120">
        <v>70</v>
      </c>
      <c r="W120">
        <v>450</v>
      </c>
      <c r="X120" t="s">
        <v>293</v>
      </c>
      <c r="Y120" t="s">
        <v>449</v>
      </c>
      <c r="Z120">
        <v>65</v>
      </c>
      <c r="AA120">
        <v>1000000</v>
      </c>
      <c r="AB120">
        <v>1.3</v>
      </c>
      <c r="AC120">
        <v>80</v>
      </c>
      <c r="AD120" t="s">
        <v>452</v>
      </c>
      <c r="AE120" t="s">
        <v>453</v>
      </c>
      <c r="AF120">
        <v>50</v>
      </c>
      <c r="AG120">
        <v>119</v>
      </c>
      <c r="AH120">
        <v>65</v>
      </c>
      <c r="AI120">
        <v>80</v>
      </c>
      <c r="AJ120">
        <v>68</v>
      </c>
      <c r="AK120" t="s">
        <v>67</v>
      </c>
      <c r="AM120">
        <v>39</v>
      </c>
      <c r="AN120">
        <v>1</v>
      </c>
      <c r="AO120">
        <v>0</v>
      </c>
    </row>
    <row r="121" spans="1:41" hidden="1">
      <c r="A121" t="s">
        <v>454</v>
      </c>
      <c r="B121">
        <v>1</v>
      </c>
      <c r="C121">
        <v>1</v>
      </c>
      <c r="D121">
        <v>1</v>
      </c>
      <c r="E121">
        <v>2</v>
      </c>
      <c r="F121">
        <v>1</v>
      </c>
      <c r="G121">
        <v>1</v>
      </c>
      <c r="H121">
        <v>0.5</v>
      </c>
      <c r="I121">
        <v>1</v>
      </c>
      <c r="J121">
        <v>1</v>
      </c>
      <c r="K121">
        <v>2</v>
      </c>
      <c r="L121">
        <v>1</v>
      </c>
      <c r="M121">
        <v>0.5</v>
      </c>
      <c r="N121">
        <v>1</v>
      </c>
      <c r="O121">
        <v>1</v>
      </c>
      <c r="P121">
        <v>1</v>
      </c>
      <c r="Q121">
        <v>1</v>
      </c>
      <c r="R121">
        <v>0.5</v>
      </c>
      <c r="S121">
        <v>0.5</v>
      </c>
      <c r="T121">
        <v>45</v>
      </c>
      <c r="U121">
        <v>5120</v>
      </c>
      <c r="V121">
        <v>70</v>
      </c>
      <c r="W121">
        <v>340</v>
      </c>
      <c r="X121" t="s">
        <v>377</v>
      </c>
      <c r="Y121" t="s">
        <v>455</v>
      </c>
      <c r="Z121">
        <v>55</v>
      </c>
      <c r="AA121">
        <v>1250000</v>
      </c>
      <c r="AB121">
        <v>0.8</v>
      </c>
      <c r="AC121">
        <v>30</v>
      </c>
      <c r="AD121" t="s">
        <v>456</v>
      </c>
      <c r="AE121" t="s">
        <v>457</v>
      </c>
      <c r="AG121">
        <v>120</v>
      </c>
      <c r="AH121">
        <v>70</v>
      </c>
      <c r="AI121">
        <v>55</v>
      </c>
      <c r="AJ121">
        <v>85</v>
      </c>
      <c r="AK121" t="s">
        <v>67</v>
      </c>
      <c r="AM121">
        <v>34.5</v>
      </c>
      <c r="AN121">
        <v>1</v>
      </c>
      <c r="AO121">
        <v>0</v>
      </c>
    </row>
    <row r="122" spans="1:41" hidden="1">
      <c r="A122" t="s">
        <v>454</v>
      </c>
      <c r="B122">
        <v>2</v>
      </c>
      <c r="C122">
        <v>2</v>
      </c>
      <c r="D122">
        <v>1</v>
      </c>
      <c r="E122">
        <v>2</v>
      </c>
      <c r="F122">
        <v>1</v>
      </c>
      <c r="G122">
        <v>0.5</v>
      </c>
      <c r="H122">
        <v>0.5</v>
      </c>
      <c r="I122">
        <v>1</v>
      </c>
      <c r="J122">
        <v>2</v>
      </c>
      <c r="K122">
        <v>2</v>
      </c>
      <c r="L122">
        <v>1</v>
      </c>
      <c r="M122">
        <v>0.5</v>
      </c>
      <c r="N122">
        <v>1</v>
      </c>
      <c r="O122">
        <v>1</v>
      </c>
      <c r="P122">
        <v>0.5</v>
      </c>
      <c r="Q122">
        <v>1</v>
      </c>
      <c r="R122">
        <v>0.5</v>
      </c>
      <c r="S122">
        <v>0.5</v>
      </c>
      <c r="T122">
        <v>75</v>
      </c>
      <c r="U122">
        <v>5120</v>
      </c>
      <c r="V122">
        <v>70</v>
      </c>
      <c r="W122">
        <v>520</v>
      </c>
      <c r="X122" t="s">
        <v>293</v>
      </c>
      <c r="Y122" t="s">
        <v>458</v>
      </c>
      <c r="Z122">
        <v>85</v>
      </c>
      <c r="AA122">
        <v>1250000</v>
      </c>
      <c r="AB122">
        <v>1.1000000000000001</v>
      </c>
      <c r="AC122">
        <v>60</v>
      </c>
      <c r="AD122" t="s">
        <v>459</v>
      </c>
      <c r="AE122" t="s">
        <v>460</v>
      </c>
      <c r="AG122">
        <v>121</v>
      </c>
      <c r="AH122">
        <v>100</v>
      </c>
      <c r="AI122">
        <v>85</v>
      </c>
      <c r="AJ122">
        <v>115</v>
      </c>
      <c r="AK122" t="s">
        <v>67</v>
      </c>
      <c r="AL122" t="s">
        <v>266</v>
      </c>
      <c r="AM122">
        <v>80</v>
      </c>
      <c r="AN122">
        <v>1</v>
      </c>
      <c r="AO122">
        <v>0</v>
      </c>
    </row>
    <row r="123" spans="1:41" hidden="1">
      <c r="A123" t="s">
        <v>461</v>
      </c>
      <c r="B123">
        <v>1</v>
      </c>
      <c r="C123">
        <v>1</v>
      </c>
      <c r="D123">
        <v>0</v>
      </c>
      <c r="E123">
        <v>1</v>
      </c>
      <c r="F123">
        <v>1</v>
      </c>
      <c r="G123">
        <v>0.25</v>
      </c>
      <c r="H123">
        <v>1</v>
      </c>
      <c r="I123">
        <v>1</v>
      </c>
      <c r="J123">
        <v>2</v>
      </c>
      <c r="K123">
        <v>1</v>
      </c>
      <c r="L123">
        <v>1</v>
      </c>
      <c r="M123">
        <v>1</v>
      </c>
      <c r="N123">
        <v>1</v>
      </c>
      <c r="O123">
        <v>2</v>
      </c>
      <c r="P123">
        <v>0.5</v>
      </c>
      <c r="Q123">
        <v>1</v>
      </c>
      <c r="R123">
        <v>2</v>
      </c>
      <c r="S123">
        <v>1</v>
      </c>
      <c r="T123">
        <v>45</v>
      </c>
      <c r="U123">
        <v>6400</v>
      </c>
      <c r="V123">
        <v>70</v>
      </c>
      <c r="W123">
        <v>460</v>
      </c>
      <c r="X123" t="s">
        <v>42</v>
      </c>
      <c r="Y123" t="s">
        <v>462</v>
      </c>
      <c r="Z123">
        <v>65</v>
      </c>
      <c r="AA123">
        <v>1000000</v>
      </c>
      <c r="AB123">
        <v>1.3</v>
      </c>
      <c r="AC123">
        <v>40</v>
      </c>
      <c r="AD123" t="s">
        <v>463</v>
      </c>
      <c r="AE123" t="s">
        <v>464</v>
      </c>
      <c r="AF123">
        <v>50</v>
      </c>
      <c r="AG123">
        <v>122</v>
      </c>
      <c r="AH123">
        <v>100</v>
      </c>
      <c r="AI123">
        <v>120</v>
      </c>
      <c r="AJ123">
        <v>90</v>
      </c>
      <c r="AK123" t="s">
        <v>266</v>
      </c>
      <c r="AL123" t="s">
        <v>168</v>
      </c>
      <c r="AM123">
        <v>54.5</v>
      </c>
      <c r="AN123">
        <v>1</v>
      </c>
      <c r="AO123">
        <v>0</v>
      </c>
    </row>
    <row r="124" spans="1:41" hidden="1">
      <c r="A124" t="s">
        <v>465</v>
      </c>
      <c r="B124">
        <v>0.5</v>
      </c>
      <c r="C124">
        <v>1</v>
      </c>
      <c r="D124">
        <v>1</v>
      </c>
      <c r="E124">
        <v>2</v>
      </c>
      <c r="F124">
        <v>1</v>
      </c>
      <c r="G124">
        <v>0.25</v>
      </c>
      <c r="H124">
        <v>2</v>
      </c>
      <c r="I124">
        <v>2</v>
      </c>
      <c r="J124">
        <v>1</v>
      </c>
      <c r="K124">
        <v>0.25</v>
      </c>
      <c r="L124">
        <v>0</v>
      </c>
      <c r="M124">
        <v>2</v>
      </c>
      <c r="N124">
        <v>1</v>
      </c>
      <c r="O124">
        <v>1</v>
      </c>
      <c r="P124">
        <v>1</v>
      </c>
      <c r="Q124">
        <v>4</v>
      </c>
      <c r="R124">
        <v>1</v>
      </c>
      <c r="S124">
        <v>1</v>
      </c>
      <c r="T124">
        <v>110</v>
      </c>
      <c r="U124">
        <v>6400</v>
      </c>
      <c r="V124">
        <v>70</v>
      </c>
      <c r="W124">
        <v>500</v>
      </c>
      <c r="X124" t="s">
        <v>42</v>
      </c>
      <c r="Y124" t="s">
        <v>466</v>
      </c>
      <c r="Z124">
        <v>80</v>
      </c>
      <c r="AA124">
        <v>1000000</v>
      </c>
      <c r="AB124">
        <v>1.5</v>
      </c>
      <c r="AC124">
        <v>70</v>
      </c>
      <c r="AD124" t="s">
        <v>467</v>
      </c>
      <c r="AE124" t="s">
        <v>468</v>
      </c>
      <c r="AF124">
        <v>50</v>
      </c>
      <c r="AG124">
        <v>123</v>
      </c>
      <c r="AH124">
        <v>55</v>
      </c>
      <c r="AI124">
        <v>80</v>
      </c>
      <c r="AJ124">
        <v>105</v>
      </c>
      <c r="AK124" t="s">
        <v>79</v>
      </c>
      <c r="AL124" t="s">
        <v>62</v>
      </c>
      <c r="AM124">
        <v>56</v>
      </c>
      <c r="AN124">
        <v>1</v>
      </c>
      <c r="AO124">
        <v>0</v>
      </c>
    </row>
    <row r="125" spans="1:41" hidden="1">
      <c r="A125" t="s">
        <v>469</v>
      </c>
      <c r="B125">
        <v>2</v>
      </c>
      <c r="C125">
        <v>2</v>
      </c>
      <c r="D125">
        <v>1</v>
      </c>
      <c r="E125">
        <v>1</v>
      </c>
      <c r="F125">
        <v>1</v>
      </c>
      <c r="G125">
        <v>1</v>
      </c>
      <c r="H125">
        <v>2</v>
      </c>
      <c r="I125">
        <v>1</v>
      </c>
      <c r="J125">
        <v>2</v>
      </c>
      <c r="K125">
        <v>1</v>
      </c>
      <c r="L125">
        <v>1</v>
      </c>
      <c r="M125">
        <v>0.5</v>
      </c>
      <c r="N125">
        <v>1</v>
      </c>
      <c r="O125">
        <v>1</v>
      </c>
      <c r="P125">
        <v>0.5</v>
      </c>
      <c r="Q125">
        <v>2</v>
      </c>
      <c r="R125">
        <v>2</v>
      </c>
      <c r="S125">
        <v>1</v>
      </c>
      <c r="T125">
        <v>50</v>
      </c>
      <c r="U125">
        <v>6400</v>
      </c>
      <c r="V125">
        <v>70</v>
      </c>
      <c r="W125">
        <v>455</v>
      </c>
      <c r="X125" t="s">
        <v>42</v>
      </c>
      <c r="Y125" t="s">
        <v>470</v>
      </c>
      <c r="Z125">
        <v>35</v>
      </c>
      <c r="AA125">
        <v>1000000</v>
      </c>
      <c r="AB125">
        <v>1.4</v>
      </c>
      <c r="AC125">
        <v>65</v>
      </c>
      <c r="AD125" t="s">
        <v>471</v>
      </c>
      <c r="AE125" t="s">
        <v>472</v>
      </c>
      <c r="AF125">
        <v>0</v>
      </c>
      <c r="AG125">
        <v>124</v>
      </c>
      <c r="AH125">
        <v>115</v>
      </c>
      <c r="AI125">
        <v>95</v>
      </c>
      <c r="AJ125">
        <v>95</v>
      </c>
      <c r="AK125" t="s">
        <v>143</v>
      </c>
      <c r="AL125" t="s">
        <v>266</v>
      </c>
      <c r="AM125">
        <v>40.6</v>
      </c>
      <c r="AN125">
        <v>1</v>
      </c>
      <c r="AO125">
        <v>0</v>
      </c>
    </row>
    <row r="126" spans="1:41" hidden="1">
      <c r="A126" t="s">
        <v>473</v>
      </c>
      <c r="B126">
        <v>1</v>
      </c>
      <c r="C126">
        <v>1</v>
      </c>
      <c r="D126">
        <v>1</v>
      </c>
      <c r="E126">
        <v>0.5</v>
      </c>
      <c r="F126">
        <v>1</v>
      </c>
      <c r="G126">
        <v>1</v>
      </c>
      <c r="H126">
        <v>1</v>
      </c>
      <c r="I126">
        <v>0.5</v>
      </c>
      <c r="J126">
        <v>1</v>
      </c>
      <c r="K126">
        <v>1</v>
      </c>
      <c r="L126">
        <v>2</v>
      </c>
      <c r="M126">
        <v>1</v>
      </c>
      <c r="N126">
        <v>1</v>
      </c>
      <c r="O126">
        <v>1</v>
      </c>
      <c r="P126">
        <v>1</v>
      </c>
      <c r="Q126">
        <v>1</v>
      </c>
      <c r="R126">
        <v>0.5</v>
      </c>
      <c r="S126">
        <v>1</v>
      </c>
      <c r="T126">
        <v>83</v>
      </c>
      <c r="U126">
        <v>6400</v>
      </c>
      <c r="V126">
        <v>70</v>
      </c>
      <c r="W126">
        <v>490</v>
      </c>
      <c r="X126" t="s">
        <v>42</v>
      </c>
      <c r="Y126" t="s">
        <v>474</v>
      </c>
      <c r="Z126">
        <v>57</v>
      </c>
      <c r="AA126">
        <v>1000000</v>
      </c>
      <c r="AB126">
        <v>1.1000000000000001</v>
      </c>
      <c r="AC126">
        <v>65</v>
      </c>
      <c r="AD126" t="s">
        <v>475</v>
      </c>
      <c r="AE126" t="s">
        <v>476</v>
      </c>
      <c r="AF126">
        <v>75.400000000000006</v>
      </c>
      <c r="AG126">
        <v>125</v>
      </c>
      <c r="AH126">
        <v>95</v>
      </c>
      <c r="AI126">
        <v>85</v>
      </c>
      <c r="AJ126">
        <v>105</v>
      </c>
      <c r="AK126" t="s">
        <v>134</v>
      </c>
      <c r="AM126">
        <v>30</v>
      </c>
      <c r="AN126">
        <v>1</v>
      </c>
      <c r="AO126">
        <v>0</v>
      </c>
    </row>
    <row r="127" spans="1:41" hidden="1">
      <c r="A127" t="s">
        <v>477</v>
      </c>
      <c r="B127">
        <v>0.5</v>
      </c>
      <c r="C127">
        <v>1</v>
      </c>
      <c r="D127">
        <v>1</v>
      </c>
      <c r="E127">
        <v>1</v>
      </c>
      <c r="F127">
        <v>0.5</v>
      </c>
      <c r="G127">
        <v>1</v>
      </c>
      <c r="H127">
        <v>0.5</v>
      </c>
      <c r="I127">
        <v>1</v>
      </c>
      <c r="J127">
        <v>1</v>
      </c>
      <c r="K127">
        <v>0.5</v>
      </c>
      <c r="L127">
        <v>2</v>
      </c>
      <c r="M127">
        <v>0.5</v>
      </c>
      <c r="N127">
        <v>1</v>
      </c>
      <c r="O127">
        <v>1</v>
      </c>
      <c r="P127">
        <v>1</v>
      </c>
      <c r="Q127">
        <v>2</v>
      </c>
      <c r="R127">
        <v>0.5</v>
      </c>
      <c r="S127">
        <v>2</v>
      </c>
      <c r="T127">
        <v>95</v>
      </c>
      <c r="U127">
        <v>6400</v>
      </c>
      <c r="V127">
        <v>70</v>
      </c>
      <c r="W127">
        <v>495</v>
      </c>
      <c r="X127" t="s">
        <v>42</v>
      </c>
      <c r="Y127" t="s">
        <v>478</v>
      </c>
      <c r="Z127">
        <v>57</v>
      </c>
      <c r="AA127">
        <v>1000000</v>
      </c>
      <c r="AB127">
        <v>1.3</v>
      </c>
      <c r="AC127">
        <v>65</v>
      </c>
      <c r="AD127" t="s">
        <v>479</v>
      </c>
      <c r="AE127" t="s">
        <v>480</v>
      </c>
      <c r="AF127">
        <v>75.400000000000006</v>
      </c>
      <c r="AG127">
        <v>126</v>
      </c>
      <c r="AH127">
        <v>100</v>
      </c>
      <c r="AI127">
        <v>85</v>
      </c>
      <c r="AJ127">
        <v>93</v>
      </c>
      <c r="AK127" t="s">
        <v>56</v>
      </c>
      <c r="AM127">
        <v>44.5</v>
      </c>
      <c r="AN127">
        <v>1</v>
      </c>
      <c r="AO127">
        <v>0</v>
      </c>
    </row>
    <row r="128" spans="1:41" hidden="1">
      <c r="A128" t="s">
        <v>481</v>
      </c>
      <c r="B128">
        <v>1</v>
      </c>
      <c r="C128">
        <v>1</v>
      </c>
      <c r="D128">
        <v>1</v>
      </c>
      <c r="E128">
        <v>1</v>
      </c>
      <c r="F128">
        <v>1</v>
      </c>
      <c r="G128">
        <v>0.5</v>
      </c>
      <c r="H128">
        <v>2</v>
      </c>
      <c r="I128">
        <v>2</v>
      </c>
      <c r="J128">
        <v>1</v>
      </c>
      <c r="K128">
        <v>0.5</v>
      </c>
      <c r="L128">
        <v>0.5</v>
      </c>
      <c r="M128">
        <v>1</v>
      </c>
      <c r="N128">
        <v>1</v>
      </c>
      <c r="O128">
        <v>1</v>
      </c>
      <c r="P128">
        <v>1</v>
      </c>
      <c r="Q128">
        <v>2</v>
      </c>
      <c r="R128">
        <v>1</v>
      </c>
      <c r="S128">
        <v>1</v>
      </c>
      <c r="T128">
        <v>155</v>
      </c>
      <c r="U128">
        <v>6400</v>
      </c>
      <c r="V128">
        <v>70</v>
      </c>
      <c r="W128">
        <v>600</v>
      </c>
      <c r="X128" t="s">
        <v>42</v>
      </c>
      <c r="Y128" t="s">
        <v>482</v>
      </c>
      <c r="Z128">
        <v>120</v>
      </c>
      <c r="AA128">
        <v>1250000</v>
      </c>
      <c r="AB128">
        <v>1.5</v>
      </c>
      <c r="AC128">
        <v>65</v>
      </c>
      <c r="AD128" t="s">
        <v>483</v>
      </c>
      <c r="AE128" t="s">
        <v>484</v>
      </c>
      <c r="AF128">
        <v>50</v>
      </c>
      <c r="AG128">
        <v>127</v>
      </c>
      <c r="AH128">
        <v>65</v>
      </c>
      <c r="AI128">
        <v>90</v>
      </c>
      <c r="AJ128">
        <v>105</v>
      </c>
      <c r="AK128" t="s">
        <v>79</v>
      </c>
      <c r="AM128">
        <v>55</v>
      </c>
      <c r="AN128">
        <v>1</v>
      </c>
      <c r="AO128">
        <v>0</v>
      </c>
    </row>
    <row r="129" spans="1:41" hidden="1">
      <c r="A129" t="s">
        <v>485</v>
      </c>
      <c r="B129">
        <v>1</v>
      </c>
      <c r="C129">
        <v>1</v>
      </c>
      <c r="D129">
        <v>1</v>
      </c>
      <c r="E129">
        <v>1</v>
      </c>
      <c r="F129">
        <v>1</v>
      </c>
      <c r="G129">
        <v>2</v>
      </c>
      <c r="H129">
        <v>1</v>
      </c>
      <c r="I129">
        <v>1</v>
      </c>
      <c r="J129">
        <v>0</v>
      </c>
      <c r="K129">
        <v>1</v>
      </c>
      <c r="L129">
        <v>1</v>
      </c>
      <c r="M129">
        <v>1</v>
      </c>
      <c r="N129">
        <v>1</v>
      </c>
      <c r="O129">
        <v>1</v>
      </c>
      <c r="P129">
        <v>1</v>
      </c>
      <c r="Q129">
        <v>1</v>
      </c>
      <c r="R129">
        <v>1</v>
      </c>
      <c r="S129">
        <v>1</v>
      </c>
      <c r="T129">
        <v>100</v>
      </c>
      <c r="U129">
        <v>5120</v>
      </c>
      <c r="V129">
        <v>70</v>
      </c>
      <c r="W129">
        <v>490</v>
      </c>
      <c r="X129" t="s">
        <v>42</v>
      </c>
      <c r="Y129" t="s">
        <v>486</v>
      </c>
      <c r="Z129">
        <v>95</v>
      </c>
      <c r="AA129">
        <v>1250000</v>
      </c>
      <c r="AB129">
        <v>1.4</v>
      </c>
      <c r="AC129">
        <v>75</v>
      </c>
      <c r="AD129" t="s">
        <v>487</v>
      </c>
      <c r="AE129" t="s">
        <v>488</v>
      </c>
      <c r="AF129">
        <v>100</v>
      </c>
      <c r="AG129">
        <v>128</v>
      </c>
      <c r="AH129">
        <v>40</v>
      </c>
      <c r="AI129">
        <v>70</v>
      </c>
      <c r="AJ129">
        <v>110</v>
      </c>
      <c r="AK129" t="s">
        <v>102</v>
      </c>
      <c r="AM129">
        <v>88.4</v>
      </c>
      <c r="AN129">
        <v>1</v>
      </c>
      <c r="AO129">
        <v>0</v>
      </c>
    </row>
    <row r="130" spans="1:41" hidden="1">
      <c r="A130" t="s">
        <v>489</v>
      </c>
      <c r="B130">
        <v>1</v>
      </c>
      <c r="C130">
        <v>1</v>
      </c>
      <c r="D130">
        <v>1</v>
      </c>
      <c r="E130">
        <v>2</v>
      </c>
      <c r="F130">
        <v>1</v>
      </c>
      <c r="G130">
        <v>1</v>
      </c>
      <c r="H130">
        <v>0.5</v>
      </c>
      <c r="I130">
        <v>1</v>
      </c>
      <c r="J130">
        <v>1</v>
      </c>
      <c r="K130">
        <v>2</v>
      </c>
      <c r="L130">
        <v>1</v>
      </c>
      <c r="M130">
        <v>0.5</v>
      </c>
      <c r="N130">
        <v>1</v>
      </c>
      <c r="O130">
        <v>1</v>
      </c>
      <c r="P130">
        <v>1</v>
      </c>
      <c r="Q130">
        <v>1</v>
      </c>
      <c r="R130">
        <v>0.5</v>
      </c>
      <c r="S130">
        <v>0.5</v>
      </c>
      <c r="T130">
        <v>10</v>
      </c>
      <c r="U130">
        <v>1280</v>
      </c>
      <c r="V130">
        <v>70</v>
      </c>
      <c r="W130">
        <v>200</v>
      </c>
      <c r="X130" t="s">
        <v>75</v>
      </c>
      <c r="Y130" t="s">
        <v>490</v>
      </c>
      <c r="Z130">
        <v>55</v>
      </c>
      <c r="AA130">
        <v>1250000</v>
      </c>
      <c r="AB130">
        <v>0.9</v>
      </c>
      <c r="AC130">
        <v>20</v>
      </c>
      <c r="AD130" t="s">
        <v>491</v>
      </c>
      <c r="AE130" t="s">
        <v>492</v>
      </c>
      <c r="AF130">
        <v>50</v>
      </c>
      <c r="AG130">
        <v>129</v>
      </c>
      <c r="AH130">
        <v>15</v>
      </c>
      <c r="AI130">
        <v>20</v>
      </c>
      <c r="AJ130">
        <v>80</v>
      </c>
      <c r="AK130" t="s">
        <v>67</v>
      </c>
      <c r="AM130">
        <v>10</v>
      </c>
      <c r="AN130">
        <v>1</v>
      </c>
      <c r="AO130">
        <v>0</v>
      </c>
    </row>
    <row r="131" spans="1:41" hidden="1">
      <c r="A131" t="s">
        <v>493</v>
      </c>
      <c r="B131">
        <v>0.5</v>
      </c>
      <c r="C131">
        <v>1</v>
      </c>
      <c r="D131">
        <v>1</v>
      </c>
      <c r="E131">
        <v>4</v>
      </c>
      <c r="F131">
        <v>1</v>
      </c>
      <c r="G131">
        <v>0.5</v>
      </c>
      <c r="H131">
        <v>0.5</v>
      </c>
      <c r="I131">
        <v>1</v>
      </c>
      <c r="J131">
        <v>1</v>
      </c>
      <c r="K131">
        <v>1</v>
      </c>
      <c r="L131">
        <v>0</v>
      </c>
      <c r="M131">
        <v>1</v>
      </c>
      <c r="N131">
        <v>1</v>
      </c>
      <c r="O131">
        <v>1</v>
      </c>
      <c r="P131">
        <v>1</v>
      </c>
      <c r="Q131">
        <v>2</v>
      </c>
      <c r="R131">
        <v>0.5</v>
      </c>
      <c r="S131">
        <v>0.5</v>
      </c>
      <c r="T131">
        <v>155</v>
      </c>
      <c r="U131">
        <v>1280</v>
      </c>
      <c r="V131">
        <v>70</v>
      </c>
      <c r="W131">
        <v>640</v>
      </c>
      <c r="X131" t="s">
        <v>42</v>
      </c>
      <c r="Y131" t="s">
        <v>494</v>
      </c>
      <c r="Z131">
        <v>109</v>
      </c>
      <c r="AA131">
        <v>1250000</v>
      </c>
      <c r="AB131">
        <v>6.5</v>
      </c>
      <c r="AC131">
        <v>95</v>
      </c>
      <c r="AD131" t="s">
        <v>495</v>
      </c>
      <c r="AE131" t="s">
        <v>496</v>
      </c>
      <c r="AF131">
        <v>50</v>
      </c>
      <c r="AG131">
        <v>130</v>
      </c>
      <c r="AH131">
        <v>70</v>
      </c>
      <c r="AI131">
        <v>130</v>
      </c>
      <c r="AJ131">
        <v>81</v>
      </c>
      <c r="AK131" t="s">
        <v>67</v>
      </c>
      <c r="AL131" t="s">
        <v>62</v>
      </c>
      <c r="AM131">
        <v>235</v>
      </c>
      <c r="AN131">
        <v>1</v>
      </c>
      <c r="AO131">
        <v>0</v>
      </c>
    </row>
    <row r="132" spans="1:41" hidden="1">
      <c r="A132" t="s">
        <v>497</v>
      </c>
      <c r="B132">
        <v>1</v>
      </c>
      <c r="C132">
        <v>1</v>
      </c>
      <c r="D132">
        <v>1</v>
      </c>
      <c r="E132">
        <v>2</v>
      </c>
      <c r="F132">
        <v>1</v>
      </c>
      <c r="G132">
        <v>2</v>
      </c>
      <c r="H132">
        <v>1</v>
      </c>
      <c r="I132">
        <v>1</v>
      </c>
      <c r="J132">
        <v>1</v>
      </c>
      <c r="K132">
        <v>2</v>
      </c>
      <c r="L132">
        <v>1</v>
      </c>
      <c r="M132">
        <v>0.25</v>
      </c>
      <c r="N132">
        <v>1</v>
      </c>
      <c r="O132">
        <v>1</v>
      </c>
      <c r="P132">
        <v>1</v>
      </c>
      <c r="Q132">
        <v>2</v>
      </c>
      <c r="R132">
        <v>1</v>
      </c>
      <c r="S132">
        <v>0.5</v>
      </c>
      <c r="T132">
        <v>85</v>
      </c>
      <c r="U132">
        <v>10240</v>
      </c>
      <c r="V132">
        <v>70</v>
      </c>
      <c r="W132">
        <v>535</v>
      </c>
      <c r="X132" t="s">
        <v>42</v>
      </c>
      <c r="Y132" t="s">
        <v>498</v>
      </c>
      <c r="Z132">
        <v>80</v>
      </c>
      <c r="AA132">
        <v>1250000</v>
      </c>
      <c r="AB132">
        <v>2.5</v>
      </c>
      <c r="AC132">
        <v>130</v>
      </c>
      <c r="AD132" t="s">
        <v>499</v>
      </c>
      <c r="AE132" t="s">
        <v>500</v>
      </c>
      <c r="AF132">
        <v>50</v>
      </c>
      <c r="AG132">
        <v>131</v>
      </c>
      <c r="AH132">
        <v>85</v>
      </c>
      <c r="AI132">
        <v>95</v>
      </c>
      <c r="AJ132">
        <v>60</v>
      </c>
      <c r="AK132" t="s">
        <v>67</v>
      </c>
      <c r="AL132" t="s">
        <v>143</v>
      </c>
      <c r="AM132">
        <v>220</v>
      </c>
      <c r="AN132">
        <v>1</v>
      </c>
      <c r="AO132">
        <v>0</v>
      </c>
    </row>
    <row r="133" spans="1:41" hidden="1">
      <c r="A133" t="s">
        <v>501</v>
      </c>
      <c r="B133">
        <v>1</v>
      </c>
      <c r="C133">
        <v>1</v>
      </c>
      <c r="D133">
        <v>1</v>
      </c>
      <c r="E133">
        <v>1</v>
      </c>
      <c r="F133">
        <v>1</v>
      </c>
      <c r="G133">
        <v>2</v>
      </c>
      <c r="H133">
        <v>1</v>
      </c>
      <c r="I133">
        <v>1</v>
      </c>
      <c r="J133">
        <v>0</v>
      </c>
      <c r="K133">
        <v>1</v>
      </c>
      <c r="L133">
        <v>1</v>
      </c>
      <c r="M133">
        <v>1</v>
      </c>
      <c r="N133">
        <v>1</v>
      </c>
      <c r="O133">
        <v>1</v>
      </c>
      <c r="P133">
        <v>1</v>
      </c>
      <c r="Q133">
        <v>1</v>
      </c>
      <c r="R133">
        <v>1</v>
      </c>
      <c r="S133">
        <v>1</v>
      </c>
      <c r="T133">
        <v>48</v>
      </c>
      <c r="U133">
        <v>5120</v>
      </c>
      <c r="V133">
        <v>70</v>
      </c>
      <c r="W133">
        <v>288</v>
      </c>
      <c r="X133" t="s">
        <v>502</v>
      </c>
      <c r="Y133" t="s">
        <v>503</v>
      </c>
      <c r="Z133">
        <v>48</v>
      </c>
      <c r="AA133">
        <v>1000000</v>
      </c>
      <c r="AB133">
        <v>0.3</v>
      </c>
      <c r="AC133">
        <v>48</v>
      </c>
      <c r="AD133" t="s">
        <v>504</v>
      </c>
      <c r="AE133" t="s">
        <v>505</v>
      </c>
      <c r="AG133">
        <v>132</v>
      </c>
      <c r="AH133">
        <v>48</v>
      </c>
      <c r="AI133">
        <v>48</v>
      </c>
      <c r="AJ133">
        <v>48</v>
      </c>
      <c r="AK133" t="s">
        <v>102</v>
      </c>
      <c r="AM133">
        <v>4</v>
      </c>
      <c r="AN133">
        <v>1</v>
      </c>
      <c r="AO133">
        <v>0</v>
      </c>
    </row>
    <row r="134" spans="1:41" hidden="1">
      <c r="A134" t="s">
        <v>506</v>
      </c>
      <c r="B134">
        <v>1</v>
      </c>
      <c r="C134">
        <v>1</v>
      </c>
      <c r="D134">
        <v>1</v>
      </c>
      <c r="E134">
        <v>1</v>
      </c>
      <c r="F134">
        <v>1</v>
      </c>
      <c r="G134">
        <v>2</v>
      </c>
      <c r="H134">
        <v>1</v>
      </c>
      <c r="I134">
        <v>1</v>
      </c>
      <c r="J134">
        <v>0</v>
      </c>
      <c r="K134">
        <v>1</v>
      </c>
      <c r="L134">
        <v>1</v>
      </c>
      <c r="M134">
        <v>1</v>
      </c>
      <c r="N134">
        <v>1</v>
      </c>
      <c r="O134">
        <v>1</v>
      </c>
      <c r="P134">
        <v>1</v>
      </c>
      <c r="Q134">
        <v>1</v>
      </c>
      <c r="R134">
        <v>1</v>
      </c>
      <c r="S134">
        <v>1</v>
      </c>
      <c r="T134">
        <v>55</v>
      </c>
      <c r="U134">
        <v>8960</v>
      </c>
      <c r="V134">
        <v>70</v>
      </c>
      <c r="W134">
        <v>325</v>
      </c>
      <c r="X134" t="s">
        <v>42</v>
      </c>
      <c r="Y134" t="s">
        <v>507</v>
      </c>
      <c r="Z134">
        <v>50</v>
      </c>
      <c r="AA134">
        <v>1000000</v>
      </c>
      <c r="AB134">
        <v>0.3</v>
      </c>
      <c r="AC134">
        <v>55</v>
      </c>
      <c r="AD134" t="s">
        <v>508</v>
      </c>
      <c r="AE134" t="s">
        <v>509</v>
      </c>
      <c r="AF134">
        <v>88.1</v>
      </c>
      <c r="AG134">
        <v>133</v>
      </c>
      <c r="AH134">
        <v>45</v>
      </c>
      <c r="AI134">
        <v>65</v>
      </c>
      <c r="AJ134">
        <v>55</v>
      </c>
      <c r="AK134" t="s">
        <v>102</v>
      </c>
      <c r="AM134">
        <v>6.5</v>
      </c>
      <c r="AN134">
        <v>1</v>
      </c>
      <c r="AO134">
        <v>0</v>
      </c>
    </row>
    <row r="135" spans="1:41" hidden="1">
      <c r="A135" t="s">
        <v>510</v>
      </c>
      <c r="B135">
        <v>1</v>
      </c>
      <c r="C135">
        <v>1</v>
      </c>
      <c r="D135">
        <v>1</v>
      </c>
      <c r="E135">
        <v>2</v>
      </c>
      <c r="F135">
        <v>1</v>
      </c>
      <c r="G135">
        <v>1</v>
      </c>
      <c r="H135">
        <v>0.5</v>
      </c>
      <c r="I135">
        <v>1</v>
      </c>
      <c r="J135">
        <v>1</v>
      </c>
      <c r="K135">
        <v>2</v>
      </c>
      <c r="L135">
        <v>1</v>
      </c>
      <c r="M135">
        <v>0.5</v>
      </c>
      <c r="N135">
        <v>1</v>
      </c>
      <c r="O135">
        <v>1</v>
      </c>
      <c r="P135">
        <v>1</v>
      </c>
      <c r="Q135">
        <v>1</v>
      </c>
      <c r="R135">
        <v>0.5</v>
      </c>
      <c r="S135">
        <v>0.5</v>
      </c>
      <c r="T135">
        <v>65</v>
      </c>
      <c r="U135">
        <v>8960</v>
      </c>
      <c r="V135">
        <v>70</v>
      </c>
      <c r="W135">
        <v>525</v>
      </c>
      <c r="X135" t="s">
        <v>42</v>
      </c>
      <c r="Y135" t="s">
        <v>511</v>
      </c>
      <c r="Z135">
        <v>60</v>
      </c>
      <c r="AA135">
        <v>1000000</v>
      </c>
      <c r="AB135">
        <v>1</v>
      </c>
      <c r="AC135">
        <v>130</v>
      </c>
      <c r="AD135" t="s">
        <v>512</v>
      </c>
      <c r="AE135" t="s">
        <v>513</v>
      </c>
      <c r="AF135">
        <v>88.1</v>
      </c>
      <c r="AG135">
        <v>134</v>
      </c>
      <c r="AH135">
        <v>110</v>
      </c>
      <c r="AI135">
        <v>95</v>
      </c>
      <c r="AJ135">
        <v>65</v>
      </c>
      <c r="AK135" t="s">
        <v>67</v>
      </c>
      <c r="AM135">
        <v>29</v>
      </c>
      <c r="AN135">
        <v>1</v>
      </c>
      <c r="AO135">
        <v>0</v>
      </c>
    </row>
    <row r="136" spans="1:41" hidden="1">
      <c r="A136" t="s">
        <v>514</v>
      </c>
      <c r="B136">
        <v>1</v>
      </c>
      <c r="C136">
        <v>1</v>
      </c>
      <c r="D136">
        <v>1</v>
      </c>
      <c r="E136">
        <v>0.5</v>
      </c>
      <c r="F136">
        <v>1</v>
      </c>
      <c r="G136">
        <v>1</v>
      </c>
      <c r="H136">
        <v>1</v>
      </c>
      <c r="I136">
        <v>0.5</v>
      </c>
      <c r="J136">
        <v>1</v>
      </c>
      <c r="K136">
        <v>1</v>
      </c>
      <c r="L136">
        <v>2</v>
      </c>
      <c r="M136">
        <v>1</v>
      </c>
      <c r="N136">
        <v>1</v>
      </c>
      <c r="O136">
        <v>1</v>
      </c>
      <c r="P136">
        <v>1</v>
      </c>
      <c r="Q136">
        <v>1</v>
      </c>
      <c r="R136">
        <v>0.5</v>
      </c>
      <c r="S136">
        <v>1</v>
      </c>
      <c r="T136">
        <v>65</v>
      </c>
      <c r="U136">
        <v>8960</v>
      </c>
      <c r="V136">
        <v>70</v>
      </c>
      <c r="W136">
        <v>525</v>
      </c>
      <c r="X136" t="s">
        <v>42</v>
      </c>
      <c r="Y136" t="s">
        <v>515</v>
      </c>
      <c r="Z136">
        <v>60</v>
      </c>
      <c r="AA136">
        <v>1000000</v>
      </c>
      <c r="AB136">
        <v>0.8</v>
      </c>
      <c r="AC136">
        <v>65</v>
      </c>
      <c r="AD136" t="s">
        <v>516</v>
      </c>
      <c r="AE136" t="s">
        <v>517</v>
      </c>
      <c r="AF136">
        <v>88.1</v>
      </c>
      <c r="AG136">
        <v>135</v>
      </c>
      <c r="AH136">
        <v>110</v>
      </c>
      <c r="AI136">
        <v>95</v>
      </c>
      <c r="AJ136">
        <v>130</v>
      </c>
      <c r="AK136" t="s">
        <v>134</v>
      </c>
      <c r="AM136">
        <v>24.5</v>
      </c>
      <c r="AN136">
        <v>1</v>
      </c>
      <c r="AO136">
        <v>0</v>
      </c>
    </row>
    <row r="137" spans="1:41" hidden="1">
      <c r="A137" t="s">
        <v>518</v>
      </c>
      <c r="B137">
        <v>0.5</v>
      </c>
      <c r="C137">
        <v>1</v>
      </c>
      <c r="D137">
        <v>1</v>
      </c>
      <c r="E137">
        <v>1</v>
      </c>
      <c r="F137">
        <v>0.5</v>
      </c>
      <c r="G137">
        <v>1</v>
      </c>
      <c r="H137">
        <v>0.5</v>
      </c>
      <c r="I137">
        <v>1</v>
      </c>
      <c r="J137">
        <v>1</v>
      </c>
      <c r="K137">
        <v>0.5</v>
      </c>
      <c r="L137">
        <v>2</v>
      </c>
      <c r="M137">
        <v>0.5</v>
      </c>
      <c r="N137">
        <v>1</v>
      </c>
      <c r="O137">
        <v>1</v>
      </c>
      <c r="P137">
        <v>1</v>
      </c>
      <c r="Q137">
        <v>2</v>
      </c>
      <c r="R137">
        <v>0.5</v>
      </c>
      <c r="S137">
        <v>2</v>
      </c>
      <c r="T137">
        <v>130</v>
      </c>
      <c r="U137">
        <v>8960</v>
      </c>
      <c r="V137">
        <v>70</v>
      </c>
      <c r="W137">
        <v>525</v>
      </c>
      <c r="X137" t="s">
        <v>42</v>
      </c>
      <c r="Y137" t="s">
        <v>57</v>
      </c>
      <c r="Z137">
        <v>60</v>
      </c>
      <c r="AA137">
        <v>1000000</v>
      </c>
      <c r="AB137">
        <v>0.9</v>
      </c>
      <c r="AC137">
        <v>65</v>
      </c>
      <c r="AD137" t="s">
        <v>519</v>
      </c>
      <c r="AE137" t="s">
        <v>520</v>
      </c>
      <c r="AF137">
        <v>88.1</v>
      </c>
      <c r="AG137">
        <v>136</v>
      </c>
      <c r="AH137">
        <v>95</v>
      </c>
      <c r="AI137">
        <v>110</v>
      </c>
      <c r="AJ137">
        <v>65</v>
      </c>
      <c r="AK137" t="s">
        <v>56</v>
      </c>
      <c r="AM137">
        <v>25</v>
      </c>
      <c r="AN137">
        <v>1</v>
      </c>
      <c r="AO137">
        <v>0</v>
      </c>
    </row>
    <row r="138" spans="1:41" hidden="1">
      <c r="A138" t="s">
        <v>521</v>
      </c>
      <c r="B138">
        <v>1</v>
      </c>
      <c r="C138">
        <v>1</v>
      </c>
      <c r="D138">
        <v>1</v>
      </c>
      <c r="E138">
        <v>1</v>
      </c>
      <c r="F138">
        <v>1</v>
      </c>
      <c r="G138">
        <v>2</v>
      </c>
      <c r="H138">
        <v>1</v>
      </c>
      <c r="I138">
        <v>1</v>
      </c>
      <c r="J138">
        <v>0</v>
      </c>
      <c r="K138">
        <v>1</v>
      </c>
      <c r="L138">
        <v>1</v>
      </c>
      <c r="M138">
        <v>1</v>
      </c>
      <c r="N138">
        <v>1</v>
      </c>
      <c r="O138">
        <v>1</v>
      </c>
      <c r="P138">
        <v>1</v>
      </c>
      <c r="Q138">
        <v>1</v>
      </c>
      <c r="R138">
        <v>1</v>
      </c>
      <c r="S138">
        <v>1</v>
      </c>
      <c r="T138">
        <v>60</v>
      </c>
      <c r="U138">
        <v>5120</v>
      </c>
      <c r="V138">
        <v>70</v>
      </c>
      <c r="W138">
        <v>395</v>
      </c>
      <c r="X138" t="s">
        <v>42</v>
      </c>
      <c r="Y138" t="s">
        <v>522</v>
      </c>
      <c r="Z138">
        <v>70</v>
      </c>
      <c r="AA138">
        <v>1000000</v>
      </c>
      <c r="AB138">
        <v>0.8</v>
      </c>
      <c r="AC138">
        <v>65</v>
      </c>
      <c r="AD138" t="s">
        <v>523</v>
      </c>
      <c r="AE138" t="s">
        <v>524</v>
      </c>
      <c r="AG138">
        <v>137</v>
      </c>
      <c r="AH138">
        <v>85</v>
      </c>
      <c r="AI138">
        <v>75</v>
      </c>
      <c r="AJ138">
        <v>40</v>
      </c>
      <c r="AK138" t="s">
        <v>102</v>
      </c>
      <c r="AM138">
        <v>36.5</v>
      </c>
      <c r="AN138">
        <v>1</v>
      </c>
      <c r="AO138">
        <v>0</v>
      </c>
    </row>
    <row r="139" spans="1:41" hidden="1">
      <c r="A139" t="s">
        <v>525</v>
      </c>
      <c r="B139">
        <v>1</v>
      </c>
      <c r="C139">
        <v>1</v>
      </c>
      <c r="D139">
        <v>1</v>
      </c>
      <c r="E139">
        <v>2</v>
      </c>
      <c r="F139">
        <v>1</v>
      </c>
      <c r="G139">
        <v>2</v>
      </c>
      <c r="H139">
        <v>0.25</v>
      </c>
      <c r="I139">
        <v>0.5</v>
      </c>
      <c r="J139">
        <v>1</v>
      </c>
      <c r="K139">
        <v>4</v>
      </c>
      <c r="L139">
        <v>2</v>
      </c>
      <c r="M139">
        <v>0.5</v>
      </c>
      <c r="N139">
        <v>0.5</v>
      </c>
      <c r="O139">
        <v>0.5</v>
      </c>
      <c r="P139">
        <v>1</v>
      </c>
      <c r="Q139">
        <v>1</v>
      </c>
      <c r="R139">
        <v>1</v>
      </c>
      <c r="S139">
        <v>1</v>
      </c>
      <c r="T139">
        <v>40</v>
      </c>
      <c r="U139">
        <v>7680</v>
      </c>
      <c r="V139">
        <v>70</v>
      </c>
      <c r="W139">
        <v>355</v>
      </c>
      <c r="X139" t="s">
        <v>42</v>
      </c>
      <c r="Y139" t="s">
        <v>526</v>
      </c>
      <c r="Z139">
        <v>100</v>
      </c>
      <c r="AA139">
        <v>1000000</v>
      </c>
      <c r="AB139">
        <v>0.4</v>
      </c>
      <c r="AC139">
        <v>35</v>
      </c>
      <c r="AD139" t="s">
        <v>527</v>
      </c>
      <c r="AE139" t="s">
        <v>528</v>
      </c>
      <c r="AF139">
        <v>88.1</v>
      </c>
      <c r="AG139">
        <v>138</v>
      </c>
      <c r="AH139">
        <v>90</v>
      </c>
      <c r="AI139">
        <v>55</v>
      </c>
      <c r="AJ139">
        <v>35</v>
      </c>
      <c r="AK139" t="s">
        <v>300</v>
      </c>
      <c r="AL139" t="s">
        <v>67</v>
      </c>
      <c r="AM139">
        <v>7.5</v>
      </c>
      <c r="AN139">
        <v>1</v>
      </c>
      <c r="AO139">
        <v>0</v>
      </c>
    </row>
    <row r="140" spans="1:41" hidden="1">
      <c r="A140" t="s">
        <v>525</v>
      </c>
      <c r="B140">
        <v>1</v>
      </c>
      <c r="C140">
        <v>1</v>
      </c>
      <c r="D140">
        <v>1</v>
      </c>
      <c r="E140">
        <v>2</v>
      </c>
      <c r="F140">
        <v>1</v>
      </c>
      <c r="G140">
        <v>2</v>
      </c>
      <c r="H140">
        <v>0.25</v>
      </c>
      <c r="I140">
        <v>0.5</v>
      </c>
      <c r="J140">
        <v>1</v>
      </c>
      <c r="K140">
        <v>4</v>
      </c>
      <c r="L140">
        <v>2</v>
      </c>
      <c r="M140">
        <v>0.5</v>
      </c>
      <c r="N140">
        <v>0.5</v>
      </c>
      <c r="O140">
        <v>0.5</v>
      </c>
      <c r="P140">
        <v>1</v>
      </c>
      <c r="Q140">
        <v>1</v>
      </c>
      <c r="R140">
        <v>1</v>
      </c>
      <c r="S140">
        <v>1</v>
      </c>
      <c r="T140">
        <v>60</v>
      </c>
      <c r="U140">
        <v>7680</v>
      </c>
      <c r="V140">
        <v>70</v>
      </c>
      <c r="W140">
        <v>495</v>
      </c>
      <c r="X140" t="s">
        <v>42</v>
      </c>
      <c r="Y140" t="s">
        <v>526</v>
      </c>
      <c r="Z140">
        <v>125</v>
      </c>
      <c r="AA140">
        <v>1000000</v>
      </c>
      <c r="AB140">
        <v>1</v>
      </c>
      <c r="AC140">
        <v>70</v>
      </c>
      <c r="AD140" t="s">
        <v>529</v>
      </c>
      <c r="AE140" t="s">
        <v>530</v>
      </c>
      <c r="AF140">
        <v>88.1</v>
      </c>
      <c r="AG140">
        <v>139</v>
      </c>
      <c r="AH140">
        <v>115</v>
      </c>
      <c r="AI140">
        <v>70</v>
      </c>
      <c r="AJ140">
        <v>55</v>
      </c>
      <c r="AK140" t="s">
        <v>300</v>
      </c>
      <c r="AL140" t="s">
        <v>67</v>
      </c>
      <c r="AM140">
        <v>35</v>
      </c>
      <c r="AN140">
        <v>1</v>
      </c>
      <c r="AO140">
        <v>0</v>
      </c>
    </row>
    <row r="141" spans="1:41" hidden="1">
      <c r="A141" t="s">
        <v>531</v>
      </c>
      <c r="B141">
        <v>1</v>
      </c>
      <c r="C141">
        <v>1</v>
      </c>
      <c r="D141">
        <v>1</v>
      </c>
      <c r="E141">
        <v>2</v>
      </c>
      <c r="F141">
        <v>1</v>
      </c>
      <c r="G141">
        <v>2</v>
      </c>
      <c r="H141">
        <v>0.25</v>
      </c>
      <c r="I141">
        <v>0.5</v>
      </c>
      <c r="J141">
        <v>1</v>
      </c>
      <c r="K141">
        <v>4</v>
      </c>
      <c r="L141">
        <v>2</v>
      </c>
      <c r="M141">
        <v>0.5</v>
      </c>
      <c r="N141">
        <v>0.5</v>
      </c>
      <c r="O141">
        <v>0.5</v>
      </c>
      <c r="P141">
        <v>1</v>
      </c>
      <c r="Q141">
        <v>1</v>
      </c>
      <c r="R141">
        <v>1</v>
      </c>
      <c r="S141">
        <v>1</v>
      </c>
      <c r="T141">
        <v>80</v>
      </c>
      <c r="U141">
        <v>7680</v>
      </c>
      <c r="V141">
        <v>70</v>
      </c>
      <c r="W141">
        <v>355</v>
      </c>
      <c r="X141" t="s">
        <v>42</v>
      </c>
      <c r="Y141" t="s">
        <v>71</v>
      </c>
      <c r="Z141">
        <v>90</v>
      </c>
      <c r="AA141">
        <v>1000000</v>
      </c>
      <c r="AB141">
        <v>0.5</v>
      </c>
      <c r="AC141">
        <v>30</v>
      </c>
      <c r="AD141" t="s">
        <v>532</v>
      </c>
      <c r="AE141" t="s">
        <v>533</v>
      </c>
      <c r="AF141">
        <v>88.1</v>
      </c>
      <c r="AG141">
        <v>140</v>
      </c>
      <c r="AH141">
        <v>55</v>
      </c>
      <c r="AI141">
        <v>45</v>
      </c>
      <c r="AJ141">
        <v>55</v>
      </c>
      <c r="AK141" t="s">
        <v>300</v>
      </c>
      <c r="AL141" t="s">
        <v>67</v>
      </c>
      <c r="AM141">
        <v>11.5</v>
      </c>
      <c r="AN141">
        <v>1</v>
      </c>
      <c r="AO141">
        <v>0</v>
      </c>
    </row>
    <row r="142" spans="1:41" hidden="1">
      <c r="A142" t="s">
        <v>531</v>
      </c>
      <c r="B142">
        <v>1</v>
      </c>
      <c r="C142">
        <v>1</v>
      </c>
      <c r="D142">
        <v>1</v>
      </c>
      <c r="E142">
        <v>2</v>
      </c>
      <c r="F142">
        <v>1</v>
      </c>
      <c r="G142">
        <v>2</v>
      </c>
      <c r="H142">
        <v>0.25</v>
      </c>
      <c r="I142">
        <v>0.5</v>
      </c>
      <c r="J142">
        <v>1</v>
      </c>
      <c r="K142">
        <v>4</v>
      </c>
      <c r="L142">
        <v>2</v>
      </c>
      <c r="M142">
        <v>0.5</v>
      </c>
      <c r="N142">
        <v>0.5</v>
      </c>
      <c r="O142">
        <v>0.5</v>
      </c>
      <c r="P142">
        <v>1</v>
      </c>
      <c r="Q142">
        <v>1</v>
      </c>
      <c r="R142">
        <v>1</v>
      </c>
      <c r="S142">
        <v>1</v>
      </c>
      <c r="T142">
        <v>115</v>
      </c>
      <c r="U142">
        <v>7680</v>
      </c>
      <c r="V142">
        <v>70</v>
      </c>
      <c r="W142">
        <v>495</v>
      </c>
      <c r="X142" t="s">
        <v>42</v>
      </c>
      <c r="Y142" t="s">
        <v>71</v>
      </c>
      <c r="Z142">
        <v>105</v>
      </c>
      <c r="AA142">
        <v>1000000</v>
      </c>
      <c r="AB142">
        <v>1.3</v>
      </c>
      <c r="AC142">
        <v>60</v>
      </c>
      <c r="AD142" t="s">
        <v>534</v>
      </c>
      <c r="AE142" t="s">
        <v>535</v>
      </c>
      <c r="AF142">
        <v>88.1</v>
      </c>
      <c r="AG142">
        <v>141</v>
      </c>
      <c r="AH142">
        <v>65</v>
      </c>
      <c r="AI142">
        <v>70</v>
      </c>
      <c r="AJ142">
        <v>80</v>
      </c>
      <c r="AK142" t="s">
        <v>300</v>
      </c>
      <c r="AL142" t="s">
        <v>67</v>
      </c>
      <c r="AM142">
        <v>40.5</v>
      </c>
      <c r="AN142">
        <v>1</v>
      </c>
      <c r="AO142">
        <v>0</v>
      </c>
    </row>
    <row r="143" spans="1:41" hidden="1">
      <c r="A143" t="s">
        <v>536</v>
      </c>
      <c r="B143">
        <v>0.5</v>
      </c>
      <c r="C143">
        <v>1</v>
      </c>
      <c r="D143">
        <v>1</v>
      </c>
      <c r="E143">
        <v>2</v>
      </c>
      <c r="F143">
        <v>1</v>
      </c>
      <c r="G143">
        <v>1</v>
      </c>
      <c r="H143">
        <v>0.5</v>
      </c>
      <c r="I143">
        <v>0.5</v>
      </c>
      <c r="J143">
        <v>1</v>
      </c>
      <c r="K143">
        <v>1</v>
      </c>
      <c r="L143">
        <v>0</v>
      </c>
      <c r="M143">
        <v>2</v>
      </c>
      <c r="N143">
        <v>0.5</v>
      </c>
      <c r="O143">
        <v>0.5</v>
      </c>
      <c r="P143">
        <v>1</v>
      </c>
      <c r="Q143">
        <v>2</v>
      </c>
      <c r="R143">
        <v>2</v>
      </c>
      <c r="S143">
        <v>2</v>
      </c>
      <c r="T143">
        <v>135</v>
      </c>
      <c r="U143">
        <v>8960</v>
      </c>
      <c r="V143">
        <v>70</v>
      </c>
      <c r="W143">
        <v>615</v>
      </c>
      <c r="X143" t="s">
        <v>42</v>
      </c>
      <c r="Y143" t="s">
        <v>537</v>
      </c>
      <c r="Z143">
        <v>85</v>
      </c>
      <c r="AA143">
        <v>1250000</v>
      </c>
      <c r="AB143">
        <v>1.8</v>
      </c>
      <c r="AC143">
        <v>80</v>
      </c>
      <c r="AD143" t="s">
        <v>538</v>
      </c>
      <c r="AE143" t="s">
        <v>539</v>
      </c>
      <c r="AF143">
        <v>88.1</v>
      </c>
      <c r="AG143">
        <v>142</v>
      </c>
      <c r="AH143">
        <v>70</v>
      </c>
      <c r="AI143">
        <v>95</v>
      </c>
      <c r="AJ143">
        <v>150</v>
      </c>
      <c r="AK143" t="s">
        <v>300</v>
      </c>
      <c r="AL143" t="s">
        <v>62</v>
      </c>
      <c r="AM143">
        <v>59</v>
      </c>
      <c r="AN143">
        <v>1</v>
      </c>
      <c r="AO143">
        <v>0</v>
      </c>
    </row>
    <row r="144" spans="1:41" hidden="1">
      <c r="A144" t="s">
        <v>540</v>
      </c>
      <c r="B144">
        <v>1</v>
      </c>
      <c r="C144">
        <v>1</v>
      </c>
      <c r="D144">
        <v>1</v>
      </c>
      <c r="E144">
        <v>1</v>
      </c>
      <c r="F144">
        <v>1</v>
      </c>
      <c r="G144">
        <v>2</v>
      </c>
      <c r="H144">
        <v>1</v>
      </c>
      <c r="I144">
        <v>1</v>
      </c>
      <c r="J144">
        <v>0</v>
      </c>
      <c r="K144">
        <v>1</v>
      </c>
      <c r="L144">
        <v>1</v>
      </c>
      <c r="M144">
        <v>1</v>
      </c>
      <c r="N144">
        <v>1</v>
      </c>
      <c r="O144">
        <v>1</v>
      </c>
      <c r="P144">
        <v>1</v>
      </c>
      <c r="Q144">
        <v>1</v>
      </c>
      <c r="R144">
        <v>1</v>
      </c>
      <c r="S144">
        <v>1</v>
      </c>
      <c r="T144">
        <v>110</v>
      </c>
      <c r="U144">
        <v>10240</v>
      </c>
      <c r="V144">
        <v>70</v>
      </c>
      <c r="W144">
        <v>540</v>
      </c>
      <c r="X144" t="s">
        <v>170</v>
      </c>
      <c r="Y144" t="s">
        <v>541</v>
      </c>
      <c r="Z144">
        <v>65</v>
      </c>
      <c r="AA144">
        <v>1250000</v>
      </c>
      <c r="AB144">
        <v>2.1</v>
      </c>
      <c r="AC144">
        <v>160</v>
      </c>
      <c r="AD144" t="s">
        <v>542</v>
      </c>
      <c r="AE144" t="s">
        <v>543</v>
      </c>
      <c r="AF144">
        <v>88.1</v>
      </c>
      <c r="AG144">
        <v>143</v>
      </c>
      <c r="AH144">
        <v>65</v>
      </c>
      <c r="AI144">
        <v>110</v>
      </c>
      <c r="AJ144">
        <v>30</v>
      </c>
      <c r="AK144" t="s">
        <v>102</v>
      </c>
      <c r="AM144">
        <v>460</v>
      </c>
      <c r="AN144">
        <v>1</v>
      </c>
      <c r="AO144">
        <v>0</v>
      </c>
    </row>
    <row r="145" spans="1:41">
      <c r="A145" t="s">
        <v>544</v>
      </c>
      <c r="B145">
        <v>0.5</v>
      </c>
      <c r="C145">
        <v>1</v>
      </c>
      <c r="D145">
        <v>1</v>
      </c>
      <c r="E145">
        <v>2</v>
      </c>
      <c r="F145">
        <v>1</v>
      </c>
      <c r="G145">
        <v>1</v>
      </c>
      <c r="H145">
        <v>2</v>
      </c>
      <c r="I145">
        <v>1</v>
      </c>
      <c r="J145">
        <v>1</v>
      </c>
      <c r="K145">
        <v>0.5</v>
      </c>
      <c r="L145">
        <v>0</v>
      </c>
      <c r="M145">
        <v>1</v>
      </c>
      <c r="N145">
        <v>1</v>
      </c>
      <c r="O145">
        <v>1</v>
      </c>
      <c r="P145">
        <v>1</v>
      </c>
      <c r="Q145">
        <v>4</v>
      </c>
      <c r="R145">
        <v>2</v>
      </c>
      <c r="S145">
        <v>1</v>
      </c>
      <c r="T145">
        <v>85</v>
      </c>
      <c r="U145">
        <v>20480</v>
      </c>
      <c r="V145">
        <v>35</v>
      </c>
      <c r="W145">
        <v>580</v>
      </c>
      <c r="X145" t="s">
        <v>545</v>
      </c>
      <c r="Y145" t="s">
        <v>546</v>
      </c>
      <c r="Z145">
        <v>100</v>
      </c>
      <c r="AA145">
        <v>1250000</v>
      </c>
      <c r="AB145">
        <v>1.7</v>
      </c>
      <c r="AC145">
        <v>90</v>
      </c>
      <c r="AD145" t="s">
        <v>547</v>
      </c>
      <c r="AE145" t="s">
        <v>548</v>
      </c>
      <c r="AG145">
        <v>144</v>
      </c>
      <c r="AH145">
        <v>95</v>
      </c>
      <c r="AI145">
        <v>125</v>
      </c>
      <c r="AJ145">
        <v>85</v>
      </c>
      <c r="AK145" t="s">
        <v>143</v>
      </c>
      <c r="AL145" t="s">
        <v>62</v>
      </c>
      <c r="AM145">
        <v>55.4</v>
      </c>
      <c r="AN145">
        <v>1</v>
      </c>
      <c r="AO145">
        <v>1</v>
      </c>
    </row>
    <row r="146" spans="1:41">
      <c r="A146" t="s">
        <v>549</v>
      </c>
      <c r="B146">
        <v>0.5</v>
      </c>
      <c r="C146">
        <v>1</v>
      </c>
      <c r="D146">
        <v>1</v>
      </c>
      <c r="E146">
        <v>1</v>
      </c>
      <c r="F146">
        <v>1</v>
      </c>
      <c r="G146">
        <v>0.5</v>
      </c>
      <c r="H146">
        <v>1</v>
      </c>
      <c r="I146">
        <v>0.5</v>
      </c>
      <c r="J146">
        <v>1</v>
      </c>
      <c r="K146">
        <v>0.5</v>
      </c>
      <c r="L146">
        <v>0</v>
      </c>
      <c r="M146">
        <v>2</v>
      </c>
      <c r="N146">
        <v>1</v>
      </c>
      <c r="O146">
        <v>1</v>
      </c>
      <c r="P146">
        <v>1</v>
      </c>
      <c r="Q146">
        <v>2</v>
      </c>
      <c r="R146">
        <v>0.5</v>
      </c>
      <c r="S146">
        <v>1</v>
      </c>
      <c r="T146">
        <v>90</v>
      </c>
      <c r="U146">
        <v>20480</v>
      </c>
      <c r="V146">
        <v>35</v>
      </c>
      <c r="W146">
        <v>580</v>
      </c>
      <c r="X146" t="s">
        <v>545</v>
      </c>
      <c r="Y146" t="s">
        <v>474</v>
      </c>
      <c r="Z146">
        <v>85</v>
      </c>
      <c r="AA146">
        <v>1250000</v>
      </c>
      <c r="AB146">
        <v>1.6</v>
      </c>
      <c r="AC146">
        <v>90</v>
      </c>
      <c r="AD146" t="s">
        <v>550</v>
      </c>
      <c r="AE146" t="s">
        <v>551</v>
      </c>
      <c r="AG146">
        <v>145</v>
      </c>
      <c r="AH146">
        <v>125</v>
      </c>
      <c r="AI146">
        <v>90</v>
      </c>
      <c r="AJ146">
        <v>100</v>
      </c>
      <c r="AK146" t="s">
        <v>134</v>
      </c>
      <c r="AL146" t="s">
        <v>62</v>
      </c>
      <c r="AM146">
        <v>52.6</v>
      </c>
      <c r="AN146">
        <v>1</v>
      </c>
      <c r="AO146">
        <v>1</v>
      </c>
    </row>
    <row r="147" spans="1:41">
      <c r="A147" t="s">
        <v>552</v>
      </c>
      <c r="B147">
        <v>0.25</v>
      </c>
      <c r="C147">
        <v>1</v>
      </c>
      <c r="D147">
        <v>1</v>
      </c>
      <c r="E147">
        <v>2</v>
      </c>
      <c r="F147">
        <v>0.5</v>
      </c>
      <c r="G147">
        <v>0.5</v>
      </c>
      <c r="H147">
        <v>0.5</v>
      </c>
      <c r="I147">
        <v>1</v>
      </c>
      <c r="J147">
        <v>1</v>
      </c>
      <c r="K147">
        <v>0.25</v>
      </c>
      <c r="L147">
        <v>0</v>
      </c>
      <c r="M147">
        <v>1</v>
      </c>
      <c r="N147">
        <v>1</v>
      </c>
      <c r="O147">
        <v>1</v>
      </c>
      <c r="P147">
        <v>1</v>
      </c>
      <c r="Q147">
        <v>4</v>
      </c>
      <c r="R147">
        <v>0.5</v>
      </c>
      <c r="S147">
        <v>2</v>
      </c>
      <c r="T147">
        <v>100</v>
      </c>
      <c r="U147">
        <v>20480</v>
      </c>
      <c r="V147">
        <v>35</v>
      </c>
      <c r="W147">
        <v>580</v>
      </c>
      <c r="X147" t="s">
        <v>545</v>
      </c>
      <c r="Y147" t="s">
        <v>57</v>
      </c>
      <c r="Z147">
        <v>90</v>
      </c>
      <c r="AA147">
        <v>1250000</v>
      </c>
      <c r="AB147">
        <v>2</v>
      </c>
      <c r="AC147">
        <v>90</v>
      </c>
      <c r="AD147" t="s">
        <v>553</v>
      </c>
      <c r="AE147" t="s">
        <v>554</v>
      </c>
      <c r="AG147">
        <v>146</v>
      </c>
      <c r="AH147">
        <v>125</v>
      </c>
      <c r="AI147">
        <v>85</v>
      </c>
      <c r="AJ147">
        <v>90</v>
      </c>
      <c r="AK147" t="s">
        <v>56</v>
      </c>
      <c r="AL147" t="s">
        <v>62</v>
      </c>
      <c r="AM147">
        <v>60</v>
      </c>
      <c r="AN147">
        <v>1</v>
      </c>
      <c r="AO147">
        <v>1</v>
      </c>
    </row>
    <row r="148" spans="1:41" hidden="1">
      <c r="A148" t="s">
        <v>555</v>
      </c>
      <c r="B148">
        <v>1</v>
      </c>
      <c r="C148">
        <v>1</v>
      </c>
      <c r="D148">
        <v>2</v>
      </c>
      <c r="E148">
        <v>0.5</v>
      </c>
      <c r="F148">
        <v>2</v>
      </c>
      <c r="G148">
        <v>1</v>
      </c>
      <c r="H148">
        <v>0.5</v>
      </c>
      <c r="I148">
        <v>1</v>
      </c>
      <c r="J148">
        <v>1</v>
      </c>
      <c r="K148">
        <v>0.5</v>
      </c>
      <c r="L148">
        <v>1</v>
      </c>
      <c r="M148">
        <v>2</v>
      </c>
      <c r="N148">
        <v>1</v>
      </c>
      <c r="O148">
        <v>1</v>
      </c>
      <c r="P148">
        <v>1</v>
      </c>
      <c r="Q148">
        <v>1</v>
      </c>
      <c r="R148">
        <v>1</v>
      </c>
      <c r="S148">
        <v>0.5</v>
      </c>
      <c r="T148">
        <v>64</v>
      </c>
      <c r="U148">
        <v>10240</v>
      </c>
      <c r="V148">
        <v>35</v>
      </c>
      <c r="W148">
        <v>300</v>
      </c>
      <c r="X148" t="s">
        <v>42</v>
      </c>
      <c r="Y148" t="s">
        <v>442</v>
      </c>
      <c r="Z148">
        <v>45</v>
      </c>
      <c r="AA148">
        <v>1250000</v>
      </c>
      <c r="AB148">
        <v>1.8</v>
      </c>
      <c r="AC148">
        <v>41</v>
      </c>
      <c r="AD148" t="s">
        <v>556</v>
      </c>
      <c r="AE148" t="s">
        <v>557</v>
      </c>
      <c r="AF148">
        <v>50</v>
      </c>
      <c r="AG148">
        <v>147</v>
      </c>
      <c r="AH148">
        <v>50</v>
      </c>
      <c r="AI148">
        <v>50</v>
      </c>
      <c r="AJ148">
        <v>50</v>
      </c>
      <c r="AK148" t="s">
        <v>558</v>
      </c>
      <c r="AM148">
        <v>3.3</v>
      </c>
      <c r="AN148">
        <v>1</v>
      </c>
      <c r="AO148">
        <v>0</v>
      </c>
    </row>
    <row r="149" spans="1:41" hidden="1">
      <c r="A149" t="s">
        <v>555</v>
      </c>
      <c r="B149">
        <v>1</v>
      </c>
      <c r="C149">
        <v>1</v>
      </c>
      <c r="D149">
        <v>2</v>
      </c>
      <c r="E149">
        <v>0.5</v>
      </c>
      <c r="F149">
        <v>2</v>
      </c>
      <c r="G149">
        <v>1</v>
      </c>
      <c r="H149">
        <v>0.5</v>
      </c>
      <c r="I149">
        <v>1</v>
      </c>
      <c r="J149">
        <v>1</v>
      </c>
      <c r="K149">
        <v>0.5</v>
      </c>
      <c r="L149">
        <v>1</v>
      </c>
      <c r="M149">
        <v>2</v>
      </c>
      <c r="N149">
        <v>1</v>
      </c>
      <c r="O149">
        <v>1</v>
      </c>
      <c r="P149">
        <v>1</v>
      </c>
      <c r="Q149">
        <v>1</v>
      </c>
      <c r="R149">
        <v>1</v>
      </c>
      <c r="S149">
        <v>0.5</v>
      </c>
      <c r="T149">
        <v>84</v>
      </c>
      <c r="U149">
        <v>10240</v>
      </c>
      <c r="V149">
        <v>35</v>
      </c>
      <c r="W149">
        <v>420</v>
      </c>
      <c r="X149" t="s">
        <v>42</v>
      </c>
      <c r="Y149" t="s">
        <v>442</v>
      </c>
      <c r="Z149">
        <v>65</v>
      </c>
      <c r="AA149">
        <v>1250000</v>
      </c>
      <c r="AB149">
        <v>4</v>
      </c>
      <c r="AC149">
        <v>61</v>
      </c>
      <c r="AD149" t="s">
        <v>559</v>
      </c>
      <c r="AE149" t="s">
        <v>560</v>
      </c>
      <c r="AF149">
        <v>50</v>
      </c>
      <c r="AG149">
        <v>148</v>
      </c>
      <c r="AH149">
        <v>70</v>
      </c>
      <c r="AI149">
        <v>70</v>
      </c>
      <c r="AJ149">
        <v>70</v>
      </c>
      <c r="AK149" t="s">
        <v>558</v>
      </c>
      <c r="AM149">
        <v>16.5</v>
      </c>
      <c r="AN149">
        <v>1</v>
      </c>
      <c r="AO149">
        <v>0</v>
      </c>
    </row>
    <row r="150" spans="1:41" hidden="1">
      <c r="A150" t="s">
        <v>561</v>
      </c>
      <c r="B150">
        <v>0.5</v>
      </c>
      <c r="C150">
        <v>1</v>
      </c>
      <c r="D150">
        <v>2</v>
      </c>
      <c r="E150">
        <v>1</v>
      </c>
      <c r="F150">
        <v>2</v>
      </c>
      <c r="G150">
        <v>0.5</v>
      </c>
      <c r="H150">
        <v>0.5</v>
      </c>
      <c r="I150">
        <v>1</v>
      </c>
      <c r="J150">
        <v>1</v>
      </c>
      <c r="K150">
        <v>0.25</v>
      </c>
      <c r="L150">
        <v>0</v>
      </c>
      <c r="M150">
        <v>4</v>
      </c>
      <c r="N150">
        <v>1</v>
      </c>
      <c r="O150">
        <v>1</v>
      </c>
      <c r="P150">
        <v>1</v>
      </c>
      <c r="Q150">
        <v>2</v>
      </c>
      <c r="R150">
        <v>1</v>
      </c>
      <c r="S150">
        <v>0.5</v>
      </c>
      <c r="T150">
        <v>134</v>
      </c>
      <c r="U150">
        <v>10240</v>
      </c>
      <c r="V150">
        <v>35</v>
      </c>
      <c r="W150">
        <v>600</v>
      </c>
      <c r="X150" t="s">
        <v>42</v>
      </c>
      <c r="Y150" t="s">
        <v>442</v>
      </c>
      <c r="Z150">
        <v>95</v>
      </c>
      <c r="AA150">
        <v>1250000</v>
      </c>
      <c r="AB150">
        <v>2.2000000000000002</v>
      </c>
      <c r="AC150">
        <v>91</v>
      </c>
      <c r="AD150" t="s">
        <v>562</v>
      </c>
      <c r="AE150" t="s">
        <v>563</v>
      </c>
      <c r="AF150">
        <v>50</v>
      </c>
      <c r="AG150">
        <v>149</v>
      </c>
      <c r="AH150">
        <v>100</v>
      </c>
      <c r="AI150">
        <v>100</v>
      </c>
      <c r="AJ150">
        <v>80</v>
      </c>
      <c r="AK150" t="s">
        <v>558</v>
      </c>
      <c r="AL150" t="s">
        <v>62</v>
      </c>
      <c r="AM150">
        <v>210</v>
      </c>
      <c r="AN150">
        <v>1</v>
      </c>
      <c r="AO150">
        <v>0</v>
      </c>
    </row>
    <row r="151" spans="1:41">
      <c r="A151" t="s">
        <v>564</v>
      </c>
      <c r="B151">
        <v>2</v>
      </c>
      <c r="C151">
        <v>2</v>
      </c>
      <c r="D151">
        <v>1</v>
      </c>
      <c r="E151">
        <v>1</v>
      </c>
      <c r="F151">
        <v>1</v>
      </c>
      <c r="G151">
        <v>0.5</v>
      </c>
      <c r="H151">
        <v>1</v>
      </c>
      <c r="I151">
        <v>1</v>
      </c>
      <c r="J151">
        <v>2</v>
      </c>
      <c r="K151">
        <v>1</v>
      </c>
      <c r="L151">
        <v>1</v>
      </c>
      <c r="M151">
        <v>1</v>
      </c>
      <c r="N151">
        <v>1</v>
      </c>
      <c r="O151">
        <v>1</v>
      </c>
      <c r="P151">
        <v>0.5</v>
      </c>
      <c r="Q151">
        <v>1</v>
      </c>
      <c r="R151">
        <v>1</v>
      </c>
      <c r="S151">
        <v>1</v>
      </c>
      <c r="T151">
        <v>150</v>
      </c>
      <c r="U151">
        <v>30720</v>
      </c>
      <c r="V151">
        <v>0</v>
      </c>
      <c r="W151">
        <v>780</v>
      </c>
      <c r="X151" t="s">
        <v>545</v>
      </c>
      <c r="Y151" t="s">
        <v>565</v>
      </c>
      <c r="Z151">
        <v>70</v>
      </c>
      <c r="AA151">
        <v>1250000</v>
      </c>
      <c r="AB151">
        <v>2</v>
      </c>
      <c r="AC151">
        <v>106</v>
      </c>
      <c r="AD151" t="s">
        <v>566</v>
      </c>
      <c r="AE151" t="s">
        <v>567</v>
      </c>
      <c r="AG151">
        <v>150</v>
      </c>
      <c r="AH151">
        <v>194</v>
      </c>
      <c r="AI151">
        <v>120</v>
      </c>
      <c r="AJ151">
        <v>140</v>
      </c>
      <c r="AK151" t="s">
        <v>266</v>
      </c>
      <c r="AM151">
        <v>122</v>
      </c>
      <c r="AN151">
        <v>1</v>
      </c>
      <c r="AO151">
        <v>1</v>
      </c>
    </row>
    <row r="152" spans="1:41">
      <c r="A152" t="s">
        <v>568</v>
      </c>
      <c r="B152">
        <v>2</v>
      </c>
      <c r="C152">
        <v>2</v>
      </c>
      <c r="D152">
        <v>1</v>
      </c>
      <c r="E152">
        <v>1</v>
      </c>
      <c r="F152">
        <v>1</v>
      </c>
      <c r="G152">
        <v>0.5</v>
      </c>
      <c r="H152">
        <v>1</v>
      </c>
      <c r="I152">
        <v>1</v>
      </c>
      <c r="J152">
        <v>2</v>
      </c>
      <c r="K152">
        <v>1</v>
      </c>
      <c r="L152">
        <v>1</v>
      </c>
      <c r="M152">
        <v>1</v>
      </c>
      <c r="N152">
        <v>1</v>
      </c>
      <c r="O152">
        <v>1</v>
      </c>
      <c r="P152">
        <v>0.5</v>
      </c>
      <c r="Q152">
        <v>1</v>
      </c>
      <c r="R152">
        <v>1</v>
      </c>
      <c r="S152">
        <v>1</v>
      </c>
      <c r="T152">
        <v>100</v>
      </c>
      <c r="U152">
        <v>30720</v>
      </c>
      <c r="V152">
        <v>100</v>
      </c>
      <c r="W152">
        <v>600</v>
      </c>
      <c r="X152" t="s">
        <v>42</v>
      </c>
      <c r="Y152" t="s">
        <v>569</v>
      </c>
      <c r="Z152">
        <v>100</v>
      </c>
      <c r="AA152">
        <v>1059860</v>
      </c>
      <c r="AB152">
        <v>0.4</v>
      </c>
      <c r="AC152">
        <v>100</v>
      </c>
      <c r="AD152" t="s">
        <v>570</v>
      </c>
      <c r="AE152" t="s">
        <v>571</v>
      </c>
      <c r="AG152">
        <v>151</v>
      </c>
      <c r="AH152">
        <v>100</v>
      </c>
      <c r="AI152">
        <v>100</v>
      </c>
      <c r="AJ152">
        <v>100</v>
      </c>
      <c r="AK152" t="s">
        <v>266</v>
      </c>
      <c r="AM152">
        <v>4</v>
      </c>
      <c r="AN152">
        <v>1</v>
      </c>
      <c r="AO152">
        <v>1</v>
      </c>
    </row>
    <row r="153" spans="1:41" hidden="1">
      <c r="A153" t="s">
        <v>572</v>
      </c>
      <c r="B153">
        <v>2</v>
      </c>
      <c r="C153">
        <v>1</v>
      </c>
      <c r="D153">
        <v>1</v>
      </c>
      <c r="E153">
        <v>0.5</v>
      </c>
      <c r="F153">
        <v>1</v>
      </c>
      <c r="G153">
        <v>1</v>
      </c>
      <c r="H153">
        <v>2</v>
      </c>
      <c r="I153">
        <v>2</v>
      </c>
      <c r="J153">
        <v>1</v>
      </c>
      <c r="K153">
        <v>0.5</v>
      </c>
      <c r="L153">
        <v>0.5</v>
      </c>
      <c r="M153">
        <v>2</v>
      </c>
      <c r="N153">
        <v>1</v>
      </c>
      <c r="O153">
        <v>2</v>
      </c>
      <c r="P153">
        <v>1</v>
      </c>
      <c r="Q153">
        <v>1</v>
      </c>
      <c r="R153">
        <v>1</v>
      </c>
      <c r="S153">
        <v>0.5</v>
      </c>
      <c r="T153">
        <v>49</v>
      </c>
      <c r="U153">
        <v>5120</v>
      </c>
      <c r="V153">
        <v>70</v>
      </c>
      <c r="W153">
        <v>318</v>
      </c>
      <c r="X153" t="s">
        <v>42</v>
      </c>
      <c r="Y153" t="s">
        <v>573</v>
      </c>
      <c r="Z153">
        <v>65</v>
      </c>
      <c r="AA153">
        <v>1059860</v>
      </c>
      <c r="AB153">
        <v>0.9</v>
      </c>
      <c r="AC153">
        <v>45</v>
      </c>
      <c r="AD153" t="s">
        <v>574</v>
      </c>
      <c r="AE153" t="s">
        <v>575</v>
      </c>
      <c r="AF153">
        <v>88.1</v>
      </c>
      <c r="AG153">
        <v>152</v>
      </c>
      <c r="AH153">
        <v>49</v>
      </c>
      <c r="AI153">
        <v>65</v>
      </c>
      <c r="AJ153">
        <v>45</v>
      </c>
      <c r="AK153" t="s">
        <v>46</v>
      </c>
      <c r="AM153">
        <v>6.4</v>
      </c>
      <c r="AN153">
        <v>2</v>
      </c>
      <c r="AO153">
        <v>0</v>
      </c>
    </row>
    <row r="154" spans="1:41" hidden="1">
      <c r="A154" t="s">
        <v>572</v>
      </c>
      <c r="B154">
        <v>2</v>
      </c>
      <c r="C154">
        <v>1</v>
      </c>
      <c r="D154">
        <v>1</v>
      </c>
      <c r="E154">
        <v>0.5</v>
      </c>
      <c r="F154">
        <v>1</v>
      </c>
      <c r="G154">
        <v>1</v>
      </c>
      <c r="H154">
        <v>2</v>
      </c>
      <c r="I154">
        <v>2</v>
      </c>
      <c r="J154">
        <v>1</v>
      </c>
      <c r="K154">
        <v>0.5</v>
      </c>
      <c r="L154">
        <v>0.5</v>
      </c>
      <c r="M154">
        <v>2</v>
      </c>
      <c r="N154">
        <v>1</v>
      </c>
      <c r="O154">
        <v>2</v>
      </c>
      <c r="P154">
        <v>1</v>
      </c>
      <c r="Q154">
        <v>1</v>
      </c>
      <c r="R154">
        <v>1</v>
      </c>
      <c r="S154">
        <v>0.5</v>
      </c>
      <c r="T154">
        <v>62</v>
      </c>
      <c r="U154">
        <v>5120</v>
      </c>
      <c r="V154">
        <v>70</v>
      </c>
      <c r="W154">
        <v>405</v>
      </c>
      <c r="X154" t="s">
        <v>42</v>
      </c>
      <c r="Y154" t="s">
        <v>573</v>
      </c>
      <c r="Z154">
        <v>80</v>
      </c>
      <c r="AA154">
        <v>1059860</v>
      </c>
      <c r="AB154">
        <v>1.2</v>
      </c>
      <c r="AC154">
        <v>60</v>
      </c>
      <c r="AD154" t="s">
        <v>576</v>
      </c>
      <c r="AE154" t="s">
        <v>577</v>
      </c>
      <c r="AF154">
        <v>88.1</v>
      </c>
      <c r="AG154">
        <v>153</v>
      </c>
      <c r="AH154">
        <v>63</v>
      </c>
      <c r="AI154">
        <v>80</v>
      </c>
      <c r="AJ154">
        <v>60</v>
      </c>
      <c r="AK154" t="s">
        <v>46</v>
      </c>
      <c r="AM154">
        <v>15.8</v>
      </c>
      <c r="AN154">
        <v>2</v>
      </c>
      <c r="AO154">
        <v>0</v>
      </c>
    </row>
    <row r="155" spans="1:41" hidden="1">
      <c r="A155" t="s">
        <v>572</v>
      </c>
      <c r="B155">
        <v>2</v>
      </c>
      <c r="C155">
        <v>1</v>
      </c>
      <c r="D155">
        <v>1</v>
      </c>
      <c r="E155">
        <v>0.5</v>
      </c>
      <c r="F155">
        <v>1</v>
      </c>
      <c r="G155">
        <v>1</v>
      </c>
      <c r="H155">
        <v>2</v>
      </c>
      <c r="I155">
        <v>2</v>
      </c>
      <c r="J155">
        <v>1</v>
      </c>
      <c r="K155">
        <v>0.5</v>
      </c>
      <c r="L155">
        <v>0.5</v>
      </c>
      <c r="M155">
        <v>2</v>
      </c>
      <c r="N155">
        <v>1</v>
      </c>
      <c r="O155">
        <v>2</v>
      </c>
      <c r="P155">
        <v>1</v>
      </c>
      <c r="Q155">
        <v>1</v>
      </c>
      <c r="R155">
        <v>1</v>
      </c>
      <c r="S155">
        <v>0.5</v>
      </c>
      <c r="T155">
        <v>82</v>
      </c>
      <c r="U155">
        <v>5120</v>
      </c>
      <c r="V155">
        <v>70</v>
      </c>
      <c r="W155">
        <v>525</v>
      </c>
      <c r="X155" t="s">
        <v>42</v>
      </c>
      <c r="Y155" t="s">
        <v>578</v>
      </c>
      <c r="Z155">
        <v>100</v>
      </c>
      <c r="AA155">
        <v>1059860</v>
      </c>
      <c r="AB155">
        <v>1.8</v>
      </c>
      <c r="AC155">
        <v>80</v>
      </c>
      <c r="AD155" t="s">
        <v>579</v>
      </c>
      <c r="AE155" t="s">
        <v>580</v>
      </c>
      <c r="AF155">
        <v>88.1</v>
      </c>
      <c r="AG155">
        <v>154</v>
      </c>
      <c r="AH155">
        <v>83</v>
      </c>
      <c r="AI155">
        <v>100</v>
      </c>
      <c r="AJ155">
        <v>80</v>
      </c>
      <c r="AK155" t="s">
        <v>46</v>
      </c>
      <c r="AM155">
        <v>100.5</v>
      </c>
      <c r="AN155">
        <v>2</v>
      </c>
      <c r="AO155">
        <v>0</v>
      </c>
    </row>
    <row r="156" spans="1:41" hidden="1">
      <c r="A156" t="s">
        <v>581</v>
      </c>
      <c r="B156">
        <v>0.5</v>
      </c>
      <c r="C156">
        <v>1</v>
      </c>
      <c r="D156">
        <v>1</v>
      </c>
      <c r="E156">
        <v>1</v>
      </c>
      <c r="F156">
        <v>0.5</v>
      </c>
      <c r="G156">
        <v>1</v>
      </c>
      <c r="H156">
        <v>0.5</v>
      </c>
      <c r="I156">
        <v>1</v>
      </c>
      <c r="J156">
        <v>1</v>
      </c>
      <c r="K156">
        <v>0.5</v>
      </c>
      <c r="L156">
        <v>2</v>
      </c>
      <c r="M156">
        <v>0.5</v>
      </c>
      <c r="N156">
        <v>1</v>
      </c>
      <c r="O156">
        <v>1</v>
      </c>
      <c r="P156">
        <v>1</v>
      </c>
      <c r="Q156">
        <v>2</v>
      </c>
      <c r="R156">
        <v>0.5</v>
      </c>
      <c r="S156">
        <v>2</v>
      </c>
      <c r="T156">
        <v>52</v>
      </c>
      <c r="U156">
        <v>5120</v>
      </c>
      <c r="V156">
        <v>70</v>
      </c>
      <c r="W156">
        <v>309</v>
      </c>
      <c r="X156" t="s">
        <v>42</v>
      </c>
      <c r="Y156" t="s">
        <v>582</v>
      </c>
      <c r="Z156">
        <v>43</v>
      </c>
      <c r="AA156">
        <v>1059860</v>
      </c>
      <c r="AB156">
        <v>0.5</v>
      </c>
      <c r="AC156">
        <v>39</v>
      </c>
      <c r="AD156" t="s">
        <v>583</v>
      </c>
      <c r="AE156" t="s">
        <v>584</v>
      </c>
      <c r="AF156">
        <v>88.1</v>
      </c>
      <c r="AG156">
        <v>155</v>
      </c>
      <c r="AH156">
        <v>60</v>
      </c>
      <c r="AI156">
        <v>50</v>
      </c>
      <c r="AJ156">
        <v>65</v>
      </c>
      <c r="AK156" t="s">
        <v>56</v>
      </c>
      <c r="AM156">
        <v>7.9</v>
      </c>
      <c r="AN156">
        <v>2</v>
      </c>
      <c r="AO156">
        <v>0</v>
      </c>
    </row>
    <row r="157" spans="1:41" hidden="1">
      <c r="A157" t="s">
        <v>581</v>
      </c>
      <c r="B157">
        <v>0.5</v>
      </c>
      <c r="C157">
        <v>1</v>
      </c>
      <c r="D157">
        <v>1</v>
      </c>
      <c r="E157">
        <v>1</v>
      </c>
      <c r="F157">
        <v>0.5</v>
      </c>
      <c r="G157">
        <v>1</v>
      </c>
      <c r="H157">
        <v>0.5</v>
      </c>
      <c r="I157">
        <v>1</v>
      </c>
      <c r="J157">
        <v>1</v>
      </c>
      <c r="K157">
        <v>0.5</v>
      </c>
      <c r="L157">
        <v>2</v>
      </c>
      <c r="M157">
        <v>0.5</v>
      </c>
      <c r="N157">
        <v>1</v>
      </c>
      <c r="O157">
        <v>1</v>
      </c>
      <c r="P157">
        <v>1</v>
      </c>
      <c r="Q157">
        <v>2</v>
      </c>
      <c r="R157">
        <v>0.5</v>
      </c>
      <c r="S157">
        <v>2</v>
      </c>
      <c r="T157">
        <v>64</v>
      </c>
      <c r="U157">
        <v>5120</v>
      </c>
      <c r="V157">
        <v>70</v>
      </c>
      <c r="W157">
        <v>405</v>
      </c>
      <c r="X157" t="s">
        <v>42</v>
      </c>
      <c r="Y157" t="s">
        <v>585</v>
      </c>
      <c r="Z157">
        <v>58</v>
      </c>
      <c r="AA157">
        <v>1059860</v>
      </c>
      <c r="AB157">
        <v>0.9</v>
      </c>
      <c r="AC157">
        <v>58</v>
      </c>
      <c r="AD157" t="s">
        <v>586</v>
      </c>
      <c r="AE157" t="s">
        <v>587</v>
      </c>
      <c r="AF157">
        <v>88.1</v>
      </c>
      <c r="AG157">
        <v>156</v>
      </c>
      <c r="AH157">
        <v>80</v>
      </c>
      <c r="AI157">
        <v>65</v>
      </c>
      <c r="AJ157">
        <v>80</v>
      </c>
      <c r="AK157" t="s">
        <v>56</v>
      </c>
      <c r="AM157">
        <v>19</v>
      </c>
      <c r="AN157">
        <v>2</v>
      </c>
      <c r="AO157">
        <v>0</v>
      </c>
    </row>
    <row r="158" spans="1:41" hidden="1">
      <c r="A158" t="s">
        <v>581</v>
      </c>
      <c r="B158">
        <v>0.5</v>
      </c>
      <c r="C158">
        <v>1</v>
      </c>
      <c r="D158">
        <v>1</v>
      </c>
      <c r="E158">
        <v>1</v>
      </c>
      <c r="F158">
        <v>0.5</v>
      </c>
      <c r="G158">
        <v>1</v>
      </c>
      <c r="H158">
        <v>0.5</v>
      </c>
      <c r="I158">
        <v>1</v>
      </c>
      <c r="J158">
        <v>1</v>
      </c>
      <c r="K158">
        <v>0.5</v>
      </c>
      <c r="L158">
        <v>2</v>
      </c>
      <c r="M158">
        <v>0.5</v>
      </c>
      <c r="N158">
        <v>1</v>
      </c>
      <c r="O158">
        <v>1</v>
      </c>
      <c r="P158">
        <v>1</v>
      </c>
      <c r="Q158">
        <v>2</v>
      </c>
      <c r="R158">
        <v>0.5</v>
      </c>
      <c r="S158">
        <v>2</v>
      </c>
      <c r="T158">
        <v>84</v>
      </c>
      <c r="U158">
        <v>5120</v>
      </c>
      <c r="V158">
        <v>70</v>
      </c>
      <c r="W158">
        <v>534</v>
      </c>
      <c r="X158" t="s">
        <v>42</v>
      </c>
      <c r="Y158" t="s">
        <v>585</v>
      </c>
      <c r="Z158">
        <v>78</v>
      </c>
      <c r="AA158">
        <v>1059860</v>
      </c>
      <c r="AB158">
        <v>1.7</v>
      </c>
      <c r="AC158">
        <v>78</v>
      </c>
      <c r="AD158" t="s">
        <v>588</v>
      </c>
      <c r="AE158" t="s">
        <v>589</v>
      </c>
      <c r="AF158">
        <v>88.1</v>
      </c>
      <c r="AG158">
        <v>157</v>
      </c>
      <c r="AH158">
        <v>109</v>
      </c>
      <c r="AI158">
        <v>85</v>
      </c>
      <c r="AJ158">
        <v>100</v>
      </c>
      <c r="AK158" t="s">
        <v>56</v>
      </c>
      <c r="AM158">
        <v>79.5</v>
      </c>
      <c r="AN158">
        <v>2</v>
      </c>
      <c r="AO158">
        <v>0</v>
      </c>
    </row>
    <row r="159" spans="1:41" hidden="1">
      <c r="A159" t="s">
        <v>590</v>
      </c>
      <c r="B159">
        <v>1</v>
      </c>
      <c r="C159">
        <v>1</v>
      </c>
      <c r="D159">
        <v>1</v>
      </c>
      <c r="E159">
        <v>2</v>
      </c>
      <c r="F159">
        <v>1</v>
      </c>
      <c r="G159">
        <v>1</v>
      </c>
      <c r="H159">
        <v>0.5</v>
      </c>
      <c r="I159">
        <v>1</v>
      </c>
      <c r="J159">
        <v>1</v>
      </c>
      <c r="K159">
        <v>2</v>
      </c>
      <c r="L159">
        <v>1</v>
      </c>
      <c r="M159">
        <v>0.5</v>
      </c>
      <c r="N159">
        <v>1</v>
      </c>
      <c r="O159">
        <v>1</v>
      </c>
      <c r="P159">
        <v>1</v>
      </c>
      <c r="Q159">
        <v>1</v>
      </c>
      <c r="R159">
        <v>0.5</v>
      </c>
      <c r="S159">
        <v>0.5</v>
      </c>
      <c r="T159">
        <v>65</v>
      </c>
      <c r="U159">
        <v>5120</v>
      </c>
      <c r="V159">
        <v>70</v>
      </c>
      <c r="W159">
        <v>314</v>
      </c>
      <c r="X159" t="s">
        <v>42</v>
      </c>
      <c r="Y159" t="s">
        <v>591</v>
      </c>
      <c r="Z159">
        <v>64</v>
      </c>
      <c r="AA159">
        <v>1059860</v>
      </c>
      <c r="AB159">
        <v>0.6</v>
      </c>
      <c r="AC159">
        <v>50</v>
      </c>
      <c r="AD159" t="s">
        <v>592</v>
      </c>
      <c r="AE159" t="s">
        <v>593</v>
      </c>
      <c r="AF159">
        <v>88.1</v>
      </c>
      <c r="AG159">
        <v>158</v>
      </c>
      <c r="AH159">
        <v>44</v>
      </c>
      <c r="AI159">
        <v>48</v>
      </c>
      <c r="AJ159">
        <v>43</v>
      </c>
      <c r="AK159" t="s">
        <v>67</v>
      </c>
      <c r="AM159">
        <v>9.5</v>
      </c>
      <c r="AN159">
        <v>2</v>
      </c>
      <c r="AO159">
        <v>0</v>
      </c>
    </row>
    <row r="160" spans="1:41" hidden="1">
      <c r="A160" t="s">
        <v>590</v>
      </c>
      <c r="B160">
        <v>1</v>
      </c>
      <c r="C160">
        <v>1</v>
      </c>
      <c r="D160">
        <v>1</v>
      </c>
      <c r="E160">
        <v>2</v>
      </c>
      <c r="F160">
        <v>1</v>
      </c>
      <c r="G160">
        <v>1</v>
      </c>
      <c r="H160">
        <v>0.5</v>
      </c>
      <c r="I160">
        <v>1</v>
      </c>
      <c r="J160">
        <v>1</v>
      </c>
      <c r="K160">
        <v>2</v>
      </c>
      <c r="L160">
        <v>1</v>
      </c>
      <c r="M160">
        <v>0.5</v>
      </c>
      <c r="N160">
        <v>1</v>
      </c>
      <c r="O160">
        <v>1</v>
      </c>
      <c r="P160">
        <v>1</v>
      </c>
      <c r="Q160">
        <v>1</v>
      </c>
      <c r="R160">
        <v>0.5</v>
      </c>
      <c r="S160">
        <v>0.5</v>
      </c>
      <c r="T160">
        <v>80</v>
      </c>
      <c r="U160">
        <v>5120</v>
      </c>
      <c r="V160">
        <v>70</v>
      </c>
      <c r="W160">
        <v>405</v>
      </c>
      <c r="X160" t="s">
        <v>42</v>
      </c>
      <c r="Y160" t="s">
        <v>591</v>
      </c>
      <c r="Z160">
        <v>80</v>
      </c>
      <c r="AA160">
        <v>1059860</v>
      </c>
      <c r="AB160">
        <v>1.1000000000000001</v>
      </c>
      <c r="AC160">
        <v>65</v>
      </c>
      <c r="AD160" t="s">
        <v>594</v>
      </c>
      <c r="AE160" t="s">
        <v>595</v>
      </c>
      <c r="AF160">
        <v>88.1</v>
      </c>
      <c r="AG160">
        <v>159</v>
      </c>
      <c r="AH160">
        <v>59</v>
      </c>
      <c r="AI160">
        <v>63</v>
      </c>
      <c r="AJ160">
        <v>58</v>
      </c>
      <c r="AK160" t="s">
        <v>67</v>
      </c>
      <c r="AM160">
        <v>25</v>
      </c>
      <c r="AN160">
        <v>2</v>
      </c>
      <c r="AO160">
        <v>0</v>
      </c>
    </row>
    <row r="161" spans="1:41" hidden="1">
      <c r="A161" t="s">
        <v>590</v>
      </c>
      <c r="B161">
        <v>1</v>
      </c>
      <c r="C161">
        <v>1</v>
      </c>
      <c r="D161">
        <v>1</v>
      </c>
      <c r="E161">
        <v>2</v>
      </c>
      <c r="F161">
        <v>1</v>
      </c>
      <c r="G161">
        <v>1</v>
      </c>
      <c r="H161">
        <v>0.5</v>
      </c>
      <c r="I161">
        <v>1</v>
      </c>
      <c r="J161">
        <v>1</v>
      </c>
      <c r="K161">
        <v>2</v>
      </c>
      <c r="L161">
        <v>1</v>
      </c>
      <c r="M161">
        <v>0.5</v>
      </c>
      <c r="N161">
        <v>1</v>
      </c>
      <c r="O161">
        <v>1</v>
      </c>
      <c r="P161">
        <v>1</v>
      </c>
      <c r="Q161">
        <v>1</v>
      </c>
      <c r="R161">
        <v>0.5</v>
      </c>
      <c r="S161">
        <v>0.5</v>
      </c>
      <c r="T161">
        <v>105</v>
      </c>
      <c r="U161">
        <v>5120</v>
      </c>
      <c r="V161">
        <v>70</v>
      </c>
      <c r="W161">
        <v>530</v>
      </c>
      <c r="X161" t="s">
        <v>42</v>
      </c>
      <c r="Y161" t="s">
        <v>591</v>
      </c>
      <c r="Z161">
        <v>100</v>
      </c>
      <c r="AA161">
        <v>1059860</v>
      </c>
      <c r="AB161">
        <v>2.2999999999999998</v>
      </c>
      <c r="AC161">
        <v>85</v>
      </c>
      <c r="AD161" t="s">
        <v>596</v>
      </c>
      <c r="AE161" t="s">
        <v>597</v>
      </c>
      <c r="AF161">
        <v>88.1</v>
      </c>
      <c r="AG161">
        <v>160</v>
      </c>
      <c r="AH161">
        <v>79</v>
      </c>
      <c r="AI161">
        <v>83</v>
      </c>
      <c r="AJ161">
        <v>78</v>
      </c>
      <c r="AK161" t="s">
        <v>67</v>
      </c>
      <c r="AM161">
        <v>88.8</v>
      </c>
      <c r="AN161">
        <v>2</v>
      </c>
      <c r="AO161">
        <v>0</v>
      </c>
    </row>
    <row r="162" spans="1:41" hidden="1">
      <c r="A162" t="s">
        <v>598</v>
      </c>
      <c r="B162">
        <v>1</v>
      </c>
      <c r="C162">
        <v>1</v>
      </c>
      <c r="D162">
        <v>1</v>
      </c>
      <c r="E162">
        <v>1</v>
      </c>
      <c r="F162">
        <v>1</v>
      </c>
      <c r="G162">
        <v>2</v>
      </c>
      <c r="H162">
        <v>1</v>
      </c>
      <c r="I162">
        <v>1</v>
      </c>
      <c r="J162">
        <v>0</v>
      </c>
      <c r="K162">
        <v>1</v>
      </c>
      <c r="L162">
        <v>1</v>
      </c>
      <c r="M162">
        <v>1</v>
      </c>
      <c r="N162">
        <v>1</v>
      </c>
      <c r="O162">
        <v>1</v>
      </c>
      <c r="P162">
        <v>1</v>
      </c>
      <c r="Q162">
        <v>1</v>
      </c>
      <c r="R162">
        <v>1</v>
      </c>
      <c r="S162">
        <v>1</v>
      </c>
      <c r="T162">
        <v>46</v>
      </c>
      <c r="U162">
        <v>3840</v>
      </c>
      <c r="V162">
        <v>70</v>
      </c>
      <c r="W162">
        <v>215</v>
      </c>
      <c r="X162" t="s">
        <v>75</v>
      </c>
      <c r="Y162" t="s">
        <v>599</v>
      </c>
      <c r="Z162">
        <v>34</v>
      </c>
      <c r="AA162">
        <v>1000000</v>
      </c>
      <c r="AB162">
        <v>0.8</v>
      </c>
      <c r="AC162">
        <v>35</v>
      </c>
      <c r="AD162" t="s">
        <v>600</v>
      </c>
      <c r="AE162" t="s">
        <v>601</v>
      </c>
      <c r="AF162">
        <v>50</v>
      </c>
      <c r="AG162">
        <v>161</v>
      </c>
      <c r="AH162">
        <v>35</v>
      </c>
      <c r="AI162">
        <v>45</v>
      </c>
      <c r="AJ162">
        <v>20</v>
      </c>
      <c r="AK162" t="s">
        <v>102</v>
      </c>
      <c r="AM162">
        <v>6</v>
      </c>
      <c r="AN162">
        <v>2</v>
      </c>
      <c r="AO162">
        <v>0</v>
      </c>
    </row>
    <row r="163" spans="1:41" hidden="1">
      <c r="A163" t="s">
        <v>598</v>
      </c>
      <c r="B163">
        <v>1</v>
      </c>
      <c r="C163">
        <v>1</v>
      </c>
      <c r="D163">
        <v>1</v>
      </c>
      <c r="E163">
        <v>1</v>
      </c>
      <c r="F163">
        <v>1</v>
      </c>
      <c r="G163">
        <v>2</v>
      </c>
      <c r="H163">
        <v>1</v>
      </c>
      <c r="I163">
        <v>1</v>
      </c>
      <c r="J163">
        <v>0</v>
      </c>
      <c r="K163">
        <v>1</v>
      </c>
      <c r="L163">
        <v>1</v>
      </c>
      <c r="M163">
        <v>1</v>
      </c>
      <c r="N163">
        <v>1</v>
      </c>
      <c r="O163">
        <v>1</v>
      </c>
      <c r="P163">
        <v>1</v>
      </c>
      <c r="Q163">
        <v>1</v>
      </c>
      <c r="R163">
        <v>1</v>
      </c>
      <c r="S163">
        <v>1</v>
      </c>
      <c r="T163">
        <v>76</v>
      </c>
      <c r="U163">
        <v>3840</v>
      </c>
      <c r="V163">
        <v>70</v>
      </c>
      <c r="W163">
        <v>415</v>
      </c>
      <c r="X163" t="s">
        <v>119</v>
      </c>
      <c r="Y163" t="s">
        <v>602</v>
      </c>
      <c r="Z163">
        <v>64</v>
      </c>
      <c r="AA163">
        <v>1000000</v>
      </c>
      <c r="AB163">
        <v>1.8</v>
      </c>
      <c r="AC163">
        <v>85</v>
      </c>
      <c r="AD163" t="s">
        <v>603</v>
      </c>
      <c r="AE163" t="s">
        <v>604</v>
      </c>
      <c r="AF163">
        <v>50</v>
      </c>
      <c r="AG163">
        <v>162</v>
      </c>
      <c r="AH163">
        <v>45</v>
      </c>
      <c r="AI163">
        <v>55</v>
      </c>
      <c r="AJ163">
        <v>90</v>
      </c>
      <c r="AK163" t="s">
        <v>102</v>
      </c>
      <c r="AM163">
        <v>32.5</v>
      </c>
      <c r="AN163">
        <v>2</v>
      </c>
      <c r="AO163">
        <v>0</v>
      </c>
    </row>
    <row r="164" spans="1:41" hidden="1">
      <c r="A164" t="s">
        <v>605</v>
      </c>
      <c r="B164">
        <v>0.5</v>
      </c>
      <c r="C164">
        <v>1</v>
      </c>
      <c r="D164">
        <v>1</v>
      </c>
      <c r="E164">
        <v>2</v>
      </c>
      <c r="F164">
        <v>1</v>
      </c>
      <c r="G164">
        <v>1</v>
      </c>
      <c r="H164">
        <v>1</v>
      </c>
      <c r="I164">
        <v>1</v>
      </c>
      <c r="J164">
        <v>0</v>
      </c>
      <c r="K164">
        <v>0.5</v>
      </c>
      <c r="L164">
        <v>0</v>
      </c>
      <c r="M164">
        <v>2</v>
      </c>
      <c r="N164">
        <v>1</v>
      </c>
      <c r="O164">
        <v>1</v>
      </c>
      <c r="P164">
        <v>1</v>
      </c>
      <c r="Q164">
        <v>2</v>
      </c>
      <c r="R164">
        <v>1</v>
      </c>
      <c r="S164">
        <v>1</v>
      </c>
      <c r="T164">
        <v>30</v>
      </c>
      <c r="U164">
        <v>3840</v>
      </c>
      <c r="V164">
        <v>70</v>
      </c>
      <c r="W164">
        <v>262</v>
      </c>
      <c r="X164" t="s">
        <v>75</v>
      </c>
      <c r="Y164" t="s">
        <v>606</v>
      </c>
      <c r="Z164">
        <v>30</v>
      </c>
      <c r="AA164">
        <v>1000000</v>
      </c>
      <c r="AB164">
        <v>0.7</v>
      </c>
      <c r="AC164">
        <v>60</v>
      </c>
      <c r="AD164" t="s">
        <v>607</v>
      </c>
      <c r="AE164" t="s">
        <v>608</v>
      </c>
      <c r="AF164">
        <v>50</v>
      </c>
      <c r="AG164">
        <v>163</v>
      </c>
      <c r="AH164">
        <v>36</v>
      </c>
      <c r="AI164">
        <v>56</v>
      </c>
      <c r="AJ164">
        <v>50</v>
      </c>
      <c r="AK164" t="s">
        <v>102</v>
      </c>
      <c r="AL164" t="s">
        <v>62</v>
      </c>
      <c r="AM164">
        <v>21.2</v>
      </c>
      <c r="AN164">
        <v>2</v>
      </c>
      <c r="AO164">
        <v>0</v>
      </c>
    </row>
    <row r="165" spans="1:41" hidden="1">
      <c r="A165" t="s">
        <v>605</v>
      </c>
      <c r="B165">
        <v>0.5</v>
      </c>
      <c r="C165">
        <v>1</v>
      </c>
      <c r="D165">
        <v>1</v>
      </c>
      <c r="E165">
        <v>2</v>
      </c>
      <c r="F165">
        <v>1</v>
      </c>
      <c r="G165">
        <v>1</v>
      </c>
      <c r="H165">
        <v>1</v>
      </c>
      <c r="I165">
        <v>1</v>
      </c>
      <c r="J165">
        <v>0</v>
      </c>
      <c r="K165">
        <v>0.5</v>
      </c>
      <c r="L165">
        <v>0</v>
      </c>
      <c r="M165">
        <v>2</v>
      </c>
      <c r="N165">
        <v>1</v>
      </c>
      <c r="O165">
        <v>1</v>
      </c>
      <c r="P165">
        <v>1</v>
      </c>
      <c r="Q165">
        <v>2</v>
      </c>
      <c r="R165">
        <v>1</v>
      </c>
      <c r="S165">
        <v>1</v>
      </c>
      <c r="T165">
        <v>50</v>
      </c>
      <c r="U165">
        <v>3840</v>
      </c>
      <c r="V165">
        <v>70</v>
      </c>
      <c r="W165">
        <v>452</v>
      </c>
      <c r="X165" t="s">
        <v>119</v>
      </c>
      <c r="Y165" t="s">
        <v>606</v>
      </c>
      <c r="Z165">
        <v>50</v>
      </c>
      <c r="AA165">
        <v>1000000</v>
      </c>
      <c r="AB165">
        <v>1.6</v>
      </c>
      <c r="AC165">
        <v>100</v>
      </c>
      <c r="AD165" t="s">
        <v>609</v>
      </c>
      <c r="AE165" t="s">
        <v>610</v>
      </c>
      <c r="AF165">
        <v>50</v>
      </c>
      <c r="AG165">
        <v>164</v>
      </c>
      <c r="AH165">
        <v>86</v>
      </c>
      <c r="AI165">
        <v>96</v>
      </c>
      <c r="AJ165">
        <v>70</v>
      </c>
      <c r="AK165" t="s">
        <v>102</v>
      </c>
      <c r="AL165" t="s">
        <v>62</v>
      </c>
      <c r="AM165">
        <v>40.799999999999997</v>
      </c>
      <c r="AN165">
        <v>2</v>
      </c>
      <c r="AO165">
        <v>0</v>
      </c>
    </row>
    <row r="166" spans="1:41" hidden="1">
      <c r="A166" t="s">
        <v>611</v>
      </c>
      <c r="B166">
        <v>0.5</v>
      </c>
      <c r="C166">
        <v>1</v>
      </c>
      <c r="D166">
        <v>1</v>
      </c>
      <c r="E166">
        <v>2</v>
      </c>
      <c r="F166">
        <v>1</v>
      </c>
      <c r="G166">
        <v>0.25</v>
      </c>
      <c r="H166">
        <v>2</v>
      </c>
      <c r="I166">
        <v>2</v>
      </c>
      <c r="J166">
        <v>1</v>
      </c>
      <c r="K166">
        <v>0.25</v>
      </c>
      <c r="L166">
        <v>0</v>
      </c>
      <c r="M166">
        <v>2</v>
      </c>
      <c r="N166">
        <v>1</v>
      </c>
      <c r="O166">
        <v>1</v>
      </c>
      <c r="P166">
        <v>1</v>
      </c>
      <c r="Q166">
        <v>4</v>
      </c>
      <c r="R166">
        <v>1</v>
      </c>
      <c r="S166">
        <v>1</v>
      </c>
      <c r="T166">
        <v>20</v>
      </c>
      <c r="U166">
        <v>3840</v>
      </c>
      <c r="V166">
        <v>70</v>
      </c>
      <c r="W166">
        <v>265</v>
      </c>
      <c r="X166" t="s">
        <v>75</v>
      </c>
      <c r="Y166" t="s">
        <v>612</v>
      </c>
      <c r="Z166">
        <v>30</v>
      </c>
      <c r="AA166">
        <v>800000</v>
      </c>
      <c r="AB166">
        <v>1</v>
      </c>
      <c r="AC166">
        <v>40</v>
      </c>
      <c r="AD166" t="s">
        <v>613</v>
      </c>
      <c r="AE166" t="s">
        <v>614</v>
      </c>
      <c r="AF166">
        <v>50</v>
      </c>
      <c r="AG166">
        <v>165</v>
      </c>
      <c r="AH166">
        <v>40</v>
      </c>
      <c r="AI166">
        <v>80</v>
      </c>
      <c r="AJ166">
        <v>55</v>
      </c>
      <c r="AK166" t="s">
        <v>79</v>
      </c>
      <c r="AL166" t="s">
        <v>62</v>
      </c>
      <c r="AM166">
        <v>10.8</v>
      </c>
      <c r="AN166">
        <v>2</v>
      </c>
      <c r="AO166">
        <v>0</v>
      </c>
    </row>
    <row r="167" spans="1:41" hidden="1">
      <c r="A167" t="s">
        <v>615</v>
      </c>
      <c r="B167">
        <v>0.5</v>
      </c>
      <c r="C167">
        <v>1</v>
      </c>
      <c r="D167">
        <v>1</v>
      </c>
      <c r="E167">
        <v>2</v>
      </c>
      <c r="F167">
        <v>1</v>
      </c>
      <c r="G167">
        <v>0.25</v>
      </c>
      <c r="H167">
        <v>2</v>
      </c>
      <c r="I167">
        <v>2</v>
      </c>
      <c r="J167">
        <v>1</v>
      </c>
      <c r="K167">
        <v>0.25</v>
      </c>
      <c r="L167">
        <v>0</v>
      </c>
      <c r="M167">
        <v>2</v>
      </c>
      <c r="N167">
        <v>1</v>
      </c>
      <c r="O167">
        <v>1</v>
      </c>
      <c r="P167">
        <v>1</v>
      </c>
      <c r="Q167">
        <v>4</v>
      </c>
      <c r="R167">
        <v>1</v>
      </c>
      <c r="S167">
        <v>1</v>
      </c>
      <c r="T167">
        <v>35</v>
      </c>
      <c r="U167">
        <v>3840</v>
      </c>
      <c r="V167">
        <v>70</v>
      </c>
      <c r="W167">
        <v>390</v>
      </c>
      <c r="X167" t="s">
        <v>119</v>
      </c>
      <c r="Y167" t="s">
        <v>612</v>
      </c>
      <c r="Z167">
        <v>50</v>
      </c>
      <c r="AA167">
        <v>800000</v>
      </c>
      <c r="AB167">
        <v>1.4</v>
      </c>
      <c r="AC167">
        <v>55</v>
      </c>
      <c r="AD167" t="s">
        <v>616</v>
      </c>
      <c r="AE167" t="s">
        <v>617</v>
      </c>
      <c r="AF167">
        <v>50</v>
      </c>
      <c r="AG167">
        <v>166</v>
      </c>
      <c r="AH167">
        <v>55</v>
      </c>
      <c r="AI167">
        <v>110</v>
      </c>
      <c r="AJ167">
        <v>85</v>
      </c>
      <c r="AK167" t="s">
        <v>79</v>
      </c>
      <c r="AL167" t="s">
        <v>62</v>
      </c>
      <c r="AM167">
        <v>35.6</v>
      </c>
      <c r="AN167">
        <v>2</v>
      </c>
      <c r="AO167">
        <v>0</v>
      </c>
    </row>
    <row r="168" spans="1:41" hidden="1">
      <c r="A168" t="s">
        <v>618</v>
      </c>
      <c r="B168">
        <v>0.5</v>
      </c>
      <c r="C168">
        <v>1</v>
      </c>
      <c r="D168">
        <v>1</v>
      </c>
      <c r="E168">
        <v>1</v>
      </c>
      <c r="F168">
        <v>0.5</v>
      </c>
      <c r="G168">
        <v>0.25</v>
      </c>
      <c r="H168">
        <v>2</v>
      </c>
      <c r="I168">
        <v>2</v>
      </c>
      <c r="J168">
        <v>1</v>
      </c>
      <c r="K168">
        <v>0.25</v>
      </c>
      <c r="L168">
        <v>1</v>
      </c>
      <c r="M168">
        <v>1</v>
      </c>
      <c r="N168">
        <v>1</v>
      </c>
      <c r="O168">
        <v>0.5</v>
      </c>
      <c r="P168">
        <v>2</v>
      </c>
      <c r="Q168">
        <v>2</v>
      </c>
      <c r="R168">
        <v>1</v>
      </c>
      <c r="S168">
        <v>1</v>
      </c>
      <c r="T168">
        <v>60</v>
      </c>
      <c r="U168">
        <v>3840</v>
      </c>
      <c r="V168">
        <v>70</v>
      </c>
      <c r="W168">
        <v>250</v>
      </c>
      <c r="X168" t="s">
        <v>75</v>
      </c>
      <c r="Y168" t="s">
        <v>619</v>
      </c>
      <c r="Z168">
        <v>40</v>
      </c>
      <c r="AA168">
        <v>800000</v>
      </c>
      <c r="AB168">
        <v>0.5</v>
      </c>
      <c r="AC168">
        <v>40</v>
      </c>
      <c r="AD168" t="s">
        <v>620</v>
      </c>
      <c r="AE168" t="s">
        <v>621</v>
      </c>
      <c r="AF168">
        <v>50</v>
      </c>
      <c r="AG168">
        <v>167</v>
      </c>
      <c r="AH168">
        <v>40</v>
      </c>
      <c r="AI168">
        <v>40</v>
      </c>
      <c r="AJ168">
        <v>30</v>
      </c>
      <c r="AK168" t="s">
        <v>79</v>
      </c>
      <c r="AL168" t="s">
        <v>47</v>
      </c>
      <c r="AM168">
        <v>8.5</v>
      </c>
      <c r="AN168">
        <v>2</v>
      </c>
      <c r="AO168">
        <v>0</v>
      </c>
    </row>
    <row r="169" spans="1:41" hidden="1">
      <c r="A169" t="s">
        <v>618</v>
      </c>
      <c r="B169">
        <v>0.5</v>
      </c>
      <c r="C169">
        <v>1</v>
      </c>
      <c r="D169">
        <v>1</v>
      </c>
      <c r="E169">
        <v>1</v>
      </c>
      <c r="F169">
        <v>0.5</v>
      </c>
      <c r="G169">
        <v>0.25</v>
      </c>
      <c r="H169">
        <v>2</v>
      </c>
      <c r="I169">
        <v>2</v>
      </c>
      <c r="J169">
        <v>1</v>
      </c>
      <c r="K169">
        <v>0.25</v>
      </c>
      <c r="L169">
        <v>1</v>
      </c>
      <c r="M169">
        <v>1</v>
      </c>
      <c r="N169">
        <v>1</v>
      </c>
      <c r="O169">
        <v>0.5</v>
      </c>
      <c r="P169">
        <v>2</v>
      </c>
      <c r="Q169">
        <v>2</v>
      </c>
      <c r="R169">
        <v>1</v>
      </c>
      <c r="S169">
        <v>1</v>
      </c>
      <c r="T169">
        <v>90</v>
      </c>
      <c r="U169">
        <v>3840</v>
      </c>
      <c r="V169">
        <v>70</v>
      </c>
      <c r="W169">
        <v>400</v>
      </c>
      <c r="X169" t="s">
        <v>119</v>
      </c>
      <c r="Y169" t="s">
        <v>622</v>
      </c>
      <c r="Z169">
        <v>70</v>
      </c>
      <c r="AA169">
        <v>800000</v>
      </c>
      <c r="AB169">
        <v>1.1000000000000001</v>
      </c>
      <c r="AC169">
        <v>70</v>
      </c>
      <c r="AD169" t="s">
        <v>623</v>
      </c>
      <c r="AE169" t="s">
        <v>624</v>
      </c>
      <c r="AF169">
        <v>50</v>
      </c>
      <c r="AG169">
        <v>168</v>
      </c>
      <c r="AH169">
        <v>60</v>
      </c>
      <c r="AI169">
        <v>70</v>
      </c>
      <c r="AJ169">
        <v>40</v>
      </c>
      <c r="AK169" t="s">
        <v>79</v>
      </c>
      <c r="AL169" t="s">
        <v>47</v>
      </c>
      <c r="AM169">
        <v>33.5</v>
      </c>
      <c r="AN169">
        <v>2</v>
      </c>
      <c r="AO169">
        <v>0</v>
      </c>
    </row>
    <row r="170" spans="1:41" hidden="1">
      <c r="A170" t="s">
        <v>188</v>
      </c>
      <c r="B170">
        <v>0.25</v>
      </c>
      <c r="C170">
        <v>1</v>
      </c>
      <c r="D170">
        <v>1</v>
      </c>
      <c r="E170">
        <v>2</v>
      </c>
      <c r="F170">
        <v>0.5</v>
      </c>
      <c r="G170">
        <v>0.25</v>
      </c>
      <c r="H170">
        <v>1</v>
      </c>
      <c r="I170">
        <v>1</v>
      </c>
      <c r="J170">
        <v>1</v>
      </c>
      <c r="K170">
        <v>0.25</v>
      </c>
      <c r="L170">
        <v>0</v>
      </c>
      <c r="M170">
        <v>2</v>
      </c>
      <c r="N170">
        <v>1</v>
      </c>
      <c r="O170">
        <v>0.5</v>
      </c>
      <c r="P170">
        <v>2</v>
      </c>
      <c r="Q170">
        <v>2</v>
      </c>
      <c r="R170">
        <v>1</v>
      </c>
      <c r="S170">
        <v>1</v>
      </c>
      <c r="T170">
        <v>90</v>
      </c>
      <c r="U170">
        <v>3840</v>
      </c>
      <c r="V170">
        <v>70</v>
      </c>
      <c r="W170">
        <v>535</v>
      </c>
      <c r="X170" t="s">
        <v>119</v>
      </c>
      <c r="Y170" t="s">
        <v>189</v>
      </c>
      <c r="Z170">
        <v>80</v>
      </c>
      <c r="AA170">
        <v>1000000</v>
      </c>
      <c r="AB170">
        <v>1.8</v>
      </c>
      <c r="AC170">
        <v>85</v>
      </c>
      <c r="AD170" t="s">
        <v>625</v>
      </c>
      <c r="AE170" t="s">
        <v>626</v>
      </c>
      <c r="AF170">
        <v>50</v>
      </c>
      <c r="AG170">
        <v>169</v>
      </c>
      <c r="AH170">
        <v>70</v>
      </c>
      <c r="AI170">
        <v>80</v>
      </c>
      <c r="AJ170">
        <v>130</v>
      </c>
      <c r="AK170" t="s">
        <v>47</v>
      </c>
      <c r="AL170" t="s">
        <v>62</v>
      </c>
      <c r="AM170">
        <v>75</v>
      </c>
      <c r="AN170">
        <v>2</v>
      </c>
      <c r="AO170">
        <v>0</v>
      </c>
    </row>
    <row r="171" spans="1:41" hidden="1">
      <c r="A171" t="s">
        <v>627</v>
      </c>
      <c r="B171">
        <v>1</v>
      </c>
      <c r="C171">
        <v>1</v>
      </c>
      <c r="D171">
        <v>1</v>
      </c>
      <c r="E171">
        <v>1</v>
      </c>
      <c r="F171">
        <v>1</v>
      </c>
      <c r="G171">
        <v>1</v>
      </c>
      <c r="H171">
        <v>0.5</v>
      </c>
      <c r="I171">
        <v>0.5</v>
      </c>
      <c r="J171">
        <v>1</v>
      </c>
      <c r="K171">
        <v>2</v>
      </c>
      <c r="L171">
        <v>2</v>
      </c>
      <c r="M171">
        <v>0.5</v>
      </c>
      <c r="N171">
        <v>1</v>
      </c>
      <c r="O171">
        <v>1</v>
      </c>
      <c r="P171">
        <v>1</v>
      </c>
      <c r="Q171">
        <v>1</v>
      </c>
      <c r="R171">
        <v>0.25</v>
      </c>
      <c r="S171">
        <v>0.5</v>
      </c>
      <c r="T171">
        <v>38</v>
      </c>
      <c r="U171">
        <v>5120</v>
      </c>
      <c r="V171">
        <v>70</v>
      </c>
      <c r="W171">
        <v>330</v>
      </c>
      <c r="X171" t="s">
        <v>131</v>
      </c>
      <c r="Y171" t="s">
        <v>628</v>
      </c>
      <c r="Z171">
        <v>38</v>
      </c>
      <c r="AA171">
        <v>1250000</v>
      </c>
      <c r="AB171">
        <v>0.5</v>
      </c>
      <c r="AC171">
        <v>75</v>
      </c>
      <c r="AD171" t="s">
        <v>629</v>
      </c>
      <c r="AE171" t="s">
        <v>630</v>
      </c>
      <c r="AF171">
        <v>50</v>
      </c>
      <c r="AG171">
        <v>170</v>
      </c>
      <c r="AH171">
        <v>56</v>
      </c>
      <c r="AI171">
        <v>56</v>
      </c>
      <c r="AJ171">
        <v>67</v>
      </c>
      <c r="AK171" t="s">
        <v>67</v>
      </c>
      <c r="AL171" t="s">
        <v>134</v>
      </c>
      <c r="AM171">
        <v>12</v>
      </c>
      <c r="AN171">
        <v>2</v>
      </c>
      <c r="AO171">
        <v>0</v>
      </c>
    </row>
    <row r="172" spans="1:41" hidden="1">
      <c r="A172" t="s">
        <v>627</v>
      </c>
      <c r="B172">
        <v>1</v>
      </c>
      <c r="C172">
        <v>1</v>
      </c>
      <c r="D172">
        <v>1</v>
      </c>
      <c r="E172">
        <v>1</v>
      </c>
      <c r="F172">
        <v>1</v>
      </c>
      <c r="G172">
        <v>1</v>
      </c>
      <c r="H172">
        <v>0.5</v>
      </c>
      <c r="I172">
        <v>0.5</v>
      </c>
      <c r="J172">
        <v>1</v>
      </c>
      <c r="K172">
        <v>2</v>
      </c>
      <c r="L172">
        <v>2</v>
      </c>
      <c r="M172">
        <v>0.5</v>
      </c>
      <c r="N172">
        <v>1</v>
      </c>
      <c r="O172">
        <v>1</v>
      </c>
      <c r="P172">
        <v>1</v>
      </c>
      <c r="Q172">
        <v>1</v>
      </c>
      <c r="R172">
        <v>0.25</v>
      </c>
      <c r="S172">
        <v>0.5</v>
      </c>
      <c r="T172">
        <v>58</v>
      </c>
      <c r="U172">
        <v>5120</v>
      </c>
      <c r="V172">
        <v>70</v>
      </c>
      <c r="W172">
        <v>460</v>
      </c>
      <c r="X172" t="s">
        <v>136</v>
      </c>
      <c r="Y172" t="s">
        <v>631</v>
      </c>
      <c r="Z172">
        <v>58</v>
      </c>
      <c r="AA172">
        <v>1250000</v>
      </c>
      <c r="AB172">
        <v>1.2</v>
      </c>
      <c r="AC172">
        <v>125</v>
      </c>
      <c r="AD172" t="s">
        <v>632</v>
      </c>
      <c r="AE172" t="s">
        <v>633</v>
      </c>
      <c r="AF172">
        <v>50</v>
      </c>
      <c r="AG172">
        <v>171</v>
      </c>
      <c r="AH172">
        <v>76</v>
      </c>
      <c r="AI172">
        <v>76</v>
      </c>
      <c r="AJ172">
        <v>67</v>
      </c>
      <c r="AK172" t="s">
        <v>67</v>
      </c>
      <c r="AL172" t="s">
        <v>134</v>
      </c>
      <c r="AM172">
        <v>22.5</v>
      </c>
      <c r="AN172">
        <v>2</v>
      </c>
      <c r="AO172">
        <v>0</v>
      </c>
    </row>
    <row r="173" spans="1:41" hidden="1">
      <c r="A173" t="s">
        <v>130</v>
      </c>
      <c r="B173">
        <v>1</v>
      </c>
      <c r="C173">
        <v>1</v>
      </c>
      <c r="D173">
        <v>1</v>
      </c>
      <c r="E173">
        <v>0.5</v>
      </c>
      <c r="F173">
        <v>1</v>
      </c>
      <c r="G173">
        <v>1</v>
      </c>
      <c r="H173">
        <v>1</v>
      </c>
      <c r="I173">
        <v>0.5</v>
      </c>
      <c r="J173">
        <v>1</v>
      </c>
      <c r="K173">
        <v>1</v>
      </c>
      <c r="L173">
        <v>2</v>
      </c>
      <c r="M173">
        <v>1</v>
      </c>
      <c r="N173">
        <v>1</v>
      </c>
      <c r="O173">
        <v>1</v>
      </c>
      <c r="P173">
        <v>1</v>
      </c>
      <c r="Q173">
        <v>1</v>
      </c>
      <c r="R173">
        <v>0.5</v>
      </c>
      <c r="S173">
        <v>1</v>
      </c>
      <c r="T173">
        <v>40</v>
      </c>
      <c r="U173">
        <v>2560</v>
      </c>
      <c r="V173">
        <v>70</v>
      </c>
      <c r="W173">
        <v>205</v>
      </c>
      <c r="X173" t="s">
        <v>131</v>
      </c>
      <c r="Y173" t="s">
        <v>634</v>
      </c>
      <c r="Z173">
        <v>15</v>
      </c>
      <c r="AA173">
        <v>1000000</v>
      </c>
      <c r="AB173">
        <v>0.3</v>
      </c>
      <c r="AC173">
        <v>20</v>
      </c>
      <c r="AD173" t="s">
        <v>635</v>
      </c>
      <c r="AE173" t="s">
        <v>636</v>
      </c>
      <c r="AF173">
        <v>50</v>
      </c>
      <c r="AG173">
        <v>172</v>
      </c>
      <c r="AH173">
        <v>35</v>
      </c>
      <c r="AI173">
        <v>35</v>
      </c>
      <c r="AJ173">
        <v>60</v>
      </c>
      <c r="AK173" t="s">
        <v>134</v>
      </c>
      <c r="AM173">
        <v>2</v>
      </c>
      <c r="AN173">
        <v>2</v>
      </c>
      <c r="AO173">
        <v>0</v>
      </c>
    </row>
    <row r="174" spans="1:41" hidden="1">
      <c r="A174" t="s">
        <v>163</v>
      </c>
      <c r="B174">
        <v>0.5</v>
      </c>
      <c r="C174">
        <v>0.5</v>
      </c>
      <c r="D174">
        <v>0</v>
      </c>
      <c r="E174">
        <v>1</v>
      </c>
      <c r="F174">
        <v>1</v>
      </c>
      <c r="G174">
        <v>0.5</v>
      </c>
      <c r="H174">
        <v>1</v>
      </c>
      <c r="I174">
        <v>1</v>
      </c>
      <c r="J174">
        <v>1</v>
      </c>
      <c r="K174">
        <v>1</v>
      </c>
      <c r="L174">
        <v>1</v>
      </c>
      <c r="M174">
        <v>1</v>
      </c>
      <c r="N174">
        <v>1</v>
      </c>
      <c r="O174">
        <v>2</v>
      </c>
      <c r="P174">
        <v>1</v>
      </c>
      <c r="Q174">
        <v>1</v>
      </c>
      <c r="R174">
        <v>2</v>
      </c>
      <c r="S174">
        <v>1</v>
      </c>
      <c r="T174">
        <v>25</v>
      </c>
      <c r="U174">
        <v>2560</v>
      </c>
      <c r="V174">
        <v>140</v>
      </c>
      <c r="W174">
        <v>218</v>
      </c>
      <c r="X174" t="s">
        <v>164</v>
      </c>
      <c r="Y174" t="s">
        <v>637</v>
      </c>
      <c r="Z174">
        <v>28</v>
      </c>
      <c r="AA174">
        <v>800000</v>
      </c>
      <c r="AB174">
        <v>0.3</v>
      </c>
      <c r="AC174">
        <v>50</v>
      </c>
      <c r="AD174" t="s">
        <v>638</v>
      </c>
      <c r="AE174" t="s">
        <v>639</v>
      </c>
      <c r="AF174">
        <v>24.6</v>
      </c>
      <c r="AG174">
        <v>173</v>
      </c>
      <c r="AH174">
        <v>45</v>
      </c>
      <c r="AI174">
        <v>55</v>
      </c>
      <c r="AJ174">
        <v>15</v>
      </c>
      <c r="AK174" t="s">
        <v>168</v>
      </c>
      <c r="AM174">
        <v>3</v>
      </c>
      <c r="AN174">
        <v>2</v>
      </c>
      <c r="AO174">
        <v>0</v>
      </c>
    </row>
    <row r="175" spans="1:41" hidden="1">
      <c r="A175" t="s">
        <v>179</v>
      </c>
      <c r="B175">
        <v>0.5</v>
      </c>
      <c r="C175">
        <v>0.5</v>
      </c>
      <c r="D175">
        <v>0</v>
      </c>
      <c r="E175">
        <v>1</v>
      </c>
      <c r="F175">
        <v>1</v>
      </c>
      <c r="G175">
        <v>1</v>
      </c>
      <c r="H175">
        <v>1</v>
      </c>
      <c r="I175">
        <v>1</v>
      </c>
      <c r="J175">
        <v>0</v>
      </c>
      <c r="K175">
        <v>1</v>
      </c>
      <c r="L175">
        <v>1</v>
      </c>
      <c r="M175">
        <v>1</v>
      </c>
      <c r="N175">
        <v>1</v>
      </c>
      <c r="O175">
        <v>2</v>
      </c>
      <c r="P175">
        <v>1</v>
      </c>
      <c r="Q175">
        <v>1</v>
      </c>
      <c r="R175">
        <v>2</v>
      </c>
      <c r="S175">
        <v>1</v>
      </c>
      <c r="T175">
        <v>30</v>
      </c>
      <c r="U175">
        <v>2560</v>
      </c>
      <c r="V175">
        <v>70</v>
      </c>
      <c r="W175">
        <v>210</v>
      </c>
      <c r="X175" t="s">
        <v>180</v>
      </c>
      <c r="Y175" t="s">
        <v>181</v>
      </c>
      <c r="Z175">
        <v>15</v>
      </c>
      <c r="AA175">
        <v>800000</v>
      </c>
      <c r="AB175">
        <v>0.3</v>
      </c>
      <c r="AC175">
        <v>90</v>
      </c>
      <c r="AD175" t="s">
        <v>640</v>
      </c>
      <c r="AE175" t="s">
        <v>641</v>
      </c>
      <c r="AF175">
        <v>24.6</v>
      </c>
      <c r="AG175">
        <v>174</v>
      </c>
      <c r="AH175">
        <v>40</v>
      </c>
      <c r="AI175">
        <v>20</v>
      </c>
      <c r="AJ175">
        <v>15</v>
      </c>
      <c r="AK175" t="s">
        <v>102</v>
      </c>
      <c r="AL175" t="s">
        <v>168</v>
      </c>
      <c r="AM175">
        <v>1</v>
      </c>
      <c r="AN175">
        <v>2</v>
      </c>
      <c r="AO175">
        <v>0</v>
      </c>
    </row>
    <row r="176" spans="1:41" hidden="1">
      <c r="A176" t="s">
        <v>642</v>
      </c>
      <c r="B176">
        <v>0.5</v>
      </c>
      <c r="C176">
        <v>0.5</v>
      </c>
      <c r="D176">
        <v>0</v>
      </c>
      <c r="E176">
        <v>1</v>
      </c>
      <c r="F176">
        <v>1</v>
      </c>
      <c r="G176">
        <v>0.5</v>
      </c>
      <c r="H176">
        <v>1</v>
      </c>
      <c r="I176">
        <v>1</v>
      </c>
      <c r="J176">
        <v>1</v>
      </c>
      <c r="K176">
        <v>1</v>
      </c>
      <c r="L176">
        <v>1</v>
      </c>
      <c r="M176">
        <v>1</v>
      </c>
      <c r="N176">
        <v>1</v>
      </c>
      <c r="O176">
        <v>2</v>
      </c>
      <c r="P176">
        <v>1</v>
      </c>
      <c r="Q176">
        <v>1</v>
      </c>
      <c r="R176">
        <v>2</v>
      </c>
      <c r="S176">
        <v>1</v>
      </c>
      <c r="T176">
        <v>20</v>
      </c>
      <c r="U176">
        <v>2560</v>
      </c>
      <c r="V176">
        <v>70</v>
      </c>
      <c r="W176">
        <v>245</v>
      </c>
      <c r="X176" t="s">
        <v>131</v>
      </c>
      <c r="Y176" t="s">
        <v>643</v>
      </c>
      <c r="Z176">
        <v>65</v>
      </c>
      <c r="AA176">
        <v>800000</v>
      </c>
      <c r="AB176">
        <v>0.3</v>
      </c>
      <c r="AC176">
        <v>35</v>
      </c>
      <c r="AD176" t="s">
        <v>644</v>
      </c>
      <c r="AE176" t="s">
        <v>645</v>
      </c>
      <c r="AF176">
        <v>88.1</v>
      </c>
      <c r="AG176">
        <v>175</v>
      </c>
      <c r="AH176">
        <v>40</v>
      </c>
      <c r="AI176">
        <v>65</v>
      </c>
      <c r="AJ176">
        <v>20</v>
      </c>
      <c r="AK176" t="s">
        <v>168</v>
      </c>
      <c r="AM176">
        <v>1.5</v>
      </c>
      <c r="AN176">
        <v>2</v>
      </c>
      <c r="AO176">
        <v>0</v>
      </c>
    </row>
    <row r="177" spans="1:41" hidden="1">
      <c r="A177" t="s">
        <v>642</v>
      </c>
      <c r="B177">
        <v>0.25</v>
      </c>
      <c r="C177">
        <v>0.5</v>
      </c>
      <c r="D177">
        <v>0</v>
      </c>
      <c r="E177">
        <v>2</v>
      </c>
      <c r="F177">
        <v>1</v>
      </c>
      <c r="G177">
        <v>0.25</v>
      </c>
      <c r="H177">
        <v>1</v>
      </c>
      <c r="I177">
        <v>1</v>
      </c>
      <c r="J177">
        <v>1</v>
      </c>
      <c r="K177">
        <v>0.5</v>
      </c>
      <c r="L177">
        <v>0</v>
      </c>
      <c r="M177">
        <v>2</v>
      </c>
      <c r="N177">
        <v>1</v>
      </c>
      <c r="O177">
        <v>2</v>
      </c>
      <c r="P177">
        <v>1</v>
      </c>
      <c r="Q177">
        <v>2</v>
      </c>
      <c r="R177">
        <v>2</v>
      </c>
      <c r="S177">
        <v>1</v>
      </c>
      <c r="T177">
        <v>40</v>
      </c>
      <c r="U177">
        <v>2560</v>
      </c>
      <c r="V177">
        <v>70</v>
      </c>
      <c r="W177">
        <v>405</v>
      </c>
      <c r="X177" t="s">
        <v>136</v>
      </c>
      <c r="Y177" t="s">
        <v>646</v>
      </c>
      <c r="Z177">
        <v>85</v>
      </c>
      <c r="AA177">
        <v>800000</v>
      </c>
      <c r="AB177">
        <v>0.6</v>
      </c>
      <c r="AC177">
        <v>55</v>
      </c>
      <c r="AD177" t="s">
        <v>647</v>
      </c>
      <c r="AE177" t="s">
        <v>648</v>
      </c>
      <c r="AF177">
        <v>88.1</v>
      </c>
      <c r="AG177">
        <v>176</v>
      </c>
      <c r="AH177">
        <v>80</v>
      </c>
      <c r="AI177">
        <v>105</v>
      </c>
      <c r="AJ177">
        <v>40</v>
      </c>
      <c r="AK177" t="s">
        <v>168</v>
      </c>
      <c r="AL177" t="s">
        <v>62</v>
      </c>
      <c r="AM177">
        <v>3.2</v>
      </c>
      <c r="AN177">
        <v>2</v>
      </c>
      <c r="AO177">
        <v>0</v>
      </c>
    </row>
    <row r="178" spans="1:41" hidden="1">
      <c r="A178" t="s">
        <v>649</v>
      </c>
      <c r="B178">
        <v>1</v>
      </c>
      <c r="C178">
        <v>2</v>
      </c>
      <c r="D178">
        <v>1</v>
      </c>
      <c r="E178">
        <v>2</v>
      </c>
      <c r="F178">
        <v>1</v>
      </c>
      <c r="G178">
        <v>0.25</v>
      </c>
      <c r="H178">
        <v>1</v>
      </c>
      <c r="I178">
        <v>1</v>
      </c>
      <c r="J178">
        <v>2</v>
      </c>
      <c r="K178">
        <v>0.5</v>
      </c>
      <c r="L178">
        <v>0</v>
      </c>
      <c r="M178">
        <v>2</v>
      </c>
      <c r="N178">
        <v>1</v>
      </c>
      <c r="O178">
        <v>1</v>
      </c>
      <c r="P178">
        <v>0.5</v>
      </c>
      <c r="Q178">
        <v>2</v>
      </c>
      <c r="R178">
        <v>1</v>
      </c>
      <c r="S178">
        <v>1</v>
      </c>
      <c r="T178">
        <v>50</v>
      </c>
      <c r="U178">
        <v>5120</v>
      </c>
      <c r="V178">
        <v>70</v>
      </c>
      <c r="W178">
        <v>320</v>
      </c>
      <c r="X178" t="s">
        <v>131</v>
      </c>
      <c r="Y178" t="s">
        <v>650</v>
      </c>
      <c r="Z178">
        <v>45</v>
      </c>
      <c r="AA178">
        <v>1000000</v>
      </c>
      <c r="AB178">
        <v>0.2</v>
      </c>
      <c r="AC178">
        <v>40</v>
      </c>
      <c r="AD178" t="s">
        <v>651</v>
      </c>
      <c r="AE178" t="s">
        <v>652</v>
      </c>
      <c r="AF178">
        <v>50</v>
      </c>
      <c r="AG178">
        <v>177</v>
      </c>
      <c r="AH178">
        <v>70</v>
      </c>
      <c r="AI178">
        <v>45</v>
      </c>
      <c r="AJ178">
        <v>70</v>
      </c>
      <c r="AK178" t="s">
        <v>266</v>
      </c>
      <c r="AL178" t="s">
        <v>62</v>
      </c>
      <c r="AM178">
        <v>2</v>
      </c>
      <c r="AN178">
        <v>2</v>
      </c>
      <c r="AO178">
        <v>0</v>
      </c>
    </row>
    <row r="179" spans="1:41" hidden="1">
      <c r="A179" t="s">
        <v>649</v>
      </c>
      <c r="B179">
        <v>1</v>
      </c>
      <c r="C179">
        <v>2</v>
      </c>
      <c r="D179">
        <v>1</v>
      </c>
      <c r="E179">
        <v>2</v>
      </c>
      <c r="F179">
        <v>1</v>
      </c>
      <c r="G179">
        <v>0.25</v>
      </c>
      <c r="H179">
        <v>1</v>
      </c>
      <c r="I179">
        <v>1</v>
      </c>
      <c r="J179">
        <v>2</v>
      </c>
      <c r="K179">
        <v>0.5</v>
      </c>
      <c r="L179">
        <v>0</v>
      </c>
      <c r="M179">
        <v>2</v>
      </c>
      <c r="N179">
        <v>1</v>
      </c>
      <c r="O179">
        <v>1</v>
      </c>
      <c r="P179">
        <v>0.5</v>
      </c>
      <c r="Q179">
        <v>2</v>
      </c>
      <c r="R179">
        <v>1</v>
      </c>
      <c r="S179">
        <v>1</v>
      </c>
      <c r="T179">
        <v>75</v>
      </c>
      <c r="U179">
        <v>5120</v>
      </c>
      <c r="V179">
        <v>70</v>
      </c>
      <c r="W179">
        <v>470</v>
      </c>
      <c r="X179" t="s">
        <v>136</v>
      </c>
      <c r="Y179" t="s">
        <v>653</v>
      </c>
      <c r="Z179">
        <v>70</v>
      </c>
      <c r="AA179">
        <v>1000000</v>
      </c>
      <c r="AB179">
        <v>1.5</v>
      </c>
      <c r="AC179">
        <v>65</v>
      </c>
      <c r="AD179" t="s">
        <v>654</v>
      </c>
      <c r="AE179" t="s">
        <v>655</v>
      </c>
      <c r="AF179">
        <v>50</v>
      </c>
      <c r="AG179">
        <v>178</v>
      </c>
      <c r="AH179">
        <v>95</v>
      </c>
      <c r="AI179">
        <v>70</v>
      </c>
      <c r="AJ179">
        <v>95</v>
      </c>
      <c r="AK179" t="s">
        <v>266</v>
      </c>
      <c r="AL179" t="s">
        <v>62</v>
      </c>
      <c r="AM179">
        <v>15</v>
      </c>
      <c r="AN179">
        <v>2</v>
      </c>
      <c r="AO179">
        <v>0</v>
      </c>
    </row>
    <row r="180" spans="1:41" hidden="1">
      <c r="A180" t="s">
        <v>656</v>
      </c>
      <c r="B180">
        <v>1</v>
      </c>
      <c r="C180">
        <v>1</v>
      </c>
      <c r="D180">
        <v>1</v>
      </c>
      <c r="E180">
        <v>0.5</v>
      </c>
      <c r="F180">
        <v>1</v>
      </c>
      <c r="G180">
        <v>1</v>
      </c>
      <c r="H180">
        <v>1</v>
      </c>
      <c r="I180">
        <v>0.5</v>
      </c>
      <c r="J180">
        <v>1</v>
      </c>
      <c r="K180">
        <v>1</v>
      </c>
      <c r="L180">
        <v>2</v>
      </c>
      <c r="M180">
        <v>1</v>
      </c>
      <c r="N180">
        <v>1</v>
      </c>
      <c r="O180">
        <v>1</v>
      </c>
      <c r="P180">
        <v>1</v>
      </c>
      <c r="Q180">
        <v>1</v>
      </c>
      <c r="R180">
        <v>0.5</v>
      </c>
      <c r="S180">
        <v>1</v>
      </c>
      <c r="T180">
        <v>40</v>
      </c>
      <c r="U180">
        <v>5120</v>
      </c>
      <c r="V180">
        <v>70</v>
      </c>
      <c r="W180">
        <v>280</v>
      </c>
      <c r="X180" t="s">
        <v>147</v>
      </c>
      <c r="Y180" t="s">
        <v>657</v>
      </c>
      <c r="Z180">
        <v>40</v>
      </c>
      <c r="AA180">
        <v>1059860</v>
      </c>
      <c r="AB180">
        <v>0.6</v>
      </c>
      <c r="AC180">
        <v>55</v>
      </c>
      <c r="AD180" t="s">
        <v>658</v>
      </c>
      <c r="AE180" t="s">
        <v>659</v>
      </c>
      <c r="AF180">
        <v>50</v>
      </c>
      <c r="AG180">
        <v>179</v>
      </c>
      <c r="AH180">
        <v>65</v>
      </c>
      <c r="AI180">
        <v>45</v>
      </c>
      <c r="AJ180">
        <v>35</v>
      </c>
      <c r="AK180" t="s">
        <v>134</v>
      </c>
      <c r="AM180">
        <v>7.8</v>
      </c>
      <c r="AN180">
        <v>2</v>
      </c>
      <c r="AO180">
        <v>0</v>
      </c>
    </row>
    <row r="181" spans="1:41" hidden="1">
      <c r="A181" t="s">
        <v>656</v>
      </c>
      <c r="B181">
        <v>1</v>
      </c>
      <c r="C181">
        <v>1</v>
      </c>
      <c r="D181">
        <v>1</v>
      </c>
      <c r="E181">
        <v>0.5</v>
      </c>
      <c r="F181">
        <v>1</v>
      </c>
      <c r="G181">
        <v>1</v>
      </c>
      <c r="H181">
        <v>1</v>
      </c>
      <c r="I181">
        <v>0.5</v>
      </c>
      <c r="J181">
        <v>1</v>
      </c>
      <c r="K181">
        <v>1</v>
      </c>
      <c r="L181">
        <v>2</v>
      </c>
      <c r="M181">
        <v>1</v>
      </c>
      <c r="N181">
        <v>1</v>
      </c>
      <c r="O181">
        <v>1</v>
      </c>
      <c r="P181">
        <v>1</v>
      </c>
      <c r="Q181">
        <v>1</v>
      </c>
      <c r="R181">
        <v>0.5</v>
      </c>
      <c r="S181">
        <v>1</v>
      </c>
      <c r="T181">
        <v>55</v>
      </c>
      <c r="U181">
        <v>5120</v>
      </c>
      <c r="V181">
        <v>70</v>
      </c>
      <c r="W181">
        <v>365</v>
      </c>
      <c r="X181" t="s">
        <v>81</v>
      </c>
      <c r="Y181" t="s">
        <v>657</v>
      </c>
      <c r="Z181">
        <v>55</v>
      </c>
      <c r="AA181">
        <v>1059860</v>
      </c>
      <c r="AB181">
        <v>0.8</v>
      </c>
      <c r="AC181">
        <v>70</v>
      </c>
      <c r="AD181" t="s">
        <v>660</v>
      </c>
      <c r="AE181" t="s">
        <v>661</v>
      </c>
      <c r="AF181">
        <v>50</v>
      </c>
      <c r="AG181">
        <v>180</v>
      </c>
      <c r="AH181">
        <v>80</v>
      </c>
      <c r="AI181">
        <v>60</v>
      </c>
      <c r="AJ181">
        <v>45</v>
      </c>
      <c r="AK181" t="s">
        <v>134</v>
      </c>
      <c r="AM181">
        <v>13.3</v>
      </c>
      <c r="AN181">
        <v>2</v>
      </c>
      <c r="AO181">
        <v>0</v>
      </c>
    </row>
    <row r="182" spans="1:41" hidden="1">
      <c r="A182" t="s">
        <v>656</v>
      </c>
      <c r="B182">
        <v>1</v>
      </c>
      <c r="C182">
        <v>1</v>
      </c>
      <c r="D182">
        <v>1</v>
      </c>
      <c r="E182">
        <v>0.5</v>
      </c>
      <c r="F182">
        <v>1</v>
      </c>
      <c r="G182">
        <v>1</v>
      </c>
      <c r="H182">
        <v>1</v>
      </c>
      <c r="I182">
        <v>0.5</v>
      </c>
      <c r="J182">
        <v>1</v>
      </c>
      <c r="K182">
        <v>1</v>
      </c>
      <c r="L182">
        <v>2</v>
      </c>
      <c r="M182">
        <v>1</v>
      </c>
      <c r="N182">
        <v>1</v>
      </c>
      <c r="O182">
        <v>1</v>
      </c>
      <c r="P182">
        <v>1</v>
      </c>
      <c r="Q182">
        <v>1</v>
      </c>
      <c r="R182">
        <v>0.5</v>
      </c>
      <c r="S182">
        <v>1</v>
      </c>
      <c r="T182">
        <v>95</v>
      </c>
      <c r="U182">
        <v>5120</v>
      </c>
      <c r="V182">
        <v>70</v>
      </c>
      <c r="W182">
        <v>610</v>
      </c>
      <c r="X182" t="s">
        <v>42</v>
      </c>
      <c r="Y182" t="s">
        <v>631</v>
      </c>
      <c r="Z182">
        <v>105</v>
      </c>
      <c r="AA182">
        <v>1059860</v>
      </c>
      <c r="AB182">
        <v>1.4</v>
      </c>
      <c r="AC182">
        <v>90</v>
      </c>
      <c r="AD182" t="s">
        <v>662</v>
      </c>
      <c r="AE182" t="s">
        <v>663</v>
      </c>
      <c r="AF182">
        <v>50</v>
      </c>
      <c r="AG182">
        <v>181</v>
      </c>
      <c r="AH182">
        <v>165</v>
      </c>
      <c r="AI182">
        <v>110</v>
      </c>
      <c r="AJ182">
        <v>45</v>
      </c>
      <c r="AK182" t="s">
        <v>134</v>
      </c>
      <c r="AM182">
        <v>61.5</v>
      </c>
      <c r="AN182">
        <v>2</v>
      </c>
      <c r="AO182">
        <v>0</v>
      </c>
    </row>
    <row r="183" spans="1:41" hidden="1">
      <c r="A183" t="s">
        <v>664</v>
      </c>
      <c r="B183">
        <v>2</v>
      </c>
      <c r="C183">
        <v>1</v>
      </c>
      <c r="D183">
        <v>1</v>
      </c>
      <c r="E183">
        <v>0.5</v>
      </c>
      <c r="F183">
        <v>1</v>
      </c>
      <c r="G183">
        <v>1</v>
      </c>
      <c r="H183">
        <v>2</v>
      </c>
      <c r="I183">
        <v>2</v>
      </c>
      <c r="J183">
        <v>1</v>
      </c>
      <c r="K183">
        <v>0.5</v>
      </c>
      <c r="L183">
        <v>0.5</v>
      </c>
      <c r="M183">
        <v>2</v>
      </c>
      <c r="N183">
        <v>1</v>
      </c>
      <c r="O183">
        <v>2</v>
      </c>
      <c r="P183">
        <v>1</v>
      </c>
      <c r="Q183">
        <v>1</v>
      </c>
      <c r="R183">
        <v>1</v>
      </c>
      <c r="S183">
        <v>0.5</v>
      </c>
      <c r="T183">
        <v>80</v>
      </c>
      <c r="U183">
        <v>5120</v>
      </c>
      <c r="V183">
        <v>70</v>
      </c>
      <c r="W183">
        <v>490</v>
      </c>
      <c r="X183" t="s">
        <v>42</v>
      </c>
      <c r="Y183" t="s">
        <v>202</v>
      </c>
      <c r="Z183">
        <v>95</v>
      </c>
      <c r="AA183">
        <v>1059860</v>
      </c>
      <c r="AB183">
        <v>0.4</v>
      </c>
      <c r="AC183">
        <v>75</v>
      </c>
      <c r="AD183" t="s">
        <v>665</v>
      </c>
      <c r="AE183" t="s">
        <v>666</v>
      </c>
      <c r="AF183">
        <v>50</v>
      </c>
      <c r="AG183">
        <v>182</v>
      </c>
      <c r="AH183">
        <v>90</v>
      </c>
      <c r="AI183">
        <v>100</v>
      </c>
      <c r="AJ183">
        <v>50</v>
      </c>
      <c r="AK183" t="s">
        <v>46</v>
      </c>
      <c r="AM183">
        <v>5.8</v>
      </c>
      <c r="AN183">
        <v>2</v>
      </c>
      <c r="AO183">
        <v>0</v>
      </c>
    </row>
    <row r="184" spans="1:41" hidden="1">
      <c r="A184" t="s">
        <v>667</v>
      </c>
      <c r="B184">
        <v>0.5</v>
      </c>
      <c r="C184">
        <v>0.5</v>
      </c>
      <c r="D184">
        <v>0</v>
      </c>
      <c r="E184">
        <v>2</v>
      </c>
      <c r="F184">
        <v>1</v>
      </c>
      <c r="G184">
        <v>0.5</v>
      </c>
      <c r="H184">
        <v>0.5</v>
      </c>
      <c r="I184">
        <v>1</v>
      </c>
      <c r="J184">
        <v>1</v>
      </c>
      <c r="K184">
        <v>2</v>
      </c>
      <c r="L184">
        <v>1</v>
      </c>
      <c r="M184">
        <v>0.5</v>
      </c>
      <c r="N184">
        <v>1</v>
      </c>
      <c r="O184">
        <v>2</v>
      </c>
      <c r="P184">
        <v>1</v>
      </c>
      <c r="Q184">
        <v>1</v>
      </c>
      <c r="R184">
        <v>1</v>
      </c>
      <c r="S184">
        <v>0.5</v>
      </c>
      <c r="T184">
        <v>20</v>
      </c>
      <c r="U184">
        <v>2560</v>
      </c>
      <c r="V184">
        <v>70</v>
      </c>
      <c r="W184">
        <v>250</v>
      </c>
      <c r="X184" t="s">
        <v>131</v>
      </c>
      <c r="Y184" t="s">
        <v>668</v>
      </c>
      <c r="Z184">
        <v>50</v>
      </c>
      <c r="AA184">
        <v>800000</v>
      </c>
      <c r="AB184">
        <v>0.4</v>
      </c>
      <c r="AC184">
        <v>70</v>
      </c>
      <c r="AD184" t="s">
        <v>669</v>
      </c>
      <c r="AE184" t="s">
        <v>670</v>
      </c>
      <c r="AF184">
        <v>50</v>
      </c>
      <c r="AG184">
        <v>183</v>
      </c>
      <c r="AH184">
        <v>20</v>
      </c>
      <c r="AI184">
        <v>50</v>
      </c>
      <c r="AJ184">
        <v>40</v>
      </c>
      <c r="AK184" t="s">
        <v>67</v>
      </c>
      <c r="AL184" t="s">
        <v>168</v>
      </c>
      <c r="AM184">
        <v>8.5</v>
      </c>
      <c r="AN184">
        <v>2</v>
      </c>
      <c r="AO184">
        <v>0</v>
      </c>
    </row>
    <row r="185" spans="1:41" hidden="1">
      <c r="A185" t="s">
        <v>667</v>
      </c>
      <c r="B185">
        <v>0.5</v>
      </c>
      <c r="C185">
        <v>0.5</v>
      </c>
      <c r="D185">
        <v>0</v>
      </c>
      <c r="E185">
        <v>2</v>
      </c>
      <c r="F185">
        <v>1</v>
      </c>
      <c r="G185">
        <v>0.5</v>
      </c>
      <c r="H185">
        <v>0.5</v>
      </c>
      <c r="I185">
        <v>1</v>
      </c>
      <c r="J185">
        <v>1</v>
      </c>
      <c r="K185">
        <v>2</v>
      </c>
      <c r="L185">
        <v>1</v>
      </c>
      <c r="M185">
        <v>0.5</v>
      </c>
      <c r="N185">
        <v>1</v>
      </c>
      <c r="O185">
        <v>2</v>
      </c>
      <c r="P185">
        <v>1</v>
      </c>
      <c r="Q185">
        <v>1</v>
      </c>
      <c r="R185">
        <v>1</v>
      </c>
      <c r="S185">
        <v>0.5</v>
      </c>
      <c r="T185">
        <v>50</v>
      </c>
      <c r="U185">
        <v>2560</v>
      </c>
      <c r="V185">
        <v>70</v>
      </c>
      <c r="W185">
        <v>420</v>
      </c>
      <c r="X185" t="s">
        <v>136</v>
      </c>
      <c r="Y185" t="s">
        <v>671</v>
      </c>
      <c r="Z185">
        <v>80</v>
      </c>
      <c r="AA185">
        <v>800000</v>
      </c>
      <c r="AB185">
        <v>0.8</v>
      </c>
      <c r="AC185">
        <v>100</v>
      </c>
      <c r="AD185" t="s">
        <v>672</v>
      </c>
      <c r="AE185" t="s">
        <v>673</v>
      </c>
      <c r="AF185">
        <v>50</v>
      </c>
      <c r="AG185">
        <v>184</v>
      </c>
      <c r="AH185">
        <v>60</v>
      </c>
      <c r="AI185">
        <v>80</v>
      </c>
      <c r="AJ185">
        <v>50</v>
      </c>
      <c r="AK185" t="s">
        <v>67</v>
      </c>
      <c r="AL185" t="s">
        <v>168</v>
      </c>
      <c r="AM185">
        <v>28.5</v>
      </c>
      <c r="AN185">
        <v>2</v>
      </c>
      <c r="AO185">
        <v>0</v>
      </c>
    </row>
    <row r="186" spans="1:41" hidden="1">
      <c r="A186" t="s">
        <v>674</v>
      </c>
      <c r="B186">
        <v>1</v>
      </c>
      <c r="C186">
        <v>1</v>
      </c>
      <c r="D186">
        <v>1</v>
      </c>
      <c r="E186">
        <v>1</v>
      </c>
      <c r="F186">
        <v>1</v>
      </c>
      <c r="G186">
        <v>2</v>
      </c>
      <c r="H186">
        <v>0.5</v>
      </c>
      <c r="I186">
        <v>0.5</v>
      </c>
      <c r="J186">
        <v>1</v>
      </c>
      <c r="K186">
        <v>2</v>
      </c>
      <c r="L186">
        <v>2</v>
      </c>
      <c r="M186">
        <v>1</v>
      </c>
      <c r="N186">
        <v>0.5</v>
      </c>
      <c r="O186">
        <v>0.5</v>
      </c>
      <c r="P186">
        <v>1</v>
      </c>
      <c r="Q186">
        <v>1</v>
      </c>
      <c r="R186">
        <v>2</v>
      </c>
      <c r="S186">
        <v>2</v>
      </c>
      <c r="T186">
        <v>100</v>
      </c>
      <c r="U186">
        <v>5120</v>
      </c>
      <c r="V186">
        <v>70</v>
      </c>
      <c r="W186">
        <v>410</v>
      </c>
      <c r="X186" t="s">
        <v>675</v>
      </c>
      <c r="Y186" t="s">
        <v>676</v>
      </c>
      <c r="Z186">
        <v>115</v>
      </c>
      <c r="AA186">
        <v>1000000</v>
      </c>
      <c r="AB186">
        <v>1.2</v>
      </c>
      <c r="AC186">
        <v>70</v>
      </c>
      <c r="AD186" t="s">
        <v>677</v>
      </c>
      <c r="AE186" t="s">
        <v>678</v>
      </c>
      <c r="AF186">
        <v>50</v>
      </c>
      <c r="AG186">
        <v>185</v>
      </c>
      <c r="AH186">
        <v>30</v>
      </c>
      <c r="AI186">
        <v>65</v>
      </c>
      <c r="AJ186">
        <v>30</v>
      </c>
      <c r="AK186" t="s">
        <v>300</v>
      </c>
      <c r="AM186">
        <v>38</v>
      </c>
      <c r="AN186">
        <v>2</v>
      </c>
      <c r="AO186">
        <v>0</v>
      </c>
    </row>
    <row r="187" spans="1:41" hidden="1">
      <c r="A187" t="s">
        <v>679</v>
      </c>
      <c r="B187">
        <v>1</v>
      </c>
      <c r="C187">
        <v>1</v>
      </c>
      <c r="D187">
        <v>1</v>
      </c>
      <c r="E187">
        <v>2</v>
      </c>
      <c r="F187">
        <v>1</v>
      </c>
      <c r="G187">
        <v>1</v>
      </c>
      <c r="H187">
        <v>0.5</v>
      </c>
      <c r="I187">
        <v>1</v>
      </c>
      <c r="J187">
        <v>1</v>
      </c>
      <c r="K187">
        <v>2</v>
      </c>
      <c r="L187">
        <v>1</v>
      </c>
      <c r="M187">
        <v>0.5</v>
      </c>
      <c r="N187">
        <v>1</v>
      </c>
      <c r="O187">
        <v>1</v>
      </c>
      <c r="P187">
        <v>1</v>
      </c>
      <c r="Q187">
        <v>1</v>
      </c>
      <c r="R187">
        <v>0.5</v>
      </c>
      <c r="S187">
        <v>0.5</v>
      </c>
      <c r="T187">
        <v>75</v>
      </c>
      <c r="U187">
        <v>5120</v>
      </c>
      <c r="V187">
        <v>70</v>
      </c>
      <c r="W187">
        <v>500</v>
      </c>
      <c r="X187" t="s">
        <v>42</v>
      </c>
      <c r="Y187" t="s">
        <v>680</v>
      </c>
      <c r="Z187">
        <v>75</v>
      </c>
      <c r="AA187">
        <v>1059860</v>
      </c>
      <c r="AB187">
        <v>1.1000000000000001</v>
      </c>
      <c r="AC187">
        <v>90</v>
      </c>
      <c r="AD187" t="s">
        <v>681</v>
      </c>
      <c r="AE187" t="s">
        <v>682</v>
      </c>
      <c r="AF187">
        <v>50</v>
      </c>
      <c r="AG187">
        <v>186</v>
      </c>
      <c r="AH187">
        <v>90</v>
      </c>
      <c r="AI187">
        <v>100</v>
      </c>
      <c r="AJ187">
        <v>70</v>
      </c>
      <c r="AK187" t="s">
        <v>67</v>
      </c>
      <c r="AM187">
        <v>33.9</v>
      </c>
      <c r="AN187">
        <v>2</v>
      </c>
      <c r="AO187">
        <v>0</v>
      </c>
    </row>
    <row r="188" spans="1:41" hidden="1">
      <c r="A188" t="s">
        <v>683</v>
      </c>
      <c r="B188">
        <v>1</v>
      </c>
      <c r="C188">
        <v>1</v>
      </c>
      <c r="D188">
        <v>1</v>
      </c>
      <c r="E188">
        <v>1</v>
      </c>
      <c r="F188">
        <v>1</v>
      </c>
      <c r="G188">
        <v>0.5</v>
      </c>
      <c r="H188">
        <v>2</v>
      </c>
      <c r="I188">
        <v>2</v>
      </c>
      <c r="J188">
        <v>1</v>
      </c>
      <c r="K188">
        <v>0.25</v>
      </c>
      <c r="L188">
        <v>0</v>
      </c>
      <c r="M188">
        <v>4</v>
      </c>
      <c r="N188">
        <v>1</v>
      </c>
      <c r="O188">
        <v>2</v>
      </c>
      <c r="P188">
        <v>1</v>
      </c>
      <c r="Q188">
        <v>2</v>
      </c>
      <c r="R188">
        <v>1</v>
      </c>
      <c r="S188">
        <v>0.5</v>
      </c>
      <c r="T188">
        <v>35</v>
      </c>
      <c r="U188">
        <v>5120</v>
      </c>
      <c r="V188">
        <v>70</v>
      </c>
      <c r="W188">
        <v>250</v>
      </c>
      <c r="X188" t="s">
        <v>75</v>
      </c>
      <c r="Y188" t="s">
        <v>684</v>
      </c>
      <c r="Z188">
        <v>40</v>
      </c>
      <c r="AA188">
        <v>1059860</v>
      </c>
      <c r="AB188">
        <v>0.4</v>
      </c>
      <c r="AC188">
        <v>35</v>
      </c>
      <c r="AD188" t="s">
        <v>685</v>
      </c>
      <c r="AE188" t="s">
        <v>686</v>
      </c>
      <c r="AF188">
        <v>50</v>
      </c>
      <c r="AG188">
        <v>187</v>
      </c>
      <c r="AH188">
        <v>35</v>
      </c>
      <c r="AI188">
        <v>55</v>
      </c>
      <c r="AJ188">
        <v>50</v>
      </c>
      <c r="AK188" t="s">
        <v>46</v>
      </c>
      <c r="AL188" t="s">
        <v>62</v>
      </c>
      <c r="AM188">
        <v>0.5</v>
      </c>
      <c r="AN188">
        <v>2</v>
      </c>
      <c r="AO188">
        <v>0</v>
      </c>
    </row>
    <row r="189" spans="1:41" hidden="1">
      <c r="A189" t="s">
        <v>683</v>
      </c>
      <c r="B189">
        <v>1</v>
      </c>
      <c r="C189">
        <v>1</v>
      </c>
      <c r="D189">
        <v>1</v>
      </c>
      <c r="E189">
        <v>1</v>
      </c>
      <c r="F189">
        <v>1</v>
      </c>
      <c r="G189">
        <v>0.5</v>
      </c>
      <c r="H189">
        <v>2</v>
      </c>
      <c r="I189">
        <v>2</v>
      </c>
      <c r="J189">
        <v>1</v>
      </c>
      <c r="K189">
        <v>0.25</v>
      </c>
      <c r="L189">
        <v>0</v>
      </c>
      <c r="M189">
        <v>4</v>
      </c>
      <c r="N189">
        <v>1</v>
      </c>
      <c r="O189">
        <v>2</v>
      </c>
      <c r="P189">
        <v>1</v>
      </c>
      <c r="Q189">
        <v>2</v>
      </c>
      <c r="R189">
        <v>1</v>
      </c>
      <c r="S189">
        <v>0.5</v>
      </c>
      <c r="T189">
        <v>45</v>
      </c>
      <c r="U189">
        <v>5120</v>
      </c>
      <c r="V189">
        <v>70</v>
      </c>
      <c r="W189">
        <v>340</v>
      </c>
      <c r="X189" t="s">
        <v>81</v>
      </c>
      <c r="Y189" t="s">
        <v>684</v>
      </c>
      <c r="Z189">
        <v>50</v>
      </c>
      <c r="AA189">
        <v>1059860</v>
      </c>
      <c r="AB189">
        <v>0.6</v>
      </c>
      <c r="AC189">
        <v>55</v>
      </c>
      <c r="AD189" t="s">
        <v>687</v>
      </c>
      <c r="AE189" t="s">
        <v>688</v>
      </c>
      <c r="AF189">
        <v>50</v>
      </c>
      <c r="AG189">
        <v>188</v>
      </c>
      <c r="AH189">
        <v>45</v>
      </c>
      <c r="AI189">
        <v>65</v>
      </c>
      <c r="AJ189">
        <v>80</v>
      </c>
      <c r="AK189" t="s">
        <v>46</v>
      </c>
      <c r="AL189" t="s">
        <v>62</v>
      </c>
      <c r="AM189">
        <v>1</v>
      </c>
      <c r="AN189">
        <v>2</v>
      </c>
      <c r="AO189">
        <v>0</v>
      </c>
    </row>
    <row r="190" spans="1:41" hidden="1">
      <c r="A190" t="s">
        <v>683</v>
      </c>
      <c r="B190">
        <v>1</v>
      </c>
      <c r="C190">
        <v>1</v>
      </c>
      <c r="D190">
        <v>1</v>
      </c>
      <c r="E190">
        <v>1</v>
      </c>
      <c r="F190">
        <v>1</v>
      </c>
      <c r="G190">
        <v>0.5</v>
      </c>
      <c r="H190">
        <v>2</v>
      </c>
      <c r="I190">
        <v>2</v>
      </c>
      <c r="J190">
        <v>1</v>
      </c>
      <c r="K190">
        <v>0.25</v>
      </c>
      <c r="L190">
        <v>0</v>
      </c>
      <c r="M190">
        <v>4</v>
      </c>
      <c r="N190">
        <v>1</v>
      </c>
      <c r="O190">
        <v>2</v>
      </c>
      <c r="P190">
        <v>1</v>
      </c>
      <c r="Q190">
        <v>2</v>
      </c>
      <c r="R190">
        <v>1</v>
      </c>
      <c r="S190">
        <v>0.5</v>
      </c>
      <c r="T190">
        <v>55</v>
      </c>
      <c r="U190">
        <v>5120</v>
      </c>
      <c r="V190">
        <v>70</v>
      </c>
      <c r="W190">
        <v>460</v>
      </c>
      <c r="X190" t="s">
        <v>42</v>
      </c>
      <c r="Y190" t="s">
        <v>684</v>
      </c>
      <c r="Z190">
        <v>70</v>
      </c>
      <c r="AA190">
        <v>1059860</v>
      </c>
      <c r="AB190">
        <v>0.8</v>
      </c>
      <c r="AC190">
        <v>75</v>
      </c>
      <c r="AD190" t="s">
        <v>689</v>
      </c>
      <c r="AE190" t="s">
        <v>690</v>
      </c>
      <c r="AF190">
        <v>50</v>
      </c>
      <c r="AG190">
        <v>189</v>
      </c>
      <c r="AH190">
        <v>55</v>
      </c>
      <c r="AI190">
        <v>95</v>
      </c>
      <c r="AJ190">
        <v>110</v>
      </c>
      <c r="AK190" t="s">
        <v>46</v>
      </c>
      <c r="AL190" t="s">
        <v>62</v>
      </c>
      <c r="AM190">
        <v>3</v>
      </c>
      <c r="AN190">
        <v>2</v>
      </c>
      <c r="AO190">
        <v>0</v>
      </c>
    </row>
    <row r="191" spans="1:41" hidden="1">
      <c r="A191" t="s">
        <v>691</v>
      </c>
      <c r="B191">
        <v>1</v>
      </c>
      <c r="C191">
        <v>1</v>
      </c>
      <c r="D191">
        <v>1</v>
      </c>
      <c r="E191">
        <v>1</v>
      </c>
      <c r="F191">
        <v>1</v>
      </c>
      <c r="G191">
        <v>2</v>
      </c>
      <c r="H191">
        <v>1</v>
      </c>
      <c r="I191">
        <v>1</v>
      </c>
      <c r="J191">
        <v>0</v>
      </c>
      <c r="K191">
        <v>1</v>
      </c>
      <c r="L191">
        <v>1</v>
      </c>
      <c r="M191">
        <v>1</v>
      </c>
      <c r="N191">
        <v>1</v>
      </c>
      <c r="O191">
        <v>1</v>
      </c>
      <c r="P191">
        <v>1</v>
      </c>
      <c r="Q191">
        <v>1</v>
      </c>
      <c r="R191">
        <v>1</v>
      </c>
      <c r="S191">
        <v>1</v>
      </c>
      <c r="T191">
        <v>70</v>
      </c>
      <c r="U191">
        <v>5120</v>
      </c>
      <c r="V191">
        <v>70</v>
      </c>
      <c r="W191">
        <v>360</v>
      </c>
      <c r="X191" t="s">
        <v>42</v>
      </c>
      <c r="Y191" t="s">
        <v>692</v>
      </c>
      <c r="Z191">
        <v>55</v>
      </c>
      <c r="AA191">
        <v>800000</v>
      </c>
      <c r="AB191">
        <v>0.8</v>
      </c>
      <c r="AC191">
        <v>55</v>
      </c>
      <c r="AD191" t="s">
        <v>693</v>
      </c>
      <c r="AE191" t="s">
        <v>694</v>
      </c>
      <c r="AF191">
        <v>50</v>
      </c>
      <c r="AG191">
        <v>190</v>
      </c>
      <c r="AH191">
        <v>40</v>
      </c>
      <c r="AI191">
        <v>55</v>
      </c>
      <c r="AJ191">
        <v>85</v>
      </c>
      <c r="AK191" t="s">
        <v>102</v>
      </c>
      <c r="AM191">
        <v>11.5</v>
      </c>
      <c r="AN191">
        <v>2</v>
      </c>
      <c r="AO191">
        <v>0</v>
      </c>
    </row>
    <row r="192" spans="1:41" hidden="1">
      <c r="A192" t="s">
        <v>695</v>
      </c>
      <c r="B192">
        <v>2</v>
      </c>
      <c r="C192">
        <v>1</v>
      </c>
      <c r="D192">
        <v>1</v>
      </c>
      <c r="E192">
        <v>0.5</v>
      </c>
      <c r="F192">
        <v>1</v>
      </c>
      <c r="G192">
        <v>1</v>
      </c>
      <c r="H192">
        <v>2</v>
      </c>
      <c r="I192">
        <v>2</v>
      </c>
      <c r="J192">
        <v>1</v>
      </c>
      <c r="K192">
        <v>0.5</v>
      </c>
      <c r="L192">
        <v>0.5</v>
      </c>
      <c r="M192">
        <v>2</v>
      </c>
      <c r="N192">
        <v>1</v>
      </c>
      <c r="O192">
        <v>2</v>
      </c>
      <c r="P192">
        <v>1</v>
      </c>
      <c r="Q192">
        <v>1</v>
      </c>
      <c r="R192">
        <v>1</v>
      </c>
      <c r="S192">
        <v>0.5</v>
      </c>
      <c r="T192">
        <v>30</v>
      </c>
      <c r="U192">
        <v>5120</v>
      </c>
      <c r="V192">
        <v>70</v>
      </c>
      <c r="W192">
        <v>180</v>
      </c>
      <c r="X192" t="s">
        <v>147</v>
      </c>
      <c r="Y192" t="s">
        <v>43</v>
      </c>
      <c r="Z192">
        <v>30</v>
      </c>
      <c r="AA192">
        <v>1059860</v>
      </c>
      <c r="AB192">
        <v>0.3</v>
      </c>
      <c r="AC192">
        <v>30</v>
      </c>
      <c r="AD192" t="s">
        <v>696</v>
      </c>
      <c r="AE192" t="s">
        <v>697</v>
      </c>
      <c r="AF192">
        <v>50</v>
      </c>
      <c r="AG192">
        <v>191</v>
      </c>
      <c r="AH192">
        <v>30</v>
      </c>
      <c r="AI192">
        <v>30</v>
      </c>
      <c r="AJ192">
        <v>30</v>
      </c>
      <c r="AK192" t="s">
        <v>46</v>
      </c>
      <c r="AM192">
        <v>1.8</v>
      </c>
      <c r="AN192">
        <v>2</v>
      </c>
      <c r="AO192">
        <v>0</v>
      </c>
    </row>
    <row r="193" spans="1:41" hidden="1">
      <c r="A193" t="s">
        <v>695</v>
      </c>
      <c r="B193">
        <v>2</v>
      </c>
      <c r="C193">
        <v>1</v>
      </c>
      <c r="D193">
        <v>1</v>
      </c>
      <c r="E193">
        <v>0.5</v>
      </c>
      <c r="F193">
        <v>1</v>
      </c>
      <c r="G193">
        <v>1</v>
      </c>
      <c r="H193">
        <v>2</v>
      </c>
      <c r="I193">
        <v>2</v>
      </c>
      <c r="J193">
        <v>1</v>
      </c>
      <c r="K193">
        <v>0.5</v>
      </c>
      <c r="L193">
        <v>0.5</v>
      </c>
      <c r="M193">
        <v>2</v>
      </c>
      <c r="N193">
        <v>1</v>
      </c>
      <c r="O193">
        <v>2</v>
      </c>
      <c r="P193">
        <v>1</v>
      </c>
      <c r="Q193">
        <v>1</v>
      </c>
      <c r="R193">
        <v>1</v>
      </c>
      <c r="S193">
        <v>0.5</v>
      </c>
      <c r="T193">
        <v>75</v>
      </c>
      <c r="U193">
        <v>5120</v>
      </c>
      <c r="V193">
        <v>70</v>
      </c>
      <c r="W193">
        <v>425</v>
      </c>
      <c r="X193" t="s">
        <v>81</v>
      </c>
      <c r="Y193" t="s">
        <v>698</v>
      </c>
      <c r="Z193">
        <v>55</v>
      </c>
      <c r="AA193">
        <v>1059860</v>
      </c>
      <c r="AB193">
        <v>0.8</v>
      </c>
      <c r="AC193">
        <v>75</v>
      </c>
      <c r="AD193" t="s">
        <v>699</v>
      </c>
      <c r="AE193" t="s">
        <v>700</v>
      </c>
      <c r="AF193">
        <v>50</v>
      </c>
      <c r="AG193">
        <v>192</v>
      </c>
      <c r="AH193">
        <v>105</v>
      </c>
      <c r="AI193">
        <v>85</v>
      </c>
      <c r="AJ193">
        <v>30</v>
      </c>
      <c r="AK193" t="s">
        <v>46</v>
      </c>
      <c r="AM193">
        <v>8.5</v>
      </c>
      <c r="AN193">
        <v>2</v>
      </c>
      <c r="AO193">
        <v>0</v>
      </c>
    </row>
    <row r="194" spans="1:41" hidden="1">
      <c r="A194" t="s">
        <v>701</v>
      </c>
      <c r="B194">
        <v>0.5</v>
      </c>
      <c r="C194">
        <v>1</v>
      </c>
      <c r="D194">
        <v>1</v>
      </c>
      <c r="E194">
        <v>2</v>
      </c>
      <c r="F194">
        <v>1</v>
      </c>
      <c r="G194">
        <v>0.25</v>
      </c>
      <c r="H194">
        <v>2</v>
      </c>
      <c r="I194">
        <v>2</v>
      </c>
      <c r="J194">
        <v>1</v>
      </c>
      <c r="K194">
        <v>0.25</v>
      </c>
      <c r="L194">
        <v>0</v>
      </c>
      <c r="M194">
        <v>2</v>
      </c>
      <c r="N194">
        <v>1</v>
      </c>
      <c r="O194">
        <v>1</v>
      </c>
      <c r="P194">
        <v>1</v>
      </c>
      <c r="Q194">
        <v>4</v>
      </c>
      <c r="R194">
        <v>1</v>
      </c>
      <c r="S194">
        <v>1</v>
      </c>
      <c r="T194">
        <v>65</v>
      </c>
      <c r="U194">
        <v>5120</v>
      </c>
      <c r="V194">
        <v>70</v>
      </c>
      <c r="W194">
        <v>390</v>
      </c>
      <c r="X194" t="s">
        <v>136</v>
      </c>
      <c r="Y194" t="s">
        <v>702</v>
      </c>
      <c r="Z194">
        <v>45</v>
      </c>
      <c r="AA194">
        <v>1000000</v>
      </c>
      <c r="AB194">
        <v>1.2</v>
      </c>
      <c r="AC194">
        <v>65</v>
      </c>
      <c r="AD194" t="s">
        <v>703</v>
      </c>
      <c r="AE194" t="s">
        <v>704</v>
      </c>
      <c r="AF194">
        <v>50</v>
      </c>
      <c r="AG194">
        <v>193</v>
      </c>
      <c r="AH194">
        <v>75</v>
      </c>
      <c r="AI194">
        <v>45</v>
      </c>
      <c r="AJ194">
        <v>95</v>
      </c>
      <c r="AK194" t="s">
        <v>79</v>
      </c>
      <c r="AL194" t="s">
        <v>62</v>
      </c>
      <c r="AM194">
        <v>38</v>
      </c>
      <c r="AN194">
        <v>2</v>
      </c>
      <c r="AO194">
        <v>0</v>
      </c>
    </row>
    <row r="195" spans="1:41" hidden="1">
      <c r="A195" t="s">
        <v>705</v>
      </c>
      <c r="B195">
        <v>1</v>
      </c>
      <c r="C195">
        <v>1</v>
      </c>
      <c r="D195">
        <v>1</v>
      </c>
      <c r="E195">
        <v>0</v>
      </c>
      <c r="F195">
        <v>1</v>
      </c>
      <c r="G195">
        <v>1</v>
      </c>
      <c r="H195">
        <v>0.5</v>
      </c>
      <c r="I195">
        <v>1</v>
      </c>
      <c r="J195">
        <v>1</v>
      </c>
      <c r="K195">
        <v>4</v>
      </c>
      <c r="L195">
        <v>1</v>
      </c>
      <c r="M195">
        <v>1</v>
      </c>
      <c r="N195">
        <v>1</v>
      </c>
      <c r="O195">
        <v>0.5</v>
      </c>
      <c r="P195">
        <v>1</v>
      </c>
      <c r="Q195">
        <v>0.5</v>
      </c>
      <c r="R195">
        <v>0.5</v>
      </c>
      <c r="S195">
        <v>1</v>
      </c>
      <c r="T195">
        <v>45</v>
      </c>
      <c r="U195">
        <v>5120</v>
      </c>
      <c r="V195">
        <v>70</v>
      </c>
      <c r="W195">
        <v>210</v>
      </c>
      <c r="X195" t="s">
        <v>75</v>
      </c>
      <c r="Y195" t="s">
        <v>706</v>
      </c>
      <c r="Z195">
        <v>45</v>
      </c>
      <c r="AA195">
        <v>1000000</v>
      </c>
      <c r="AB195">
        <v>0.4</v>
      </c>
      <c r="AC195">
        <v>55</v>
      </c>
      <c r="AD195" t="s">
        <v>707</v>
      </c>
      <c r="AE195" t="s">
        <v>708</v>
      </c>
      <c r="AF195">
        <v>50</v>
      </c>
      <c r="AG195">
        <v>194</v>
      </c>
      <c r="AH195">
        <v>25</v>
      </c>
      <c r="AI195">
        <v>25</v>
      </c>
      <c r="AJ195">
        <v>15</v>
      </c>
      <c r="AK195" t="s">
        <v>67</v>
      </c>
      <c r="AL195" t="s">
        <v>142</v>
      </c>
      <c r="AM195">
        <v>8.5</v>
      </c>
      <c r="AN195">
        <v>2</v>
      </c>
      <c r="AO195">
        <v>0</v>
      </c>
    </row>
    <row r="196" spans="1:41" hidden="1">
      <c r="A196" t="s">
        <v>705</v>
      </c>
      <c r="B196">
        <v>1</v>
      </c>
      <c r="C196">
        <v>1</v>
      </c>
      <c r="D196">
        <v>1</v>
      </c>
      <c r="E196">
        <v>0</v>
      </c>
      <c r="F196">
        <v>1</v>
      </c>
      <c r="G196">
        <v>1</v>
      </c>
      <c r="H196">
        <v>0.5</v>
      </c>
      <c r="I196">
        <v>1</v>
      </c>
      <c r="J196">
        <v>1</v>
      </c>
      <c r="K196">
        <v>4</v>
      </c>
      <c r="L196">
        <v>1</v>
      </c>
      <c r="M196">
        <v>1</v>
      </c>
      <c r="N196">
        <v>1</v>
      </c>
      <c r="O196">
        <v>0.5</v>
      </c>
      <c r="P196">
        <v>1</v>
      </c>
      <c r="Q196">
        <v>0.5</v>
      </c>
      <c r="R196">
        <v>0.5</v>
      </c>
      <c r="S196">
        <v>1</v>
      </c>
      <c r="T196">
        <v>85</v>
      </c>
      <c r="U196">
        <v>5120</v>
      </c>
      <c r="V196">
        <v>70</v>
      </c>
      <c r="W196">
        <v>430</v>
      </c>
      <c r="X196" t="s">
        <v>119</v>
      </c>
      <c r="Y196" t="s">
        <v>706</v>
      </c>
      <c r="Z196">
        <v>85</v>
      </c>
      <c r="AA196">
        <v>1000000</v>
      </c>
      <c r="AB196">
        <v>1.4</v>
      </c>
      <c r="AC196">
        <v>95</v>
      </c>
      <c r="AD196" t="s">
        <v>709</v>
      </c>
      <c r="AE196" t="s">
        <v>710</v>
      </c>
      <c r="AF196">
        <v>50</v>
      </c>
      <c r="AG196">
        <v>195</v>
      </c>
      <c r="AH196">
        <v>65</v>
      </c>
      <c r="AI196">
        <v>65</v>
      </c>
      <c r="AJ196">
        <v>35</v>
      </c>
      <c r="AK196" t="s">
        <v>67</v>
      </c>
      <c r="AL196" t="s">
        <v>142</v>
      </c>
      <c r="AM196">
        <v>75</v>
      </c>
      <c r="AN196">
        <v>2</v>
      </c>
      <c r="AO196">
        <v>0</v>
      </c>
    </row>
    <row r="197" spans="1:41" hidden="1">
      <c r="A197" t="s">
        <v>711</v>
      </c>
      <c r="B197">
        <v>2</v>
      </c>
      <c r="C197">
        <v>2</v>
      </c>
      <c r="D197">
        <v>1</v>
      </c>
      <c r="E197">
        <v>1</v>
      </c>
      <c r="F197">
        <v>1</v>
      </c>
      <c r="G197">
        <v>0.5</v>
      </c>
      <c r="H197">
        <v>1</v>
      </c>
      <c r="I197">
        <v>1</v>
      </c>
      <c r="J197">
        <v>2</v>
      </c>
      <c r="K197">
        <v>1</v>
      </c>
      <c r="L197">
        <v>1</v>
      </c>
      <c r="M197">
        <v>1</v>
      </c>
      <c r="N197">
        <v>1</v>
      </c>
      <c r="O197">
        <v>1</v>
      </c>
      <c r="P197">
        <v>0.5</v>
      </c>
      <c r="Q197">
        <v>1</v>
      </c>
      <c r="R197">
        <v>1</v>
      </c>
      <c r="S197">
        <v>1</v>
      </c>
      <c r="T197">
        <v>65</v>
      </c>
      <c r="U197">
        <v>8960</v>
      </c>
      <c r="V197">
        <v>70</v>
      </c>
      <c r="W197">
        <v>525</v>
      </c>
      <c r="X197" t="s">
        <v>42</v>
      </c>
      <c r="Y197" t="s">
        <v>698</v>
      </c>
      <c r="Z197">
        <v>60</v>
      </c>
      <c r="AA197">
        <v>1000000</v>
      </c>
      <c r="AB197">
        <v>0.9</v>
      </c>
      <c r="AC197">
        <v>65</v>
      </c>
      <c r="AD197" t="s">
        <v>712</v>
      </c>
      <c r="AE197" t="s">
        <v>713</v>
      </c>
      <c r="AF197">
        <v>88.1</v>
      </c>
      <c r="AG197">
        <v>196</v>
      </c>
      <c r="AH197">
        <v>130</v>
      </c>
      <c r="AI197">
        <v>95</v>
      </c>
      <c r="AJ197">
        <v>110</v>
      </c>
      <c r="AK197" t="s">
        <v>266</v>
      </c>
      <c r="AM197">
        <v>26.5</v>
      </c>
      <c r="AN197">
        <v>2</v>
      </c>
      <c r="AO197">
        <v>0</v>
      </c>
    </row>
    <row r="198" spans="1:41" hidden="1">
      <c r="A198" t="s">
        <v>714</v>
      </c>
      <c r="B198">
        <v>2</v>
      </c>
      <c r="C198">
        <v>0.5</v>
      </c>
      <c r="D198">
        <v>1</v>
      </c>
      <c r="E198">
        <v>1</v>
      </c>
      <c r="F198">
        <v>2</v>
      </c>
      <c r="G198">
        <v>2</v>
      </c>
      <c r="H198">
        <v>1</v>
      </c>
      <c r="I198">
        <v>1</v>
      </c>
      <c r="J198">
        <v>0.5</v>
      </c>
      <c r="K198">
        <v>1</v>
      </c>
      <c r="L198">
        <v>1</v>
      </c>
      <c r="M198">
        <v>1</v>
      </c>
      <c r="N198">
        <v>1</v>
      </c>
      <c r="O198">
        <v>1</v>
      </c>
      <c r="P198">
        <v>0</v>
      </c>
      <c r="Q198">
        <v>1</v>
      </c>
      <c r="R198">
        <v>1</v>
      </c>
      <c r="S198">
        <v>1</v>
      </c>
      <c r="T198">
        <v>65</v>
      </c>
      <c r="U198">
        <v>8960</v>
      </c>
      <c r="V198">
        <v>35</v>
      </c>
      <c r="W198">
        <v>525</v>
      </c>
      <c r="X198" t="s">
        <v>42</v>
      </c>
      <c r="Y198" t="s">
        <v>715</v>
      </c>
      <c r="Z198">
        <v>110</v>
      </c>
      <c r="AA198">
        <v>1000000</v>
      </c>
      <c r="AB198">
        <v>1</v>
      </c>
      <c r="AC198">
        <v>95</v>
      </c>
      <c r="AD198" t="s">
        <v>716</v>
      </c>
      <c r="AE198" t="s">
        <v>717</v>
      </c>
      <c r="AF198">
        <v>88.1</v>
      </c>
      <c r="AG198">
        <v>197</v>
      </c>
      <c r="AH198">
        <v>60</v>
      </c>
      <c r="AI198">
        <v>130</v>
      </c>
      <c r="AJ198">
        <v>65</v>
      </c>
      <c r="AK198" t="s">
        <v>112</v>
      </c>
      <c r="AM198">
        <v>27</v>
      </c>
      <c r="AN198">
        <v>2</v>
      </c>
      <c r="AO198">
        <v>0</v>
      </c>
    </row>
    <row r="199" spans="1:41" hidden="1">
      <c r="A199" t="s">
        <v>718</v>
      </c>
      <c r="B199">
        <v>1</v>
      </c>
      <c r="C199">
        <v>0.5</v>
      </c>
      <c r="D199">
        <v>1</v>
      </c>
      <c r="E199">
        <v>2</v>
      </c>
      <c r="F199">
        <v>2</v>
      </c>
      <c r="G199">
        <v>1</v>
      </c>
      <c r="H199">
        <v>1</v>
      </c>
      <c r="I199">
        <v>1</v>
      </c>
      <c r="J199">
        <v>0.5</v>
      </c>
      <c r="K199">
        <v>0.5</v>
      </c>
      <c r="L199">
        <v>0</v>
      </c>
      <c r="M199">
        <v>2</v>
      </c>
      <c r="N199">
        <v>1</v>
      </c>
      <c r="O199">
        <v>1</v>
      </c>
      <c r="P199">
        <v>0</v>
      </c>
      <c r="Q199">
        <v>2</v>
      </c>
      <c r="R199">
        <v>1</v>
      </c>
      <c r="S199">
        <v>1</v>
      </c>
      <c r="T199">
        <v>85</v>
      </c>
      <c r="U199">
        <v>5120</v>
      </c>
      <c r="V199">
        <v>35</v>
      </c>
      <c r="W199">
        <v>405</v>
      </c>
      <c r="X199" t="s">
        <v>430</v>
      </c>
      <c r="Y199" t="s">
        <v>719</v>
      </c>
      <c r="Z199">
        <v>42</v>
      </c>
      <c r="AA199">
        <v>1059860</v>
      </c>
      <c r="AB199">
        <v>0.5</v>
      </c>
      <c r="AC199">
        <v>60</v>
      </c>
      <c r="AD199" t="s">
        <v>720</v>
      </c>
      <c r="AE199" t="s">
        <v>721</v>
      </c>
      <c r="AF199">
        <v>50</v>
      </c>
      <c r="AG199">
        <v>198</v>
      </c>
      <c r="AH199">
        <v>85</v>
      </c>
      <c r="AI199">
        <v>42</v>
      </c>
      <c r="AJ199">
        <v>91</v>
      </c>
      <c r="AK199" t="s">
        <v>112</v>
      </c>
      <c r="AL199" t="s">
        <v>62</v>
      </c>
      <c r="AM199">
        <v>2.1</v>
      </c>
      <c r="AN199">
        <v>2</v>
      </c>
      <c r="AO199">
        <v>0</v>
      </c>
    </row>
    <row r="200" spans="1:41" hidden="1">
      <c r="A200" t="s">
        <v>312</v>
      </c>
      <c r="B200">
        <v>2</v>
      </c>
      <c r="C200">
        <v>2</v>
      </c>
      <c r="D200">
        <v>1</v>
      </c>
      <c r="E200">
        <v>2</v>
      </c>
      <c r="F200">
        <v>1</v>
      </c>
      <c r="G200">
        <v>0.5</v>
      </c>
      <c r="H200">
        <v>0.5</v>
      </c>
      <c r="I200">
        <v>1</v>
      </c>
      <c r="J200">
        <v>2</v>
      </c>
      <c r="K200">
        <v>2</v>
      </c>
      <c r="L200">
        <v>1</v>
      </c>
      <c r="M200">
        <v>0.5</v>
      </c>
      <c r="N200">
        <v>1</v>
      </c>
      <c r="O200">
        <v>1</v>
      </c>
      <c r="P200">
        <v>0.5</v>
      </c>
      <c r="Q200">
        <v>1</v>
      </c>
      <c r="R200">
        <v>0.5</v>
      </c>
      <c r="S200">
        <v>0.5</v>
      </c>
      <c r="T200">
        <v>75</v>
      </c>
      <c r="U200">
        <v>5120</v>
      </c>
      <c r="V200">
        <v>70</v>
      </c>
      <c r="W200">
        <v>490</v>
      </c>
      <c r="X200" t="s">
        <v>722</v>
      </c>
      <c r="Y200" t="s">
        <v>723</v>
      </c>
      <c r="Z200">
        <v>80</v>
      </c>
      <c r="AA200">
        <v>1000000</v>
      </c>
      <c r="AB200">
        <v>2</v>
      </c>
      <c r="AC200">
        <v>95</v>
      </c>
      <c r="AD200" t="s">
        <v>724</v>
      </c>
      <c r="AE200" t="s">
        <v>725</v>
      </c>
      <c r="AF200">
        <v>50</v>
      </c>
      <c r="AG200">
        <v>199</v>
      </c>
      <c r="AH200">
        <v>100</v>
      </c>
      <c r="AI200">
        <v>110</v>
      </c>
      <c r="AJ200">
        <v>30</v>
      </c>
      <c r="AK200" t="s">
        <v>67</v>
      </c>
      <c r="AL200" t="s">
        <v>266</v>
      </c>
      <c r="AM200">
        <v>79.5</v>
      </c>
      <c r="AN200">
        <v>2</v>
      </c>
      <c r="AO200">
        <v>0</v>
      </c>
    </row>
    <row r="201" spans="1:41" hidden="1">
      <c r="A201" t="s">
        <v>355</v>
      </c>
      <c r="B201">
        <v>0.5</v>
      </c>
      <c r="C201">
        <v>2</v>
      </c>
      <c r="D201">
        <v>1</v>
      </c>
      <c r="E201">
        <v>1</v>
      </c>
      <c r="F201">
        <v>1</v>
      </c>
      <c r="G201">
        <v>0</v>
      </c>
      <c r="H201">
        <v>1</v>
      </c>
      <c r="I201">
        <v>1</v>
      </c>
      <c r="J201">
        <v>2</v>
      </c>
      <c r="K201">
        <v>1</v>
      </c>
      <c r="L201">
        <v>1</v>
      </c>
      <c r="M201">
        <v>1</v>
      </c>
      <c r="N201">
        <v>0</v>
      </c>
      <c r="O201">
        <v>0.5</v>
      </c>
      <c r="P201">
        <v>1</v>
      </c>
      <c r="Q201">
        <v>1</v>
      </c>
      <c r="R201">
        <v>1</v>
      </c>
      <c r="S201">
        <v>1</v>
      </c>
      <c r="T201">
        <v>60</v>
      </c>
      <c r="U201">
        <v>6400</v>
      </c>
      <c r="V201">
        <v>35</v>
      </c>
      <c r="W201">
        <v>435</v>
      </c>
      <c r="X201" t="s">
        <v>42</v>
      </c>
      <c r="Y201" t="s">
        <v>726</v>
      </c>
      <c r="Z201">
        <v>60</v>
      </c>
      <c r="AA201">
        <v>800000</v>
      </c>
      <c r="AB201">
        <v>0.7</v>
      </c>
      <c r="AC201">
        <v>60</v>
      </c>
      <c r="AD201" t="s">
        <v>727</v>
      </c>
      <c r="AE201" t="s">
        <v>728</v>
      </c>
      <c r="AF201">
        <v>50</v>
      </c>
      <c r="AG201">
        <v>200</v>
      </c>
      <c r="AH201">
        <v>85</v>
      </c>
      <c r="AI201">
        <v>85</v>
      </c>
      <c r="AJ201">
        <v>85</v>
      </c>
      <c r="AK201" t="s">
        <v>359</v>
      </c>
      <c r="AM201">
        <v>1</v>
      </c>
      <c r="AN201">
        <v>2</v>
      </c>
      <c r="AO201">
        <v>0</v>
      </c>
    </row>
    <row r="202" spans="1:41" hidden="1">
      <c r="A202" t="s">
        <v>355</v>
      </c>
      <c r="B202">
        <v>2</v>
      </c>
      <c r="C202">
        <v>2</v>
      </c>
      <c r="D202">
        <v>1</v>
      </c>
      <c r="E202">
        <v>1</v>
      </c>
      <c r="F202">
        <v>1</v>
      </c>
      <c r="G202">
        <v>0.5</v>
      </c>
      <c r="H202">
        <v>1</v>
      </c>
      <c r="I202">
        <v>1</v>
      </c>
      <c r="J202">
        <v>2</v>
      </c>
      <c r="K202">
        <v>1</v>
      </c>
      <c r="L202">
        <v>1</v>
      </c>
      <c r="M202">
        <v>1</v>
      </c>
      <c r="N202">
        <v>1</v>
      </c>
      <c r="O202">
        <v>1</v>
      </c>
      <c r="P202">
        <v>0.5</v>
      </c>
      <c r="Q202">
        <v>1</v>
      </c>
      <c r="R202">
        <v>1</v>
      </c>
      <c r="S202">
        <v>1</v>
      </c>
      <c r="T202">
        <v>72</v>
      </c>
      <c r="U202">
        <v>10240</v>
      </c>
      <c r="V202">
        <v>70</v>
      </c>
      <c r="W202">
        <v>336</v>
      </c>
      <c r="X202" t="s">
        <v>377</v>
      </c>
      <c r="Y202" t="s">
        <v>729</v>
      </c>
      <c r="Z202">
        <v>48</v>
      </c>
      <c r="AA202">
        <v>1000000</v>
      </c>
      <c r="AB202">
        <v>0.5</v>
      </c>
      <c r="AC202">
        <v>48</v>
      </c>
      <c r="AD202" t="s">
        <v>730</v>
      </c>
      <c r="AE202" t="s">
        <v>731</v>
      </c>
      <c r="AG202">
        <v>201</v>
      </c>
      <c r="AH202">
        <v>72</v>
      </c>
      <c r="AI202">
        <v>48</v>
      </c>
      <c r="AJ202">
        <v>48</v>
      </c>
      <c r="AK202" t="s">
        <v>266</v>
      </c>
      <c r="AM202">
        <v>5</v>
      </c>
      <c r="AN202">
        <v>2</v>
      </c>
      <c r="AO202">
        <v>0</v>
      </c>
    </row>
    <row r="203" spans="1:41" hidden="1">
      <c r="A203" t="s">
        <v>732</v>
      </c>
      <c r="B203">
        <v>2</v>
      </c>
      <c r="C203">
        <v>2</v>
      </c>
      <c r="D203">
        <v>1</v>
      </c>
      <c r="E203">
        <v>1</v>
      </c>
      <c r="F203">
        <v>1</v>
      </c>
      <c r="G203">
        <v>0.5</v>
      </c>
      <c r="H203">
        <v>1</v>
      </c>
      <c r="I203">
        <v>1</v>
      </c>
      <c r="J203">
        <v>2</v>
      </c>
      <c r="K203">
        <v>1</v>
      </c>
      <c r="L203">
        <v>1</v>
      </c>
      <c r="M203">
        <v>1</v>
      </c>
      <c r="N203">
        <v>1</v>
      </c>
      <c r="O203">
        <v>1</v>
      </c>
      <c r="P203">
        <v>0.5</v>
      </c>
      <c r="Q203">
        <v>1</v>
      </c>
      <c r="R203">
        <v>1</v>
      </c>
      <c r="S203">
        <v>1</v>
      </c>
      <c r="T203">
        <v>33</v>
      </c>
      <c r="U203">
        <v>5120</v>
      </c>
      <c r="V203">
        <v>70</v>
      </c>
      <c r="W203">
        <v>405</v>
      </c>
      <c r="X203" t="s">
        <v>42</v>
      </c>
      <c r="Y203" t="s">
        <v>733</v>
      </c>
      <c r="Z203">
        <v>58</v>
      </c>
      <c r="AA203">
        <v>1000000</v>
      </c>
      <c r="AB203">
        <v>1.3</v>
      </c>
      <c r="AC203">
        <v>190</v>
      </c>
      <c r="AD203" t="s">
        <v>734</v>
      </c>
      <c r="AE203" t="s">
        <v>735</v>
      </c>
      <c r="AF203">
        <v>50</v>
      </c>
      <c r="AG203">
        <v>202</v>
      </c>
      <c r="AH203">
        <v>33</v>
      </c>
      <c r="AI203">
        <v>58</v>
      </c>
      <c r="AJ203">
        <v>33</v>
      </c>
      <c r="AK203" t="s">
        <v>266</v>
      </c>
      <c r="AM203">
        <v>28.5</v>
      </c>
      <c r="AN203">
        <v>2</v>
      </c>
      <c r="AO203">
        <v>0</v>
      </c>
    </row>
    <row r="204" spans="1:41" hidden="1">
      <c r="A204" t="s">
        <v>736</v>
      </c>
      <c r="B204">
        <v>2</v>
      </c>
      <c r="C204">
        <v>2</v>
      </c>
      <c r="D204">
        <v>1</v>
      </c>
      <c r="E204">
        <v>1</v>
      </c>
      <c r="F204">
        <v>1</v>
      </c>
      <c r="G204">
        <v>1</v>
      </c>
      <c r="H204">
        <v>1</v>
      </c>
      <c r="I204">
        <v>1</v>
      </c>
      <c r="J204">
        <v>0</v>
      </c>
      <c r="K204">
        <v>1</v>
      </c>
      <c r="L204">
        <v>1</v>
      </c>
      <c r="M204">
        <v>1</v>
      </c>
      <c r="N204">
        <v>1</v>
      </c>
      <c r="O204">
        <v>1</v>
      </c>
      <c r="P204">
        <v>0.5</v>
      </c>
      <c r="Q204">
        <v>1</v>
      </c>
      <c r="R204">
        <v>1</v>
      </c>
      <c r="S204">
        <v>1</v>
      </c>
      <c r="T204">
        <v>80</v>
      </c>
      <c r="U204">
        <v>5120</v>
      </c>
      <c r="V204">
        <v>70</v>
      </c>
      <c r="W204">
        <v>455</v>
      </c>
      <c r="X204" t="s">
        <v>293</v>
      </c>
      <c r="Y204" t="s">
        <v>737</v>
      </c>
      <c r="Z204">
        <v>65</v>
      </c>
      <c r="AA204">
        <v>1000000</v>
      </c>
      <c r="AB204">
        <v>1.5</v>
      </c>
      <c r="AC204">
        <v>70</v>
      </c>
      <c r="AD204" t="s">
        <v>738</v>
      </c>
      <c r="AE204" t="s">
        <v>739</v>
      </c>
      <c r="AF204">
        <v>50</v>
      </c>
      <c r="AG204">
        <v>203</v>
      </c>
      <c r="AH204">
        <v>90</v>
      </c>
      <c r="AI204">
        <v>65</v>
      </c>
      <c r="AJ204">
        <v>85</v>
      </c>
      <c r="AK204" t="s">
        <v>102</v>
      </c>
      <c r="AL204" t="s">
        <v>266</v>
      </c>
      <c r="AM204">
        <v>41.5</v>
      </c>
      <c r="AN204">
        <v>2</v>
      </c>
      <c r="AO204">
        <v>0</v>
      </c>
    </row>
    <row r="205" spans="1:41" hidden="1">
      <c r="A205" t="s">
        <v>740</v>
      </c>
      <c r="B205">
        <v>1</v>
      </c>
      <c r="C205">
        <v>1</v>
      </c>
      <c r="D205">
        <v>1</v>
      </c>
      <c r="E205">
        <v>1</v>
      </c>
      <c r="F205">
        <v>1</v>
      </c>
      <c r="G205">
        <v>0.5</v>
      </c>
      <c r="H205">
        <v>2</v>
      </c>
      <c r="I205">
        <v>2</v>
      </c>
      <c r="J205">
        <v>1</v>
      </c>
      <c r="K205">
        <v>0.5</v>
      </c>
      <c r="L205">
        <v>0.5</v>
      </c>
      <c r="M205">
        <v>1</v>
      </c>
      <c r="N205">
        <v>1</v>
      </c>
      <c r="O205">
        <v>1</v>
      </c>
      <c r="P205">
        <v>1</v>
      </c>
      <c r="Q205">
        <v>2</v>
      </c>
      <c r="R205">
        <v>1</v>
      </c>
      <c r="S205">
        <v>1</v>
      </c>
      <c r="T205">
        <v>65</v>
      </c>
      <c r="U205">
        <v>5120</v>
      </c>
      <c r="V205">
        <v>70</v>
      </c>
      <c r="W205">
        <v>290</v>
      </c>
      <c r="X205" t="s">
        <v>131</v>
      </c>
      <c r="Y205" t="s">
        <v>741</v>
      </c>
      <c r="Z205">
        <v>90</v>
      </c>
      <c r="AA205">
        <v>1000000</v>
      </c>
      <c r="AB205">
        <v>0.6</v>
      </c>
      <c r="AC205">
        <v>50</v>
      </c>
      <c r="AD205" t="s">
        <v>742</v>
      </c>
      <c r="AE205" t="s">
        <v>743</v>
      </c>
      <c r="AF205">
        <v>50</v>
      </c>
      <c r="AG205">
        <v>204</v>
      </c>
      <c r="AH205">
        <v>35</v>
      </c>
      <c r="AI205">
        <v>35</v>
      </c>
      <c r="AJ205">
        <v>15</v>
      </c>
      <c r="AK205" t="s">
        <v>79</v>
      </c>
      <c r="AM205">
        <v>7.2</v>
      </c>
      <c r="AN205">
        <v>2</v>
      </c>
      <c r="AO205">
        <v>0</v>
      </c>
    </row>
    <row r="206" spans="1:41" hidden="1">
      <c r="A206" t="s">
        <v>740</v>
      </c>
      <c r="B206">
        <v>0.5</v>
      </c>
      <c r="C206">
        <v>1</v>
      </c>
      <c r="D206">
        <v>0.5</v>
      </c>
      <c r="E206">
        <v>1</v>
      </c>
      <c r="F206">
        <v>0.5</v>
      </c>
      <c r="G206">
        <v>1</v>
      </c>
      <c r="H206">
        <v>4</v>
      </c>
      <c r="I206">
        <v>1</v>
      </c>
      <c r="J206">
        <v>1</v>
      </c>
      <c r="K206">
        <v>0.25</v>
      </c>
      <c r="L206">
        <v>1</v>
      </c>
      <c r="M206">
        <v>0.5</v>
      </c>
      <c r="N206">
        <v>0.5</v>
      </c>
      <c r="O206">
        <v>0</v>
      </c>
      <c r="P206">
        <v>0.5</v>
      </c>
      <c r="Q206">
        <v>1</v>
      </c>
      <c r="R206">
        <v>0.5</v>
      </c>
      <c r="S206">
        <v>1</v>
      </c>
      <c r="T206">
        <v>90</v>
      </c>
      <c r="U206">
        <v>5120</v>
      </c>
      <c r="V206">
        <v>70</v>
      </c>
      <c r="W206">
        <v>465</v>
      </c>
      <c r="X206" t="s">
        <v>136</v>
      </c>
      <c r="Y206" t="s">
        <v>741</v>
      </c>
      <c r="Z206">
        <v>140</v>
      </c>
      <c r="AA206">
        <v>1000000</v>
      </c>
      <c r="AB206">
        <v>1.2</v>
      </c>
      <c r="AC206">
        <v>75</v>
      </c>
      <c r="AD206" t="s">
        <v>744</v>
      </c>
      <c r="AE206" t="s">
        <v>745</v>
      </c>
      <c r="AF206">
        <v>50</v>
      </c>
      <c r="AG206">
        <v>205</v>
      </c>
      <c r="AH206">
        <v>60</v>
      </c>
      <c r="AI206">
        <v>60</v>
      </c>
      <c r="AJ206">
        <v>40</v>
      </c>
      <c r="AK206" t="s">
        <v>79</v>
      </c>
      <c r="AL206" t="s">
        <v>323</v>
      </c>
      <c r="AM206">
        <v>125.8</v>
      </c>
      <c r="AN206">
        <v>2</v>
      </c>
      <c r="AO206">
        <v>0</v>
      </c>
    </row>
    <row r="207" spans="1:41" hidden="1">
      <c r="A207" t="s">
        <v>746</v>
      </c>
      <c r="B207">
        <v>1</v>
      </c>
      <c r="C207">
        <v>1</v>
      </c>
      <c r="D207">
        <v>1</v>
      </c>
      <c r="E207">
        <v>1</v>
      </c>
      <c r="F207">
        <v>1</v>
      </c>
      <c r="G207">
        <v>2</v>
      </c>
      <c r="H207">
        <v>1</v>
      </c>
      <c r="I207">
        <v>1</v>
      </c>
      <c r="J207">
        <v>0</v>
      </c>
      <c r="K207">
        <v>1</v>
      </c>
      <c r="L207">
        <v>1</v>
      </c>
      <c r="M207">
        <v>1</v>
      </c>
      <c r="N207">
        <v>1</v>
      </c>
      <c r="O207">
        <v>1</v>
      </c>
      <c r="P207">
        <v>1</v>
      </c>
      <c r="Q207">
        <v>1</v>
      </c>
      <c r="R207">
        <v>1</v>
      </c>
      <c r="S207">
        <v>1</v>
      </c>
      <c r="T207">
        <v>70</v>
      </c>
      <c r="U207">
        <v>5120</v>
      </c>
      <c r="V207">
        <v>70</v>
      </c>
      <c r="W207">
        <v>415</v>
      </c>
      <c r="X207" t="s">
        <v>131</v>
      </c>
      <c r="Y207" t="s">
        <v>747</v>
      </c>
      <c r="Z207">
        <v>70</v>
      </c>
      <c r="AA207">
        <v>1000000</v>
      </c>
      <c r="AB207">
        <v>1.5</v>
      </c>
      <c r="AC207">
        <v>100</v>
      </c>
      <c r="AD207" t="s">
        <v>748</v>
      </c>
      <c r="AE207" t="s">
        <v>749</v>
      </c>
      <c r="AF207">
        <v>50</v>
      </c>
      <c r="AG207">
        <v>206</v>
      </c>
      <c r="AH207">
        <v>65</v>
      </c>
      <c r="AI207">
        <v>65</v>
      </c>
      <c r="AJ207">
        <v>45</v>
      </c>
      <c r="AK207" t="s">
        <v>102</v>
      </c>
      <c r="AM207">
        <v>14</v>
      </c>
      <c r="AN207">
        <v>2</v>
      </c>
      <c r="AO207">
        <v>0</v>
      </c>
    </row>
    <row r="208" spans="1:41" hidden="1">
      <c r="A208" t="s">
        <v>750</v>
      </c>
      <c r="B208">
        <v>0.5</v>
      </c>
      <c r="C208">
        <v>1</v>
      </c>
      <c r="D208">
        <v>1</v>
      </c>
      <c r="E208">
        <v>0</v>
      </c>
      <c r="F208">
        <v>1</v>
      </c>
      <c r="G208">
        <v>0.5</v>
      </c>
      <c r="H208">
        <v>1</v>
      </c>
      <c r="I208">
        <v>1</v>
      </c>
      <c r="J208">
        <v>1</v>
      </c>
      <c r="K208">
        <v>1</v>
      </c>
      <c r="L208">
        <v>0</v>
      </c>
      <c r="M208">
        <v>4</v>
      </c>
      <c r="N208">
        <v>1</v>
      </c>
      <c r="O208">
        <v>0.5</v>
      </c>
      <c r="P208">
        <v>1</v>
      </c>
      <c r="Q208">
        <v>1</v>
      </c>
      <c r="R208">
        <v>1</v>
      </c>
      <c r="S208">
        <v>2</v>
      </c>
      <c r="T208">
        <v>75</v>
      </c>
      <c r="U208">
        <v>5120</v>
      </c>
      <c r="V208">
        <v>70</v>
      </c>
      <c r="W208">
        <v>430</v>
      </c>
      <c r="X208" t="s">
        <v>293</v>
      </c>
      <c r="Y208" t="s">
        <v>751</v>
      </c>
      <c r="Z208">
        <v>105</v>
      </c>
      <c r="AA208">
        <v>1059860</v>
      </c>
      <c r="AB208">
        <v>1.1000000000000001</v>
      </c>
      <c r="AC208">
        <v>65</v>
      </c>
      <c r="AD208" t="s">
        <v>752</v>
      </c>
      <c r="AE208" t="s">
        <v>753</v>
      </c>
      <c r="AF208">
        <v>50</v>
      </c>
      <c r="AG208">
        <v>207</v>
      </c>
      <c r="AH208">
        <v>35</v>
      </c>
      <c r="AI208">
        <v>65</v>
      </c>
      <c r="AJ208">
        <v>85</v>
      </c>
      <c r="AK208" t="s">
        <v>142</v>
      </c>
      <c r="AL208" t="s">
        <v>62</v>
      </c>
      <c r="AM208">
        <v>64.8</v>
      </c>
      <c r="AN208">
        <v>2</v>
      </c>
      <c r="AO208">
        <v>0</v>
      </c>
    </row>
    <row r="209" spans="1:41" hidden="1">
      <c r="A209" t="s">
        <v>754</v>
      </c>
      <c r="B209">
        <v>0.5</v>
      </c>
      <c r="C209">
        <v>1</v>
      </c>
      <c r="D209">
        <v>0.5</v>
      </c>
      <c r="E209">
        <v>0</v>
      </c>
      <c r="F209">
        <v>0.5</v>
      </c>
      <c r="G209">
        <v>2</v>
      </c>
      <c r="H209">
        <v>2</v>
      </c>
      <c r="I209">
        <v>0.5</v>
      </c>
      <c r="J209">
        <v>1</v>
      </c>
      <c r="K209">
        <v>1</v>
      </c>
      <c r="L209">
        <v>2</v>
      </c>
      <c r="M209">
        <v>1</v>
      </c>
      <c r="N209">
        <v>0.5</v>
      </c>
      <c r="O209">
        <v>0</v>
      </c>
      <c r="P209">
        <v>0.5</v>
      </c>
      <c r="Q209">
        <v>0.25</v>
      </c>
      <c r="R209">
        <v>0.5</v>
      </c>
      <c r="S209">
        <v>2</v>
      </c>
      <c r="T209">
        <v>125</v>
      </c>
      <c r="U209">
        <v>6400</v>
      </c>
      <c r="V209">
        <v>70</v>
      </c>
      <c r="W209">
        <v>610</v>
      </c>
      <c r="X209" t="s">
        <v>170</v>
      </c>
      <c r="Y209" t="s">
        <v>755</v>
      </c>
      <c r="Z209">
        <v>230</v>
      </c>
      <c r="AA209">
        <v>1000000</v>
      </c>
      <c r="AB209">
        <v>9.1999999999999993</v>
      </c>
      <c r="AC209">
        <v>75</v>
      </c>
      <c r="AD209" t="s">
        <v>756</v>
      </c>
      <c r="AE209" t="s">
        <v>757</v>
      </c>
      <c r="AF209">
        <v>50</v>
      </c>
      <c r="AG209">
        <v>208</v>
      </c>
      <c r="AH209">
        <v>55</v>
      </c>
      <c r="AI209">
        <v>95</v>
      </c>
      <c r="AJ209">
        <v>30</v>
      </c>
      <c r="AK209" t="s">
        <v>323</v>
      </c>
      <c r="AL209" t="s">
        <v>142</v>
      </c>
      <c r="AM209">
        <v>400</v>
      </c>
      <c r="AN209">
        <v>2</v>
      </c>
      <c r="AO209">
        <v>0</v>
      </c>
    </row>
    <row r="210" spans="1:41" hidden="1">
      <c r="A210" t="s">
        <v>758</v>
      </c>
      <c r="B210">
        <v>0.5</v>
      </c>
      <c r="C210">
        <v>0.5</v>
      </c>
      <c r="D210">
        <v>0</v>
      </c>
      <c r="E210">
        <v>1</v>
      </c>
      <c r="F210">
        <v>1</v>
      </c>
      <c r="G210">
        <v>0.5</v>
      </c>
      <c r="H210">
        <v>1</v>
      </c>
      <c r="I210">
        <v>1</v>
      </c>
      <c r="J210">
        <v>1</v>
      </c>
      <c r="K210">
        <v>1</v>
      </c>
      <c r="L210">
        <v>1</v>
      </c>
      <c r="M210">
        <v>1</v>
      </c>
      <c r="N210">
        <v>1</v>
      </c>
      <c r="O210">
        <v>2</v>
      </c>
      <c r="P210">
        <v>1</v>
      </c>
      <c r="Q210">
        <v>1</v>
      </c>
      <c r="R210">
        <v>2</v>
      </c>
      <c r="S210">
        <v>1</v>
      </c>
      <c r="T210">
        <v>80</v>
      </c>
      <c r="U210">
        <v>5120</v>
      </c>
      <c r="V210">
        <v>70</v>
      </c>
      <c r="W210">
        <v>300</v>
      </c>
      <c r="X210" t="s">
        <v>131</v>
      </c>
      <c r="Y210" t="s">
        <v>165</v>
      </c>
      <c r="Z210">
        <v>50</v>
      </c>
      <c r="AA210">
        <v>800000</v>
      </c>
      <c r="AB210">
        <v>0.6</v>
      </c>
      <c r="AC210">
        <v>60</v>
      </c>
      <c r="AD210" t="s">
        <v>759</v>
      </c>
      <c r="AE210" t="s">
        <v>760</v>
      </c>
      <c r="AF210">
        <v>24.6</v>
      </c>
      <c r="AG210">
        <v>209</v>
      </c>
      <c r="AH210">
        <v>40</v>
      </c>
      <c r="AI210">
        <v>40</v>
      </c>
      <c r="AJ210">
        <v>30</v>
      </c>
      <c r="AK210" t="s">
        <v>168</v>
      </c>
      <c r="AM210">
        <v>7.8</v>
      </c>
      <c r="AN210">
        <v>2</v>
      </c>
      <c r="AO210">
        <v>0</v>
      </c>
    </row>
    <row r="211" spans="1:41" hidden="1">
      <c r="A211" t="s">
        <v>761</v>
      </c>
      <c r="B211">
        <v>0.5</v>
      </c>
      <c r="C211">
        <v>0.5</v>
      </c>
      <c r="D211">
        <v>0</v>
      </c>
      <c r="E211">
        <v>1</v>
      </c>
      <c r="F211">
        <v>1</v>
      </c>
      <c r="G211">
        <v>0.5</v>
      </c>
      <c r="H211">
        <v>1</v>
      </c>
      <c r="I211">
        <v>1</v>
      </c>
      <c r="J211">
        <v>1</v>
      </c>
      <c r="K211">
        <v>1</v>
      </c>
      <c r="L211">
        <v>1</v>
      </c>
      <c r="M211">
        <v>1</v>
      </c>
      <c r="N211">
        <v>1</v>
      </c>
      <c r="O211">
        <v>2</v>
      </c>
      <c r="P211">
        <v>1</v>
      </c>
      <c r="Q211">
        <v>1</v>
      </c>
      <c r="R211">
        <v>2</v>
      </c>
      <c r="S211">
        <v>1</v>
      </c>
      <c r="T211">
        <v>120</v>
      </c>
      <c r="U211">
        <v>5120</v>
      </c>
      <c r="V211">
        <v>70</v>
      </c>
      <c r="W211">
        <v>450</v>
      </c>
      <c r="X211" t="s">
        <v>136</v>
      </c>
      <c r="Y211" t="s">
        <v>165</v>
      </c>
      <c r="Z211">
        <v>75</v>
      </c>
      <c r="AA211">
        <v>800000</v>
      </c>
      <c r="AB211">
        <v>1.4</v>
      </c>
      <c r="AC211">
        <v>90</v>
      </c>
      <c r="AD211" t="s">
        <v>762</v>
      </c>
      <c r="AE211" t="s">
        <v>763</v>
      </c>
      <c r="AF211">
        <v>24.6</v>
      </c>
      <c r="AG211">
        <v>210</v>
      </c>
      <c r="AH211">
        <v>60</v>
      </c>
      <c r="AI211">
        <v>60</v>
      </c>
      <c r="AJ211">
        <v>45</v>
      </c>
      <c r="AK211" t="s">
        <v>168</v>
      </c>
      <c r="AM211">
        <v>48.7</v>
      </c>
      <c r="AN211">
        <v>2</v>
      </c>
      <c r="AO211">
        <v>0</v>
      </c>
    </row>
    <row r="212" spans="1:41" hidden="1">
      <c r="A212" t="s">
        <v>764</v>
      </c>
      <c r="B212">
        <v>0.5</v>
      </c>
      <c r="C212">
        <v>1</v>
      </c>
      <c r="D212">
        <v>1</v>
      </c>
      <c r="E212">
        <v>2</v>
      </c>
      <c r="F212">
        <v>0.5</v>
      </c>
      <c r="G212">
        <v>0.5</v>
      </c>
      <c r="H212">
        <v>0.5</v>
      </c>
      <c r="I212">
        <v>1</v>
      </c>
      <c r="J212">
        <v>1</v>
      </c>
      <c r="K212">
        <v>1</v>
      </c>
      <c r="L212">
        <v>2</v>
      </c>
      <c r="M212">
        <v>0.5</v>
      </c>
      <c r="N212">
        <v>1</v>
      </c>
      <c r="O212">
        <v>0.5</v>
      </c>
      <c r="P212">
        <v>2</v>
      </c>
      <c r="Q212">
        <v>1</v>
      </c>
      <c r="R212">
        <v>0.5</v>
      </c>
      <c r="S212">
        <v>0.5</v>
      </c>
      <c r="T212">
        <v>95</v>
      </c>
      <c r="U212">
        <v>5120</v>
      </c>
      <c r="V212">
        <v>70</v>
      </c>
      <c r="W212">
        <v>440</v>
      </c>
      <c r="X212" t="s">
        <v>42</v>
      </c>
      <c r="Y212" t="s">
        <v>181</v>
      </c>
      <c r="Z212">
        <v>85</v>
      </c>
      <c r="AA212">
        <v>1000000</v>
      </c>
      <c r="AB212">
        <v>0.5</v>
      </c>
      <c r="AC212">
        <v>65</v>
      </c>
      <c r="AD212" t="s">
        <v>765</v>
      </c>
      <c r="AE212" t="s">
        <v>766</v>
      </c>
      <c r="AF212">
        <v>50</v>
      </c>
      <c r="AG212">
        <v>211</v>
      </c>
      <c r="AH212">
        <v>55</v>
      </c>
      <c r="AI212">
        <v>55</v>
      </c>
      <c r="AJ212">
        <v>85</v>
      </c>
      <c r="AK212" t="s">
        <v>67</v>
      </c>
      <c r="AL212" t="s">
        <v>47</v>
      </c>
      <c r="AM212">
        <v>3.9</v>
      </c>
      <c r="AN212">
        <v>2</v>
      </c>
      <c r="AO212">
        <v>0</v>
      </c>
    </row>
    <row r="213" spans="1:41" hidden="1">
      <c r="A213" t="s">
        <v>767</v>
      </c>
      <c r="B213">
        <v>0.5</v>
      </c>
      <c r="C213">
        <v>1</v>
      </c>
      <c r="D213">
        <v>0.5</v>
      </c>
      <c r="E213">
        <v>1</v>
      </c>
      <c r="F213">
        <v>0.5</v>
      </c>
      <c r="G213">
        <v>1</v>
      </c>
      <c r="H213">
        <v>4</v>
      </c>
      <c r="I213">
        <v>1</v>
      </c>
      <c r="J213">
        <v>1</v>
      </c>
      <c r="K213">
        <v>0.25</v>
      </c>
      <c r="L213">
        <v>1</v>
      </c>
      <c r="M213">
        <v>0.5</v>
      </c>
      <c r="N213">
        <v>0.5</v>
      </c>
      <c r="O213">
        <v>0</v>
      </c>
      <c r="P213">
        <v>0.5</v>
      </c>
      <c r="Q213">
        <v>1</v>
      </c>
      <c r="R213">
        <v>0.5</v>
      </c>
      <c r="S213">
        <v>1</v>
      </c>
      <c r="T213">
        <v>150</v>
      </c>
      <c r="U213">
        <v>6400</v>
      </c>
      <c r="V213">
        <v>70</v>
      </c>
      <c r="W213">
        <v>600</v>
      </c>
      <c r="X213" t="s">
        <v>170</v>
      </c>
      <c r="Y213" t="s">
        <v>381</v>
      </c>
      <c r="Z213">
        <v>140</v>
      </c>
      <c r="AA213">
        <v>1000000</v>
      </c>
      <c r="AB213">
        <v>1.8</v>
      </c>
      <c r="AC213">
        <v>70</v>
      </c>
      <c r="AD213" t="s">
        <v>768</v>
      </c>
      <c r="AE213" t="s">
        <v>769</v>
      </c>
      <c r="AF213">
        <v>50</v>
      </c>
      <c r="AG213">
        <v>212</v>
      </c>
      <c r="AH213">
        <v>65</v>
      </c>
      <c r="AI213">
        <v>100</v>
      </c>
      <c r="AJ213">
        <v>75</v>
      </c>
      <c r="AK213" t="s">
        <v>79</v>
      </c>
      <c r="AL213" t="s">
        <v>323</v>
      </c>
      <c r="AM213">
        <v>118</v>
      </c>
      <c r="AN213">
        <v>2</v>
      </c>
      <c r="AO213">
        <v>0</v>
      </c>
    </row>
    <row r="214" spans="1:41" hidden="1">
      <c r="A214" t="s">
        <v>770</v>
      </c>
      <c r="B214">
        <v>1</v>
      </c>
      <c r="C214">
        <v>1</v>
      </c>
      <c r="D214">
        <v>1</v>
      </c>
      <c r="E214">
        <v>1</v>
      </c>
      <c r="F214">
        <v>1</v>
      </c>
      <c r="G214">
        <v>1</v>
      </c>
      <c r="H214">
        <v>1</v>
      </c>
      <c r="I214">
        <v>1</v>
      </c>
      <c r="J214">
        <v>1</v>
      </c>
      <c r="K214">
        <v>1</v>
      </c>
      <c r="L214">
        <v>1</v>
      </c>
      <c r="M214">
        <v>1</v>
      </c>
      <c r="N214">
        <v>0.5</v>
      </c>
      <c r="O214">
        <v>0.5</v>
      </c>
      <c r="P214">
        <v>1</v>
      </c>
      <c r="Q214">
        <v>2</v>
      </c>
      <c r="R214">
        <v>2</v>
      </c>
      <c r="S214">
        <v>2</v>
      </c>
      <c r="T214">
        <v>10</v>
      </c>
      <c r="U214">
        <v>5120</v>
      </c>
      <c r="V214">
        <v>70</v>
      </c>
      <c r="W214">
        <v>505</v>
      </c>
      <c r="X214" t="s">
        <v>131</v>
      </c>
      <c r="Y214" t="s">
        <v>771</v>
      </c>
      <c r="Z214">
        <v>230</v>
      </c>
      <c r="AA214">
        <v>1059860</v>
      </c>
      <c r="AB214">
        <v>0.6</v>
      </c>
      <c r="AC214">
        <v>20</v>
      </c>
      <c r="AD214" t="s">
        <v>772</v>
      </c>
      <c r="AE214" t="s">
        <v>773</v>
      </c>
      <c r="AF214">
        <v>50</v>
      </c>
      <c r="AG214">
        <v>213</v>
      </c>
      <c r="AH214">
        <v>10</v>
      </c>
      <c r="AI214">
        <v>230</v>
      </c>
      <c r="AJ214">
        <v>5</v>
      </c>
      <c r="AK214" t="s">
        <v>79</v>
      </c>
      <c r="AL214" t="s">
        <v>300</v>
      </c>
      <c r="AM214">
        <v>20.5</v>
      </c>
      <c r="AN214">
        <v>2</v>
      </c>
      <c r="AO214">
        <v>0</v>
      </c>
    </row>
    <row r="215" spans="1:41" hidden="1">
      <c r="A215" t="s">
        <v>774</v>
      </c>
      <c r="B215">
        <v>0.5</v>
      </c>
      <c r="C215">
        <v>0.5</v>
      </c>
      <c r="D215">
        <v>1</v>
      </c>
      <c r="E215">
        <v>1</v>
      </c>
      <c r="F215">
        <v>2</v>
      </c>
      <c r="G215">
        <v>0.5</v>
      </c>
      <c r="H215">
        <v>2</v>
      </c>
      <c r="I215">
        <v>4</v>
      </c>
      <c r="J215">
        <v>1</v>
      </c>
      <c r="K215">
        <v>0.5</v>
      </c>
      <c r="L215">
        <v>0.5</v>
      </c>
      <c r="M215">
        <v>1</v>
      </c>
      <c r="N215">
        <v>1</v>
      </c>
      <c r="O215">
        <v>1</v>
      </c>
      <c r="P215">
        <v>2</v>
      </c>
      <c r="Q215">
        <v>1</v>
      </c>
      <c r="R215">
        <v>1</v>
      </c>
      <c r="S215">
        <v>1</v>
      </c>
      <c r="T215">
        <v>185</v>
      </c>
      <c r="U215">
        <v>6400</v>
      </c>
      <c r="V215">
        <v>70</v>
      </c>
      <c r="W215">
        <v>600</v>
      </c>
      <c r="X215" t="s">
        <v>42</v>
      </c>
      <c r="Y215" t="s">
        <v>775</v>
      </c>
      <c r="Z215">
        <v>115</v>
      </c>
      <c r="AA215">
        <v>1250000</v>
      </c>
      <c r="AB215">
        <v>1.5</v>
      </c>
      <c r="AC215">
        <v>80</v>
      </c>
      <c r="AD215" t="s">
        <v>776</v>
      </c>
      <c r="AE215" t="s">
        <v>777</v>
      </c>
      <c r="AF215">
        <v>50</v>
      </c>
      <c r="AG215">
        <v>214</v>
      </c>
      <c r="AH215">
        <v>40</v>
      </c>
      <c r="AI215">
        <v>105</v>
      </c>
      <c r="AJ215">
        <v>75</v>
      </c>
      <c r="AK215" t="s">
        <v>79</v>
      </c>
      <c r="AL215" t="s">
        <v>243</v>
      </c>
      <c r="AM215">
        <v>54</v>
      </c>
      <c r="AN215">
        <v>2</v>
      </c>
      <c r="AO215">
        <v>0</v>
      </c>
    </row>
    <row r="216" spans="1:41" hidden="1">
      <c r="A216" t="s">
        <v>778</v>
      </c>
      <c r="B216">
        <v>2</v>
      </c>
      <c r="C216">
        <v>0.5</v>
      </c>
      <c r="D216">
        <v>1</v>
      </c>
      <c r="E216">
        <v>1</v>
      </c>
      <c r="F216">
        <v>2</v>
      </c>
      <c r="G216">
        <v>4</v>
      </c>
      <c r="H216">
        <v>2</v>
      </c>
      <c r="I216">
        <v>1</v>
      </c>
      <c r="J216">
        <v>0.5</v>
      </c>
      <c r="K216">
        <v>1</v>
      </c>
      <c r="L216">
        <v>1</v>
      </c>
      <c r="M216">
        <v>0.5</v>
      </c>
      <c r="N216">
        <v>1</v>
      </c>
      <c r="O216">
        <v>1</v>
      </c>
      <c r="P216">
        <v>0</v>
      </c>
      <c r="Q216">
        <v>2</v>
      </c>
      <c r="R216">
        <v>2</v>
      </c>
      <c r="S216">
        <v>1</v>
      </c>
      <c r="T216">
        <v>95</v>
      </c>
      <c r="U216">
        <v>5120</v>
      </c>
      <c r="V216">
        <v>35</v>
      </c>
      <c r="W216">
        <v>430</v>
      </c>
      <c r="X216" t="s">
        <v>293</v>
      </c>
      <c r="Y216" t="s">
        <v>779</v>
      </c>
      <c r="Z216">
        <v>55</v>
      </c>
      <c r="AA216">
        <v>1059860</v>
      </c>
      <c r="AB216">
        <v>0.9</v>
      </c>
      <c r="AC216">
        <v>55</v>
      </c>
      <c r="AD216" t="s">
        <v>780</v>
      </c>
      <c r="AE216" t="s">
        <v>781</v>
      </c>
      <c r="AF216">
        <v>50</v>
      </c>
      <c r="AG216">
        <v>215</v>
      </c>
      <c r="AH216">
        <v>35</v>
      </c>
      <c r="AI216">
        <v>75</v>
      </c>
      <c r="AJ216">
        <v>115</v>
      </c>
      <c r="AK216" t="s">
        <v>112</v>
      </c>
      <c r="AL216" t="s">
        <v>143</v>
      </c>
      <c r="AM216">
        <v>28</v>
      </c>
      <c r="AN216">
        <v>2</v>
      </c>
      <c r="AO216">
        <v>0</v>
      </c>
    </row>
    <row r="217" spans="1:41" hidden="1">
      <c r="A217" t="s">
        <v>782</v>
      </c>
      <c r="B217">
        <v>1</v>
      </c>
      <c r="C217">
        <v>1</v>
      </c>
      <c r="D217">
        <v>1</v>
      </c>
      <c r="E217">
        <v>1</v>
      </c>
      <c r="F217">
        <v>1</v>
      </c>
      <c r="G217">
        <v>2</v>
      </c>
      <c r="H217">
        <v>1</v>
      </c>
      <c r="I217">
        <v>1</v>
      </c>
      <c r="J217">
        <v>0</v>
      </c>
      <c r="K217">
        <v>1</v>
      </c>
      <c r="L217">
        <v>1</v>
      </c>
      <c r="M217">
        <v>1</v>
      </c>
      <c r="N217">
        <v>1</v>
      </c>
      <c r="O217">
        <v>1</v>
      </c>
      <c r="P217">
        <v>1</v>
      </c>
      <c r="Q217">
        <v>1</v>
      </c>
      <c r="R217">
        <v>1</v>
      </c>
      <c r="S217">
        <v>1</v>
      </c>
      <c r="T217">
        <v>80</v>
      </c>
      <c r="U217">
        <v>5120</v>
      </c>
      <c r="V217">
        <v>70</v>
      </c>
      <c r="W217">
        <v>330</v>
      </c>
      <c r="X217" t="s">
        <v>81</v>
      </c>
      <c r="Y217" t="s">
        <v>783</v>
      </c>
      <c r="Z217">
        <v>50</v>
      </c>
      <c r="AA217">
        <v>1000000</v>
      </c>
      <c r="AB217">
        <v>0.6</v>
      </c>
      <c r="AC217">
        <v>60</v>
      </c>
      <c r="AD217" t="s">
        <v>784</v>
      </c>
      <c r="AE217" t="s">
        <v>785</v>
      </c>
      <c r="AF217">
        <v>50</v>
      </c>
      <c r="AG217">
        <v>216</v>
      </c>
      <c r="AH217">
        <v>50</v>
      </c>
      <c r="AI217">
        <v>50</v>
      </c>
      <c r="AJ217">
        <v>40</v>
      </c>
      <c r="AK217" t="s">
        <v>102</v>
      </c>
      <c r="AM217">
        <v>8.8000000000000007</v>
      </c>
      <c r="AN217">
        <v>2</v>
      </c>
      <c r="AO217">
        <v>0</v>
      </c>
    </row>
    <row r="218" spans="1:41" hidden="1">
      <c r="A218" t="s">
        <v>786</v>
      </c>
      <c r="B218">
        <v>1</v>
      </c>
      <c r="C218">
        <v>1</v>
      </c>
      <c r="D218">
        <v>1</v>
      </c>
      <c r="E218">
        <v>1</v>
      </c>
      <c r="F218">
        <v>1</v>
      </c>
      <c r="G218">
        <v>2</v>
      </c>
      <c r="H218">
        <v>1</v>
      </c>
      <c r="I218">
        <v>1</v>
      </c>
      <c r="J218">
        <v>0</v>
      </c>
      <c r="K218">
        <v>1</v>
      </c>
      <c r="L218">
        <v>1</v>
      </c>
      <c r="M218">
        <v>1</v>
      </c>
      <c r="N218">
        <v>1</v>
      </c>
      <c r="O218">
        <v>1</v>
      </c>
      <c r="P218">
        <v>1</v>
      </c>
      <c r="Q218">
        <v>1</v>
      </c>
      <c r="R218">
        <v>1</v>
      </c>
      <c r="S218">
        <v>1</v>
      </c>
      <c r="T218">
        <v>130</v>
      </c>
      <c r="U218">
        <v>5120</v>
      </c>
      <c r="V218">
        <v>70</v>
      </c>
      <c r="W218">
        <v>500</v>
      </c>
      <c r="X218" t="s">
        <v>293</v>
      </c>
      <c r="Y218" t="s">
        <v>787</v>
      </c>
      <c r="Z218">
        <v>75</v>
      </c>
      <c r="AA218">
        <v>1000000</v>
      </c>
      <c r="AB218">
        <v>1.8</v>
      </c>
      <c r="AC218">
        <v>90</v>
      </c>
      <c r="AD218" t="s">
        <v>788</v>
      </c>
      <c r="AE218" t="s">
        <v>789</v>
      </c>
      <c r="AF218">
        <v>50</v>
      </c>
      <c r="AG218">
        <v>217</v>
      </c>
      <c r="AH218">
        <v>75</v>
      </c>
      <c r="AI218">
        <v>75</v>
      </c>
      <c r="AJ218">
        <v>55</v>
      </c>
      <c r="AK218" t="s">
        <v>102</v>
      </c>
      <c r="AM218">
        <v>125.8</v>
      </c>
      <c r="AN218">
        <v>2</v>
      </c>
      <c r="AO218">
        <v>0</v>
      </c>
    </row>
    <row r="219" spans="1:41" hidden="1">
      <c r="A219" t="s">
        <v>790</v>
      </c>
      <c r="B219">
        <v>0.5</v>
      </c>
      <c r="C219">
        <v>1</v>
      </c>
      <c r="D219">
        <v>1</v>
      </c>
      <c r="E219">
        <v>1</v>
      </c>
      <c r="F219">
        <v>0.5</v>
      </c>
      <c r="G219">
        <v>1</v>
      </c>
      <c r="H219">
        <v>0.5</v>
      </c>
      <c r="I219">
        <v>1</v>
      </c>
      <c r="J219">
        <v>1</v>
      </c>
      <c r="K219">
        <v>0.5</v>
      </c>
      <c r="L219">
        <v>2</v>
      </c>
      <c r="M219">
        <v>0.5</v>
      </c>
      <c r="N219">
        <v>1</v>
      </c>
      <c r="O219">
        <v>1</v>
      </c>
      <c r="P219">
        <v>1</v>
      </c>
      <c r="Q219">
        <v>2</v>
      </c>
      <c r="R219">
        <v>0.5</v>
      </c>
      <c r="S219">
        <v>2</v>
      </c>
      <c r="T219">
        <v>40</v>
      </c>
      <c r="U219">
        <v>5120</v>
      </c>
      <c r="V219">
        <v>70</v>
      </c>
      <c r="W219">
        <v>250</v>
      </c>
      <c r="X219" t="s">
        <v>131</v>
      </c>
      <c r="Y219" t="s">
        <v>791</v>
      </c>
      <c r="Z219">
        <v>40</v>
      </c>
      <c r="AA219">
        <v>1000000</v>
      </c>
      <c r="AB219">
        <v>0.7</v>
      </c>
      <c r="AC219">
        <v>40</v>
      </c>
      <c r="AD219" t="s">
        <v>792</v>
      </c>
      <c r="AE219" t="s">
        <v>793</v>
      </c>
      <c r="AF219">
        <v>50</v>
      </c>
      <c r="AG219">
        <v>218</v>
      </c>
      <c r="AH219">
        <v>70</v>
      </c>
      <c r="AI219">
        <v>40</v>
      </c>
      <c r="AJ219">
        <v>20</v>
      </c>
      <c r="AK219" t="s">
        <v>56</v>
      </c>
      <c r="AM219">
        <v>35</v>
      </c>
      <c r="AN219">
        <v>2</v>
      </c>
      <c r="AO219">
        <v>0</v>
      </c>
    </row>
    <row r="220" spans="1:41" hidden="1">
      <c r="A220" t="s">
        <v>790</v>
      </c>
      <c r="B220">
        <v>0.5</v>
      </c>
      <c r="C220">
        <v>1</v>
      </c>
      <c r="D220">
        <v>1</v>
      </c>
      <c r="E220">
        <v>1</v>
      </c>
      <c r="F220">
        <v>0.5</v>
      </c>
      <c r="G220">
        <v>2</v>
      </c>
      <c r="H220">
        <v>0.25</v>
      </c>
      <c r="I220">
        <v>0.5</v>
      </c>
      <c r="J220">
        <v>1</v>
      </c>
      <c r="K220">
        <v>1</v>
      </c>
      <c r="L220">
        <v>4</v>
      </c>
      <c r="M220">
        <v>0.5</v>
      </c>
      <c r="N220">
        <v>0.5</v>
      </c>
      <c r="O220">
        <v>0.5</v>
      </c>
      <c r="P220">
        <v>1</v>
      </c>
      <c r="Q220">
        <v>2</v>
      </c>
      <c r="R220">
        <v>1</v>
      </c>
      <c r="S220">
        <v>4</v>
      </c>
      <c r="T220">
        <v>50</v>
      </c>
      <c r="U220">
        <v>5120</v>
      </c>
      <c r="V220">
        <v>70</v>
      </c>
      <c r="W220">
        <v>430</v>
      </c>
      <c r="X220" t="s">
        <v>136</v>
      </c>
      <c r="Y220" t="s">
        <v>791</v>
      </c>
      <c r="Z220">
        <v>120</v>
      </c>
      <c r="AA220">
        <v>1000000</v>
      </c>
      <c r="AB220">
        <v>0.8</v>
      </c>
      <c r="AC220">
        <v>60</v>
      </c>
      <c r="AD220" t="s">
        <v>794</v>
      </c>
      <c r="AE220" t="s">
        <v>795</v>
      </c>
      <c r="AF220">
        <v>50</v>
      </c>
      <c r="AG220">
        <v>219</v>
      </c>
      <c r="AH220">
        <v>90</v>
      </c>
      <c r="AI220">
        <v>80</v>
      </c>
      <c r="AJ220">
        <v>30</v>
      </c>
      <c r="AK220" t="s">
        <v>56</v>
      </c>
      <c r="AL220" t="s">
        <v>300</v>
      </c>
      <c r="AM220">
        <v>55</v>
      </c>
      <c r="AN220">
        <v>2</v>
      </c>
      <c r="AO220">
        <v>0</v>
      </c>
    </row>
    <row r="221" spans="1:41" hidden="1">
      <c r="A221" t="s">
        <v>796</v>
      </c>
      <c r="B221">
        <v>1</v>
      </c>
      <c r="C221">
        <v>1</v>
      </c>
      <c r="D221">
        <v>1</v>
      </c>
      <c r="E221">
        <v>0</v>
      </c>
      <c r="F221">
        <v>1</v>
      </c>
      <c r="G221">
        <v>2</v>
      </c>
      <c r="H221">
        <v>2</v>
      </c>
      <c r="I221">
        <v>1</v>
      </c>
      <c r="J221">
        <v>1</v>
      </c>
      <c r="K221">
        <v>2</v>
      </c>
      <c r="L221">
        <v>1</v>
      </c>
      <c r="M221">
        <v>1</v>
      </c>
      <c r="N221">
        <v>1</v>
      </c>
      <c r="O221">
        <v>0.5</v>
      </c>
      <c r="P221">
        <v>1</v>
      </c>
      <c r="Q221">
        <v>1</v>
      </c>
      <c r="R221">
        <v>2</v>
      </c>
      <c r="S221">
        <v>2</v>
      </c>
      <c r="T221">
        <v>50</v>
      </c>
      <c r="U221">
        <v>5120</v>
      </c>
      <c r="V221">
        <v>70</v>
      </c>
      <c r="W221">
        <v>250</v>
      </c>
      <c r="X221" t="s">
        <v>377</v>
      </c>
      <c r="Y221" t="s">
        <v>797</v>
      </c>
      <c r="Z221">
        <v>40</v>
      </c>
      <c r="AA221">
        <v>1250000</v>
      </c>
      <c r="AB221">
        <v>0.4</v>
      </c>
      <c r="AC221">
        <v>50</v>
      </c>
      <c r="AD221" t="s">
        <v>798</v>
      </c>
      <c r="AE221" t="s">
        <v>799</v>
      </c>
      <c r="AF221">
        <v>50</v>
      </c>
      <c r="AG221">
        <v>220</v>
      </c>
      <c r="AH221">
        <v>30</v>
      </c>
      <c r="AI221">
        <v>30</v>
      </c>
      <c r="AJ221">
        <v>50</v>
      </c>
      <c r="AK221" t="s">
        <v>143</v>
      </c>
      <c r="AL221" t="s">
        <v>142</v>
      </c>
      <c r="AM221">
        <v>6.5</v>
      </c>
      <c r="AN221">
        <v>2</v>
      </c>
      <c r="AO221">
        <v>0</v>
      </c>
    </row>
    <row r="222" spans="1:41" hidden="1">
      <c r="A222" t="s">
        <v>796</v>
      </c>
      <c r="B222">
        <v>1</v>
      </c>
      <c r="C222">
        <v>1</v>
      </c>
      <c r="D222">
        <v>1</v>
      </c>
      <c r="E222">
        <v>0</v>
      </c>
      <c r="F222">
        <v>1</v>
      </c>
      <c r="G222">
        <v>2</v>
      </c>
      <c r="H222">
        <v>2</v>
      </c>
      <c r="I222">
        <v>1</v>
      </c>
      <c r="J222">
        <v>1</v>
      </c>
      <c r="K222">
        <v>2</v>
      </c>
      <c r="L222">
        <v>1</v>
      </c>
      <c r="M222">
        <v>1</v>
      </c>
      <c r="N222">
        <v>1</v>
      </c>
      <c r="O222">
        <v>0.5</v>
      </c>
      <c r="P222">
        <v>1</v>
      </c>
      <c r="Q222">
        <v>1</v>
      </c>
      <c r="R222">
        <v>2</v>
      </c>
      <c r="S222">
        <v>2</v>
      </c>
      <c r="T222">
        <v>100</v>
      </c>
      <c r="U222">
        <v>5120</v>
      </c>
      <c r="V222">
        <v>70</v>
      </c>
      <c r="W222">
        <v>450</v>
      </c>
      <c r="X222" t="s">
        <v>136</v>
      </c>
      <c r="Y222" t="s">
        <v>800</v>
      </c>
      <c r="Z222">
        <v>80</v>
      </c>
      <c r="AA222">
        <v>1250000</v>
      </c>
      <c r="AB222">
        <v>1.1000000000000001</v>
      </c>
      <c r="AC222">
        <v>100</v>
      </c>
      <c r="AD222" t="s">
        <v>801</v>
      </c>
      <c r="AE222" t="s">
        <v>802</v>
      </c>
      <c r="AF222">
        <v>50</v>
      </c>
      <c r="AG222">
        <v>221</v>
      </c>
      <c r="AH222">
        <v>60</v>
      </c>
      <c r="AI222">
        <v>60</v>
      </c>
      <c r="AJ222">
        <v>50</v>
      </c>
      <c r="AK222" t="s">
        <v>143</v>
      </c>
      <c r="AL222" t="s">
        <v>142</v>
      </c>
      <c r="AM222">
        <v>55.8</v>
      </c>
      <c r="AN222">
        <v>2</v>
      </c>
      <c r="AO222">
        <v>0</v>
      </c>
    </row>
    <row r="223" spans="1:41" hidden="1">
      <c r="A223" t="s">
        <v>803</v>
      </c>
      <c r="B223">
        <v>1</v>
      </c>
      <c r="C223">
        <v>1</v>
      </c>
      <c r="D223">
        <v>1</v>
      </c>
      <c r="E223">
        <v>2</v>
      </c>
      <c r="F223">
        <v>1</v>
      </c>
      <c r="G223">
        <v>2</v>
      </c>
      <c r="H223">
        <v>0.25</v>
      </c>
      <c r="I223">
        <v>0.5</v>
      </c>
      <c r="J223">
        <v>1</v>
      </c>
      <c r="K223">
        <v>4</v>
      </c>
      <c r="L223">
        <v>2</v>
      </c>
      <c r="M223">
        <v>0.5</v>
      </c>
      <c r="N223">
        <v>0.5</v>
      </c>
      <c r="O223">
        <v>0.5</v>
      </c>
      <c r="P223">
        <v>1</v>
      </c>
      <c r="Q223">
        <v>1</v>
      </c>
      <c r="R223">
        <v>1</v>
      </c>
      <c r="S223">
        <v>1</v>
      </c>
      <c r="T223">
        <v>55</v>
      </c>
      <c r="U223">
        <v>5120</v>
      </c>
      <c r="V223">
        <v>70</v>
      </c>
      <c r="W223">
        <v>410</v>
      </c>
      <c r="X223" t="s">
        <v>293</v>
      </c>
      <c r="Y223" t="s">
        <v>804</v>
      </c>
      <c r="Z223">
        <v>95</v>
      </c>
      <c r="AA223">
        <v>800000</v>
      </c>
      <c r="AB223">
        <v>0.6</v>
      </c>
      <c r="AC223">
        <v>65</v>
      </c>
      <c r="AD223" t="s">
        <v>805</v>
      </c>
      <c r="AE223" t="s">
        <v>806</v>
      </c>
      <c r="AF223">
        <v>24.6</v>
      </c>
      <c r="AG223">
        <v>222</v>
      </c>
      <c r="AH223">
        <v>65</v>
      </c>
      <c r="AI223">
        <v>95</v>
      </c>
      <c r="AJ223">
        <v>35</v>
      </c>
      <c r="AK223" t="s">
        <v>67</v>
      </c>
      <c r="AL223" t="s">
        <v>300</v>
      </c>
      <c r="AM223">
        <v>5</v>
      </c>
      <c r="AN223">
        <v>2</v>
      </c>
      <c r="AO223">
        <v>0</v>
      </c>
    </row>
    <row r="224" spans="1:41" hidden="1">
      <c r="A224" t="s">
        <v>807</v>
      </c>
      <c r="B224">
        <v>1</v>
      </c>
      <c r="C224">
        <v>1</v>
      </c>
      <c r="D224">
        <v>1</v>
      </c>
      <c r="E224">
        <v>2</v>
      </c>
      <c r="F224">
        <v>1</v>
      </c>
      <c r="G224">
        <v>1</v>
      </c>
      <c r="H224">
        <v>0.5</v>
      </c>
      <c r="I224">
        <v>1</v>
      </c>
      <c r="J224">
        <v>1</v>
      </c>
      <c r="K224">
        <v>2</v>
      </c>
      <c r="L224">
        <v>1</v>
      </c>
      <c r="M224">
        <v>0.5</v>
      </c>
      <c r="N224">
        <v>1</v>
      </c>
      <c r="O224">
        <v>1</v>
      </c>
      <c r="P224">
        <v>1</v>
      </c>
      <c r="Q224">
        <v>1</v>
      </c>
      <c r="R224">
        <v>0.5</v>
      </c>
      <c r="S224">
        <v>0.5</v>
      </c>
      <c r="T224">
        <v>65</v>
      </c>
      <c r="U224">
        <v>5120</v>
      </c>
      <c r="V224">
        <v>70</v>
      </c>
      <c r="W224">
        <v>300</v>
      </c>
      <c r="X224" t="s">
        <v>131</v>
      </c>
      <c r="Y224" t="s">
        <v>808</v>
      </c>
      <c r="Z224">
        <v>35</v>
      </c>
      <c r="AA224">
        <v>1000000</v>
      </c>
      <c r="AB224">
        <v>0.6</v>
      </c>
      <c r="AC224">
        <v>35</v>
      </c>
      <c r="AD224" t="s">
        <v>809</v>
      </c>
      <c r="AE224" t="s">
        <v>810</v>
      </c>
      <c r="AF224">
        <v>50</v>
      </c>
      <c r="AG224">
        <v>223</v>
      </c>
      <c r="AH224">
        <v>65</v>
      </c>
      <c r="AI224">
        <v>35</v>
      </c>
      <c r="AJ224">
        <v>65</v>
      </c>
      <c r="AK224" t="s">
        <v>67</v>
      </c>
      <c r="AM224">
        <v>12</v>
      </c>
      <c r="AN224">
        <v>2</v>
      </c>
      <c r="AO224">
        <v>0</v>
      </c>
    </row>
    <row r="225" spans="1:41" hidden="1">
      <c r="A225" t="s">
        <v>811</v>
      </c>
      <c r="B225">
        <v>1</v>
      </c>
      <c r="C225">
        <v>1</v>
      </c>
      <c r="D225">
        <v>1</v>
      </c>
      <c r="E225">
        <v>2</v>
      </c>
      <c r="F225">
        <v>1</v>
      </c>
      <c r="G225">
        <v>1</v>
      </c>
      <c r="H225">
        <v>0.5</v>
      </c>
      <c r="I225">
        <v>1</v>
      </c>
      <c r="J225">
        <v>1</v>
      </c>
      <c r="K225">
        <v>2</v>
      </c>
      <c r="L225">
        <v>1</v>
      </c>
      <c r="M225">
        <v>0.5</v>
      </c>
      <c r="N225">
        <v>1</v>
      </c>
      <c r="O225">
        <v>1</v>
      </c>
      <c r="P225">
        <v>1</v>
      </c>
      <c r="Q225">
        <v>1</v>
      </c>
      <c r="R225">
        <v>0.5</v>
      </c>
      <c r="S225">
        <v>0.5</v>
      </c>
      <c r="T225">
        <v>105</v>
      </c>
      <c r="U225">
        <v>5120</v>
      </c>
      <c r="V225">
        <v>70</v>
      </c>
      <c r="W225">
        <v>480</v>
      </c>
      <c r="X225" t="s">
        <v>136</v>
      </c>
      <c r="Y225" t="s">
        <v>808</v>
      </c>
      <c r="Z225">
        <v>75</v>
      </c>
      <c r="AA225">
        <v>1000000</v>
      </c>
      <c r="AB225">
        <v>0.9</v>
      </c>
      <c r="AC225">
        <v>75</v>
      </c>
      <c r="AD225" t="s">
        <v>812</v>
      </c>
      <c r="AE225" t="s">
        <v>813</v>
      </c>
      <c r="AF225">
        <v>50</v>
      </c>
      <c r="AG225">
        <v>224</v>
      </c>
      <c r="AH225">
        <v>105</v>
      </c>
      <c r="AI225">
        <v>75</v>
      </c>
      <c r="AJ225">
        <v>45</v>
      </c>
      <c r="AK225" t="s">
        <v>67</v>
      </c>
      <c r="AM225">
        <v>28.5</v>
      </c>
      <c r="AN225">
        <v>2</v>
      </c>
      <c r="AO225">
        <v>0</v>
      </c>
    </row>
    <row r="226" spans="1:41" hidden="1">
      <c r="A226" t="s">
        <v>814</v>
      </c>
      <c r="B226">
        <v>0.5</v>
      </c>
      <c r="C226">
        <v>1</v>
      </c>
      <c r="D226">
        <v>1</v>
      </c>
      <c r="E226">
        <v>2</v>
      </c>
      <c r="F226">
        <v>1</v>
      </c>
      <c r="G226">
        <v>1</v>
      </c>
      <c r="H226">
        <v>2</v>
      </c>
      <c r="I226">
        <v>1</v>
      </c>
      <c r="J226">
        <v>1</v>
      </c>
      <c r="K226">
        <v>0.5</v>
      </c>
      <c r="L226">
        <v>0</v>
      </c>
      <c r="M226">
        <v>1</v>
      </c>
      <c r="N226">
        <v>1</v>
      </c>
      <c r="O226">
        <v>1</v>
      </c>
      <c r="P226">
        <v>1</v>
      </c>
      <c r="Q226">
        <v>4</v>
      </c>
      <c r="R226">
        <v>2</v>
      </c>
      <c r="S226">
        <v>1</v>
      </c>
      <c r="T226">
        <v>55</v>
      </c>
      <c r="U226">
        <v>5120</v>
      </c>
      <c r="V226">
        <v>70</v>
      </c>
      <c r="W226">
        <v>330</v>
      </c>
      <c r="X226" t="s">
        <v>42</v>
      </c>
      <c r="Y226" t="s">
        <v>815</v>
      </c>
      <c r="Z226">
        <v>45</v>
      </c>
      <c r="AA226">
        <v>800000</v>
      </c>
      <c r="AB226">
        <v>0.9</v>
      </c>
      <c r="AC226">
        <v>45</v>
      </c>
      <c r="AD226" t="s">
        <v>816</v>
      </c>
      <c r="AE226" t="s">
        <v>817</v>
      </c>
      <c r="AF226">
        <v>50</v>
      </c>
      <c r="AG226">
        <v>225</v>
      </c>
      <c r="AH226">
        <v>65</v>
      </c>
      <c r="AI226">
        <v>45</v>
      </c>
      <c r="AJ226">
        <v>75</v>
      </c>
      <c r="AK226" t="s">
        <v>143</v>
      </c>
      <c r="AL226" t="s">
        <v>62</v>
      </c>
      <c r="AM226">
        <v>16</v>
      </c>
      <c r="AN226">
        <v>2</v>
      </c>
      <c r="AO226">
        <v>0</v>
      </c>
    </row>
    <row r="227" spans="1:41" hidden="1">
      <c r="A227" t="s">
        <v>818</v>
      </c>
      <c r="B227">
        <v>0.5</v>
      </c>
      <c r="C227">
        <v>1</v>
      </c>
      <c r="D227">
        <v>1</v>
      </c>
      <c r="E227">
        <v>4</v>
      </c>
      <c r="F227">
        <v>1</v>
      </c>
      <c r="G227">
        <v>0.5</v>
      </c>
      <c r="H227">
        <v>0.5</v>
      </c>
      <c r="I227">
        <v>1</v>
      </c>
      <c r="J227">
        <v>1</v>
      </c>
      <c r="K227">
        <v>1</v>
      </c>
      <c r="L227">
        <v>0</v>
      </c>
      <c r="M227">
        <v>1</v>
      </c>
      <c r="N227">
        <v>1</v>
      </c>
      <c r="O227">
        <v>1</v>
      </c>
      <c r="P227">
        <v>1</v>
      </c>
      <c r="Q227">
        <v>2</v>
      </c>
      <c r="R227">
        <v>0.5</v>
      </c>
      <c r="S227">
        <v>0.5</v>
      </c>
      <c r="T227">
        <v>40</v>
      </c>
      <c r="U227">
        <v>6400</v>
      </c>
      <c r="V227">
        <v>70</v>
      </c>
      <c r="W227">
        <v>485</v>
      </c>
      <c r="X227" t="s">
        <v>170</v>
      </c>
      <c r="Y227" t="s">
        <v>819</v>
      </c>
      <c r="Z227">
        <v>70</v>
      </c>
      <c r="AA227">
        <v>1250000</v>
      </c>
      <c r="AB227">
        <v>2.1</v>
      </c>
      <c r="AC227">
        <v>85</v>
      </c>
      <c r="AD227" t="s">
        <v>820</v>
      </c>
      <c r="AE227" t="s">
        <v>821</v>
      </c>
      <c r="AF227">
        <v>50</v>
      </c>
      <c r="AG227">
        <v>226</v>
      </c>
      <c r="AH227">
        <v>80</v>
      </c>
      <c r="AI227">
        <v>140</v>
      </c>
      <c r="AJ227">
        <v>70</v>
      </c>
      <c r="AK227" t="s">
        <v>67</v>
      </c>
      <c r="AL227" t="s">
        <v>62</v>
      </c>
      <c r="AM227">
        <v>220</v>
      </c>
      <c r="AN227">
        <v>2</v>
      </c>
      <c r="AO227">
        <v>0</v>
      </c>
    </row>
    <row r="228" spans="1:41" hidden="1">
      <c r="A228" t="s">
        <v>822</v>
      </c>
      <c r="B228">
        <v>0.25</v>
      </c>
      <c r="C228">
        <v>1</v>
      </c>
      <c r="D228">
        <v>0.5</v>
      </c>
      <c r="E228">
        <v>2</v>
      </c>
      <c r="F228">
        <v>0.5</v>
      </c>
      <c r="G228">
        <v>1</v>
      </c>
      <c r="H228">
        <v>2</v>
      </c>
      <c r="I228">
        <v>0.5</v>
      </c>
      <c r="J228">
        <v>1</v>
      </c>
      <c r="K228">
        <v>0.25</v>
      </c>
      <c r="L228">
        <v>0</v>
      </c>
      <c r="M228">
        <v>1</v>
      </c>
      <c r="N228">
        <v>0.5</v>
      </c>
      <c r="O228">
        <v>0</v>
      </c>
      <c r="P228">
        <v>0.5</v>
      </c>
      <c r="Q228">
        <v>1</v>
      </c>
      <c r="R228">
        <v>0.5</v>
      </c>
      <c r="S228">
        <v>1</v>
      </c>
      <c r="T228">
        <v>80</v>
      </c>
      <c r="U228">
        <v>6400</v>
      </c>
      <c r="V228">
        <v>70</v>
      </c>
      <c r="W228">
        <v>465</v>
      </c>
      <c r="X228" t="s">
        <v>170</v>
      </c>
      <c r="Y228" t="s">
        <v>823</v>
      </c>
      <c r="Z228">
        <v>140</v>
      </c>
      <c r="AA228">
        <v>1250000</v>
      </c>
      <c r="AB228">
        <v>1.7</v>
      </c>
      <c r="AC228">
        <v>65</v>
      </c>
      <c r="AD228" t="s">
        <v>824</v>
      </c>
      <c r="AE228" t="s">
        <v>825</v>
      </c>
      <c r="AF228">
        <v>50</v>
      </c>
      <c r="AG228">
        <v>227</v>
      </c>
      <c r="AH228">
        <v>40</v>
      </c>
      <c r="AI228">
        <v>70</v>
      </c>
      <c r="AJ228">
        <v>70</v>
      </c>
      <c r="AK228" t="s">
        <v>323</v>
      </c>
      <c r="AL228" t="s">
        <v>62</v>
      </c>
      <c r="AM228">
        <v>50.5</v>
      </c>
      <c r="AN228">
        <v>2</v>
      </c>
      <c r="AO228">
        <v>0</v>
      </c>
    </row>
    <row r="229" spans="1:41" hidden="1">
      <c r="A229" t="s">
        <v>826</v>
      </c>
      <c r="B229">
        <v>1</v>
      </c>
      <c r="C229">
        <v>0.5</v>
      </c>
      <c r="D229">
        <v>1</v>
      </c>
      <c r="E229">
        <v>1</v>
      </c>
      <c r="F229">
        <v>1</v>
      </c>
      <c r="G229">
        <v>2</v>
      </c>
      <c r="H229">
        <v>0.5</v>
      </c>
      <c r="I229">
        <v>1</v>
      </c>
      <c r="J229">
        <v>0.5</v>
      </c>
      <c r="K229">
        <v>0.5</v>
      </c>
      <c r="L229">
        <v>2</v>
      </c>
      <c r="M229">
        <v>0.5</v>
      </c>
      <c r="N229">
        <v>1</v>
      </c>
      <c r="O229">
        <v>1</v>
      </c>
      <c r="P229">
        <v>0</v>
      </c>
      <c r="Q229">
        <v>2</v>
      </c>
      <c r="R229">
        <v>0.5</v>
      </c>
      <c r="S229">
        <v>2</v>
      </c>
      <c r="T229">
        <v>60</v>
      </c>
      <c r="U229">
        <v>5120</v>
      </c>
      <c r="V229">
        <v>35</v>
      </c>
      <c r="W229">
        <v>330</v>
      </c>
      <c r="X229" t="s">
        <v>81</v>
      </c>
      <c r="Y229" t="s">
        <v>827</v>
      </c>
      <c r="Z229">
        <v>30</v>
      </c>
      <c r="AA229">
        <v>1250000</v>
      </c>
      <c r="AB229">
        <v>0.6</v>
      </c>
      <c r="AC229">
        <v>45</v>
      </c>
      <c r="AD229" t="s">
        <v>828</v>
      </c>
      <c r="AE229" t="s">
        <v>829</v>
      </c>
      <c r="AF229">
        <v>50</v>
      </c>
      <c r="AG229">
        <v>228</v>
      </c>
      <c r="AH229">
        <v>80</v>
      </c>
      <c r="AI229">
        <v>50</v>
      </c>
      <c r="AJ229">
        <v>65</v>
      </c>
      <c r="AK229" t="s">
        <v>112</v>
      </c>
      <c r="AL229" t="s">
        <v>56</v>
      </c>
      <c r="AM229">
        <v>10.8</v>
      </c>
      <c r="AN229">
        <v>2</v>
      </c>
      <c r="AO229">
        <v>0</v>
      </c>
    </row>
    <row r="230" spans="1:41" hidden="1">
      <c r="A230" t="s">
        <v>826</v>
      </c>
      <c r="B230">
        <v>1</v>
      </c>
      <c r="C230">
        <v>0.5</v>
      </c>
      <c r="D230">
        <v>1</v>
      </c>
      <c r="E230">
        <v>1</v>
      </c>
      <c r="F230">
        <v>1</v>
      </c>
      <c r="G230">
        <v>2</v>
      </c>
      <c r="H230">
        <v>0.5</v>
      </c>
      <c r="I230">
        <v>1</v>
      </c>
      <c r="J230">
        <v>0.5</v>
      </c>
      <c r="K230">
        <v>0.5</v>
      </c>
      <c r="L230">
        <v>2</v>
      </c>
      <c r="M230">
        <v>0.5</v>
      </c>
      <c r="N230">
        <v>1</v>
      </c>
      <c r="O230">
        <v>1</v>
      </c>
      <c r="P230">
        <v>0</v>
      </c>
      <c r="Q230">
        <v>2</v>
      </c>
      <c r="R230">
        <v>0.5</v>
      </c>
      <c r="S230">
        <v>2</v>
      </c>
      <c r="T230">
        <v>90</v>
      </c>
      <c r="U230">
        <v>5120</v>
      </c>
      <c r="V230">
        <v>35</v>
      </c>
      <c r="W230">
        <v>600</v>
      </c>
      <c r="X230" t="s">
        <v>42</v>
      </c>
      <c r="Y230" t="s">
        <v>827</v>
      </c>
      <c r="Z230">
        <v>90</v>
      </c>
      <c r="AA230">
        <v>1250000</v>
      </c>
      <c r="AB230">
        <v>1.4</v>
      </c>
      <c r="AC230">
        <v>75</v>
      </c>
      <c r="AD230" t="s">
        <v>830</v>
      </c>
      <c r="AE230" t="s">
        <v>831</v>
      </c>
      <c r="AF230">
        <v>50</v>
      </c>
      <c r="AG230">
        <v>229</v>
      </c>
      <c r="AH230">
        <v>140</v>
      </c>
      <c r="AI230">
        <v>90</v>
      </c>
      <c r="AJ230">
        <v>115</v>
      </c>
      <c r="AK230" t="s">
        <v>112</v>
      </c>
      <c r="AL230" t="s">
        <v>56</v>
      </c>
      <c r="AM230">
        <v>35</v>
      </c>
      <c r="AN230">
        <v>2</v>
      </c>
      <c r="AO230">
        <v>0</v>
      </c>
    </row>
    <row r="231" spans="1:41" hidden="1">
      <c r="A231" t="s">
        <v>441</v>
      </c>
      <c r="B231">
        <v>1</v>
      </c>
      <c r="C231">
        <v>1</v>
      </c>
      <c r="D231">
        <v>2</v>
      </c>
      <c r="E231">
        <v>1</v>
      </c>
      <c r="F231">
        <v>2</v>
      </c>
      <c r="G231">
        <v>1</v>
      </c>
      <c r="H231">
        <v>0.25</v>
      </c>
      <c r="I231">
        <v>1</v>
      </c>
      <c r="J231">
        <v>1</v>
      </c>
      <c r="K231">
        <v>1</v>
      </c>
      <c r="L231">
        <v>1</v>
      </c>
      <c r="M231">
        <v>1</v>
      </c>
      <c r="N231">
        <v>1</v>
      </c>
      <c r="O231">
        <v>1</v>
      </c>
      <c r="P231">
        <v>1</v>
      </c>
      <c r="Q231">
        <v>1</v>
      </c>
      <c r="R231">
        <v>0.5</v>
      </c>
      <c r="S231">
        <v>0.25</v>
      </c>
      <c r="T231">
        <v>95</v>
      </c>
      <c r="U231">
        <v>5120</v>
      </c>
      <c r="V231">
        <v>70</v>
      </c>
      <c r="W231">
        <v>540</v>
      </c>
      <c r="X231" t="s">
        <v>42</v>
      </c>
      <c r="Y231" t="s">
        <v>442</v>
      </c>
      <c r="Z231">
        <v>95</v>
      </c>
      <c r="AA231">
        <v>1000000</v>
      </c>
      <c r="AB231">
        <v>1.8</v>
      </c>
      <c r="AC231">
        <v>75</v>
      </c>
      <c r="AD231" t="s">
        <v>832</v>
      </c>
      <c r="AE231" t="s">
        <v>833</v>
      </c>
      <c r="AF231">
        <v>50</v>
      </c>
      <c r="AG231">
        <v>230</v>
      </c>
      <c r="AH231">
        <v>95</v>
      </c>
      <c r="AI231">
        <v>95</v>
      </c>
      <c r="AJ231">
        <v>85</v>
      </c>
      <c r="AK231" t="s">
        <v>67</v>
      </c>
      <c r="AL231" t="s">
        <v>558</v>
      </c>
      <c r="AM231">
        <v>152</v>
      </c>
      <c r="AN231">
        <v>2</v>
      </c>
      <c r="AO231">
        <v>0</v>
      </c>
    </row>
    <row r="232" spans="1:41" hidden="1">
      <c r="A232" t="s">
        <v>834</v>
      </c>
      <c r="B232">
        <v>1</v>
      </c>
      <c r="C232">
        <v>1</v>
      </c>
      <c r="D232">
        <v>1</v>
      </c>
      <c r="E232">
        <v>0</v>
      </c>
      <c r="F232">
        <v>1</v>
      </c>
      <c r="G232">
        <v>1</v>
      </c>
      <c r="H232">
        <v>1</v>
      </c>
      <c r="I232">
        <v>1</v>
      </c>
      <c r="J232">
        <v>1</v>
      </c>
      <c r="K232">
        <v>2</v>
      </c>
      <c r="L232">
        <v>1</v>
      </c>
      <c r="M232">
        <v>2</v>
      </c>
      <c r="N232">
        <v>1</v>
      </c>
      <c r="O232">
        <v>0.5</v>
      </c>
      <c r="P232">
        <v>1</v>
      </c>
      <c r="Q232">
        <v>0.5</v>
      </c>
      <c r="R232">
        <v>1</v>
      </c>
      <c r="S232">
        <v>2</v>
      </c>
      <c r="T232">
        <v>60</v>
      </c>
      <c r="U232">
        <v>5120</v>
      </c>
      <c r="V232">
        <v>70</v>
      </c>
      <c r="W232">
        <v>330</v>
      </c>
      <c r="X232" t="s">
        <v>81</v>
      </c>
      <c r="Y232" t="s">
        <v>835</v>
      </c>
      <c r="Z232">
        <v>60</v>
      </c>
      <c r="AA232">
        <v>1000000</v>
      </c>
      <c r="AB232">
        <v>0.5</v>
      </c>
      <c r="AC232">
        <v>90</v>
      </c>
      <c r="AD232" t="s">
        <v>836</v>
      </c>
      <c r="AE232" t="s">
        <v>837</v>
      </c>
      <c r="AF232">
        <v>50</v>
      </c>
      <c r="AG232">
        <v>231</v>
      </c>
      <c r="AH232">
        <v>40</v>
      </c>
      <c r="AI232">
        <v>40</v>
      </c>
      <c r="AJ232">
        <v>40</v>
      </c>
      <c r="AK232" t="s">
        <v>142</v>
      </c>
      <c r="AM232">
        <v>33.5</v>
      </c>
      <c r="AN232">
        <v>2</v>
      </c>
      <c r="AO232">
        <v>0</v>
      </c>
    </row>
    <row r="233" spans="1:41" hidden="1">
      <c r="A233" t="s">
        <v>838</v>
      </c>
      <c r="B233">
        <v>1</v>
      </c>
      <c r="C233">
        <v>1</v>
      </c>
      <c r="D233">
        <v>1</v>
      </c>
      <c r="E233">
        <v>0</v>
      </c>
      <c r="F233">
        <v>1</v>
      </c>
      <c r="G233">
        <v>1</v>
      </c>
      <c r="H233">
        <v>1</v>
      </c>
      <c r="I233">
        <v>1</v>
      </c>
      <c r="J233">
        <v>1</v>
      </c>
      <c r="K233">
        <v>2</v>
      </c>
      <c r="L233">
        <v>1</v>
      </c>
      <c r="M233">
        <v>2</v>
      </c>
      <c r="N233">
        <v>1</v>
      </c>
      <c r="O233">
        <v>0.5</v>
      </c>
      <c r="P233">
        <v>1</v>
      </c>
      <c r="Q233">
        <v>0.5</v>
      </c>
      <c r="R233">
        <v>1</v>
      </c>
      <c r="S233">
        <v>2</v>
      </c>
      <c r="T233">
        <v>120</v>
      </c>
      <c r="U233">
        <v>5120</v>
      </c>
      <c r="V233">
        <v>70</v>
      </c>
      <c r="W233">
        <v>500</v>
      </c>
      <c r="X233" t="s">
        <v>293</v>
      </c>
      <c r="Y233" t="s">
        <v>839</v>
      </c>
      <c r="Z233">
        <v>120</v>
      </c>
      <c r="AA233">
        <v>1000000</v>
      </c>
      <c r="AB233">
        <v>1.1000000000000001</v>
      </c>
      <c r="AC233">
        <v>90</v>
      </c>
      <c r="AD233" t="s">
        <v>840</v>
      </c>
      <c r="AE233" t="s">
        <v>841</v>
      </c>
      <c r="AF233">
        <v>50</v>
      </c>
      <c r="AG233">
        <v>232</v>
      </c>
      <c r="AH233">
        <v>60</v>
      </c>
      <c r="AI233">
        <v>60</v>
      </c>
      <c r="AJ233">
        <v>50</v>
      </c>
      <c r="AK233" t="s">
        <v>142</v>
      </c>
      <c r="AM233">
        <v>120</v>
      </c>
      <c r="AN233">
        <v>2</v>
      </c>
      <c r="AO233">
        <v>0</v>
      </c>
    </row>
    <row r="234" spans="1:41" hidden="1">
      <c r="A234" t="s">
        <v>521</v>
      </c>
      <c r="B234">
        <v>1</v>
      </c>
      <c r="C234">
        <v>1</v>
      </c>
      <c r="D234">
        <v>1</v>
      </c>
      <c r="E234">
        <v>1</v>
      </c>
      <c r="F234">
        <v>1</v>
      </c>
      <c r="G234">
        <v>2</v>
      </c>
      <c r="H234">
        <v>1</v>
      </c>
      <c r="I234">
        <v>1</v>
      </c>
      <c r="J234">
        <v>0</v>
      </c>
      <c r="K234">
        <v>1</v>
      </c>
      <c r="L234">
        <v>1</v>
      </c>
      <c r="M234">
        <v>1</v>
      </c>
      <c r="N234">
        <v>1</v>
      </c>
      <c r="O234">
        <v>1</v>
      </c>
      <c r="P234">
        <v>1</v>
      </c>
      <c r="Q234">
        <v>1</v>
      </c>
      <c r="R234">
        <v>1</v>
      </c>
      <c r="S234">
        <v>1</v>
      </c>
      <c r="T234">
        <v>80</v>
      </c>
      <c r="U234">
        <v>5120</v>
      </c>
      <c r="V234">
        <v>70</v>
      </c>
      <c r="W234">
        <v>515</v>
      </c>
      <c r="X234" t="s">
        <v>42</v>
      </c>
      <c r="Y234" t="s">
        <v>522</v>
      </c>
      <c r="Z234">
        <v>90</v>
      </c>
      <c r="AA234">
        <v>1000000</v>
      </c>
      <c r="AB234">
        <v>0.6</v>
      </c>
      <c r="AC234">
        <v>85</v>
      </c>
      <c r="AD234" t="s">
        <v>842</v>
      </c>
      <c r="AE234" t="s">
        <v>843</v>
      </c>
      <c r="AG234">
        <v>233</v>
      </c>
      <c r="AH234">
        <v>105</v>
      </c>
      <c r="AI234">
        <v>95</v>
      </c>
      <c r="AJ234">
        <v>60</v>
      </c>
      <c r="AK234" t="s">
        <v>102</v>
      </c>
      <c r="AM234">
        <v>32.5</v>
      </c>
      <c r="AN234">
        <v>2</v>
      </c>
      <c r="AO234">
        <v>0</v>
      </c>
    </row>
    <row r="235" spans="1:41" hidden="1">
      <c r="A235" t="s">
        <v>844</v>
      </c>
      <c r="B235">
        <v>1</v>
      </c>
      <c r="C235">
        <v>1</v>
      </c>
      <c r="D235">
        <v>1</v>
      </c>
      <c r="E235">
        <v>1</v>
      </c>
      <c r="F235">
        <v>1</v>
      </c>
      <c r="G235">
        <v>2</v>
      </c>
      <c r="H235">
        <v>1</v>
      </c>
      <c r="I235">
        <v>1</v>
      </c>
      <c r="J235">
        <v>0</v>
      </c>
      <c r="K235">
        <v>1</v>
      </c>
      <c r="L235">
        <v>1</v>
      </c>
      <c r="M235">
        <v>1</v>
      </c>
      <c r="N235">
        <v>1</v>
      </c>
      <c r="O235">
        <v>1</v>
      </c>
      <c r="P235">
        <v>1</v>
      </c>
      <c r="Q235">
        <v>1</v>
      </c>
      <c r="R235">
        <v>1</v>
      </c>
      <c r="S235">
        <v>1</v>
      </c>
      <c r="T235">
        <v>95</v>
      </c>
      <c r="U235">
        <v>5120</v>
      </c>
      <c r="V235">
        <v>70</v>
      </c>
      <c r="W235">
        <v>465</v>
      </c>
      <c r="X235" t="s">
        <v>42</v>
      </c>
      <c r="Y235" t="s">
        <v>845</v>
      </c>
      <c r="Z235">
        <v>62</v>
      </c>
      <c r="AA235">
        <v>1250000</v>
      </c>
      <c r="AB235">
        <v>1.4</v>
      </c>
      <c r="AC235">
        <v>73</v>
      </c>
      <c r="AD235" t="s">
        <v>846</v>
      </c>
      <c r="AE235" t="s">
        <v>847</v>
      </c>
      <c r="AF235">
        <v>50</v>
      </c>
      <c r="AG235">
        <v>234</v>
      </c>
      <c r="AH235">
        <v>85</v>
      </c>
      <c r="AI235">
        <v>65</v>
      </c>
      <c r="AJ235">
        <v>85</v>
      </c>
      <c r="AK235" t="s">
        <v>102</v>
      </c>
      <c r="AM235">
        <v>71.2</v>
      </c>
      <c r="AN235">
        <v>2</v>
      </c>
      <c r="AO235">
        <v>0</v>
      </c>
    </row>
    <row r="236" spans="1:41" hidden="1">
      <c r="A236" t="s">
        <v>848</v>
      </c>
      <c r="B236">
        <v>1</v>
      </c>
      <c r="C236">
        <v>1</v>
      </c>
      <c r="D236">
        <v>1</v>
      </c>
      <c r="E236">
        <v>1</v>
      </c>
      <c r="F236">
        <v>1</v>
      </c>
      <c r="G236">
        <v>2</v>
      </c>
      <c r="H236">
        <v>1</v>
      </c>
      <c r="I236">
        <v>1</v>
      </c>
      <c r="J236">
        <v>0</v>
      </c>
      <c r="K236">
        <v>1</v>
      </c>
      <c r="L236">
        <v>1</v>
      </c>
      <c r="M236">
        <v>1</v>
      </c>
      <c r="N236">
        <v>1</v>
      </c>
      <c r="O236">
        <v>1</v>
      </c>
      <c r="P236">
        <v>1</v>
      </c>
      <c r="Q236">
        <v>1</v>
      </c>
      <c r="R236">
        <v>1</v>
      </c>
      <c r="S236">
        <v>1</v>
      </c>
      <c r="T236">
        <v>20</v>
      </c>
      <c r="U236">
        <v>5120</v>
      </c>
      <c r="V236">
        <v>70</v>
      </c>
      <c r="W236">
        <v>250</v>
      </c>
      <c r="X236" t="s">
        <v>42</v>
      </c>
      <c r="Y236" t="s">
        <v>849</v>
      </c>
      <c r="Z236">
        <v>35</v>
      </c>
      <c r="AA236">
        <v>800000</v>
      </c>
      <c r="AB236">
        <v>1.2</v>
      </c>
      <c r="AC236">
        <v>55</v>
      </c>
      <c r="AD236" t="s">
        <v>850</v>
      </c>
      <c r="AE236" t="s">
        <v>851</v>
      </c>
      <c r="AF236">
        <v>50</v>
      </c>
      <c r="AG236">
        <v>235</v>
      </c>
      <c r="AH236">
        <v>20</v>
      </c>
      <c r="AI236">
        <v>45</v>
      </c>
      <c r="AJ236">
        <v>75</v>
      </c>
      <c r="AK236" t="s">
        <v>102</v>
      </c>
      <c r="AM236">
        <v>58</v>
      </c>
      <c r="AN236">
        <v>2</v>
      </c>
      <c r="AO236">
        <v>0</v>
      </c>
    </row>
    <row r="237" spans="1:41" hidden="1">
      <c r="A237" t="s">
        <v>852</v>
      </c>
      <c r="B237">
        <v>0.5</v>
      </c>
      <c r="C237">
        <v>0.5</v>
      </c>
      <c r="D237">
        <v>1</v>
      </c>
      <c r="E237">
        <v>1</v>
      </c>
      <c r="F237">
        <v>2</v>
      </c>
      <c r="G237">
        <v>1</v>
      </c>
      <c r="H237">
        <v>1</v>
      </c>
      <c r="I237">
        <v>2</v>
      </c>
      <c r="J237">
        <v>1</v>
      </c>
      <c r="K237">
        <v>1</v>
      </c>
      <c r="L237">
        <v>1</v>
      </c>
      <c r="M237">
        <v>1</v>
      </c>
      <c r="N237">
        <v>1</v>
      </c>
      <c r="O237">
        <v>1</v>
      </c>
      <c r="P237">
        <v>2</v>
      </c>
      <c r="Q237">
        <v>0.5</v>
      </c>
      <c r="R237">
        <v>1</v>
      </c>
      <c r="S237">
        <v>1</v>
      </c>
      <c r="T237">
        <v>35</v>
      </c>
      <c r="U237">
        <v>6400</v>
      </c>
      <c r="V237">
        <v>70</v>
      </c>
      <c r="W237">
        <v>210</v>
      </c>
      <c r="X237" t="s">
        <v>136</v>
      </c>
      <c r="Y237" t="s">
        <v>853</v>
      </c>
      <c r="Z237">
        <v>35</v>
      </c>
      <c r="AA237">
        <v>1000000</v>
      </c>
      <c r="AB237">
        <v>0.7</v>
      </c>
      <c r="AC237">
        <v>35</v>
      </c>
      <c r="AD237" t="s">
        <v>854</v>
      </c>
      <c r="AE237" t="s">
        <v>855</v>
      </c>
      <c r="AF237">
        <v>100</v>
      </c>
      <c r="AG237">
        <v>236</v>
      </c>
      <c r="AH237">
        <v>35</v>
      </c>
      <c r="AI237">
        <v>35</v>
      </c>
      <c r="AJ237">
        <v>35</v>
      </c>
      <c r="AK237" t="s">
        <v>243</v>
      </c>
      <c r="AM237">
        <v>21</v>
      </c>
      <c r="AN237">
        <v>2</v>
      </c>
      <c r="AO237">
        <v>0</v>
      </c>
    </row>
    <row r="238" spans="1:41" hidden="1">
      <c r="A238" t="s">
        <v>856</v>
      </c>
      <c r="B238">
        <v>0.5</v>
      </c>
      <c r="C238">
        <v>0.5</v>
      </c>
      <c r="D238">
        <v>1</v>
      </c>
      <c r="E238">
        <v>1</v>
      </c>
      <c r="F238">
        <v>2</v>
      </c>
      <c r="G238">
        <v>1</v>
      </c>
      <c r="H238">
        <v>1</v>
      </c>
      <c r="I238">
        <v>2</v>
      </c>
      <c r="J238">
        <v>1</v>
      </c>
      <c r="K238">
        <v>1</v>
      </c>
      <c r="L238">
        <v>1</v>
      </c>
      <c r="M238">
        <v>1</v>
      </c>
      <c r="N238">
        <v>1</v>
      </c>
      <c r="O238">
        <v>1</v>
      </c>
      <c r="P238">
        <v>2</v>
      </c>
      <c r="Q238">
        <v>0.5</v>
      </c>
      <c r="R238">
        <v>1</v>
      </c>
      <c r="S238">
        <v>1</v>
      </c>
      <c r="T238">
        <v>95</v>
      </c>
      <c r="U238">
        <v>6400</v>
      </c>
      <c r="V238">
        <v>70</v>
      </c>
      <c r="W238">
        <v>455</v>
      </c>
      <c r="X238" t="s">
        <v>42</v>
      </c>
      <c r="Y238" t="s">
        <v>857</v>
      </c>
      <c r="Z238">
        <v>95</v>
      </c>
      <c r="AA238">
        <v>1000000</v>
      </c>
      <c r="AB238">
        <v>1.4</v>
      </c>
      <c r="AC238">
        <v>50</v>
      </c>
      <c r="AD238" t="s">
        <v>858</v>
      </c>
      <c r="AE238" t="s">
        <v>859</v>
      </c>
      <c r="AF238">
        <v>100</v>
      </c>
      <c r="AG238">
        <v>237</v>
      </c>
      <c r="AH238">
        <v>35</v>
      </c>
      <c r="AI238">
        <v>110</v>
      </c>
      <c r="AJ238">
        <v>70</v>
      </c>
      <c r="AK238" t="s">
        <v>243</v>
      </c>
      <c r="AM238">
        <v>48</v>
      </c>
      <c r="AN238">
        <v>2</v>
      </c>
      <c r="AO238">
        <v>0</v>
      </c>
    </row>
    <row r="239" spans="1:41" hidden="1">
      <c r="A239" t="s">
        <v>860</v>
      </c>
      <c r="B239">
        <v>2</v>
      </c>
      <c r="C239">
        <v>2</v>
      </c>
      <c r="D239">
        <v>1</v>
      </c>
      <c r="E239">
        <v>1</v>
      </c>
      <c r="F239">
        <v>1</v>
      </c>
      <c r="G239">
        <v>1</v>
      </c>
      <c r="H239">
        <v>2</v>
      </c>
      <c r="I239">
        <v>1</v>
      </c>
      <c r="J239">
        <v>2</v>
      </c>
      <c r="K239">
        <v>1</v>
      </c>
      <c r="L239">
        <v>1</v>
      </c>
      <c r="M239">
        <v>0.5</v>
      </c>
      <c r="N239">
        <v>1</v>
      </c>
      <c r="O239">
        <v>1</v>
      </c>
      <c r="P239">
        <v>0.5</v>
      </c>
      <c r="Q239">
        <v>2</v>
      </c>
      <c r="R239">
        <v>2</v>
      </c>
      <c r="S239">
        <v>1</v>
      </c>
      <c r="T239">
        <v>30</v>
      </c>
      <c r="U239">
        <v>6400</v>
      </c>
      <c r="V239">
        <v>70</v>
      </c>
      <c r="W239">
        <v>305</v>
      </c>
      <c r="X239" t="s">
        <v>42</v>
      </c>
      <c r="Y239" t="s">
        <v>861</v>
      </c>
      <c r="Z239">
        <v>15</v>
      </c>
      <c r="AA239">
        <v>1000000</v>
      </c>
      <c r="AB239">
        <v>0.4</v>
      </c>
      <c r="AC239">
        <v>45</v>
      </c>
      <c r="AD239" t="s">
        <v>862</v>
      </c>
      <c r="AE239" t="s">
        <v>863</v>
      </c>
      <c r="AF239">
        <v>0</v>
      </c>
      <c r="AG239">
        <v>238</v>
      </c>
      <c r="AH239">
        <v>85</v>
      </c>
      <c r="AI239">
        <v>65</v>
      </c>
      <c r="AJ239">
        <v>65</v>
      </c>
      <c r="AK239" t="s">
        <v>143</v>
      </c>
      <c r="AL239" t="s">
        <v>266</v>
      </c>
      <c r="AM239">
        <v>6</v>
      </c>
      <c r="AN239">
        <v>2</v>
      </c>
      <c r="AO239">
        <v>0</v>
      </c>
    </row>
    <row r="240" spans="1:41" hidden="1">
      <c r="A240" t="s">
        <v>473</v>
      </c>
      <c r="B240">
        <v>1</v>
      </c>
      <c r="C240">
        <v>1</v>
      </c>
      <c r="D240">
        <v>1</v>
      </c>
      <c r="E240">
        <v>0.5</v>
      </c>
      <c r="F240">
        <v>1</v>
      </c>
      <c r="G240">
        <v>1</v>
      </c>
      <c r="H240">
        <v>1</v>
      </c>
      <c r="I240">
        <v>0.5</v>
      </c>
      <c r="J240">
        <v>1</v>
      </c>
      <c r="K240">
        <v>1</v>
      </c>
      <c r="L240">
        <v>2</v>
      </c>
      <c r="M240">
        <v>1</v>
      </c>
      <c r="N240">
        <v>1</v>
      </c>
      <c r="O240">
        <v>1</v>
      </c>
      <c r="P240">
        <v>1</v>
      </c>
      <c r="Q240">
        <v>1</v>
      </c>
      <c r="R240">
        <v>0.5</v>
      </c>
      <c r="S240">
        <v>1</v>
      </c>
      <c r="T240">
        <v>63</v>
      </c>
      <c r="U240">
        <v>6400</v>
      </c>
      <c r="V240">
        <v>70</v>
      </c>
      <c r="W240">
        <v>360</v>
      </c>
      <c r="X240" t="s">
        <v>42</v>
      </c>
      <c r="Y240" t="s">
        <v>474</v>
      </c>
      <c r="Z240">
        <v>37</v>
      </c>
      <c r="AA240">
        <v>1000000</v>
      </c>
      <c r="AB240">
        <v>0.6</v>
      </c>
      <c r="AC240">
        <v>45</v>
      </c>
      <c r="AD240" t="s">
        <v>864</v>
      </c>
      <c r="AE240" t="s">
        <v>865</v>
      </c>
      <c r="AF240">
        <v>75.400000000000006</v>
      </c>
      <c r="AG240">
        <v>239</v>
      </c>
      <c r="AH240">
        <v>65</v>
      </c>
      <c r="AI240">
        <v>55</v>
      </c>
      <c r="AJ240">
        <v>95</v>
      </c>
      <c r="AK240" t="s">
        <v>134</v>
      </c>
      <c r="AM240">
        <v>23.5</v>
      </c>
      <c r="AN240">
        <v>2</v>
      </c>
      <c r="AO240">
        <v>0</v>
      </c>
    </row>
    <row r="241" spans="1:41" hidden="1">
      <c r="A241" t="s">
        <v>477</v>
      </c>
      <c r="B241">
        <v>0.5</v>
      </c>
      <c r="C241">
        <v>1</v>
      </c>
      <c r="D241">
        <v>1</v>
      </c>
      <c r="E241">
        <v>1</v>
      </c>
      <c r="F241">
        <v>0.5</v>
      </c>
      <c r="G241">
        <v>1</v>
      </c>
      <c r="H241">
        <v>0.5</v>
      </c>
      <c r="I241">
        <v>1</v>
      </c>
      <c r="J241">
        <v>1</v>
      </c>
      <c r="K241">
        <v>0.5</v>
      </c>
      <c r="L241">
        <v>2</v>
      </c>
      <c r="M241">
        <v>0.5</v>
      </c>
      <c r="N241">
        <v>1</v>
      </c>
      <c r="O241">
        <v>1</v>
      </c>
      <c r="P241">
        <v>1</v>
      </c>
      <c r="Q241">
        <v>2</v>
      </c>
      <c r="R241">
        <v>0.5</v>
      </c>
      <c r="S241">
        <v>2</v>
      </c>
      <c r="T241">
        <v>75</v>
      </c>
      <c r="U241">
        <v>6400</v>
      </c>
      <c r="V241">
        <v>70</v>
      </c>
      <c r="W241">
        <v>365</v>
      </c>
      <c r="X241" t="s">
        <v>42</v>
      </c>
      <c r="Y241" t="s">
        <v>866</v>
      </c>
      <c r="Z241">
        <v>37</v>
      </c>
      <c r="AA241">
        <v>1000000</v>
      </c>
      <c r="AB241">
        <v>0.7</v>
      </c>
      <c r="AC241">
        <v>45</v>
      </c>
      <c r="AD241" t="s">
        <v>867</v>
      </c>
      <c r="AE241" t="s">
        <v>868</v>
      </c>
      <c r="AF241">
        <v>75.400000000000006</v>
      </c>
      <c r="AG241">
        <v>240</v>
      </c>
      <c r="AH241">
        <v>70</v>
      </c>
      <c r="AI241">
        <v>55</v>
      </c>
      <c r="AJ241">
        <v>83</v>
      </c>
      <c r="AK241" t="s">
        <v>56</v>
      </c>
      <c r="AM241">
        <v>21.4</v>
      </c>
      <c r="AN241">
        <v>2</v>
      </c>
      <c r="AO241">
        <v>0</v>
      </c>
    </row>
    <row r="242" spans="1:41" hidden="1">
      <c r="A242" t="s">
        <v>869</v>
      </c>
      <c r="B242">
        <v>1</v>
      </c>
      <c r="C242">
        <v>1</v>
      </c>
      <c r="D242">
        <v>1</v>
      </c>
      <c r="E242">
        <v>1</v>
      </c>
      <c r="F242">
        <v>1</v>
      </c>
      <c r="G242">
        <v>2</v>
      </c>
      <c r="H242">
        <v>1</v>
      </c>
      <c r="I242">
        <v>1</v>
      </c>
      <c r="J242">
        <v>0</v>
      </c>
      <c r="K242">
        <v>1</v>
      </c>
      <c r="L242">
        <v>1</v>
      </c>
      <c r="M242">
        <v>1</v>
      </c>
      <c r="N242">
        <v>1</v>
      </c>
      <c r="O242">
        <v>1</v>
      </c>
      <c r="P242">
        <v>1</v>
      </c>
      <c r="Q242">
        <v>1</v>
      </c>
      <c r="R242">
        <v>1</v>
      </c>
      <c r="S242">
        <v>1</v>
      </c>
      <c r="T242">
        <v>80</v>
      </c>
      <c r="U242">
        <v>5120</v>
      </c>
      <c r="V242">
        <v>70</v>
      </c>
      <c r="W242">
        <v>490</v>
      </c>
      <c r="X242" t="s">
        <v>42</v>
      </c>
      <c r="Y242" t="s">
        <v>870</v>
      </c>
      <c r="Z242">
        <v>105</v>
      </c>
      <c r="AA242">
        <v>1250000</v>
      </c>
      <c r="AB242">
        <v>1.2</v>
      </c>
      <c r="AC242">
        <v>95</v>
      </c>
      <c r="AD242" t="s">
        <v>871</v>
      </c>
      <c r="AE242" t="s">
        <v>872</v>
      </c>
      <c r="AF242">
        <v>0</v>
      </c>
      <c r="AG242">
        <v>241</v>
      </c>
      <c r="AH242">
        <v>40</v>
      </c>
      <c r="AI242">
        <v>70</v>
      </c>
      <c r="AJ242">
        <v>100</v>
      </c>
      <c r="AK242" t="s">
        <v>102</v>
      </c>
      <c r="AM242">
        <v>75.5</v>
      </c>
      <c r="AN242">
        <v>2</v>
      </c>
      <c r="AO242">
        <v>0</v>
      </c>
    </row>
    <row r="243" spans="1:41" hidden="1">
      <c r="A243" t="s">
        <v>429</v>
      </c>
      <c r="B243">
        <v>1</v>
      </c>
      <c r="C243">
        <v>1</v>
      </c>
      <c r="D243">
        <v>1</v>
      </c>
      <c r="E243">
        <v>1</v>
      </c>
      <c r="F243">
        <v>1</v>
      </c>
      <c r="G243">
        <v>2</v>
      </c>
      <c r="H243">
        <v>1</v>
      </c>
      <c r="I243">
        <v>1</v>
      </c>
      <c r="J243">
        <v>0</v>
      </c>
      <c r="K243">
        <v>1</v>
      </c>
      <c r="L243">
        <v>1</v>
      </c>
      <c r="M243">
        <v>1</v>
      </c>
      <c r="N243">
        <v>1</v>
      </c>
      <c r="O243">
        <v>1</v>
      </c>
      <c r="P243">
        <v>1</v>
      </c>
      <c r="Q243">
        <v>1</v>
      </c>
      <c r="R243">
        <v>1</v>
      </c>
      <c r="S243">
        <v>1</v>
      </c>
      <c r="T243">
        <v>10</v>
      </c>
      <c r="U243">
        <v>10240</v>
      </c>
      <c r="V243">
        <v>140</v>
      </c>
      <c r="W243">
        <v>540</v>
      </c>
      <c r="X243" t="s">
        <v>430</v>
      </c>
      <c r="Y243" t="s">
        <v>646</v>
      </c>
      <c r="Z243">
        <v>10</v>
      </c>
      <c r="AA243">
        <v>800000</v>
      </c>
      <c r="AB243">
        <v>1.5</v>
      </c>
      <c r="AC243">
        <v>255</v>
      </c>
      <c r="AD243" t="s">
        <v>873</v>
      </c>
      <c r="AE243" t="s">
        <v>874</v>
      </c>
      <c r="AF243">
        <v>0</v>
      </c>
      <c r="AG243">
        <v>242</v>
      </c>
      <c r="AH243">
        <v>75</v>
      </c>
      <c r="AI243">
        <v>135</v>
      </c>
      <c r="AJ243">
        <v>55</v>
      </c>
      <c r="AK243" t="s">
        <v>102</v>
      </c>
      <c r="AM243">
        <v>46.8</v>
      </c>
      <c r="AN243">
        <v>2</v>
      </c>
      <c r="AO243">
        <v>0</v>
      </c>
    </row>
    <row r="244" spans="1:41">
      <c r="A244" t="s">
        <v>875</v>
      </c>
      <c r="B244">
        <v>1</v>
      </c>
      <c r="C244">
        <v>1</v>
      </c>
      <c r="D244">
        <v>1</v>
      </c>
      <c r="E244">
        <v>0.5</v>
      </c>
      <c r="F244">
        <v>1</v>
      </c>
      <c r="G244">
        <v>1</v>
      </c>
      <c r="H244">
        <v>1</v>
      </c>
      <c r="I244">
        <v>0.5</v>
      </c>
      <c r="J244">
        <v>1</v>
      </c>
      <c r="K244">
        <v>1</v>
      </c>
      <c r="L244">
        <v>2</v>
      </c>
      <c r="M244">
        <v>1</v>
      </c>
      <c r="N244">
        <v>1</v>
      </c>
      <c r="O244">
        <v>1</v>
      </c>
      <c r="P244">
        <v>1</v>
      </c>
      <c r="Q244">
        <v>1</v>
      </c>
      <c r="R244">
        <v>0.5</v>
      </c>
      <c r="S244">
        <v>1</v>
      </c>
      <c r="T244">
        <v>85</v>
      </c>
      <c r="U244">
        <v>20480</v>
      </c>
      <c r="V244">
        <v>35</v>
      </c>
      <c r="W244">
        <v>580</v>
      </c>
      <c r="X244" t="s">
        <v>545</v>
      </c>
      <c r="Y244" t="s">
        <v>876</v>
      </c>
      <c r="Z244">
        <v>75</v>
      </c>
      <c r="AA244">
        <v>1250000</v>
      </c>
      <c r="AB244">
        <v>1.9</v>
      </c>
      <c r="AC244">
        <v>90</v>
      </c>
      <c r="AD244" t="s">
        <v>877</v>
      </c>
      <c r="AE244" t="s">
        <v>878</v>
      </c>
      <c r="AG244">
        <v>243</v>
      </c>
      <c r="AH244">
        <v>115</v>
      </c>
      <c r="AI244">
        <v>100</v>
      </c>
      <c r="AJ244">
        <v>115</v>
      </c>
      <c r="AK244" t="s">
        <v>134</v>
      </c>
      <c r="AM244">
        <v>178</v>
      </c>
      <c r="AN244">
        <v>2</v>
      </c>
      <c r="AO244">
        <v>1</v>
      </c>
    </row>
    <row r="245" spans="1:41">
      <c r="A245" t="s">
        <v>875</v>
      </c>
      <c r="B245">
        <v>0.5</v>
      </c>
      <c r="C245">
        <v>1</v>
      </c>
      <c r="D245">
        <v>1</v>
      </c>
      <c r="E245">
        <v>1</v>
      </c>
      <c r="F245">
        <v>0.5</v>
      </c>
      <c r="G245">
        <v>1</v>
      </c>
      <c r="H245">
        <v>0.5</v>
      </c>
      <c r="I245">
        <v>1</v>
      </c>
      <c r="J245">
        <v>1</v>
      </c>
      <c r="K245">
        <v>0.5</v>
      </c>
      <c r="L245">
        <v>2</v>
      </c>
      <c r="M245">
        <v>0.5</v>
      </c>
      <c r="N245">
        <v>1</v>
      </c>
      <c r="O245">
        <v>1</v>
      </c>
      <c r="P245">
        <v>1</v>
      </c>
      <c r="Q245">
        <v>2</v>
      </c>
      <c r="R245">
        <v>0.5</v>
      </c>
      <c r="S245">
        <v>2</v>
      </c>
      <c r="T245">
        <v>115</v>
      </c>
      <c r="U245">
        <v>20480</v>
      </c>
      <c r="V245">
        <v>35</v>
      </c>
      <c r="W245">
        <v>580</v>
      </c>
      <c r="X245" t="s">
        <v>545</v>
      </c>
      <c r="Y245" t="s">
        <v>585</v>
      </c>
      <c r="Z245">
        <v>85</v>
      </c>
      <c r="AA245">
        <v>1250000</v>
      </c>
      <c r="AB245">
        <v>2.1</v>
      </c>
      <c r="AC245">
        <v>115</v>
      </c>
      <c r="AD245" t="s">
        <v>879</v>
      </c>
      <c r="AE245" t="s">
        <v>880</v>
      </c>
      <c r="AG245">
        <v>244</v>
      </c>
      <c r="AH245">
        <v>90</v>
      </c>
      <c r="AI245">
        <v>75</v>
      </c>
      <c r="AJ245">
        <v>100</v>
      </c>
      <c r="AK245" t="s">
        <v>56</v>
      </c>
      <c r="AM245">
        <v>198</v>
      </c>
      <c r="AN245">
        <v>2</v>
      </c>
      <c r="AO245">
        <v>1</v>
      </c>
    </row>
    <row r="246" spans="1:41">
      <c r="A246" t="s">
        <v>875</v>
      </c>
      <c r="B246">
        <v>1</v>
      </c>
      <c r="C246">
        <v>1</v>
      </c>
      <c r="D246">
        <v>1</v>
      </c>
      <c r="E246">
        <v>2</v>
      </c>
      <c r="F246">
        <v>1</v>
      </c>
      <c r="G246">
        <v>1</v>
      </c>
      <c r="H246">
        <v>0.5</v>
      </c>
      <c r="I246">
        <v>1</v>
      </c>
      <c r="J246">
        <v>1</v>
      </c>
      <c r="K246">
        <v>2</v>
      </c>
      <c r="L246">
        <v>1</v>
      </c>
      <c r="M246">
        <v>0.5</v>
      </c>
      <c r="N246">
        <v>1</v>
      </c>
      <c r="O246">
        <v>1</v>
      </c>
      <c r="P246">
        <v>1</v>
      </c>
      <c r="Q246">
        <v>1</v>
      </c>
      <c r="R246">
        <v>0.5</v>
      </c>
      <c r="S246">
        <v>0.5</v>
      </c>
      <c r="T246">
        <v>75</v>
      </c>
      <c r="U246">
        <v>20480</v>
      </c>
      <c r="V246">
        <v>35</v>
      </c>
      <c r="W246">
        <v>580</v>
      </c>
      <c r="X246" t="s">
        <v>545</v>
      </c>
      <c r="Y246" t="s">
        <v>881</v>
      </c>
      <c r="Z246">
        <v>115</v>
      </c>
      <c r="AA246">
        <v>1250000</v>
      </c>
      <c r="AB246">
        <v>2</v>
      </c>
      <c r="AC246">
        <v>100</v>
      </c>
      <c r="AD246" t="s">
        <v>882</v>
      </c>
      <c r="AE246" t="s">
        <v>883</v>
      </c>
      <c r="AG246">
        <v>245</v>
      </c>
      <c r="AH246">
        <v>90</v>
      </c>
      <c r="AI246">
        <v>115</v>
      </c>
      <c r="AJ246">
        <v>85</v>
      </c>
      <c r="AK246" t="s">
        <v>67</v>
      </c>
      <c r="AM246">
        <v>187</v>
      </c>
      <c r="AN246">
        <v>2</v>
      </c>
      <c r="AO246">
        <v>1</v>
      </c>
    </row>
    <row r="247" spans="1:41" hidden="1">
      <c r="A247" t="s">
        <v>884</v>
      </c>
      <c r="B247">
        <v>1</v>
      </c>
      <c r="C247">
        <v>1</v>
      </c>
      <c r="D247">
        <v>1</v>
      </c>
      <c r="E247">
        <v>0</v>
      </c>
      <c r="F247">
        <v>1</v>
      </c>
      <c r="G247">
        <v>2</v>
      </c>
      <c r="H247">
        <v>0.5</v>
      </c>
      <c r="I247">
        <v>0.5</v>
      </c>
      <c r="J247">
        <v>1</v>
      </c>
      <c r="K247">
        <v>4</v>
      </c>
      <c r="L247">
        <v>2</v>
      </c>
      <c r="M247">
        <v>2</v>
      </c>
      <c r="N247">
        <v>0.5</v>
      </c>
      <c r="O247">
        <v>0.25</v>
      </c>
      <c r="P247">
        <v>1</v>
      </c>
      <c r="Q247">
        <v>0.5</v>
      </c>
      <c r="R247">
        <v>2</v>
      </c>
      <c r="S247">
        <v>4</v>
      </c>
      <c r="T247">
        <v>64</v>
      </c>
      <c r="U247">
        <v>10240</v>
      </c>
      <c r="V247">
        <v>35</v>
      </c>
      <c r="W247">
        <v>300</v>
      </c>
      <c r="X247" t="s">
        <v>42</v>
      </c>
      <c r="Y247" t="s">
        <v>885</v>
      </c>
      <c r="Z247">
        <v>50</v>
      </c>
      <c r="AA247">
        <v>1250000</v>
      </c>
      <c r="AB247">
        <v>0.6</v>
      </c>
      <c r="AC247">
        <v>50</v>
      </c>
      <c r="AD247" t="s">
        <v>886</v>
      </c>
      <c r="AE247" t="s">
        <v>887</v>
      </c>
      <c r="AF247">
        <v>50</v>
      </c>
      <c r="AG247">
        <v>246</v>
      </c>
      <c r="AH247">
        <v>45</v>
      </c>
      <c r="AI247">
        <v>50</v>
      </c>
      <c r="AJ247">
        <v>41</v>
      </c>
      <c r="AK247" t="s">
        <v>300</v>
      </c>
      <c r="AL247" t="s">
        <v>142</v>
      </c>
      <c r="AM247">
        <v>72</v>
      </c>
      <c r="AN247">
        <v>2</v>
      </c>
      <c r="AO247">
        <v>0</v>
      </c>
    </row>
    <row r="248" spans="1:41" hidden="1">
      <c r="A248" t="s">
        <v>80</v>
      </c>
      <c r="B248">
        <v>1</v>
      </c>
      <c r="C248">
        <v>1</v>
      </c>
      <c r="D248">
        <v>1</v>
      </c>
      <c r="E248">
        <v>0</v>
      </c>
      <c r="F248">
        <v>1</v>
      </c>
      <c r="G248">
        <v>2</v>
      </c>
      <c r="H248">
        <v>0.5</v>
      </c>
      <c r="I248">
        <v>0.5</v>
      </c>
      <c r="J248">
        <v>1</v>
      </c>
      <c r="K248">
        <v>4</v>
      </c>
      <c r="L248">
        <v>2</v>
      </c>
      <c r="M248">
        <v>2</v>
      </c>
      <c r="N248">
        <v>0.5</v>
      </c>
      <c r="O248">
        <v>0.25</v>
      </c>
      <c r="P248">
        <v>1</v>
      </c>
      <c r="Q248">
        <v>0.5</v>
      </c>
      <c r="R248">
        <v>2</v>
      </c>
      <c r="S248">
        <v>4</v>
      </c>
      <c r="T248">
        <v>84</v>
      </c>
      <c r="U248">
        <v>10240</v>
      </c>
      <c r="V248">
        <v>35</v>
      </c>
      <c r="W248">
        <v>410</v>
      </c>
      <c r="X248" t="s">
        <v>42</v>
      </c>
      <c r="Y248" t="s">
        <v>888</v>
      </c>
      <c r="Z248">
        <v>70</v>
      </c>
      <c r="AA248">
        <v>1250000</v>
      </c>
      <c r="AB248">
        <v>1.2</v>
      </c>
      <c r="AC248">
        <v>70</v>
      </c>
      <c r="AD248" t="s">
        <v>889</v>
      </c>
      <c r="AE248" t="s">
        <v>890</v>
      </c>
      <c r="AF248">
        <v>50</v>
      </c>
      <c r="AG248">
        <v>247</v>
      </c>
      <c r="AH248">
        <v>65</v>
      </c>
      <c r="AI248">
        <v>70</v>
      </c>
      <c r="AJ248">
        <v>51</v>
      </c>
      <c r="AK248" t="s">
        <v>300</v>
      </c>
      <c r="AL248" t="s">
        <v>142</v>
      </c>
      <c r="AM248">
        <v>152</v>
      </c>
      <c r="AN248">
        <v>2</v>
      </c>
      <c r="AO248">
        <v>0</v>
      </c>
    </row>
    <row r="249" spans="1:41" hidden="1">
      <c r="A249" t="s">
        <v>891</v>
      </c>
      <c r="B249">
        <v>2</v>
      </c>
      <c r="C249">
        <v>0.5</v>
      </c>
      <c r="D249">
        <v>1</v>
      </c>
      <c r="E249">
        <v>1</v>
      </c>
      <c r="F249">
        <v>2</v>
      </c>
      <c r="G249">
        <v>4</v>
      </c>
      <c r="H249">
        <v>0.5</v>
      </c>
      <c r="I249">
        <v>0.5</v>
      </c>
      <c r="J249">
        <v>0.5</v>
      </c>
      <c r="K249">
        <v>2</v>
      </c>
      <c r="L249">
        <v>2</v>
      </c>
      <c r="M249">
        <v>1</v>
      </c>
      <c r="N249">
        <v>0.5</v>
      </c>
      <c r="O249">
        <v>0.5</v>
      </c>
      <c r="P249">
        <v>0</v>
      </c>
      <c r="Q249">
        <v>1</v>
      </c>
      <c r="R249">
        <v>2</v>
      </c>
      <c r="S249">
        <v>2</v>
      </c>
      <c r="T249">
        <v>164</v>
      </c>
      <c r="U249">
        <v>10240</v>
      </c>
      <c r="V249">
        <v>35</v>
      </c>
      <c r="W249">
        <v>700</v>
      </c>
      <c r="X249" t="s">
        <v>42</v>
      </c>
      <c r="Y249" t="s">
        <v>839</v>
      </c>
      <c r="Z249">
        <v>150</v>
      </c>
      <c r="AA249">
        <v>1250000</v>
      </c>
      <c r="AB249">
        <v>2</v>
      </c>
      <c r="AC249">
        <v>100</v>
      </c>
      <c r="AD249" t="s">
        <v>892</v>
      </c>
      <c r="AE249" t="s">
        <v>893</v>
      </c>
      <c r="AF249">
        <v>50</v>
      </c>
      <c r="AG249">
        <v>248</v>
      </c>
      <c r="AH249">
        <v>95</v>
      </c>
      <c r="AI249">
        <v>120</v>
      </c>
      <c r="AJ249">
        <v>71</v>
      </c>
      <c r="AK249" t="s">
        <v>300</v>
      </c>
      <c r="AL249" t="s">
        <v>112</v>
      </c>
      <c r="AM249">
        <v>202</v>
      </c>
      <c r="AN249">
        <v>2</v>
      </c>
      <c r="AO249">
        <v>0</v>
      </c>
    </row>
    <row r="250" spans="1:41">
      <c r="A250" t="s">
        <v>894</v>
      </c>
      <c r="B250">
        <v>1</v>
      </c>
      <c r="C250">
        <v>2</v>
      </c>
      <c r="D250">
        <v>1</v>
      </c>
      <c r="E250">
        <v>2</v>
      </c>
      <c r="F250">
        <v>1</v>
      </c>
      <c r="G250">
        <v>0.25</v>
      </c>
      <c r="H250">
        <v>1</v>
      </c>
      <c r="I250">
        <v>1</v>
      </c>
      <c r="J250">
        <v>2</v>
      </c>
      <c r="K250">
        <v>0.5</v>
      </c>
      <c r="L250">
        <v>0</v>
      </c>
      <c r="M250">
        <v>2</v>
      </c>
      <c r="N250">
        <v>1</v>
      </c>
      <c r="O250">
        <v>1</v>
      </c>
      <c r="P250">
        <v>0.5</v>
      </c>
      <c r="Q250">
        <v>2</v>
      </c>
      <c r="R250">
        <v>1</v>
      </c>
      <c r="S250">
        <v>1</v>
      </c>
      <c r="T250">
        <v>90</v>
      </c>
      <c r="U250">
        <v>30720</v>
      </c>
      <c r="V250">
        <v>0</v>
      </c>
      <c r="W250">
        <v>680</v>
      </c>
      <c r="X250" t="s">
        <v>545</v>
      </c>
      <c r="Y250" t="s">
        <v>895</v>
      </c>
      <c r="Z250">
        <v>130</v>
      </c>
      <c r="AA250">
        <v>1250000</v>
      </c>
      <c r="AB250">
        <v>5.2</v>
      </c>
      <c r="AC250">
        <v>106</v>
      </c>
      <c r="AD250" t="s">
        <v>896</v>
      </c>
      <c r="AE250" t="s">
        <v>897</v>
      </c>
      <c r="AG250">
        <v>249</v>
      </c>
      <c r="AH250">
        <v>90</v>
      </c>
      <c r="AI250">
        <v>154</v>
      </c>
      <c r="AJ250">
        <v>110</v>
      </c>
      <c r="AK250" t="s">
        <v>266</v>
      </c>
      <c r="AL250" t="s">
        <v>62</v>
      </c>
      <c r="AM250">
        <v>216</v>
      </c>
      <c r="AN250">
        <v>2</v>
      </c>
      <c r="AO250">
        <v>1</v>
      </c>
    </row>
    <row r="251" spans="1:41">
      <c r="A251" t="s">
        <v>898</v>
      </c>
      <c r="B251">
        <v>0.25</v>
      </c>
      <c r="C251">
        <v>1</v>
      </c>
      <c r="D251">
        <v>1</v>
      </c>
      <c r="E251">
        <v>2</v>
      </c>
      <c r="F251">
        <v>0.5</v>
      </c>
      <c r="G251">
        <v>0.5</v>
      </c>
      <c r="H251">
        <v>0.5</v>
      </c>
      <c r="I251">
        <v>1</v>
      </c>
      <c r="J251">
        <v>1</v>
      </c>
      <c r="K251">
        <v>0.25</v>
      </c>
      <c r="L251">
        <v>0</v>
      </c>
      <c r="M251">
        <v>1</v>
      </c>
      <c r="N251">
        <v>1</v>
      </c>
      <c r="O251">
        <v>1</v>
      </c>
      <c r="P251">
        <v>1</v>
      </c>
      <c r="Q251">
        <v>4</v>
      </c>
      <c r="R251">
        <v>0.5</v>
      </c>
      <c r="S251">
        <v>2</v>
      </c>
      <c r="T251">
        <v>130</v>
      </c>
      <c r="U251">
        <v>30720</v>
      </c>
      <c r="V251">
        <v>0</v>
      </c>
      <c r="W251">
        <v>680</v>
      </c>
      <c r="X251" t="s">
        <v>545</v>
      </c>
      <c r="Y251" t="s">
        <v>899</v>
      </c>
      <c r="Z251">
        <v>90</v>
      </c>
      <c r="AA251">
        <v>1250000</v>
      </c>
      <c r="AB251">
        <v>3.8</v>
      </c>
      <c r="AC251">
        <v>106</v>
      </c>
      <c r="AD251" t="s">
        <v>900</v>
      </c>
      <c r="AE251" t="s">
        <v>901</v>
      </c>
      <c r="AG251">
        <v>250</v>
      </c>
      <c r="AH251">
        <v>110</v>
      </c>
      <c r="AI251">
        <v>154</v>
      </c>
      <c r="AJ251">
        <v>90</v>
      </c>
      <c r="AK251" t="s">
        <v>56</v>
      </c>
      <c r="AL251" t="s">
        <v>62</v>
      </c>
      <c r="AM251">
        <v>199</v>
      </c>
      <c r="AN251">
        <v>2</v>
      </c>
      <c r="AO251">
        <v>1</v>
      </c>
    </row>
    <row r="252" spans="1:41">
      <c r="A252" t="s">
        <v>902</v>
      </c>
      <c r="B252">
        <v>4</v>
      </c>
      <c r="C252">
        <v>2</v>
      </c>
      <c r="D252">
        <v>1</v>
      </c>
      <c r="E252">
        <v>0.5</v>
      </c>
      <c r="F252">
        <v>1</v>
      </c>
      <c r="G252">
        <v>0.5</v>
      </c>
      <c r="H252">
        <v>2</v>
      </c>
      <c r="I252">
        <v>2</v>
      </c>
      <c r="J252">
        <v>2</v>
      </c>
      <c r="K252">
        <v>0.5</v>
      </c>
      <c r="L252">
        <v>0.5</v>
      </c>
      <c r="M252">
        <v>2</v>
      </c>
      <c r="N252">
        <v>1</v>
      </c>
      <c r="O252">
        <v>2</v>
      </c>
      <c r="P252">
        <v>0.5</v>
      </c>
      <c r="Q252">
        <v>1</v>
      </c>
      <c r="R252">
        <v>1</v>
      </c>
      <c r="S252">
        <v>0.5</v>
      </c>
      <c r="T252">
        <v>100</v>
      </c>
      <c r="U252">
        <v>30720</v>
      </c>
      <c r="V252">
        <v>100</v>
      </c>
      <c r="W252">
        <v>600</v>
      </c>
      <c r="X252" t="s">
        <v>42</v>
      </c>
      <c r="Y252" t="s">
        <v>903</v>
      </c>
      <c r="Z252">
        <v>100</v>
      </c>
      <c r="AA252">
        <v>1059860</v>
      </c>
      <c r="AB252">
        <v>0.6</v>
      </c>
      <c r="AC252">
        <v>100</v>
      </c>
      <c r="AD252" t="s">
        <v>904</v>
      </c>
      <c r="AE252" t="s">
        <v>905</v>
      </c>
      <c r="AG252">
        <v>251</v>
      </c>
      <c r="AH252">
        <v>100</v>
      </c>
      <c r="AI252">
        <v>100</v>
      </c>
      <c r="AJ252">
        <v>100</v>
      </c>
      <c r="AK252" t="s">
        <v>266</v>
      </c>
      <c r="AL252" t="s">
        <v>46</v>
      </c>
      <c r="AM252">
        <v>5</v>
      </c>
      <c r="AN252">
        <v>2</v>
      </c>
      <c r="AO252">
        <v>1</v>
      </c>
    </row>
    <row r="253" spans="1:41" hidden="1">
      <c r="A253" t="s">
        <v>906</v>
      </c>
      <c r="B253">
        <v>2</v>
      </c>
      <c r="C253">
        <v>1</v>
      </c>
      <c r="D253">
        <v>1</v>
      </c>
      <c r="E253">
        <v>0.5</v>
      </c>
      <c r="F253">
        <v>1</v>
      </c>
      <c r="G253">
        <v>1</v>
      </c>
      <c r="H253">
        <v>2</v>
      </c>
      <c r="I253">
        <v>2</v>
      </c>
      <c r="J253">
        <v>1</v>
      </c>
      <c r="K253">
        <v>0.5</v>
      </c>
      <c r="L253">
        <v>0.5</v>
      </c>
      <c r="M253">
        <v>2</v>
      </c>
      <c r="N253">
        <v>1</v>
      </c>
      <c r="O253">
        <v>2</v>
      </c>
      <c r="P253">
        <v>1</v>
      </c>
      <c r="Q253">
        <v>1</v>
      </c>
      <c r="R253">
        <v>1</v>
      </c>
      <c r="S253">
        <v>0.5</v>
      </c>
      <c r="T253">
        <v>45</v>
      </c>
      <c r="U253">
        <v>5120</v>
      </c>
      <c r="V253">
        <v>70</v>
      </c>
      <c r="W253">
        <v>310</v>
      </c>
      <c r="X253" t="s">
        <v>42</v>
      </c>
      <c r="Y253" t="s">
        <v>907</v>
      </c>
      <c r="Z253">
        <v>35</v>
      </c>
      <c r="AA253">
        <v>1059860</v>
      </c>
      <c r="AB253">
        <v>0.5</v>
      </c>
      <c r="AC253">
        <v>40</v>
      </c>
      <c r="AD253" t="s">
        <v>908</v>
      </c>
      <c r="AE253" t="s">
        <v>909</v>
      </c>
      <c r="AF253">
        <v>88.1</v>
      </c>
      <c r="AG253">
        <v>252</v>
      </c>
      <c r="AH253">
        <v>65</v>
      </c>
      <c r="AI253">
        <v>55</v>
      </c>
      <c r="AJ253">
        <v>70</v>
      </c>
      <c r="AK253" t="s">
        <v>46</v>
      </c>
      <c r="AM253">
        <v>5</v>
      </c>
      <c r="AN253">
        <v>3</v>
      </c>
      <c r="AO253">
        <v>0</v>
      </c>
    </row>
    <row r="254" spans="1:41" hidden="1">
      <c r="A254" t="s">
        <v>906</v>
      </c>
      <c r="B254">
        <v>2</v>
      </c>
      <c r="C254">
        <v>1</v>
      </c>
      <c r="D254">
        <v>1</v>
      </c>
      <c r="E254">
        <v>0.5</v>
      </c>
      <c r="F254">
        <v>1</v>
      </c>
      <c r="G254">
        <v>1</v>
      </c>
      <c r="H254">
        <v>2</v>
      </c>
      <c r="I254">
        <v>2</v>
      </c>
      <c r="J254">
        <v>1</v>
      </c>
      <c r="K254">
        <v>0.5</v>
      </c>
      <c r="L254">
        <v>0.5</v>
      </c>
      <c r="M254">
        <v>2</v>
      </c>
      <c r="N254">
        <v>1</v>
      </c>
      <c r="O254">
        <v>2</v>
      </c>
      <c r="P254">
        <v>1</v>
      </c>
      <c r="Q254">
        <v>1</v>
      </c>
      <c r="R254">
        <v>1</v>
      </c>
      <c r="S254">
        <v>0.5</v>
      </c>
      <c r="T254">
        <v>65</v>
      </c>
      <c r="U254">
        <v>5120</v>
      </c>
      <c r="V254">
        <v>70</v>
      </c>
      <c r="W254">
        <v>405</v>
      </c>
      <c r="X254" t="s">
        <v>42</v>
      </c>
      <c r="Y254" t="s">
        <v>907</v>
      </c>
      <c r="Z254">
        <v>45</v>
      </c>
      <c r="AA254">
        <v>1059860</v>
      </c>
      <c r="AB254">
        <v>0.9</v>
      </c>
      <c r="AC254">
        <v>50</v>
      </c>
      <c r="AD254" t="s">
        <v>910</v>
      </c>
      <c r="AE254" t="s">
        <v>911</v>
      </c>
      <c r="AF254">
        <v>88.1</v>
      </c>
      <c r="AG254">
        <v>253</v>
      </c>
      <c r="AH254">
        <v>85</v>
      </c>
      <c r="AI254">
        <v>65</v>
      </c>
      <c r="AJ254">
        <v>95</v>
      </c>
      <c r="AK254" t="s">
        <v>46</v>
      </c>
      <c r="AM254">
        <v>21.6</v>
      </c>
      <c r="AN254">
        <v>3</v>
      </c>
      <c r="AO254">
        <v>0</v>
      </c>
    </row>
    <row r="255" spans="1:41" hidden="1">
      <c r="A255" t="s">
        <v>906</v>
      </c>
      <c r="B255">
        <v>2</v>
      </c>
      <c r="C255">
        <v>1</v>
      </c>
      <c r="D255">
        <v>1</v>
      </c>
      <c r="E255">
        <v>0.5</v>
      </c>
      <c r="F255">
        <v>1</v>
      </c>
      <c r="G255">
        <v>1</v>
      </c>
      <c r="H255">
        <v>2</v>
      </c>
      <c r="I255">
        <v>2</v>
      </c>
      <c r="J255">
        <v>1</v>
      </c>
      <c r="K255">
        <v>0.5</v>
      </c>
      <c r="L255">
        <v>0.5</v>
      </c>
      <c r="M255">
        <v>2</v>
      </c>
      <c r="N255">
        <v>1</v>
      </c>
      <c r="O255">
        <v>2</v>
      </c>
      <c r="P255">
        <v>1</v>
      </c>
      <c r="Q255">
        <v>1</v>
      </c>
      <c r="R255">
        <v>1</v>
      </c>
      <c r="S255">
        <v>0.5</v>
      </c>
      <c r="T255">
        <v>110</v>
      </c>
      <c r="U255">
        <v>5120</v>
      </c>
      <c r="V255">
        <v>70</v>
      </c>
      <c r="W255">
        <v>630</v>
      </c>
      <c r="X255" t="s">
        <v>42</v>
      </c>
      <c r="Y255" t="s">
        <v>912</v>
      </c>
      <c r="Z255">
        <v>75</v>
      </c>
      <c r="AA255">
        <v>1059860</v>
      </c>
      <c r="AB255">
        <v>1.7</v>
      </c>
      <c r="AC255">
        <v>70</v>
      </c>
      <c r="AD255" t="s">
        <v>913</v>
      </c>
      <c r="AE255" t="s">
        <v>914</v>
      </c>
      <c r="AF255">
        <v>88.1</v>
      </c>
      <c r="AG255">
        <v>254</v>
      </c>
      <c r="AH255">
        <v>145</v>
      </c>
      <c r="AI255">
        <v>85</v>
      </c>
      <c r="AJ255">
        <v>145</v>
      </c>
      <c r="AK255" t="s">
        <v>46</v>
      </c>
      <c r="AM255">
        <v>52.2</v>
      </c>
      <c r="AN255">
        <v>3</v>
      </c>
      <c r="AO255">
        <v>0</v>
      </c>
    </row>
    <row r="256" spans="1:41" hidden="1">
      <c r="A256" t="s">
        <v>915</v>
      </c>
      <c r="B256">
        <v>0.5</v>
      </c>
      <c r="C256">
        <v>1</v>
      </c>
      <c r="D256">
        <v>1</v>
      </c>
      <c r="E256">
        <v>1</v>
      </c>
      <c r="F256">
        <v>0.5</v>
      </c>
      <c r="G256">
        <v>1</v>
      </c>
      <c r="H256">
        <v>0.5</v>
      </c>
      <c r="I256">
        <v>1</v>
      </c>
      <c r="J256">
        <v>1</v>
      </c>
      <c r="K256">
        <v>0.5</v>
      </c>
      <c r="L256">
        <v>2</v>
      </c>
      <c r="M256">
        <v>0.5</v>
      </c>
      <c r="N256">
        <v>1</v>
      </c>
      <c r="O256">
        <v>1</v>
      </c>
      <c r="P256">
        <v>1</v>
      </c>
      <c r="Q256">
        <v>2</v>
      </c>
      <c r="R256">
        <v>0.5</v>
      </c>
      <c r="S256">
        <v>2</v>
      </c>
      <c r="T256">
        <v>60</v>
      </c>
      <c r="U256">
        <v>5120</v>
      </c>
      <c r="V256">
        <v>70</v>
      </c>
      <c r="W256">
        <v>310</v>
      </c>
      <c r="X256" t="s">
        <v>42</v>
      </c>
      <c r="Y256" t="s">
        <v>916</v>
      </c>
      <c r="Z256">
        <v>40</v>
      </c>
      <c r="AA256">
        <v>1059860</v>
      </c>
      <c r="AB256">
        <v>0.4</v>
      </c>
      <c r="AC256">
        <v>45</v>
      </c>
      <c r="AD256" t="s">
        <v>917</v>
      </c>
      <c r="AE256" t="s">
        <v>918</v>
      </c>
      <c r="AF256">
        <v>88.1</v>
      </c>
      <c r="AG256">
        <v>255</v>
      </c>
      <c r="AH256">
        <v>70</v>
      </c>
      <c r="AI256">
        <v>50</v>
      </c>
      <c r="AJ256">
        <v>45</v>
      </c>
      <c r="AK256" t="s">
        <v>56</v>
      </c>
      <c r="AM256">
        <v>2.5</v>
      </c>
      <c r="AN256">
        <v>3</v>
      </c>
      <c r="AO256">
        <v>0</v>
      </c>
    </row>
    <row r="257" spans="1:41" hidden="1">
      <c r="A257" t="s">
        <v>915</v>
      </c>
      <c r="B257">
        <v>0.25</v>
      </c>
      <c r="C257">
        <v>0.5</v>
      </c>
      <c r="D257">
        <v>1</v>
      </c>
      <c r="E257">
        <v>1</v>
      </c>
      <c r="F257">
        <v>1</v>
      </c>
      <c r="G257">
        <v>1</v>
      </c>
      <c r="H257">
        <v>0.5</v>
      </c>
      <c r="I257">
        <v>2</v>
      </c>
      <c r="J257">
        <v>1</v>
      </c>
      <c r="K257">
        <v>0.5</v>
      </c>
      <c r="L257">
        <v>2</v>
      </c>
      <c r="M257">
        <v>0.5</v>
      </c>
      <c r="N257">
        <v>1</v>
      </c>
      <c r="O257">
        <v>1</v>
      </c>
      <c r="P257">
        <v>2</v>
      </c>
      <c r="Q257">
        <v>1</v>
      </c>
      <c r="R257">
        <v>0.5</v>
      </c>
      <c r="S257">
        <v>2</v>
      </c>
      <c r="T257">
        <v>85</v>
      </c>
      <c r="U257">
        <v>5120</v>
      </c>
      <c r="V257">
        <v>70</v>
      </c>
      <c r="W257">
        <v>405</v>
      </c>
      <c r="X257" t="s">
        <v>42</v>
      </c>
      <c r="Y257" t="s">
        <v>919</v>
      </c>
      <c r="Z257">
        <v>60</v>
      </c>
      <c r="AA257">
        <v>1059860</v>
      </c>
      <c r="AB257">
        <v>0.9</v>
      </c>
      <c r="AC257">
        <v>60</v>
      </c>
      <c r="AD257" t="s">
        <v>920</v>
      </c>
      <c r="AE257" t="s">
        <v>921</v>
      </c>
      <c r="AF257">
        <v>88.1</v>
      </c>
      <c r="AG257">
        <v>256</v>
      </c>
      <c r="AH257">
        <v>85</v>
      </c>
      <c r="AI257">
        <v>60</v>
      </c>
      <c r="AJ257">
        <v>55</v>
      </c>
      <c r="AK257" t="s">
        <v>56</v>
      </c>
      <c r="AL257" t="s">
        <v>243</v>
      </c>
      <c r="AM257">
        <v>19.5</v>
      </c>
      <c r="AN257">
        <v>3</v>
      </c>
      <c r="AO257">
        <v>0</v>
      </c>
    </row>
    <row r="258" spans="1:41" hidden="1">
      <c r="A258" t="s">
        <v>915</v>
      </c>
      <c r="B258">
        <v>0.25</v>
      </c>
      <c r="C258">
        <v>0.5</v>
      </c>
      <c r="D258">
        <v>1</v>
      </c>
      <c r="E258">
        <v>1</v>
      </c>
      <c r="F258">
        <v>1</v>
      </c>
      <c r="G258">
        <v>1</v>
      </c>
      <c r="H258">
        <v>0.5</v>
      </c>
      <c r="I258">
        <v>2</v>
      </c>
      <c r="J258">
        <v>1</v>
      </c>
      <c r="K258">
        <v>0.5</v>
      </c>
      <c r="L258">
        <v>2</v>
      </c>
      <c r="M258">
        <v>0.5</v>
      </c>
      <c r="N258">
        <v>1</v>
      </c>
      <c r="O258">
        <v>1</v>
      </c>
      <c r="P258">
        <v>2</v>
      </c>
      <c r="Q258">
        <v>1</v>
      </c>
      <c r="R258">
        <v>0.5</v>
      </c>
      <c r="S258">
        <v>2</v>
      </c>
      <c r="T258">
        <v>160</v>
      </c>
      <c r="U258">
        <v>5120</v>
      </c>
      <c r="V258">
        <v>70</v>
      </c>
      <c r="W258">
        <v>630</v>
      </c>
      <c r="X258" t="s">
        <v>42</v>
      </c>
      <c r="Y258" t="s">
        <v>922</v>
      </c>
      <c r="Z258">
        <v>80</v>
      </c>
      <c r="AA258">
        <v>1059860</v>
      </c>
      <c r="AB258">
        <v>1.9</v>
      </c>
      <c r="AC258">
        <v>80</v>
      </c>
      <c r="AD258" t="s">
        <v>923</v>
      </c>
      <c r="AE258" t="s">
        <v>924</v>
      </c>
      <c r="AF258">
        <v>88.1</v>
      </c>
      <c r="AG258">
        <v>257</v>
      </c>
      <c r="AH258">
        <v>130</v>
      </c>
      <c r="AI258">
        <v>80</v>
      </c>
      <c r="AJ258">
        <v>100</v>
      </c>
      <c r="AK258" t="s">
        <v>56</v>
      </c>
      <c r="AL258" t="s">
        <v>243</v>
      </c>
      <c r="AM258">
        <v>52</v>
      </c>
      <c r="AN258">
        <v>3</v>
      </c>
      <c r="AO258">
        <v>0</v>
      </c>
    </row>
    <row r="259" spans="1:41" hidden="1">
      <c r="A259" t="s">
        <v>925</v>
      </c>
      <c r="B259">
        <v>1</v>
      </c>
      <c r="C259">
        <v>1</v>
      </c>
      <c r="D259">
        <v>1</v>
      </c>
      <c r="E259">
        <v>2</v>
      </c>
      <c r="F259">
        <v>1</v>
      </c>
      <c r="G259">
        <v>1</v>
      </c>
      <c r="H259">
        <v>0.5</v>
      </c>
      <c r="I259">
        <v>1</v>
      </c>
      <c r="J259">
        <v>1</v>
      </c>
      <c r="K259">
        <v>2</v>
      </c>
      <c r="L259">
        <v>1</v>
      </c>
      <c r="M259">
        <v>0.5</v>
      </c>
      <c r="N259">
        <v>1</v>
      </c>
      <c r="O259">
        <v>1</v>
      </c>
      <c r="P259">
        <v>1</v>
      </c>
      <c r="Q259">
        <v>1</v>
      </c>
      <c r="R259">
        <v>0.5</v>
      </c>
      <c r="S259">
        <v>0.5</v>
      </c>
      <c r="T259">
        <v>70</v>
      </c>
      <c r="U259">
        <v>5120</v>
      </c>
      <c r="V259">
        <v>70</v>
      </c>
      <c r="W259">
        <v>310</v>
      </c>
      <c r="X259" t="s">
        <v>42</v>
      </c>
      <c r="Y259" t="s">
        <v>926</v>
      </c>
      <c r="Z259">
        <v>50</v>
      </c>
      <c r="AA259">
        <v>1059860</v>
      </c>
      <c r="AB259">
        <v>0.4</v>
      </c>
      <c r="AC259">
        <v>50</v>
      </c>
      <c r="AD259" t="s">
        <v>927</v>
      </c>
      <c r="AE259" t="s">
        <v>928</v>
      </c>
      <c r="AF259">
        <v>88.1</v>
      </c>
      <c r="AG259">
        <v>258</v>
      </c>
      <c r="AH259">
        <v>50</v>
      </c>
      <c r="AI259">
        <v>50</v>
      </c>
      <c r="AJ259">
        <v>40</v>
      </c>
      <c r="AK259" t="s">
        <v>67</v>
      </c>
      <c r="AM259">
        <v>7.6</v>
      </c>
      <c r="AN259">
        <v>3</v>
      </c>
      <c r="AO259">
        <v>0</v>
      </c>
    </row>
    <row r="260" spans="1:41" hidden="1">
      <c r="A260" t="s">
        <v>925</v>
      </c>
      <c r="B260">
        <v>1</v>
      </c>
      <c r="C260">
        <v>1</v>
      </c>
      <c r="D260">
        <v>1</v>
      </c>
      <c r="E260">
        <v>0</v>
      </c>
      <c r="F260">
        <v>1</v>
      </c>
      <c r="G260">
        <v>1</v>
      </c>
      <c r="H260">
        <v>0.5</v>
      </c>
      <c r="I260">
        <v>1</v>
      </c>
      <c r="J260">
        <v>1</v>
      </c>
      <c r="K260">
        <v>4</v>
      </c>
      <c r="L260">
        <v>1</v>
      </c>
      <c r="M260">
        <v>1</v>
      </c>
      <c r="N260">
        <v>1</v>
      </c>
      <c r="O260">
        <v>0.5</v>
      </c>
      <c r="P260">
        <v>1</v>
      </c>
      <c r="Q260">
        <v>0.5</v>
      </c>
      <c r="R260">
        <v>0.5</v>
      </c>
      <c r="S260">
        <v>1</v>
      </c>
      <c r="T260">
        <v>85</v>
      </c>
      <c r="U260">
        <v>5120</v>
      </c>
      <c r="V260">
        <v>70</v>
      </c>
      <c r="W260">
        <v>405</v>
      </c>
      <c r="X260" t="s">
        <v>42</v>
      </c>
      <c r="Y260" t="s">
        <v>926</v>
      </c>
      <c r="Z260">
        <v>70</v>
      </c>
      <c r="AA260">
        <v>1059860</v>
      </c>
      <c r="AB260">
        <v>0.7</v>
      </c>
      <c r="AC260">
        <v>70</v>
      </c>
      <c r="AD260" t="s">
        <v>929</v>
      </c>
      <c r="AE260" t="s">
        <v>930</v>
      </c>
      <c r="AF260">
        <v>88.1</v>
      </c>
      <c r="AG260">
        <v>259</v>
      </c>
      <c r="AH260">
        <v>60</v>
      </c>
      <c r="AI260">
        <v>70</v>
      </c>
      <c r="AJ260">
        <v>50</v>
      </c>
      <c r="AK260" t="s">
        <v>67</v>
      </c>
      <c r="AL260" t="s">
        <v>142</v>
      </c>
      <c r="AM260">
        <v>28</v>
      </c>
      <c r="AN260">
        <v>3</v>
      </c>
      <c r="AO260">
        <v>0</v>
      </c>
    </row>
    <row r="261" spans="1:41" hidden="1">
      <c r="A261" t="s">
        <v>925</v>
      </c>
      <c r="B261">
        <v>1</v>
      </c>
      <c r="C261">
        <v>1</v>
      </c>
      <c r="D261">
        <v>1</v>
      </c>
      <c r="E261">
        <v>0</v>
      </c>
      <c r="F261">
        <v>1</v>
      </c>
      <c r="G261">
        <v>1</v>
      </c>
      <c r="H261">
        <v>0.5</v>
      </c>
      <c r="I261">
        <v>1</v>
      </c>
      <c r="J261">
        <v>1</v>
      </c>
      <c r="K261">
        <v>4</v>
      </c>
      <c r="L261">
        <v>1</v>
      </c>
      <c r="M261">
        <v>1</v>
      </c>
      <c r="N261">
        <v>1</v>
      </c>
      <c r="O261">
        <v>0.5</v>
      </c>
      <c r="P261">
        <v>1</v>
      </c>
      <c r="Q261">
        <v>0.5</v>
      </c>
      <c r="R261">
        <v>0.5</v>
      </c>
      <c r="S261">
        <v>1</v>
      </c>
      <c r="T261">
        <v>150</v>
      </c>
      <c r="U261">
        <v>5120</v>
      </c>
      <c r="V261">
        <v>70</v>
      </c>
      <c r="W261">
        <v>635</v>
      </c>
      <c r="X261" t="s">
        <v>42</v>
      </c>
      <c r="Y261" t="s">
        <v>926</v>
      </c>
      <c r="Z261">
        <v>110</v>
      </c>
      <c r="AA261">
        <v>1059860</v>
      </c>
      <c r="AB261">
        <v>1.5</v>
      </c>
      <c r="AC261">
        <v>100</v>
      </c>
      <c r="AD261" t="s">
        <v>931</v>
      </c>
      <c r="AE261" t="s">
        <v>932</v>
      </c>
      <c r="AF261">
        <v>88.1</v>
      </c>
      <c r="AG261">
        <v>260</v>
      </c>
      <c r="AH261">
        <v>95</v>
      </c>
      <c r="AI261">
        <v>110</v>
      </c>
      <c r="AJ261">
        <v>70</v>
      </c>
      <c r="AK261" t="s">
        <v>67</v>
      </c>
      <c r="AL261" t="s">
        <v>142</v>
      </c>
      <c r="AM261">
        <v>81.900000000000006</v>
      </c>
      <c r="AN261">
        <v>3</v>
      </c>
      <c r="AO261">
        <v>0</v>
      </c>
    </row>
    <row r="262" spans="1:41" hidden="1">
      <c r="A262" t="s">
        <v>933</v>
      </c>
      <c r="B262">
        <v>2</v>
      </c>
      <c r="C262">
        <v>0.5</v>
      </c>
      <c r="D262">
        <v>1</v>
      </c>
      <c r="E262">
        <v>1</v>
      </c>
      <c r="F262">
        <v>2</v>
      </c>
      <c r="G262">
        <v>2</v>
      </c>
      <c r="H262">
        <v>1</v>
      </c>
      <c r="I262">
        <v>1</v>
      </c>
      <c r="J262">
        <v>0.5</v>
      </c>
      <c r="K262">
        <v>1</v>
      </c>
      <c r="L262">
        <v>1</v>
      </c>
      <c r="M262">
        <v>1</v>
      </c>
      <c r="N262">
        <v>1</v>
      </c>
      <c r="O262">
        <v>1</v>
      </c>
      <c r="P262">
        <v>0</v>
      </c>
      <c r="Q262">
        <v>1</v>
      </c>
      <c r="R262">
        <v>1</v>
      </c>
      <c r="S262">
        <v>1</v>
      </c>
      <c r="T262">
        <v>55</v>
      </c>
      <c r="U262">
        <v>3840</v>
      </c>
      <c r="V262">
        <v>70</v>
      </c>
      <c r="W262">
        <v>220</v>
      </c>
      <c r="X262" t="s">
        <v>75</v>
      </c>
      <c r="Y262" t="s">
        <v>934</v>
      </c>
      <c r="Z262">
        <v>35</v>
      </c>
      <c r="AA262">
        <v>1000000</v>
      </c>
      <c r="AB262">
        <v>0.5</v>
      </c>
      <c r="AC262">
        <v>35</v>
      </c>
      <c r="AD262" t="s">
        <v>935</v>
      </c>
      <c r="AE262" t="s">
        <v>936</v>
      </c>
      <c r="AF262">
        <v>50</v>
      </c>
      <c r="AG262">
        <v>261</v>
      </c>
      <c r="AH262">
        <v>30</v>
      </c>
      <c r="AI262">
        <v>30</v>
      </c>
      <c r="AJ262">
        <v>35</v>
      </c>
      <c r="AK262" t="s">
        <v>112</v>
      </c>
      <c r="AM262">
        <v>13.6</v>
      </c>
      <c r="AN262">
        <v>3</v>
      </c>
      <c r="AO262">
        <v>0</v>
      </c>
    </row>
    <row r="263" spans="1:41" hidden="1">
      <c r="A263" t="s">
        <v>937</v>
      </c>
      <c r="B263">
        <v>2</v>
      </c>
      <c r="C263">
        <v>0.5</v>
      </c>
      <c r="D263">
        <v>1</v>
      </c>
      <c r="E263">
        <v>1</v>
      </c>
      <c r="F263">
        <v>2</v>
      </c>
      <c r="G263">
        <v>2</v>
      </c>
      <c r="H263">
        <v>1</v>
      </c>
      <c r="I263">
        <v>1</v>
      </c>
      <c r="J263">
        <v>0.5</v>
      </c>
      <c r="K263">
        <v>1</v>
      </c>
      <c r="L263">
        <v>1</v>
      </c>
      <c r="M263">
        <v>1</v>
      </c>
      <c r="N263">
        <v>1</v>
      </c>
      <c r="O263">
        <v>1</v>
      </c>
      <c r="P263">
        <v>0</v>
      </c>
      <c r="Q263">
        <v>1</v>
      </c>
      <c r="R263">
        <v>1</v>
      </c>
      <c r="S263">
        <v>1</v>
      </c>
      <c r="T263">
        <v>90</v>
      </c>
      <c r="U263">
        <v>3840</v>
      </c>
      <c r="V263">
        <v>70</v>
      </c>
      <c r="W263">
        <v>420</v>
      </c>
      <c r="X263" t="s">
        <v>113</v>
      </c>
      <c r="Y263" t="s">
        <v>934</v>
      </c>
      <c r="Z263">
        <v>70</v>
      </c>
      <c r="AA263">
        <v>1000000</v>
      </c>
      <c r="AB263">
        <v>1</v>
      </c>
      <c r="AC263">
        <v>70</v>
      </c>
      <c r="AD263" t="s">
        <v>938</v>
      </c>
      <c r="AE263" t="s">
        <v>939</v>
      </c>
      <c r="AF263">
        <v>50</v>
      </c>
      <c r="AG263">
        <v>262</v>
      </c>
      <c r="AH263">
        <v>60</v>
      </c>
      <c r="AI263">
        <v>60</v>
      </c>
      <c r="AJ263">
        <v>70</v>
      </c>
      <c r="AK263" t="s">
        <v>112</v>
      </c>
      <c r="AM263">
        <v>37</v>
      </c>
      <c r="AN263">
        <v>3</v>
      </c>
      <c r="AO263">
        <v>0</v>
      </c>
    </row>
    <row r="264" spans="1:41" hidden="1">
      <c r="A264" t="s">
        <v>940</v>
      </c>
      <c r="B264">
        <v>1</v>
      </c>
      <c r="C264">
        <v>1</v>
      </c>
      <c r="D264">
        <v>1</v>
      </c>
      <c r="E264">
        <v>1</v>
      </c>
      <c r="F264">
        <v>1</v>
      </c>
      <c r="G264">
        <v>2</v>
      </c>
      <c r="H264">
        <v>1</v>
      </c>
      <c r="I264">
        <v>1</v>
      </c>
      <c r="J264">
        <v>0</v>
      </c>
      <c r="K264">
        <v>1</v>
      </c>
      <c r="L264">
        <v>1</v>
      </c>
      <c r="M264">
        <v>1</v>
      </c>
      <c r="N264">
        <v>1</v>
      </c>
      <c r="O264">
        <v>1</v>
      </c>
      <c r="P264">
        <v>1</v>
      </c>
      <c r="Q264">
        <v>1</v>
      </c>
      <c r="R264">
        <v>1</v>
      </c>
      <c r="S264">
        <v>1</v>
      </c>
      <c r="T264">
        <v>30</v>
      </c>
      <c r="U264">
        <v>3840</v>
      </c>
      <c r="V264">
        <v>70</v>
      </c>
      <c r="W264">
        <v>240</v>
      </c>
      <c r="X264" t="s">
        <v>75</v>
      </c>
      <c r="Y264" t="s">
        <v>941</v>
      </c>
      <c r="Z264">
        <v>41</v>
      </c>
      <c r="AA264">
        <v>1000000</v>
      </c>
      <c r="AB264">
        <v>0.4</v>
      </c>
      <c r="AC264">
        <v>38</v>
      </c>
      <c r="AD264" t="s">
        <v>942</v>
      </c>
      <c r="AE264" t="s">
        <v>943</v>
      </c>
      <c r="AF264">
        <v>50</v>
      </c>
      <c r="AG264">
        <v>263</v>
      </c>
      <c r="AH264">
        <v>30</v>
      </c>
      <c r="AI264">
        <v>41</v>
      </c>
      <c r="AJ264">
        <v>60</v>
      </c>
      <c r="AK264" t="s">
        <v>102</v>
      </c>
      <c r="AM264">
        <v>17.5</v>
      </c>
      <c r="AN264">
        <v>3</v>
      </c>
      <c r="AO264">
        <v>0</v>
      </c>
    </row>
    <row r="265" spans="1:41" hidden="1">
      <c r="A265" t="s">
        <v>940</v>
      </c>
      <c r="B265">
        <v>1</v>
      </c>
      <c r="C265">
        <v>1</v>
      </c>
      <c r="D265">
        <v>1</v>
      </c>
      <c r="E265">
        <v>1</v>
      </c>
      <c r="F265">
        <v>1</v>
      </c>
      <c r="G265">
        <v>2</v>
      </c>
      <c r="H265">
        <v>1</v>
      </c>
      <c r="I265">
        <v>1</v>
      </c>
      <c r="J265">
        <v>0</v>
      </c>
      <c r="K265">
        <v>1</v>
      </c>
      <c r="L265">
        <v>1</v>
      </c>
      <c r="M265">
        <v>1</v>
      </c>
      <c r="N265">
        <v>1</v>
      </c>
      <c r="O265">
        <v>1</v>
      </c>
      <c r="P265">
        <v>1</v>
      </c>
      <c r="Q265">
        <v>1</v>
      </c>
      <c r="R265">
        <v>1</v>
      </c>
      <c r="S265">
        <v>1</v>
      </c>
      <c r="T265">
        <v>70</v>
      </c>
      <c r="U265">
        <v>3840</v>
      </c>
      <c r="V265">
        <v>70</v>
      </c>
      <c r="W265">
        <v>420</v>
      </c>
      <c r="X265" t="s">
        <v>119</v>
      </c>
      <c r="Y265" t="s">
        <v>944</v>
      </c>
      <c r="Z265">
        <v>61</v>
      </c>
      <c r="AA265">
        <v>1000000</v>
      </c>
      <c r="AB265">
        <v>0.5</v>
      </c>
      <c r="AC265">
        <v>78</v>
      </c>
      <c r="AD265" t="s">
        <v>945</v>
      </c>
      <c r="AE265" t="s">
        <v>946</v>
      </c>
      <c r="AF265">
        <v>50</v>
      </c>
      <c r="AG265">
        <v>264</v>
      </c>
      <c r="AH265">
        <v>50</v>
      </c>
      <c r="AI265">
        <v>61</v>
      </c>
      <c r="AJ265">
        <v>100</v>
      </c>
      <c r="AK265" t="s">
        <v>102</v>
      </c>
      <c r="AM265">
        <v>32.5</v>
      </c>
      <c r="AN265">
        <v>3</v>
      </c>
      <c r="AO265">
        <v>0</v>
      </c>
    </row>
    <row r="266" spans="1:41" hidden="1">
      <c r="A266" t="s">
        <v>74</v>
      </c>
      <c r="B266">
        <v>1</v>
      </c>
      <c r="C266">
        <v>1</v>
      </c>
      <c r="D266">
        <v>1</v>
      </c>
      <c r="E266">
        <v>1</v>
      </c>
      <c r="F266">
        <v>1</v>
      </c>
      <c r="G266">
        <v>0.5</v>
      </c>
      <c r="H266">
        <v>2</v>
      </c>
      <c r="I266">
        <v>2</v>
      </c>
      <c r="J266">
        <v>1</v>
      </c>
      <c r="K266">
        <v>0.5</v>
      </c>
      <c r="L266">
        <v>0.5</v>
      </c>
      <c r="M266">
        <v>1</v>
      </c>
      <c r="N266">
        <v>1</v>
      </c>
      <c r="O266">
        <v>1</v>
      </c>
      <c r="P266">
        <v>1</v>
      </c>
      <c r="Q266">
        <v>2</v>
      </c>
      <c r="R266">
        <v>1</v>
      </c>
      <c r="S266">
        <v>1</v>
      </c>
      <c r="T266">
        <v>45</v>
      </c>
      <c r="U266">
        <v>3840</v>
      </c>
      <c r="V266">
        <v>70</v>
      </c>
      <c r="W266">
        <v>195</v>
      </c>
      <c r="X266" t="s">
        <v>75</v>
      </c>
      <c r="Y266" t="s">
        <v>76</v>
      </c>
      <c r="Z266">
        <v>35</v>
      </c>
      <c r="AA266">
        <v>1000000</v>
      </c>
      <c r="AB266">
        <v>0.3</v>
      </c>
      <c r="AC266">
        <v>45</v>
      </c>
      <c r="AD266" t="s">
        <v>947</v>
      </c>
      <c r="AE266" t="s">
        <v>948</v>
      </c>
      <c r="AF266">
        <v>50</v>
      </c>
      <c r="AG266">
        <v>265</v>
      </c>
      <c r="AH266">
        <v>20</v>
      </c>
      <c r="AI266">
        <v>30</v>
      </c>
      <c r="AJ266">
        <v>20</v>
      </c>
      <c r="AK266" t="s">
        <v>79</v>
      </c>
      <c r="AM266">
        <v>3.6</v>
      </c>
      <c r="AN266">
        <v>3</v>
      </c>
      <c r="AO266">
        <v>0</v>
      </c>
    </row>
    <row r="267" spans="1:41" hidden="1">
      <c r="A267" t="s">
        <v>80</v>
      </c>
      <c r="B267">
        <v>1</v>
      </c>
      <c r="C267">
        <v>1</v>
      </c>
      <c r="D267">
        <v>1</v>
      </c>
      <c r="E267">
        <v>1</v>
      </c>
      <c r="F267">
        <v>1</v>
      </c>
      <c r="G267">
        <v>0.5</v>
      </c>
      <c r="H267">
        <v>2</v>
      </c>
      <c r="I267">
        <v>2</v>
      </c>
      <c r="J267">
        <v>1</v>
      </c>
      <c r="K267">
        <v>0.5</v>
      </c>
      <c r="L267">
        <v>0.5</v>
      </c>
      <c r="M267">
        <v>1</v>
      </c>
      <c r="N267">
        <v>1</v>
      </c>
      <c r="O267">
        <v>1</v>
      </c>
      <c r="P267">
        <v>1</v>
      </c>
      <c r="Q267">
        <v>2</v>
      </c>
      <c r="R267">
        <v>1</v>
      </c>
      <c r="S267">
        <v>1</v>
      </c>
      <c r="T267">
        <v>35</v>
      </c>
      <c r="U267">
        <v>3840</v>
      </c>
      <c r="V267">
        <v>70</v>
      </c>
      <c r="W267">
        <v>205</v>
      </c>
      <c r="X267" t="s">
        <v>81</v>
      </c>
      <c r="Y267" t="s">
        <v>82</v>
      </c>
      <c r="Z267">
        <v>55</v>
      </c>
      <c r="AA267">
        <v>1000000</v>
      </c>
      <c r="AB267">
        <v>0.6</v>
      </c>
      <c r="AC267">
        <v>50</v>
      </c>
      <c r="AD267" t="s">
        <v>949</v>
      </c>
      <c r="AE267" t="s">
        <v>950</v>
      </c>
      <c r="AF267">
        <v>50</v>
      </c>
      <c r="AG267">
        <v>266</v>
      </c>
      <c r="AH267">
        <v>25</v>
      </c>
      <c r="AI267">
        <v>25</v>
      </c>
      <c r="AJ267">
        <v>15</v>
      </c>
      <c r="AK267" t="s">
        <v>79</v>
      </c>
      <c r="AM267">
        <v>10</v>
      </c>
      <c r="AN267">
        <v>3</v>
      </c>
      <c r="AO267">
        <v>0</v>
      </c>
    </row>
    <row r="268" spans="1:41" hidden="1">
      <c r="A268" t="s">
        <v>951</v>
      </c>
      <c r="B268">
        <v>0.5</v>
      </c>
      <c r="C268">
        <v>1</v>
      </c>
      <c r="D268">
        <v>1</v>
      </c>
      <c r="E268">
        <v>2</v>
      </c>
      <c r="F268">
        <v>1</v>
      </c>
      <c r="G268">
        <v>0.25</v>
      </c>
      <c r="H268">
        <v>2</v>
      </c>
      <c r="I268">
        <v>2</v>
      </c>
      <c r="J268">
        <v>1</v>
      </c>
      <c r="K268">
        <v>0.25</v>
      </c>
      <c r="L268">
        <v>0</v>
      </c>
      <c r="M268">
        <v>2</v>
      </c>
      <c r="N268">
        <v>1</v>
      </c>
      <c r="O268">
        <v>1</v>
      </c>
      <c r="P268">
        <v>1</v>
      </c>
      <c r="Q268">
        <v>4</v>
      </c>
      <c r="R268">
        <v>1</v>
      </c>
      <c r="S268">
        <v>1</v>
      </c>
      <c r="T268">
        <v>70</v>
      </c>
      <c r="U268">
        <v>3840</v>
      </c>
      <c r="V268">
        <v>70</v>
      </c>
      <c r="W268">
        <v>395</v>
      </c>
      <c r="X268" t="s">
        <v>42</v>
      </c>
      <c r="Y268" t="s">
        <v>86</v>
      </c>
      <c r="Z268">
        <v>50</v>
      </c>
      <c r="AA268">
        <v>1000000</v>
      </c>
      <c r="AB268">
        <v>1</v>
      </c>
      <c r="AC268">
        <v>60</v>
      </c>
      <c r="AD268" t="s">
        <v>952</v>
      </c>
      <c r="AE268" t="s">
        <v>953</v>
      </c>
      <c r="AF268">
        <v>50</v>
      </c>
      <c r="AG268">
        <v>267</v>
      </c>
      <c r="AH268">
        <v>100</v>
      </c>
      <c r="AI268">
        <v>50</v>
      </c>
      <c r="AJ268">
        <v>65</v>
      </c>
      <c r="AK268" t="s">
        <v>79</v>
      </c>
      <c r="AL268" t="s">
        <v>62</v>
      </c>
      <c r="AM268">
        <v>28.4</v>
      </c>
      <c r="AN268">
        <v>3</v>
      </c>
      <c r="AO268">
        <v>0</v>
      </c>
    </row>
    <row r="269" spans="1:41" hidden="1">
      <c r="A269" t="s">
        <v>80</v>
      </c>
      <c r="B269">
        <v>1</v>
      </c>
      <c r="C269">
        <v>1</v>
      </c>
      <c r="D269">
        <v>1</v>
      </c>
      <c r="E269">
        <v>1</v>
      </c>
      <c r="F269">
        <v>1</v>
      </c>
      <c r="G269">
        <v>0.5</v>
      </c>
      <c r="H269">
        <v>2</v>
      </c>
      <c r="I269">
        <v>2</v>
      </c>
      <c r="J269">
        <v>1</v>
      </c>
      <c r="K269">
        <v>0.5</v>
      </c>
      <c r="L269">
        <v>0.5</v>
      </c>
      <c r="M269">
        <v>1</v>
      </c>
      <c r="N269">
        <v>1</v>
      </c>
      <c r="O269">
        <v>1</v>
      </c>
      <c r="P269">
        <v>1</v>
      </c>
      <c r="Q269">
        <v>2</v>
      </c>
      <c r="R269">
        <v>1</v>
      </c>
      <c r="S269">
        <v>1</v>
      </c>
      <c r="T269">
        <v>35</v>
      </c>
      <c r="U269">
        <v>3840</v>
      </c>
      <c r="V269">
        <v>70</v>
      </c>
      <c r="W269">
        <v>205</v>
      </c>
      <c r="X269" t="s">
        <v>81</v>
      </c>
      <c r="Y269" t="s">
        <v>82</v>
      </c>
      <c r="Z269">
        <v>55</v>
      </c>
      <c r="AA269">
        <v>1000000</v>
      </c>
      <c r="AB269">
        <v>0.7</v>
      </c>
      <c r="AC269">
        <v>50</v>
      </c>
      <c r="AD269" t="s">
        <v>954</v>
      </c>
      <c r="AE269" t="s">
        <v>955</v>
      </c>
      <c r="AF269">
        <v>50</v>
      </c>
      <c r="AG269">
        <v>268</v>
      </c>
      <c r="AH269">
        <v>25</v>
      </c>
      <c r="AI269">
        <v>25</v>
      </c>
      <c r="AJ269">
        <v>15</v>
      </c>
      <c r="AK269" t="s">
        <v>79</v>
      </c>
      <c r="AM269">
        <v>11.5</v>
      </c>
      <c r="AN269">
        <v>3</v>
      </c>
      <c r="AO269">
        <v>0</v>
      </c>
    </row>
    <row r="270" spans="1:41" hidden="1">
      <c r="A270" t="s">
        <v>956</v>
      </c>
      <c r="B270">
        <v>0.5</v>
      </c>
      <c r="C270">
        <v>1</v>
      </c>
      <c r="D270">
        <v>1</v>
      </c>
      <c r="E270">
        <v>1</v>
      </c>
      <c r="F270">
        <v>0.5</v>
      </c>
      <c r="G270">
        <v>0.25</v>
      </c>
      <c r="H270">
        <v>2</v>
      </c>
      <c r="I270">
        <v>2</v>
      </c>
      <c r="J270">
        <v>1</v>
      </c>
      <c r="K270">
        <v>0.25</v>
      </c>
      <c r="L270">
        <v>1</v>
      </c>
      <c r="M270">
        <v>1</v>
      </c>
      <c r="N270">
        <v>1</v>
      </c>
      <c r="O270">
        <v>0.5</v>
      </c>
      <c r="P270">
        <v>2</v>
      </c>
      <c r="Q270">
        <v>2</v>
      </c>
      <c r="R270">
        <v>1</v>
      </c>
      <c r="S270">
        <v>1</v>
      </c>
      <c r="T270">
        <v>50</v>
      </c>
      <c r="U270">
        <v>3840</v>
      </c>
      <c r="V270">
        <v>70</v>
      </c>
      <c r="W270">
        <v>385</v>
      </c>
      <c r="X270" t="s">
        <v>42</v>
      </c>
      <c r="Y270" t="s">
        <v>216</v>
      </c>
      <c r="Z270">
        <v>70</v>
      </c>
      <c r="AA270">
        <v>1000000</v>
      </c>
      <c r="AB270">
        <v>1.2</v>
      </c>
      <c r="AC270">
        <v>60</v>
      </c>
      <c r="AD270" t="s">
        <v>957</v>
      </c>
      <c r="AE270" t="s">
        <v>958</v>
      </c>
      <c r="AF270">
        <v>50</v>
      </c>
      <c r="AG270">
        <v>269</v>
      </c>
      <c r="AH270">
        <v>50</v>
      </c>
      <c r="AI270">
        <v>90</v>
      </c>
      <c r="AJ270">
        <v>65</v>
      </c>
      <c r="AK270" t="s">
        <v>79</v>
      </c>
      <c r="AL270" t="s">
        <v>47</v>
      </c>
      <c r="AM270">
        <v>31.6</v>
      </c>
      <c r="AN270">
        <v>3</v>
      </c>
      <c r="AO270">
        <v>0</v>
      </c>
    </row>
    <row r="271" spans="1:41" hidden="1">
      <c r="A271" t="s">
        <v>959</v>
      </c>
      <c r="B271">
        <v>2</v>
      </c>
      <c r="C271">
        <v>1</v>
      </c>
      <c r="D271">
        <v>1</v>
      </c>
      <c r="E271">
        <v>1</v>
      </c>
      <c r="F271">
        <v>1</v>
      </c>
      <c r="G271">
        <v>1</v>
      </c>
      <c r="H271">
        <v>1</v>
      </c>
      <c r="I271">
        <v>2</v>
      </c>
      <c r="J271">
        <v>1</v>
      </c>
      <c r="K271">
        <v>1</v>
      </c>
      <c r="L271">
        <v>0.5</v>
      </c>
      <c r="M271">
        <v>1</v>
      </c>
      <c r="N271">
        <v>1</v>
      </c>
      <c r="O271">
        <v>2</v>
      </c>
      <c r="P271">
        <v>1</v>
      </c>
      <c r="Q271">
        <v>1</v>
      </c>
      <c r="R271">
        <v>0.5</v>
      </c>
      <c r="S271">
        <v>0.25</v>
      </c>
      <c r="T271">
        <v>30</v>
      </c>
      <c r="U271">
        <v>3840</v>
      </c>
      <c r="V271">
        <v>70</v>
      </c>
      <c r="W271">
        <v>220</v>
      </c>
      <c r="X271" t="s">
        <v>75</v>
      </c>
      <c r="Y271" t="s">
        <v>960</v>
      </c>
      <c r="Z271">
        <v>30</v>
      </c>
      <c r="AA271">
        <v>1059860</v>
      </c>
      <c r="AB271">
        <v>0.5</v>
      </c>
      <c r="AC271">
        <v>40</v>
      </c>
      <c r="AD271" t="s">
        <v>961</v>
      </c>
      <c r="AE271" t="s">
        <v>962</v>
      </c>
      <c r="AF271">
        <v>50</v>
      </c>
      <c r="AG271">
        <v>270</v>
      </c>
      <c r="AH271">
        <v>40</v>
      </c>
      <c r="AI271">
        <v>50</v>
      </c>
      <c r="AJ271">
        <v>30</v>
      </c>
      <c r="AK271" t="s">
        <v>67</v>
      </c>
      <c r="AL271" t="s">
        <v>46</v>
      </c>
      <c r="AM271">
        <v>2.6</v>
      </c>
      <c r="AN271">
        <v>3</v>
      </c>
      <c r="AO271">
        <v>0</v>
      </c>
    </row>
    <row r="272" spans="1:41" hidden="1">
      <c r="A272" t="s">
        <v>959</v>
      </c>
      <c r="B272">
        <v>2</v>
      </c>
      <c r="C272">
        <v>1</v>
      </c>
      <c r="D272">
        <v>1</v>
      </c>
      <c r="E272">
        <v>1</v>
      </c>
      <c r="F272">
        <v>1</v>
      </c>
      <c r="G272">
        <v>1</v>
      </c>
      <c r="H272">
        <v>1</v>
      </c>
      <c r="I272">
        <v>2</v>
      </c>
      <c r="J272">
        <v>1</v>
      </c>
      <c r="K272">
        <v>1</v>
      </c>
      <c r="L272">
        <v>0.5</v>
      </c>
      <c r="M272">
        <v>1</v>
      </c>
      <c r="N272">
        <v>1</v>
      </c>
      <c r="O272">
        <v>2</v>
      </c>
      <c r="P272">
        <v>1</v>
      </c>
      <c r="Q272">
        <v>1</v>
      </c>
      <c r="R272">
        <v>0.5</v>
      </c>
      <c r="S272">
        <v>0.25</v>
      </c>
      <c r="T272">
        <v>50</v>
      </c>
      <c r="U272">
        <v>3840</v>
      </c>
      <c r="V272">
        <v>70</v>
      </c>
      <c r="W272">
        <v>340</v>
      </c>
      <c r="X272" t="s">
        <v>81</v>
      </c>
      <c r="Y272" t="s">
        <v>963</v>
      </c>
      <c r="Z272">
        <v>50</v>
      </c>
      <c r="AA272">
        <v>1059860</v>
      </c>
      <c r="AB272">
        <v>1.2</v>
      </c>
      <c r="AC272">
        <v>60</v>
      </c>
      <c r="AD272" t="s">
        <v>964</v>
      </c>
      <c r="AE272" t="s">
        <v>965</v>
      </c>
      <c r="AF272">
        <v>50</v>
      </c>
      <c r="AG272">
        <v>271</v>
      </c>
      <c r="AH272">
        <v>60</v>
      </c>
      <c r="AI272">
        <v>70</v>
      </c>
      <c r="AJ272">
        <v>50</v>
      </c>
      <c r="AK272" t="s">
        <v>67</v>
      </c>
      <c r="AL272" t="s">
        <v>46</v>
      </c>
      <c r="AM272">
        <v>32.5</v>
      </c>
      <c r="AN272">
        <v>3</v>
      </c>
      <c r="AO272">
        <v>0</v>
      </c>
    </row>
    <row r="273" spans="1:41" hidden="1">
      <c r="A273" t="s">
        <v>959</v>
      </c>
      <c r="B273">
        <v>2</v>
      </c>
      <c r="C273">
        <v>1</v>
      </c>
      <c r="D273">
        <v>1</v>
      </c>
      <c r="E273">
        <v>1</v>
      </c>
      <c r="F273">
        <v>1</v>
      </c>
      <c r="G273">
        <v>1</v>
      </c>
      <c r="H273">
        <v>1</v>
      </c>
      <c r="I273">
        <v>2</v>
      </c>
      <c r="J273">
        <v>1</v>
      </c>
      <c r="K273">
        <v>1</v>
      </c>
      <c r="L273">
        <v>0.5</v>
      </c>
      <c r="M273">
        <v>1</v>
      </c>
      <c r="N273">
        <v>1</v>
      </c>
      <c r="O273">
        <v>2</v>
      </c>
      <c r="P273">
        <v>1</v>
      </c>
      <c r="Q273">
        <v>1</v>
      </c>
      <c r="R273">
        <v>0.5</v>
      </c>
      <c r="S273">
        <v>0.25</v>
      </c>
      <c r="T273">
        <v>70</v>
      </c>
      <c r="U273">
        <v>3840</v>
      </c>
      <c r="V273">
        <v>70</v>
      </c>
      <c r="W273">
        <v>480</v>
      </c>
      <c r="X273" t="s">
        <v>42</v>
      </c>
      <c r="Y273" t="s">
        <v>966</v>
      </c>
      <c r="Z273">
        <v>70</v>
      </c>
      <c r="AA273">
        <v>1059860</v>
      </c>
      <c r="AB273">
        <v>1.5</v>
      </c>
      <c r="AC273">
        <v>80</v>
      </c>
      <c r="AD273" t="s">
        <v>967</v>
      </c>
      <c r="AE273" t="s">
        <v>968</v>
      </c>
      <c r="AF273">
        <v>50</v>
      </c>
      <c r="AG273">
        <v>272</v>
      </c>
      <c r="AH273">
        <v>90</v>
      </c>
      <c r="AI273">
        <v>100</v>
      </c>
      <c r="AJ273">
        <v>70</v>
      </c>
      <c r="AK273" t="s">
        <v>67</v>
      </c>
      <c r="AL273" t="s">
        <v>46</v>
      </c>
      <c r="AM273">
        <v>55</v>
      </c>
      <c r="AN273">
        <v>3</v>
      </c>
      <c r="AO273">
        <v>0</v>
      </c>
    </row>
    <row r="274" spans="1:41" hidden="1">
      <c r="A274" t="s">
        <v>969</v>
      </c>
      <c r="B274">
        <v>2</v>
      </c>
      <c r="C274">
        <v>1</v>
      </c>
      <c r="D274">
        <v>1</v>
      </c>
      <c r="E274">
        <v>0.5</v>
      </c>
      <c r="F274">
        <v>1</v>
      </c>
      <c r="G274">
        <v>1</v>
      </c>
      <c r="H274">
        <v>2</v>
      </c>
      <c r="I274">
        <v>2</v>
      </c>
      <c r="J274">
        <v>1</v>
      </c>
      <c r="K274">
        <v>0.5</v>
      </c>
      <c r="L274">
        <v>0.5</v>
      </c>
      <c r="M274">
        <v>2</v>
      </c>
      <c r="N274">
        <v>1</v>
      </c>
      <c r="O274">
        <v>2</v>
      </c>
      <c r="P274">
        <v>1</v>
      </c>
      <c r="Q274">
        <v>1</v>
      </c>
      <c r="R274">
        <v>1</v>
      </c>
      <c r="S274">
        <v>0.5</v>
      </c>
      <c r="T274">
        <v>40</v>
      </c>
      <c r="U274">
        <v>3840</v>
      </c>
      <c r="V274">
        <v>70</v>
      </c>
      <c r="W274">
        <v>220</v>
      </c>
      <c r="X274" t="s">
        <v>75</v>
      </c>
      <c r="Y274" t="s">
        <v>970</v>
      </c>
      <c r="Z274">
        <v>50</v>
      </c>
      <c r="AA274">
        <v>1059860</v>
      </c>
      <c r="AB274">
        <v>0.5</v>
      </c>
      <c r="AC274">
        <v>40</v>
      </c>
      <c r="AD274" t="s">
        <v>971</v>
      </c>
      <c r="AE274" t="s">
        <v>972</v>
      </c>
      <c r="AF274">
        <v>50</v>
      </c>
      <c r="AG274">
        <v>273</v>
      </c>
      <c r="AH274">
        <v>30</v>
      </c>
      <c r="AI274">
        <v>30</v>
      </c>
      <c r="AJ274">
        <v>30</v>
      </c>
      <c r="AK274" t="s">
        <v>46</v>
      </c>
      <c r="AM274">
        <v>4</v>
      </c>
      <c r="AN274">
        <v>3</v>
      </c>
      <c r="AO274">
        <v>0</v>
      </c>
    </row>
    <row r="275" spans="1:41" hidden="1">
      <c r="A275" t="s">
        <v>969</v>
      </c>
      <c r="B275">
        <v>4</v>
      </c>
      <c r="C275">
        <v>0.5</v>
      </c>
      <c r="D275">
        <v>1</v>
      </c>
      <c r="E275">
        <v>0.5</v>
      </c>
      <c r="F275">
        <v>2</v>
      </c>
      <c r="G275">
        <v>2</v>
      </c>
      <c r="H275">
        <v>2</v>
      </c>
      <c r="I275">
        <v>2</v>
      </c>
      <c r="J275">
        <v>0.5</v>
      </c>
      <c r="K275">
        <v>0.5</v>
      </c>
      <c r="L275">
        <v>0.5</v>
      </c>
      <c r="M275">
        <v>2</v>
      </c>
      <c r="N275">
        <v>1</v>
      </c>
      <c r="O275">
        <v>2</v>
      </c>
      <c r="P275">
        <v>0</v>
      </c>
      <c r="Q275">
        <v>1</v>
      </c>
      <c r="R275">
        <v>1</v>
      </c>
      <c r="S275">
        <v>0.5</v>
      </c>
      <c r="T275">
        <v>70</v>
      </c>
      <c r="U275">
        <v>3840</v>
      </c>
      <c r="V275">
        <v>70</v>
      </c>
      <c r="W275">
        <v>340</v>
      </c>
      <c r="X275" t="s">
        <v>81</v>
      </c>
      <c r="Y275" t="s">
        <v>973</v>
      </c>
      <c r="Z275">
        <v>40</v>
      </c>
      <c r="AA275">
        <v>1059860</v>
      </c>
      <c r="AB275">
        <v>1</v>
      </c>
      <c r="AC275">
        <v>70</v>
      </c>
      <c r="AD275" t="s">
        <v>974</v>
      </c>
      <c r="AE275" t="s">
        <v>975</v>
      </c>
      <c r="AF275">
        <v>50</v>
      </c>
      <c r="AG275">
        <v>274</v>
      </c>
      <c r="AH275">
        <v>60</v>
      </c>
      <c r="AI275">
        <v>40</v>
      </c>
      <c r="AJ275">
        <v>60</v>
      </c>
      <c r="AK275" t="s">
        <v>46</v>
      </c>
      <c r="AL275" t="s">
        <v>112</v>
      </c>
      <c r="AM275">
        <v>28</v>
      </c>
      <c r="AN275">
        <v>3</v>
      </c>
      <c r="AO275">
        <v>0</v>
      </c>
    </row>
    <row r="276" spans="1:41" hidden="1">
      <c r="A276" t="s">
        <v>969</v>
      </c>
      <c r="B276">
        <v>4</v>
      </c>
      <c r="C276">
        <v>0.5</v>
      </c>
      <c r="D276">
        <v>1</v>
      </c>
      <c r="E276">
        <v>0.5</v>
      </c>
      <c r="F276">
        <v>2</v>
      </c>
      <c r="G276">
        <v>2</v>
      </c>
      <c r="H276">
        <v>2</v>
      </c>
      <c r="I276">
        <v>2</v>
      </c>
      <c r="J276">
        <v>0.5</v>
      </c>
      <c r="K276">
        <v>0.5</v>
      </c>
      <c r="L276">
        <v>0.5</v>
      </c>
      <c r="M276">
        <v>2</v>
      </c>
      <c r="N276">
        <v>1</v>
      </c>
      <c r="O276">
        <v>2</v>
      </c>
      <c r="P276">
        <v>0</v>
      </c>
      <c r="Q276">
        <v>1</v>
      </c>
      <c r="R276">
        <v>1</v>
      </c>
      <c r="S276">
        <v>0.5</v>
      </c>
      <c r="T276">
        <v>100</v>
      </c>
      <c r="U276">
        <v>3840</v>
      </c>
      <c r="V276">
        <v>70</v>
      </c>
      <c r="W276">
        <v>480</v>
      </c>
      <c r="X276" t="s">
        <v>42</v>
      </c>
      <c r="Y276" t="s">
        <v>976</v>
      </c>
      <c r="Z276">
        <v>60</v>
      </c>
      <c r="AA276">
        <v>1059860</v>
      </c>
      <c r="AB276">
        <v>1.3</v>
      </c>
      <c r="AC276">
        <v>90</v>
      </c>
      <c r="AD276" t="s">
        <v>977</v>
      </c>
      <c r="AE276" t="s">
        <v>978</v>
      </c>
      <c r="AF276">
        <v>50</v>
      </c>
      <c r="AG276">
        <v>275</v>
      </c>
      <c r="AH276">
        <v>90</v>
      </c>
      <c r="AI276">
        <v>60</v>
      </c>
      <c r="AJ276">
        <v>80</v>
      </c>
      <c r="AK276" t="s">
        <v>46</v>
      </c>
      <c r="AL276" t="s">
        <v>112</v>
      </c>
      <c r="AM276">
        <v>59.6</v>
      </c>
      <c r="AN276">
        <v>3</v>
      </c>
      <c r="AO276">
        <v>0</v>
      </c>
    </row>
    <row r="277" spans="1:41" hidden="1">
      <c r="A277" t="s">
        <v>979</v>
      </c>
      <c r="B277">
        <v>0.5</v>
      </c>
      <c r="C277">
        <v>1</v>
      </c>
      <c r="D277">
        <v>1</v>
      </c>
      <c r="E277">
        <v>2</v>
      </c>
      <c r="F277">
        <v>1</v>
      </c>
      <c r="G277">
        <v>1</v>
      </c>
      <c r="H277">
        <v>1</v>
      </c>
      <c r="I277">
        <v>1</v>
      </c>
      <c r="J277">
        <v>0</v>
      </c>
      <c r="K277">
        <v>0.5</v>
      </c>
      <c r="L277">
        <v>0</v>
      </c>
      <c r="M277">
        <v>2</v>
      </c>
      <c r="N277">
        <v>1</v>
      </c>
      <c r="O277">
        <v>1</v>
      </c>
      <c r="P277">
        <v>1</v>
      </c>
      <c r="Q277">
        <v>2</v>
      </c>
      <c r="R277">
        <v>1</v>
      </c>
      <c r="S277">
        <v>1</v>
      </c>
      <c r="T277">
        <v>55</v>
      </c>
      <c r="U277">
        <v>3840</v>
      </c>
      <c r="V277">
        <v>70</v>
      </c>
      <c r="W277">
        <v>270</v>
      </c>
      <c r="X277" t="s">
        <v>262</v>
      </c>
      <c r="Y277" t="s">
        <v>980</v>
      </c>
      <c r="Z277">
        <v>30</v>
      </c>
      <c r="AA277">
        <v>1059860</v>
      </c>
      <c r="AB277">
        <v>0.3</v>
      </c>
      <c r="AC277">
        <v>40</v>
      </c>
      <c r="AD277" t="s">
        <v>981</v>
      </c>
      <c r="AE277" t="s">
        <v>982</v>
      </c>
      <c r="AF277">
        <v>50</v>
      </c>
      <c r="AG277">
        <v>276</v>
      </c>
      <c r="AH277">
        <v>30</v>
      </c>
      <c r="AI277">
        <v>30</v>
      </c>
      <c r="AJ277">
        <v>85</v>
      </c>
      <c r="AK277" t="s">
        <v>102</v>
      </c>
      <c r="AL277" t="s">
        <v>62</v>
      </c>
      <c r="AM277">
        <v>2.2999999999999998</v>
      </c>
      <c r="AN277">
        <v>3</v>
      </c>
      <c r="AO277">
        <v>0</v>
      </c>
    </row>
    <row r="278" spans="1:41" hidden="1">
      <c r="A278" t="s">
        <v>979</v>
      </c>
      <c r="B278">
        <v>0.5</v>
      </c>
      <c r="C278">
        <v>1</v>
      </c>
      <c r="D278">
        <v>1</v>
      </c>
      <c r="E278">
        <v>2</v>
      </c>
      <c r="F278">
        <v>1</v>
      </c>
      <c r="G278">
        <v>1</v>
      </c>
      <c r="H278">
        <v>1</v>
      </c>
      <c r="I278">
        <v>1</v>
      </c>
      <c r="J278">
        <v>0</v>
      </c>
      <c r="K278">
        <v>0.5</v>
      </c>
      <c r="L278">
        <v>0</v>
      </c>
      <c r="M278">
        <v>2</v>
      </c>
      <c r="N278">
        <v>1</v>
      </c>
      <c r="O278">
        <v>1</v>
      </c>
      <c r="P278">
        <v>1</v>
      </c>
      <c r="Q278">
        <v>2</v>
      </c>
      <c r="R278">
        <v>1</v>
      </c>
      <c r="S278">
        <v>1</v>
      </c>
      <c r="T278">
        <v>85</v>
      </c>
      <c r="U278">
        <v>3840</v>
      </c>
      <c r="V278">
        <v>70</v>
      </c>
      <c r="W278">
        <v>455</v>
      </c>
      <c r="X278" t="s">
        <v>42</v>
      </c>
      <c r="Y278" t="s">
        <v>983</v>
      </c>
      <c r="Z278">
        <v>60</v>
      </c>
      <c r="AA278">
        <v>1059860</v>
      </c>
      <c r="AB278">
        <v>0.7</v>
      </c>
      <c r="AC278">
        <v>60</v>
      </c>
      <c r="AD278" t="s">
        <v>984</v>
      </c>
      <c r="AE278" t="s">
        <v>985</v>
      </c>
      <c r="AF278">
        <v>50</v>
      </c>
      <c r="AG278">
        <v>277</v>
      </c>
      <c r="AH278">
        <v>75</v>
      </c>
      <c r="AI278">
        <v>50</v>
      </c>
      <c r="AJ278">
        <v>125</v>
      </c>
      <c r="AK278" t="s">
        <v>102</v>
      </c>
      <c r="AL278" t="s">
        <v>62</v>
      </c>
      <c r="AM278">
        <v>19.8</v>
      </c>
      <c r="AN278">
        <v>3</v>
      </c>
      <c r="AO278">
        <v>0</v>
      </c>
    </row>
    <row r="279" spans="1:41" hidden="1">
      <c r="A279" t="s">
        <v>986</v>
      </c>
      <c r="B279">
        <v>0.5</v>
      </c>
      <c r="C279">
        <v>1</v>
      </c>
      <c r="D279">
        <v>1</v>
      </c>
      <c r="E279">
        <v>4</v>
      </c>
      <c r="F279">
        <v>1</v>
      </c>
      <c r="G279">
        <v>0.5</v>
      </c>
      <c r="H279">
        <v>0.5</v>
      </c>
      <c r="I279">
        <v>1</v>
      </c>
      <c r="J279">
        <v>1</v>
      </c>
      <c r="K279">
        <v>1</v>
      </c>
      <c r="L279">
        <v>0</v>
      </c>
      <c r="M279">
        <v>1</v>
      </c>
      <c r="N279">
        <v>1</v>
      </c>
      <c r="O279">
        <v>1</v>
      </c>
      <c r="P279">
        <v>1</v>
      </c>
      <c r="Q279">
        <v>2</v>
      </c>
      <c r="R279">
        <v>0.5</v>
      </c>
      <c r="S279">
        <v>0.5</v>
      </c>
      <c r="T279">
        <v>30</v>
      </c>
      <c r="U279">
        <v>5120</v>
      </c>
      <c r="V279">
        <v>70</v>
      </c>
      <c r="W279">
        <v>270</v>
      </c>
      <c r="X279" t="s">
        <v>131</v>
      </c>
      <c r="Y279" t="s">
        <v>987</v>
      </c>
      <c r="Z279">
        <v>30</v>
      </c>
      <c r="AA279">
        <v>1000000</v>
      </c>
      <c r="AB279">
        <v>0.6</v>
      </c>
      <c r="AC279">
        <v>40</v>
      </c>
      <c r="AD279" t="s">
        <v>988</v>
      </c>
      <c r="AE279" t="s">
        <v>989</v>
      </c>
      <c r="AF279">
        <v>50</v>
      </c>
      <c r="AG279">
        <v>278</v>
      </c>
      <c r="AH279">
        <v>55</v>
      </c>
      <c r="AI279">
        <v>30</v>
      </c>
      <c r="AJ279">
        <v>85</v>
      </c>
      <c r="AK279" t="s">
        <v>67</v>
      </c>
      <c r="AL279" t="s">
        <v>62</v>
      </c>
      <c r="AM279">
        <v>9.5</v>
      </c>
      <c r="AN279">
        <v>3</v>
      </c>
      <c r="AO279">
        <v>0</v>
      </c>
    </row>
    <row r="280" spans="1:41" hidden="1">
      <c r="A280" t="s">
        <v>990</v>
      </c>
      <c r="B280">
        <v>0.5</v>
      </c>
      <c r="C280">
        <v>1</v>
      </c>
      <c r="D280">
        <v>1</v>
      </c>
      <c r="E280">
        <v>4</v>
      </c>
      <c r="F280">
        <v>1</v>
      </c>
      <c r="G280">
        <v>0.5</v>
      </c>
      <c r="H280">
        <v>0.5</v>
      </c>
      <c r="I280">
        <v>1</v>
      </c>
      <c r="J280">
        <v>1</v>
      </c>
      <c r="K280">
        <v>1</v>
      </c>
      <c r="L280">
        <v>0</v>
      </c>
      <c r="M280">
        <v>1</v>
      </c>
      <c r="N280">
        <v>1</v>
      </c>
      <c r="O280">
        <v>1</v>
      </c>
      <c r="P280">
        <v>1</v>
      </c>
      <c r="Q280">
        <v>2</v>
      </c>
      <c r="R280">
        <v>0.5</v>
      </c>
      <c r="S280">
        <v>0.5</v>
      </c>
      <c r="T280">
        <v>50</v>
      </c>
      <c r="U280">
        <v>5120</v>
      </c>
      <c r="V280">
        <v>70</v>
      </c>
      <c r="W280">
        <v>440</v>
      </c>
      <c r="X280" t="s">
        <v>42</v>
      </c>
      <c r="Y280" t="s">
        <v>991</v>
      </c>
      <c r="Z280">
        <v>100</v>
      </c>
      <c r="AA280">
        <v>1000000</v>
      </c>
      <c r="AB280">
        <v>1.2</v>
      </c>
      <c r="AC280">
        <v>60</v>
      </c>
      <c r="AD280" t="s">
        <v>992</v>
      </c>
      <c r="AE280" t="s">
        <v>993</v>
      </c>
      <c r="AF280">
        <v>50</v>
      </c>
      <c r="AG280">
        <v>279</v>
      </c>
      <c r="AH280">
        <v>95</v>
      </c>
      <c r="AI280">
        <v>70</v>
      </c>
      <c r="AJ280">
        <v>65</v>
      </c>
      <c r="AK280" t="s">
        <v>67</v>
      </c>
      <c r="AL280" t="s">
        <v>62</v>
      </c>
      <c r="AM280">
        <v>28</v>
      </c>
      <c r="AN280">
        <v>3</v>
      </c>
      <c r="AO280">
        <v>0</v>
      </c>
    </row>
    <row r="281" spans="1:41" hidden="1">
      <c r="A281" t="s">
        <v>994</v>
      </c>
      <c r="B281">
        <v>1</v>
      </c>
      <c r="C281">
        <v>1</v>
      </c>
      <c r="D281">
        <v>0</v>
      </c>
      <c r="E281">
        <v>1</v>
      </c>
      <c r="F281">
        <v>1</v>
      </c>
      <c r="G281">
        <v>0.25</v>
      </c>
      <c r="H281">
        <v>1</v>
      </c>
      <c r="I281">
        <v>1</v>
      </c>
      <c r="J281">
        <v>2</v>
      </c>
      <c r="K281">
        <v>1</v>
      </c>
      <c r="L281">
        <v>1</v>
      </c>
      <c r="M281">
        <v>1</v>
      </c>
      <c r="N281">
        <v>1</v>
      </c>
      <c r="O281">
        <v>2</v>
      </c>
      <c r="P281">
        <v>0.5</v>
      </c>
      <c r="Q281">
        <v>1</v>
      </c>
      <c r="R281">
        <v>2</v>
      </c>
      <c r="S281">
        <v>1</v>
      </c>
      <c r="T281">
        <v>25</v>
      </c>
      <c r="U281">
        <v>5120</v>
      </c>
      <c r="V281">
        <v>35</v>
      </c>
      <c r="W281">
        <v>198</v>
      </c>
      <c r="X281" t="s">
        <v>147</v>
      </c>
      <c r="Y281" t="s">
        <v>995</v>
      </c>
      <c r="Z281">
        <v>25</v>
      </c>
      <c r="AA281">
        <v>1250000</v>
      </c>
      <c r="AB281">
        <v>0.4</v>
      </c>
      <c r="AC281">
        <v>28</v>
      </c>
      <c r="AD281" t="s">
        <v>996</v>
      </c>
      <c r="AE281" t="s">
        <v>997</v>
      </c>
      <c r="AF281">
        <v>50</v>
      </c>
      <c r="AG281">
        <v>280</v>
      </c>
      <c r="AH281">
        <v>45</v>
      </c>
      <c r="AI281">
        <v>35</v>
      </c>
      <c r="AJ281">
        <v>40</v>
      </c>
      <c r="AK281" t="s">
        <v>266</v>
      </c>
      <c r="AL281" t="s">
        <v>168</v>
      </c>
      <c r="AM281">
        <v>6.6</v>
      </c>
      <c r="AN281">
        <v>3</v>
      </c>
      <c r="AO281">
        <v>0</v>
      </c>
    </row>
    <row r="282" spans="1:41" hidden="1">
      <c r="A282" t="s">
        <v>994</v>
      </c>
      <c r="B282">
        <v>1</v>
      </c>
      <c r="C282">
        <v>1</v>
      </c>
      <c r="D282">
        <v>0</v>
      </c>
      <c r="E282">
        <v>1</v>
      </c>
      <c r="F282">
        <v>1</v>
      </c>
      <c r="G282">
        <v>0.25</v>
      </c>
      <c r="H282">
        <v>1</v>
      </c>
      <c r="I282">
        <v>1</v>
      </c>
      <c r="J282">
        <v>2</v>
      </c>
      <c r="K282">
        <v>1</v>
      </c>
      <c r="L282">
        <v>1</v>
      </c>
      <c r="M282">
        <v>1</v>
      </c>
      <c r="N282">
        <v>1</v>
      </c>
      <c r="O282">
        <v>2</v>
      </c>
      <c r="P282">
        <v>0.5</v>
      </c>
      <c r="Q282">
        <v>1</v>
      </c>
      <c r="R282">
        <v>2</v>
      </c>
      <c r="S282">
        <v>1</v>
      </c>
      <c r="T282">
        <v>35</v>
      </c>
      <c r="U282">
        <v>5120</v>
      </c>
      <c r="V282">
        <v>35</v>
      </c>
      <c r="W282">
        <v>278</v>
      </c>
      <c r="X282" t="s">
        <v>81</v>
      </c>
      <c r="Y282" t="s">
        <v>998</v>
      </c>
      <c r="Z282">
        <v>35</v>
      </c>
      <c r="AA282">
        <v>1250000</v>
      </c>
      <c r="AB282">
        <v>0.8</v>
      </c>
      <c r="AC282">
        <v>38</v>
      </c>
      <c r="AD282" t="s">
        <v>999</v>
      </c>
      <c r="AE282" t="s">
        <v>1000</v>
      </c>
      <c r="AF282">
        <v>50</v>
      </c>
      <c r="AG282">
        <v>281</v>
      </c>
      <c r="AH282">
        <v>65</v>
      </c>
      <c r="AI282">
        <v>55</v>
      </c>
      <c r="AJ282">
        <v>50</v>
      </c>
      <c r="AK282" t="s">
        <v>266</v>
      </c>
      <c r="AL282" t="s">
        <v>168</v>
      </c>
      <c r="AM282">
        <v>20.2</v>
      </c>
      <c r="AN282">
        <v>3</v>
      </c>
      <c r="AO282">
        <v>0</v>
      </c>
    </row>
    <row r="283" spans="1:41" hidden="1">
      <c r="A283" t="s">
        <v>994</v>
      </c>
      <c r="B283">
        <v>1</v>
      </c>
      <c r="C283">
        <v>1</v>
      </c>
      <c r="D283">
        <v>0</v>
      </c>
      <c r="E283">
        <v>1</v>
      </c>
      <c r="F283">
        <v>1</v>
      </c>
      <c r="G283">
        <v>0.25</v>
      </c>
      <c r="H283">
        <v>1</v>
      </c>
      <c r="I283">
        <v>1</v>
      </c>
      <c r="J283">
        <v>2</v>
      </c>
      <c r="K283">
        <v>1</v>
      </c>
      <c r="L283">
        <v>1</v>
      </c>
      <c r="M283">
        <v>1</v>
      </c>
      <c r="N283">
        <v>1</v>
      </c>
      <c r="O283">
        <v>2</v>
      </c>
      <c r="P283">
        <v>0.5</v>
      </c>
      <c r="Q283">
        <v>1</v>
      </c>
      <c r="R283">
        <v>2</v>
      </c>
      <c r="S283">
        <v>1</v>
      </c>
      <c r="T283">
        <v>85</v>
      </c>
      <c r="U283">
        <v>5120</v>
      </c>
      <c r="V283">
        <v>35</v>
      </c>
      <c r="W283">
        <v>618</v>
      </c>
      <c r="X283" t="s">
        <v>42</v>
      </c>
      <c r="Y283" t="s">
        <v>1001</v>
      </c>
      <c r="Z283">
        <v>65</v>
      </c>
      <c r="AA283">
        <v>1250000</v>
      </c>
      <c r="AB283">
        <v>1.6</v>
      </c>
      <c r="AC283">
        <v>68</v>
      </c>
      <c r="AD283" t="s">
        <v>1002</v>
      </c>
      <c r="AE283" t="s">
        <v>1003</v>
      </c>
      <c r="AF283">
        <v>50</v>
      </c>
      <c r="AG283">
        <v>282</v>
      </c>
      <c r="AH283">
        <v>165</v>
      </c>
      <c r="AI283">
        <v>135</v>
      </c>
      <c r="AJ283">
        <v>100</v>
      </c>
      <c r="AK283" t="s">
        <v>266</v>
      </c>
      <c r="AL283" t="s">
        <v>168</v>
      </c>
      <c r="AM283">
        <v>48.4</v>
      </c>
      <c r="AN283">
        <v>3</v>
      </c>
      <c r="AO283">
        <v>0</v>
      </c>
    </row>
    <row r="284" spans="1:41" hidden="1">
      <c r="A284" t="s">
        <v>1004</v>
      </c>
      <c r="B284">
        <v>1</v>
      </c>
      <c r="C284">
        <v>1</v>
      </c>
      <c r="D284">
        <v>1</v>
      </c>
      <c r="E284">
        <v>2</v>
      </c>
      <c r="F284">
        <v>1</v>
      </c>
      <c r="G284">
        <v>0.5</v>
      </c>
      <c r="H284">
        <v>1</v>
      </c>
      <c r="I284">
        <v>2</v>
      </c>
      <c r="J284">
        <v>1</v>
      </c>
      <c r="K284">
        <v>1</v>
      </c>
      <c r="L284">
        <v>0.5</v>
      </c>
      <c r="M284">
        <v>0.5</v>
      </c>
      <c r="N284">
        <v>1</v>
      </c>
      <c r="O284">
        <v>1</v>
      </c>
      <c r="P284">
        <v>1</v>
      </c>
      <c r="Q284">
        <v>2</v>
      </c>
      <c r="R284">
        <v>0.5</v>
      </c>
      <c r="S284">
        <v>0.5</v>
      </c>
      <c r="T284">
        <v>30</v>
      </c>
      <c r="U284">
        <v>3840</v>
      </c>
      <c r="V284">
        <v>70</v>
      </c>
      <c r="W284">
        <v>269</v>
      </c>
      <c r="X284" t="s">
        <v>262</v>
      </c>
      <c r="Y284" t="s">
        <v>1005</v>
      </c>
      <c r="Z284">
        <v>32</v>
      </c>
      <c r="AA284">
        <v>1000000</v>
      </c>
      <c r="AB284">
        <v>0.5</v>
      </c>
      <c r="AC284">
        <v>40</v>
      </c>
      <c r="AD284" t="s">
        <v>1006</v>
      </c>
      <c r="AE284" t="s">
        <v>1007</v>
      </c>
      <c r="AF284">
        <v>50</v>
      </c>
      <c r="AG284">
        <v>283</v>
      </c>
      <c r="AH284">
        <v>50</v>
      </c>
      <c r="AI284">
        <v>52</v>
      </c>
      <c r="AJ284">
        <v>65</v>
      </c>
      <c r="AK284" t="s">
        <v>79</v>
      </c>
      <c r="AL284" t="s">
        <v>67</v>
      </c>
      <c r="AM284">
        <v>1.7</v>
      </c>
      <c r="AN284">
        <v>3</v>
      </c>
      <c r="AO284">
        <v>0</v>
      </c>
    </row>
    <row r="285" spans="1:41" hidden="1">
      <c r="A285" t="s">
        <v>1008</v>
      </c>
      <c r="B285">
        <v>0.5</v>
      </c>
      <c r="C285">
        <v>1</v>
      </c>
      <c r="D285">
        <v>1</v>
      </c>
      <c r="E285">
        <v>2</v>
      </c>
      <c r="F285">
        <v>1</v>
      </c>
      <c r="G285">
        <v>0.25</v>
      </c>
      <c r="H285">
        <v>2</v>
      </c>
      <c r="I285">
        <v>2</v>
      </c>
      <c r="J285">
        <v>1</v>
      </c>
      <c r="K285">
        <v>0.25</v>
      </c>
      <c r="L285">
        <v>0</v>
      </c>
      <c r="M285">
        <v>2</v>
      </c>
      <c r="N285">
        <v>1</v>
      </c>
      <c r="O285">
        <v>1</v>
      </c>
      <c r="P285">
        <v>1</v>
      </c>
      <c r="Q285">
        <v>4</v>
      </c>
      <c r="R285">
        <v>1</v>
      </c>
      <c r="S285">
        <v>1</v>
      </c>
      <c r="T285">
        <v>60</v>
      </c>
      <c r="U285">
        <v>3840</v>
      </c>
      <c r="V285">
        <v>70</v>
      </c>
      <c r="W285">
        <v>454</v>
      </c>
      <c r="X285" t="s">
        <v>136</v>
      </c>
      <c r="Y285" t="s">
        <v>1009</v>
      </c>
      <c r="Z285">
        <v>62</v>
      </c>
      <c r="AA285">
        <v>1000000</v>
      </c>
      <c r="AB285">
        <v>0.8</v>
      </c>
      <c r="AC285">
        <v>70</v>
      </c>
      <c r="AD285" t="s">
        <v>1010</v>
      </c>
      <c r="AE285" t="s">
        <v>1011</v>
      </c>
      <c r="AF285">
        <v>50</v>
      </c>
      <c r="AG285">
        <v>284</v>
      </c>
      <c r="AH285">
        <v>100</v>
      </c>
      <c r="AI285">
        <v>82</v>
      </c>
      <c r="AJ285">
        <v>80</v>
      </c>
      <c r="AK285" t="s">
        <v>79</v>
      </c>
      <c r="AL285" t="s">
        <v>62</v>
      </c>
      <c r="AM285">
        <v>3.6</v>
      </c>
      <c r="AN285">
        <v>3</v>
      </c>
      <c r="AO285">
        <v>0</v>
      </c>
    </row>
    <row r="286" spans="1:41" hidden="1">
      <c r="A286" t="s">
        <v>1012</v>
      </c>
      <c r="B286">
        <v>2</v>
      </c>
      <c r="C286">
        <v>1</v>
      </c>
      <c r="D286">
        <v>1</v>
      </c>
      <c r="E286">
        <v>0.5</v>
      </c>
      <c r="F286">
        <v>1</v>
      </c>
      <c r="G286">
        <v>1</v>
      </c>
      <c r="H286">
        <v>2</v>
      </c>
      <c r="I286">
        <v>2</v>
      </c>
      <c r="J286">
        <v>1</v>
      </c>
      <c r="K286">
        <v>0.5</v>
      </c>
      <c r="L286">
        <v>0.5</v>
      </c>
      <c r="M286">
        <v>2</v>
      </c>
      <c r="N286">
        <v>1</v>
      </c>
      <c r="O286">
        <v>2</v>
      </c>
      <c r="P286">
        <v>1</v>
      </c>
      <c r="Q286">
        <v>1</v>
      </c>
      <c r="R286">
        <v>1</v>
      </c>
      <c r="S286">
        <v>0.5</v>
      </c>
      <c r="T286">
        <v>40</v>
      </c>
      <c r="U286">
        <v>3840</v>
      </c>
      <c r="V286">
        <v>70</v>
      </c>
      <c r="W286">
        <v>295</v>
      </c>
      <c r="X286" t="s">
        <v>75</v>
      </c>
      <c r="Y286" t="s">
        <v>206</v>
      </c>
      <c r="Z286">
        <v>60</v>
      </c>
      <c r="AA286">
        <v>1640000</v>
      </c>
      <c r="AB286">
        <v>0.4</v>
      </c>
      <c r="AC286">
        <v>60</v>
      </c>
      <c r="AD286" t="s">
        <v>1013</v>
      </c>
      <c r="AE286" t="s">
        <v>1014</v>
      </c>
      <c r="AF286">
        <v>50</v>
      </c>
      <c r="AG286">
        <v>285</v>
      </c>
      <c r="AH286">
        <v>40</v>
      </c>
      <c r="AI286">
        <v>60</v>
      </c>
      <c r="AJ286">
        <v>35</v>
      </c>
      <c r="AK286" t="s">
        <v>46</v>
      </c>
      <c r="AM286">
        <v>4.5</v>
      </c>
      <c r="AN286">
        <v>3</v>
      </c>
      <c r="AO286">
        <v>0</v>
      </c>
    </row>
    <row r="287" spans="1:41" hidden="1">
      <c r="A287" t="s">
        <v>1015</v>
      </c>
      <c r="B287">
        <v>1</v>
      </c>
      <c r="C287">
        <v>0.5</v>
      </c>
      <c r="D287">
        <v>1</v>
      </c>
      <c r="E287">
        <v>0.5</v>
      </c>
      <c r="F287">
        <v>2</v>
      </c>
      <c r="G287">
        <v>1</v>
      </c>
      <c r="H287">
        <v>2</v>
      </c>
      <c r="I287">
        <v>4</v>
      </c>
      <c r="J287">
        <v>1</v>
      </c>
      <c r="K287">
        <v>0.5</v>
      </c>
      <c r="L287">
        <v>0.5</v>
      </c>
      <c r="M287">
        <v>2</v>
      </c>
      <c r="N287">
        <v>1</v>
      </c>
      <c r="O287">
        <v>2</v>
      </c>
      <c r="P287">
        <v>2</v>
      </c>
      <c r="Q287">
        <v>0.5</v>
      </c>
      <c r="R287">
        <v>1</v>
      </c>
      <c r="S287">
        <v>0.5</v>
      </c>
      <c r="T287">
        <v>130</v>
      </c>
      <c r="U287">
        <v>3840</v>
      </c>
      <c r="V287">
        <v>70</v>
      </c>
      <c r="W287">
        <v>460</v>
      </c>
      <c r="X287" t="s">
        <v>119</v>
      </c>
      <c r="Y287" t="s">
        <v>206</v>
      </c>
      <c r="Z287">
        <v>80</v>
      </c>
      <c r="AA287">
        <v>1640000</v>
      </c>
      <c r="AB287">
        <v>1.2</v>
      </c>
      <c r="AC287">
        <v>60</v>
      </c>
      <c r="AD287" t="s">
        <v>1016</v>
      </c>
      <c r="AE287" t="s">
        <v>1017</v>
      </c>
      <c r="AF287">
        <v>50</v>
      </c>
      <c r="AG287">
        <v>286</v>
      </c>
      <c r="AH287">
        <v>60</v>
      </c>
      <c r="AI287">
        <v>60</v>
      </c>
      <c r="AJ287">
        <v>70</v>
      </c>
      <c r="AK287" t="s">
        <v>46</v>
      </c>
      <c r="AL287" t="s">
        <v>243</v>
      </c>
      <c r="AM287">
        <v>39.200000000000003</v>
      </c>
      <c r="AN287">
        <v>3</v>
      </c>
      <c r="AO287">
        <v>0</v>
      </c>
    </row>
    <row r="288" spans="1:41" hidden="1">
      <c r="A288" t="s">
        <v>1018</v>
      </c>
      <c r="B288">
        <v>1</v>
      </c>
      <c r="C288">
        <v>1</v>
      </c>
      <c r="D288">
        <v>1</v>
      </c>
      <c r="E288">
        <v>1</v>
      </c>
      <c r="F288">
        <v>1</v>
      </c>
      <c r="G288">
        <v>2</v>
      </c>
      <c r="H288">
        <v>1</v>
      </c>
      <c r="I288">
        <v>1</v>
      </c>
      <c r="J288">
        <v>0</v>
      </c>
      <c r="K288">
        <v>1</v>
      </c>
      <c r="L288">
        <v>1</v>
      </c>
      <c r="M288">
        <v>1</v>
      </c>
      <c r="N288">
        <v>1</v>
      </c>
      <c r="O288">
        <v>1</v>
      </c>
      <c r="P288">
        <v>1</v>
      </c>
      <c r="Q288">
        <v>1</v>
      </c>
      <c r="R288">
        <v>1</v>
      </c>
      <c r="S288">
        <v>1</v>
      </c>
      <c r="T288">
        <v>60</v>
      </c>
      <c r="U288">
        <v>3840</v>
      </c>
      <c r="V288">
        <v>70</v>
      </c>
      <c r="W288">
        <v>280</v>
      </c>
      <c r="X288" t="s">
        <v>75</v>
      </c>
      <c r="Y288" t="s">
        <v>1019</v>
      </c>
      <c r="Z288">
        <v>60</v>
      </c>
      <c r="AA288">
        <v>1250000</v>
      </c>
      <c r="AB288">
        <v>0.8</v>
      </c>
      <c r="AC288">
        <v>60</v>
      </c>
      <c r="AD288" t="s">
        <v>1020</v>
      </c>
      <c r="AE288" t="s">
        <v>1021</v>
      </c>
      <c r="AF288">
        <v>50</v>
      </c>
      <c r="AG288">
        <v>287</v>
      </c>
      <c r="AH288">
        <v>35</v>
      </c>
      <c r="AI288">
        <v>35</v>
      </c>
      <c r="AJ288">
        <v>30</v>
      </c>
      <c r="AK288" t="s">
        <v>102</v>
      </c>
      <c r="AM288">
        <v>24</v>
      </c>
      <c r="AN288">
        <v>3</v>
      </c>
      <c r="AO288">
        <v>0</v>
      </c>
    </row>
    <row r="289" spans="1:41" hidden="1">
      <c r="A289" t="s">
        <v>1022</v>
      </c>
      <c r="B289">
        <v>1</v>
      </c>
      <c r="C289">
        <v>1</v>
      </c>
      <c r="D289">
        <v>1</v>
      </c>
      <c r="E289">
        <v>1</v>
      </c>
      <c r="F289">
        <v>1</v>
      </c>
      <c r="G289">
        <v>2</v>
      </c>
      <c r="H289">
        <v>1</v>
      </c>
      <c r="I289">
        <v>1</v>
      </c>
      <c r="J289">
        <v>0</v>
      </c>
      <c r="K289">
        <v>1</v>
      </c>
      <c r="L289">
        <v>1</v>
      </c>
      <c r="M289">
        <v>1</v>
      </c>
      <c r="N289">
        <v>1</v>
      </c>
      <c r="O289">
        <v>1</v>
      </c>
      <c r="P289">
        <v>1</v>
      </c>
      <c r="Q289">
        <v>1</v>
      </c>
      <c r="R289">
        <v>1</v>
      </c>
      <c r="S289">
        <v>1</v>
      </c>
      <c r="T289">
        <v>80</v>
      </c>
      <c r="U289">
        <v>3840</v>
      </c>
      <c r="V289">
        <v>70</v>
      </c>
      <c r="W289">
        <v>440</v>
      </c>
      <c r="X289" t="s">
        <v>81</v>
      </c>
      <c r="Y289" t="s">
        <v>1023</v>
      </c>
      <c r="Z289">
        <v>80</v>
      </c>
      <c r="AA289">
        <v>1250000</v>
      </c>
      <c r="AB289">
        <v>1.4</v>
      </c>
      <c r="AC289">
        <v>80</v>
      </c>
      <c r="AD289" t="s">
        <v>1024</v>
      </c>
      <c r="AE289" t="s">
        <v>1025</v>
      </c>
      <c r="AF289">
        <v>50</v>
      </c>
      <c r="AG289">
        <v>288</v>
      </c>
      <c r="AH289">
        <v>55</v>
      </c>
      <c r="AI289">
        <v>55</v>
      </c>
      <c r="AJ289">
        <v>90</v>
      </c>
      <c r="AK289" t="s">
        <v>102</v>
      </c>
      <c r="AM289">
        <v>46.5</v>
      </c>
      <c r="AN289">
        <v>3</v>
      </c>
      <c r="AO289">
        <v>0</v>
      </c>
    </row>
    <row r="290" spans="1:41" hidden="1">
      <c r="A290" t="s">
        <v>1018</v>
      </c>
      <c r="B290">
        <v>1</v>
      </c>
      <c r="C290">
        <v>1</v>
      </c>
      <c r="D290">
        <v>1</v>
      </c>
      <c r="E290">
        <v>1</v>
      </c>
      <c r="F290">
        <v>1</v>
      </c>
      <c r="G290">
        <v>2</v>
      </c>
      <c r="H290">
        <v>1</v>
      </c>
      <c r="I290">
        <v>1</v>
      </c>
      <c r="J290">
        <v>0</v>
      </c>
      <c r="K290">
        <v>1</v>
      </c>
      <c r="L290">
        <v>1</v>
      </c>
      <c r="M290">
        <v>1</v>
      </c>
      <c r="N290">
        <v>1</v>
      </c>
      <c r="O290">
        <v>1</v>
      </c>
      <c r="P290">
        <v>1</v>
      </c>
      <c r="Q290">
        <v>1</v>
      </c>
      <c r="R290">
        <v>1</v>
      </c>
      <c r="S290">
        <v>1</v>
      </c>
      <c r="T290">
        <v>160</v>
      </c>
      <c r="U290">
        <v>3840</v>
      </c>
      <c r="V290">
        <v>70</v>
      </c>
      <c r="W290">
        <v>670</v>
      </c>
      <c r="X290" t="s">
        <v>42</v>
      </c>
      <c r="Y290" t="s">
        <v>1026</v>
      </c>
      <c r="Z290">
        <v>100</v>
      </c>
      <c r="AA290">
        <v>1250000</v>
      </c>
      <c r="AB290">
        <v>2</v>
      </c>
      <c r="AC290">
        <v>150</v>
      </c>
      <c r="AD290" t="s">
        <v>1027</v>
      </c>
      <c r="AE290" t="s">
        <v>1028</v>
      </c>
      <c r="AF290">
        <v>50</v>
      </c>
      <c r="AG290">
        <v>289</v>
      </c>
      <c r="AH290">
        <v>95</v>
      </c>
      <c r="AI290">
        <v>65</v>
      </c>
      <c r="AJ290">
        <v>100</v>
      </c>
      <c r="AK290" t="s">
        <v>102</v>
      </c>
      <c r="AM290">
        <v>130.5</v>
      </c>
      <c r="AN290">
        <v>3</v>
      </c>
      <c r="AO290">
        <v>0</v>
      </c>
    </row>
    <row r="291" spans="1:41" hidden="1">
      <c r="A291" t="s">
        <v>1029</v>
      </c>
      <c r="B291">
        <v>1</v>
      </c>
      <c r="C291">
        <v>1</v>
      </c>
      <c r="D291">
        <v>1</v>
      </c>
      <c r="E291">
        <v>0</v>
      </c>
      <c r="F291">
        <v>1</v>
      </c>
      <c r="G291">
        <v>0.5</v>
      </c>
      <c r="H291">
        <v>2</v>
      </c>
      <c r="I291">
        <v>2</v>
      </c>
      <c r="J291">
        <v>1</v>
      </c>
      <c r="K291">
        <v>1</v>
      </c>
      <c r="L291">
        <v>0.5</v>
      </c>
      <c r="M291">
        <v>2</v>
      </c>
      <c r="N291">
        <v>1</v>
      </c>
      <c r="O291">
        <v>0.5</v>
      </c>
      <c r="P291">
        <v>1</v>
      </c>
      <c r="Q291">
        <v>1</v>
      </c>
      <c r="R291">
        <v>1</v>
      </c>
      <c r="S291">
        <v>2</v>
      </c>
      <c r="T291">
        <v>45</v>
      </c>
      <c r="U291">
        <v>3840</v>
      </c>
      <c r="V291">
        <v>70</v>
      </c>
      <c r="W291">
        <v>266</v>
      </c>
      <c r="X291" t="s">
        <v>75</v>
      </c>
      <c r="Y291" t="s">
        <v>1030</v>
      </c>
      <c r="Z291">
        <v>90</v>
      </c>
      <c r="AA291">
        <v>600000</v>
      </c>
      <c r="AB291">
        <v>0.5</v>
      </c>
      <c r="AC291">
        <v>31</v>
      </c>
      <c r="AD291" t="s">
        <v>1031</v>
      </c>
      <c r="AE291" t="s">
        <v>1032</v>
      </c>
      <c r="AF291">
        <v>50</v>
      </c>
      <c r="AG291">
        <v>290</v>
      </c>
      <c r="AH291">
        <v>30</v>
      </c>
      <c r="AI291">
        <v>30</v>
      </c>
      <c r="AJ291">
        <v>40</v>
      </c>
      <c r="AK291" t="s">
        <v>79</v>
      </c>
      <c r="AL291" t="s">
        <v>142</v>
      </c>
      <c r="AM291">
        <v>5.5</v>
      </c>
      <c r="AN291">
        <v>3</v>
      </c>
      <c r="AO291">
        <v>0</v>
      </c>
    </row>
    <row r="292" spans="1:41" hidden="1">
      <c r="A292" t="s">
        <v>1033</v>
      </c>
      <c r="B292">
        <v>0.5</v>
      </c>
      <c r="C292">
        <v>1</v>
      </c>
      <c r="D292">
        <v>1</v>
      </c>
      <c r="E292">
        <v>2</v>
      </c>
      <c r="F292">
        <v>1</v>
      </c>
      <c r="G292">
        <v>0.25</v>
      </c>
      <c r="H292">
        <v>2</v>
      </c>
      <c r="I292">
        <v>2</v>
      </c>
      <c r="J292">
        <v>1</v>
      </c>
      <c r="K292">
        <v>0.25</v>
      </c>
      <c r="L292">
        <v>0</v>
      </c>
      <c r="M292">
        <v>2</v>
      </c>
      <c r="N292">
        <v>1</v>
      </c>
      <c r="O292">
        <v>1</v>
      </c>
      <c r="P292">
        <v>1</v>
      </c>
      <c r="Q292">
        <v>4</v>
      </c>
      <c r="R292">
        <v>1</v>
      </c>
      <c r="S292">
        <v>1</v>
      </c>
      <c r="T292">
        <v>90</v>
      </c>
      <c r="U292">
        <v>3840</v>
      </c>
      <c r="V292">
        <v>70</v>
      </c>
      <c r="W292">
        <v>456</v>
      </c>
      <c r="X292" t="s">
        <v>81</v>
      </c>
      <c r="Y292" t="s">
        <v>1034</v>
      </c>
      <c r="Z292">
        <v>45</v>
      </c>
      <c r="AA292">
        <v>600000</v>
      </c>
      <c r="AB292">
        <v>0.8</v>
      </c>
      <c r="AC292">
        <v>61</v>
      </c>
      <c r="AD292" t="s">
        <v>1035</v>
      </c>
      <c r="AE292" t="s">
        <v>1036</v>
      </c>
      <c r="AF292">
        <v>50</v>
      </c>
      <c r="AG292">
        <v>291</v>
      </c>
      <c r="AH292">
        <v>50</v>
      </c>
      <c r="AI292">
        <v>50</v>
      </c>
      <c r="AJ292">
        <v>160</v>
      </c>
      <c r="AK292" t="s">
        <v>79</v>
      </c>
      <c r="AL292" t="s">
        <v>62</v>
      </c>
      <c r="AM292">
        <v>12</v>
      </c>
      <c r="AN292">
        <v>3</v>
      </c>
      <c r="AO292">
        <v>0</v>
      </c>
    </row>
    <row r="293" spans="1:41" hidden="1">
      <c r="A293" t="s">
        <v>1037</v>
      </c>
      <c r="B293">
        <v>0.5</v>
      </c>
      <c r="C293">
        <v>2</v>
      </c>
      <c r="D293">
        <v>1</v>
      </c>
      <c r="E293">
        <v>1</v>
      </c>
      <c r="F293">
        <v>1</v>
      </c>
      <c r="G293">
        <v>0</v>
      </c>
      <c r="H293">
        <v>2</v>
      </c>
      <c r="I293">
        <v>2</v>
      </c>
      <c r="J293">
        <v>2</v>
      </c>
      <c r="K293">
        <v>0.5</v>
      </c>
      <c r="L293">
        <v>0.5</v>
      </c>
      <c r="M293">
        <v>1</v>
      </c>
      <c r="N293">
        <v>0</v>
      </c>
      <c r="O293">
        <v>0.5</v>
      </c>
      <c r="P293">
        <v>1</v>
      </c>
      <c r="Q293">
        <v>2</v>
      </c>
      <c r="R293">
        <v>1</v>
      </c>
      <c r="S293">
        <v>1</v>
      </c>
      <c r="T293">
        <v>90</v>
      </c>
      <c r="U293">
        <v>3840</v>
      </c>
      <c r="V293">
        <v>70</v>
      </c>
      <c r="W293">
        <v>236</v>
      </c>
      <c r="X293" t="s">
        <v>42</v>
      </c>
      <c r="Y293" t="s">
        <v>1038</v>
      </c>
      <c r="Z293">
        <v>45</v>
      </c>
      <c r="AA293">
        <v>600000</v>
      </c>
      <c r="AB293">
        <v>0.8</v>
      </c>
      <c r="AC293">
        <v>1</v>
      </c>
      <c r="AD293" t="s">
        <v>1039</v>
      </c>
      <c r="AE293" t="s">
        <v>1040</v>
      </c>
      <c r="AG293">
        <v>292</v>
      </c>
      <c r="AH293">
        <v>30</v>
      </c>
      <c r="AI293">
        <v>30</v>
      </c>
      <c r="AJ293">
        <v>40</v>
      </c>
      <c r="AK293" t="s">
        <v>79</v>
      </c>
      <c r="AL293" t="s">
        <v>359</v>
      </c>
      <c r="AM293">
        <v>1.2</v>
      </c>
      <c r="AN293">
        <v>3</v>
      </c>
      <c r="AO293">
        <v>0</v>
      </c>
    </row>
    <row r="294" spans="1:41" hidden="1">
      <c r="A294" t="s">
        <v>1041</v>
      </c>
      <c r="B294">
        <v>1</v>
      </c>
      <c r="C294">
        <v>1</v>
      </c>
      <c r="D294">
        <v>1</v>
      </c>
      <c r="E294">
        <v>1</v>
      </c>
      <c r="F294">
        <v>1</v>
      </c>
      <c r="G294">
        <v>2</v>
      </c>
      <c r="H294">
        <v>1</v>
      </c>
      <c r="I294">
        <v>1</v>
      </c>
      <c r="J294">
        <v>0</v>
      </c>
      <c r="K294">
        <v>1</v>
      </c>
      <c r="L294">
        <v>1</v>
      </c>
      <c r="M294">
        <v>1</v>
      </c>
      <c r="N294">
        <v>1</v>
      </c>
      <c r="O294">
        <v>1</v>
      </c>
      <c r="P294">
        <v>1</v>
      </c>
      <c r="Q294">
        <v>1</v>
      </c>
      <c r="R294">
        <v>1</v>
      </c>
      <c r="S294">
        <v>1</v>
      </c>
      <c r="T294">
        <v>51</v>
      </c>
      <c r="U294">
        <v>5120</v>
      </c>
      <c r="V294">
        <v>70</v>
      </c>
      <c r="W294">
        <v>240</v>
      </c>
      <c r="X294" t="s">
        <v>131</v>
      </c>
      <c r="Y294" t="s">
        <v>1042</v>
      </c>
      <c r="Z294">
        <v>23</v>
      </c>
      <c r="AA294">
        <v>1059860</v>
      </c>
      <c r="AB294">
        <v>0.6</v>
      </c>
      <c r="AC294">
        <v>64</v>
      </c>
      <c r="AD294" t="s">
        <v>1043</v>
      </c>
      <c r="AE294" t="s">
        <v>1044</v>
      </c>
      <c r="AF294">
        <v>50</v>
      </c>
      <c r="AG294">
        <v>293</v>
      </c>
      <c r="AH294">
        <v>51</v>
      </c>
      <c r="AI294">
        <v>23</v>
      </c>
      <c r="AJ294">
        <v>28</v>
      </c>
      <c r="AK294" t="s">
        <v>102</v>
      </c>
      <c r="AM294">
        <v>16.3</v>
      </c>
      <c r="AN294">
        <v>3</v>
      </c>
      <c r="AO294">
        <v>0</v>
      </c>
    </row>
    <row r="295" spans="1:41" hidden="1">
      <c r="A295" t="s">
        <v>1045</v>
      </c>
      <c r="B295">
        <v>1</v>
      </c>
      <c r="C295">
        <v>1</v>
      </c>
      <c r="D295">
        <v>1</v>
      </c>
      <c r="E295">
        <v>1</v>
      </c>
      <c r="F295">
        <v>1</v>
      </c>
      <c r="G295">
        <v>2</v>
      </c>
      <c r="H295">
        <v>1</v>
      </c>
      <c r="I295">
        <v>1</v>
      </c>
      <c r="J295">
        <v>0</v>
      </c>
      <c r="K295">
        <v>1</v>
      </c>
      <c r="L295">
        <v>1</v>
      </c>
      <c r="M295">
        <v>1</v>
      </c>
      <c r="N295">
        <v>1</v>
      </c>
      <c r="O295">
        <v>1</v>
      </c>
      <c r="P295">
        <v>1</v>
      </c>
      <c r="Q295">
        <v>1</v>
      </c>
      <c r="R295">
        <v>1</v>
      </c>
      <c r="S295">
        <v>1</v>
      </c>
      <c r="T295">
        <v>71</v>
      </c>
      <c r="U295">
        <v>5120</v>
      </c>
      <c r="V295">
        <v>70</v>
      </c>
      <c r="W295">
        <v>360</v>
      </c>
      <c r="X295" t="s">
        <v>81</v>
      </c>
      <c r="Y295" t="s">
        <v>1046</v>
      </c>
      <c r="Z295">
        <v>43</v>
      </c>
      <c r="AA295">
        <v>1059860</v>
      </c>
      <c r="AB295">
        <v>1</v>
      </c>
      <c r="AC295">
        <v>84</v>
      </c>
      <c r="AD295" t="s">
        <v>1047</v>
      </c>
      <c r="AE295" t="s">
        <v>1048</v>
      </c>
      <c r="AF295">
        <v>50</v>
      </c>
      <c r="AG295">
        <v>294</v>
      </c>
      <c r="AH295">
        <v>71</v>
      </c>
      <c r="AI295">
        <v>43</v>
      </c>
      <c r="AJ295">
        <v>48</v>
      </c>
      <c r="AK295" t="s">
        <v>102</v>
      </c>
      <c r="AM295">
        <v>40.5</v>
      </c>
      <c r="AN295">
        <v>3</v>
      </c>
      <c r="AO295">
        <v>0</v>
      </c>
    </row>
    <row r="296" spans="1:41" hidden="1">
      <c r="A296" t="s">
        <v>1045</v>
      </c>
      <c r="B296">
        <v>1</v>
      </c>
      <c r="C296">
        <v>1</v>
      </c>
      <c r="D296">
        <v>1</v>
      </c>
      <c r="E296">
        <v>1</v>
      </c>
      <c r="F296">
        <v>1</v>
      </c>
      <c r="G296">
        <v>2</v>
      </c>
      <c r="H296">
        <v>1</v>
      </c>
      <c r="I296">
        <v>1</v>
      </c>
      <c r="J296">
        <v>0</v>
      </c>
      <c r="K296">
        <v>1</v>
      </c>
      <c r="L296">
        <v>1</v>
      </c>
      <c r="M296">
        <v>1</v>
      </c>
      <c r="N296">
        <v>1</v>
      </c>
      <c r="O296">
        <v>1</v>
      </c>
      <c r="P296">
        <v>1</v>
      </c>
      <c r="Q296">
        <v>1</v>
      </c>
      <c r="R296">
        <v>1</v>
      </c>
      <c r="S296">
        <v>1</v>
      </c>
      <c r="T296">
        <v>91</v>
      </c>
      <c r="U296">
        <v>5120</v>
      </c>
      <c r="V296">
        <v>70</v>
      </c>
      <c r="W296">
        <v>490</v>
      </c>
      <c r="X296" t="s">
        <v>42</v>
      </c>
      <c r="Y296" t="s">
        <v>1049</v>
      </c>
      <c r="Z296">
        <v>63</v>
      </c>
      <c r="AA296">
        <v>1059860</v>
      </c>
      <c r="AB296">
        <v>1.5</v>
      </c>
      <c r="AC296">
        <v>104</v>
      </c>
      <c r="AD296" t="s">
        <v>1050</v>
      </c>
      <c r="AE296" t="s">
        <v>1051</v>
      </c>
      <c r="AF296">
        <v>50</v>
      </c>
      <c r="AG296">
        <v>295</v>
      </c>
      <c r="AH296">
        <v>91</v>
      </c>
      <c r="AI296">
        <v>73</v>
      </c>
      <c r="AJ296">
        <v>68</v>
      </c>
      <c r="AK296" t="s">
        <v>102</v>
      </c>
      <c r="AM296">
        <v>84</v>
      </c>
      <c r="AN296">
        <v>3</v>
      </c>
      <c r="AO296">
        <v>0</v>
      </c>
    </row>
    <row r="297" spans="1:41" hidden="1">
      <c r="A297" t="s">
        <v>1052</v>
      </c>
      <c r="B297">
        <v>0.5</v>
      </c>
      <c r="C297">
        <v>0.5</v>
      </c>
      <c r="D297">
        <v>1</v>
      </c>
      <c r="E297">
        <v>1</v>
      </c>
      <c r="F297">
        <v>2</v>
      </c>
      <c r="G297">
        <v>1</v>
      </c>
      <c r="H297">
        <v>1</v>
      </c>
      <c r="I297">
        <v>2</v>
      </c>
      <c r="J297">
        <v>1</v>
      </c>
      <c r="K297">
        <v>1</v>
      </c>
      <c r="L297">
        <v>1</v>
      </c>
      <c r="M297">
        <v>1</v>
      </c>
      <c r="N297">
        <v>1</v>
      </c>
      <c r="O297">
        <v>1</v>
      </c>
      <c r="P297">
        <v>2</v>
      </c>
      <c r="Q297">
        <v>0.5</v>
      </c>
      <c r="R297">
        <v>1</v>
      </c>
      <c r="S297">
        <v>1</v>
      </c>
      <c r="T297">
        <v>60</v>
      </c>
      <c r="U297">
        <v>5120</v>
      </c>
      <c r="V297">
        <v>70</v>
      </c>
      <c r="W297">
        <v>237</v>
      </c>
      <c r="X297" t="s">
        <v>273</v>
      </c>
      <c r="Y297" t="s">
        <v>1053</v>
      </c>
      <c r="Z297">
        <v>30</v>
      </c>
      <c r="AA297">
        <v>1640000</v>
      </c>
      <c r="AB297">
        <v>1</v>
      </c>
      <c r="AC297">
        <v>72</v>
      </c>
      <c r="AD297" t="s">
        <v>1054</v>
      </c>
      <c r="AE297" t="s">
        <v>1055</v>
      </c>
      <c r="AF297">
        <v>75.400000000000006</v>
      </c>
      <c r="AG297">
        <v>296</v>
      </c>
      <c r="AH297">
        <v>20</v>
      </c>
      <c r="AI297">
        <v>30</v>
      </c>
      <c r="AJ297">
        <v>25</v>
      </c>
      <c r="AK297" t="s">
        <v>243</v>
      </c>
      <c r="AM297">
        <v>86.4</v>
      </c>
      <c r="AN297">
        <v>3</v>
      </c>
      <c r="AO297">
        <v>0</v>
      </c>
    </row>
    <row r="298" spans="1:41" hidden="1">
      <c r="A298" t="s">
        <v>1052</v>
      </c>
      <c r="B298">
        <v>0.5</v>
      </c>
      <c r="C298">
        <v>0.5</v>
      </c>
      <c r="D298">
        <v>1</v>
      </c>
      <c r="E298">
        <v>1</v>
      </c>
      <c r="F298">
        <v>2</v>
      </c>
      <c r="G298">
        <v>1</v>
      </c>
      <c r="H298">
        <v>1</v>
      </c>
      <c r="I298">
        <v>2</v>
      </c>
      <c r="J298">
        <v>1</v>
      </c>
      <c r="K298">
        <v>1</v>
      </c>
      <c r="L298">
        <v>1</v>
      </c>
      <c r="M298">
        <v>1</v>
      </c>
      <c r="N298">
        <v>1</v>
      </c>
      <c r="O298">
        <v>1</v>
      </c>
      <c r="P298">
        <v>2</v>
      </c>
      <c r="Q298">
        <v>0.5</v>
      </c>
      <c r="R298">
        <v>1</v>
      </c>
      <c r="S298">
        <v>1</v>
      </c>
      <c r="T298">
        <v>120</v>
      </c>
      <c r="U298">
        <v>5120</v>
      </c>
      <c r="V298">
        <v>70</v>
      </c>
      <c r="W298">
        <v>474</v>
      </c>
      <c r="X298" t="s">
        <v>262</v>
      </c>
      <c r="Y298" t="s">
        <v>1056</v>
      </c>
      <c r="Z298">
        <v>60</v>
      </c>
      <c r="AA298">
        <v>1640000</v>
      </c>
      <c r="AB298">
        <v>2.2999999999999998</v>
      </c>
      <c r="AC298">
        <v>144</v>
      </c>
      <c r="AD298" t="s">
        <v>1057</v>
      </c>
      <c r="AE298" t="s">
        <v>1058</v>
      </c>
      <c r="AF298">
        <v>75.400000000000006</v>
      </c>
      <c r="AG298">
        <v>297</v>
      </c>
      <c r="AH298">
        <v>40</v>
      </c>
      <c r="AI298">
        <v>60</v>
      </c>
      <c r="AJ298">
        <v>50</v>
      </c>
      <c r="AK298" t="s">
        <v>243</v>
      </c>
      <c r="AM298">
        <v>253.8</v>
      </c>
      <c r="AN298">
        <v>3</v>
      </c>
      <c r="AO298">
        <v>0</v>
      </c>
    </row>
    <row r="299" spans="1:41" hidden="1">
      <c r="A299" t="s">
        <v>667</v>
      </c>
      <c r="B299">
        <v>0.5</v>
      </c>
      <c r="C299">
        <v>0.5</v>
      </c>
      <c r="D299">
        <v>0</v>
      </c>
      <c r="E299">
        <v>1</v>
      </c>
      <c r="F299">
        <v>1</v>
      </c>
      <c r="G299">
        <v>1</v>
      </c>
      <c r="H299">
        <v>1</v>
      </c>
      <c r="I299">
        <v>1</v>
      </c>
      <c r="J299">
        <v>0</v>
      </c>
      <c r="K299">
        <v>1</v>
      </c>
      <c r="L299">
        <v>1</v>
      </c>
      <c r="M299">
        <v>1</v>
      </c>
      <c r="N299">
        <v>1</v>
      </c>
      <c r="O299">
        <v>2</v>
      </c>
      <c r="P299">
        <v>1</v>
      </c>
      <c r="Q299">
        <v>1</v>
      </c>
      <c r="R299">
        <v>2</v>
      </c>
      <c r="S299">
        <v>1</v>
      </c>
      <c r="T299">
        <v>20</v>
      </c>
      <c r="U299">
        <v>2560</v>
      </c>
      <c r="V299">
        <v>70</v>
      </c>
      <c r="W299">
        <v>190</v>
      </c>
      <c r="X299" t="s">
        <v>164</v>
      </c>
      <c r="Y299" t="s">
        <v>1059</v>
      </c>
      <c r="Z299">
        <v>40</v>
      </c>
      <c r="AA299">
        <v>800000</v>
      </c>
      <c r="AB299">
        <v>0.2</v>
      </c>
      <c r="AC299">
        <v>50</v>
      </c>
      <c r="AD299" t="s">
        <v>1060</v>
      </c>
      <c r="AE299" t="s">
        <v>1061</v>
      </c>
      <c r="AF299">
        <v>24.6</v>
      </c>
      <c r="AG299">
        <v>298</v>
      </c>
      <c r="AH299">
        <v>20</v>
      </c>
      <c r="AI299">
        <v>40</v>
      </c>
      <c r="AJ299">
        <v>20</v>
      </c>
      <c r="AK299" t="s">
        <v>102</v>
      </c>
      <c r="AL299" t="s">
        <v>168</v>
      </c>
      <c r="AM299">
        <v>2</v>
      </c>
      <c r="AN299">
        <v>3</v>
      </c>
      <c r="AO299">
        <v>0</v>
      </c>
    </row>
    <row r="300" spans="1:41" hidden="1">
      <c r="A300" t="s">
        <v>1062</v>
      </c>
      <c r="B300">
        <v>1</v>
      </c>
      <c r="C300">
        <v>1</v>
      </c>
      <c r="D300">
        <v>1</v>
      </c>
      <c r="E300">
        <v>1</v>
      </c>
      <c r="F300">
        <v>1</v>
      </c>
      <c r="G300">
        <v>2</v>
      </c>
      <c r="H300">
        <v>0.5</v>
      </c>
      <c r="I300">
        <v>0.5</v>
      </c>
      <c r="J300">
        <v>1</v>
      </c>
      <c r="K300">
        <v>2</v>
      </c>
      <c r="L300">
        <v>2</v>
      </c>
      <c r="M300">
        <v>1</v>
      </c>
      <c r="N300">
        <v>0.5</v>
      </c>
      <c r="O300">
        <v>0.5</v>
      </c>
      <c r="P300">
        <v>1</v>
      </c>
      <c r="Q300">
        <v>1</v>
      </c>
      <c r="R300">
        <v>2</v>
      </c>
      <c r="S300">
        <v>2</v>
      </c>
      <c r="T300">
        <v>45</v>
      </c>
      <c r="U300">
        <v>5120</v>
      </c>
      <c r="V300">
        <v>70</v>
      </c>
      <c r="W300">
        <v>375</v>
      </c>
      <c r="X300" t="s">
        <v>75</v>
      </c>
      <c r="Y300" t="s">
        <v>1063</v>
      </c>
      <c r="Z300">
        <v>135</v>
      </c>
      <c r="AA300">
        <v>1000000</v>
      </c>
      <c r="AB300">
        <v>1</v>
      </c>
      <c r="AC300">
        <v>30</v>
      </c>
      <c r="AD300" t="s">
        <v>1064</v>
      </c>
      <c r="AE300" t="s">
        <v>1065</v>
      </c>
      <c r="AF300">
        <v>50</v>
      </c>
      <c r="AG300">
        <v>299</v>
      </c>
      <c r="AH300">
        <v>45</v>
      </c>
      <c r="AI300">
        <v>90</v>
      </c>
      <c r="AJ300">
        <v>30</v>
      </c>
      <c r="AK300" t="s">
        <v>300</v>
      </c>
      <c r="AM300">
        <v>97</v>
      </c>
      <c r="AN300">
        <v>3</v>
      </c>
      <c r="AO300">
        <v>0</v>
      </c>
    </row>
    <row r="301" spans="1:41" hidden="1">
      <c r="A301" t="s">
        <v>1066</v>
      </c>
      <c r="B301">
        <v>1</v>
      </c>
      <c r="C301">
        <v>1</v>
      </c>
      <c r="D301">
        <v>1</v>
      </c>
      <c r="E301">
        <v>1</v>
      </c>
      <c r="F301">
        <v>1</v>
      </c>
      <c r="G301">
        <v>2</v>
      </c>
      <c r="H301">
        <v>1</v>
      </c>
      <c r="I301">
        <v>1</v>
      </c>
      <c r="J301">
        <v>0</v>
      </c>
      <c r="K301">
        <v>1</v>
      </c>
      <c r="L301">
        <v>1</v>
      </c>
      <c r="M301">
        <v>1</v>
      </c>
      <c r="N301">
        <v>1</v>
      </c>
      <c r="O301">
        <v>1</v>
      </c>
      <c r="P301">
        <v>1</v>
      </c>
      <c r="Q301">
        <v>1</v>
      </c>
      <c r="R301">
        <v>1</v>
      </c>
      <c r="S301">
        <v>1</v>
      </c>
      <c r="T301">
        <v>45</v>
      </c>
      <c r="U301">
        <v>3840</v>
      </c>
      <c r="V301">
        <v>70</v>
      </c>
      <c r="W301">
        <v>260</v>
      </c>
      <c r="X301" t="s">
        <v>75</v>
      </c>
      <c r="Y301" t="s">
        <v>1067</v>
      </c>
      <c r="Z301">
        <v>45</v>
      </c>
      <c r="AA301">
        <v>800000</v>
      </c>
      <c r="AB301">
        <v>0.6</v>
      </c>
      <c r="AC301">
        <v>50</v>
      </c>
      <c r="AD301" t="s">
        <v>1068</v>
      </c>
      <c r="AE301" t="s">
        <v>1069</v>
      </c>
      <c r="AF301">
        <v>24.6</v>
      </c>
      <c r="AG301">
        <v>300</v>
      </c>
      <c r="AH301">
        <v>35</v>
      </c>
      <c r="AI301">
        <v>35</v>
      </c>
      <c r="AJ301">
        <v>50</v>
      </c>
      <c r="AK301" t="s">
        <v>102</v>
      </c>
      <c r="AM301">
        <v>11</v>
      </c>
      <c r="AN301">
        <v>3</v>
      </c>
      <c r="AO301">
        <v>0</v>
      </c>
    </row>
    <row r="302" spans="1:41" hidden="1">
      <c r="A302" t="s">
        <v>1066</v>
      </c>
      <c r="B302">
        <v>1</v>
      </c>
      <c r="C302">
        <v>1</v>
      </c>
      <c r="D302">
        <v>1</v>
      </c>
      <c r="E302">
        <v>1</v>
      </c>
      <c r="F302">
        <v>1</v>
      </c>
      <c r="G302">
        <v>2</v>
      </c>
      <c r="H302">
        <v>1</v>
      </c>
      <c r="I302">
        <v>1</v>
      </c>
      <c r="J302">
        <v>0</v>
      </c>
      <c r="K302">
        <v>1</v>
      </c>
      <c r="L302">
        <v>1</v>
      </c>
      <c r="M302">
        <v>1</v>
      </c>
      <c r="N302">
        <v>1</v>
      </c>
      <c r="O302">
        <v>1</v>
      </c>
      <c r="P302">
        <v>1</v>
      </c>
      <c r="Q302">
        <v>1</v>
      </c>
      <c r="R302">
        <v>1</v>
      </c>
      <c r="S302">
        <v>1</v>
      </c>
      <c r="T302">
        <v>65</v>
      </c>
      <c r="U302">
        <v>3840</v>
      </c>
      <c r="V302">
        <v>70</v>
      </c>
      <c r="W302">
        <v>400</v>
      </c>
      <c r="X302" t="s">
        <v>293</v>
      </c>
      <c r="Y302" t="s">
        <v>1070</v>
      </c>
      <c r="Z302">
        <v>65</v>
      </c>
      <c r="AA302">
        <v>800000</v>
      </c>
      <c r="AB302">
        <v>1.1000000000000001</v>
      </c>
      <c r="AC302">
        <v>70</v>
      </c>
      <c r="AD302" t="s">
        <v>1071</v>
      </c>
      <c r="AE302" t="s">
        <v>1072</v>
      </c>
      <c r="AF302">
        <v>24.6</v>
      </c>
      <c r="AG302">
        <v>301</v>
      </c>
      <c r="AH302">
        <v>55</v>
      </c>
      <c r="AI302">
        <v>55</v>
      </c>
      <c r="AJ302">
        <v>90</v>
      </c>
      <c r="AK302" t="s">
        <v>102</v>
      </c>
      <c r="AM302">
        <v>32.6</v>
      </c>
      <c r="AN302">
        <v>3</v>
      </c>
      <c r="AO302">
        <v>0</v>
      </c>
    </row>
    <row r="303" spans="1:41" hidden="1">
      <c r="A303" t="s">
        <v>1073</v>
      </c>
      <c r="B303">
        <v>1</v>
      </c>
      <c r="C303">
        <v>1</v>
      </c>
      <c r="D303">
        <v>1</v>
      </c>
      <c r="E303">
        <v>1</v>
      </c>
      <c r="F303">
        <v>2</v>
      </c>
      <c r="G303">
        <v>0</v>
      </c>
      <c r="H303">
        <v>1</v>
      </c>
      <c r="I303">
        <v>1</v>
      </c>
      <c r="J303">
        <v>1</v>
      </c>
      <c r="K303">
        <v>1</v>
      </c>
      <c r="L303">
        <v>1</v>
      </c>
      <c r="M303">
        <v>1</v>
      </c>
      <c r="N303">
        <v>0</v>
      </c>
      <c r="O303">
        <v>0.5</v>
      </c>
      <c r="P303">
        <v>0</v>
      </c>
      <c r="Q303">
        <v>1</v>
      </c>
      <c r="R303">
        <v>1</v>
      </c>
      <c r="S303">
        <v>1</v>
      </c>
      <c r="T303">
        <v>85</v>
      </c>
      <c r="U303">
        <v>6400</v>
      </c>
      <c r="V303">
        <v>35</v>
      </c>
      <c r="W303">
        <v>480</v>
      </c>
      <c r="X303" t="s">
        <v>42</v>
      </c>
      <c r="Y303" t="s">
        <v>719</v>
      </c>
      <c r="Z303">
        <v>125</v>
      </c>
      <c r="AA303">
        <v>1059860</v>
      </c>
      <c r="AB303">
        <v>0.5</v>
      </c>
      <c r="AC303">
        <v>50</v>
      </c>
      <c r="AD303" t="s">
        <v>1074</v>
      </c>
      <c r="AE303" t="s">
        <v>1075</v>
      </c>
      <c r="AF303">
        <v>50</v>
      </c>
      <c r="AG303">
        <v>302</v>
      </c>
      <c r="AH303">
        <v>85</v>
      </c>
      <c r="AI303">
        <v>115</v>
      </c>
      <c r="AJ303">
        <v>20</v>
      </c>
      <c r="AK303" t="s">
        <v>112</v>
      </c>
      <c r="AL303" t="s">
        <v>359</v>
      </c>
      <c r="AM303">
        <v>11</v>
      </c>
      <c r="AN303">
        <v>3</v>
      </c>
      <c r="AO303">
        <v>0</v>
      </c>
    </row>
    <row r="304" spans="1:41" hidden="1">
      <c r="A304" t="s">
        <v>1076</v>
      </c>
      <c r="B304">
        <v>0.25</v>
      </c>
      <c r="C304">
        <v>0.5</v>
      </c>
      <c r="D304">
        <v>0</v>
      </c>
      <c r="E304">
        <v>1</v>
      </c>
      <c r="F304">
        <v>0.5</v>
      </c>
      <c r="G304">
        <v>1</v>
      </c>
      <c r="H304">
        <v>2</v>
      </c>
      <c r="I304">
        <v>0.5</v>
      </c>
      <c r="J304">
        <v>1</v>
      </c>
      <c r="K304">
        <v>0.5</v>
      </c>
      <c r="L304">
        <v>2</v>
      </c>
      <c r="M304">
        <v>0.5</v>
      </c>
      <c r="N304">
        <v>0.5</v>
      </c>
      <c r="O304">
        <v>0</v>
      </c>
      <c r="P304">
        <v>0.5</v>
      </c>
      <c r="Q304">
        <v>0.5</v>
      </c>
      <c r="R304">
        <v>1</v>
      </c>
      <c r="S304">
        <v>1</v>
      </c>
      <c r="T304">
        <v>105</v>
      </c>
      <c r="U304">
        <v>5120</v>
      </c>
      <c r="V304">
        <v>70</v>
      </c>
      <c r="W304">
        <v>480</v>
      </c>
      <c r="X304" t="s">
        <v>42</v>
      </c>
      <c r="Y304" t="s">
        <v>1077</v>
      </c>
      <c r="Z304">
        <v>125</v>
      </c>
      <c r="AA304">
        <v>800000</v>
      </c>
      <c r="AB304">
        <v>0.6</v>
      </c>
      <c r="AC304">
        <v>50</v>
      </c>
      <c r="AD304" t="s">
        <v>1078</v>
      </c>
      <c r="AE304" t="s">
        <v>1079</v>
      </c>
      <c r="AF304">
        <v>50</v>
      </c>
      <c r="AG304">
        <v>303</v>
      </c>
      <c r="AH304">
        <v>55</v>
      </c>
      <c r="AI304">
        <v>95</v>
      </c>
      <c r="AJ304">
        <v>50</v>
      </c>
      <c r="AK304" t="s">
        <v>323</v>
      </c>
      <c r="AL304" t="s">
        <v>168</v>
      </c>
      <c r="AM304">
        <v>11.5</v>
      </c>
      <c r="AN304">
        <v>3</v>
      </c>
      <c r="AO304">
        <v>0</v>
      </c>
    </row>
    <row r="305" spans="1:41" hidden="1">
      <c r="A305" t="s">
        <v>1080</v>
      </c>
      <c r="B305">
        <v>0.5</v>
      </c>
      <c r="C305">
        <v>1</v>
      </c>
      <c r="D305">
        <v>0.5</v>
      </c>
      <c r="E305">
        <v>1</v>
      </c>
      <c r="F305">
        <v>0.5</v>
      </c>
      <c r="G305">
        <v>4</v>
      </c>
      <c r="H305">
        <v>1</v>
      </c>
      <c r="I305">
        <v>0.25</v>
      </c>
      <c r="J305">
        <v>1</v>
      </c>
      <c r="K305">
        <v>1</v>
      </c>
      <c r="L305">
        <v>4</v>
      </c>
      <c r="M305">
        <v>0.5</v>
      </c>
      <c r="N305">
        <v>0.25</v>
      </c>
      <c r="O305">
        <v>0</v>
      </c>
      <c r="P305">
        <v>0.5</v>
      </c>
      <c r="Q305">
        <v>0.5</v>
      </c>
      <c r="R305">
        <v>1</v>
      </c>
      <c r="S305">
        <v>2</v>
      </c>
      <c r="T305">
        <v>70</v>
      </c>
      <c r="U305">
        <v>8960</v>
      </c>
      <c r="V305">
        <v>35</v>
      </c>
      <c r="W305">
        <v>330</v>
      </c>
      <c r="X305" t="s">
        <v>273</v>
      </c>
      <c r="Y305" t="s">
        <v>1081</v>
      </c>
      <c r="Z305">
        <v>100</v>
      </c>
      <c r="AA305">
        <v>1250000</v>
      </c>
      <c r="AB305">
        <v>0.4</v>
      </c>
      <c r="AC305">
        <v>50</v>
      </c>
      <c r="AD305" t="s">
        <v>1082</v>
      </c>
      <c r="AE305" t="s">
        <v>1083</v>
      </c>
      <c r="AF305">
        <v>50</v>
      </c>
      <c r="AG305">
        <v>304</v>
      </c>
      <c r="AH305">
        <v>40</v>
      </c>
      <c r="AI305">
        <v>40</v>
      </c>
      <c r="AJ305">
        <v>30</v>
      </c>
      <c r="AK305" t="s">
        <v>323</v>
      </c>
      <c r="AL305" t="s">
        <v>300</v>
      </c>
      <c r="AM305">
        <v>60</v>
      </c>
      <c r="AN305">
        <v>3</v>
      </c>
      <c r="AO305">
        <v>0</v>
      </c>
    </row>
    <row r="306" spans="1:41" hidden="1">
      <c r="A306" t="s">
        <v>1080</v>
      </c>
      <c r="B306">
        <v>0.5</v>
      </c>
      <c r="C306">
        <v>1</v>
      </c>
      <c r="D306">
        <v>0.5</v>
      </c>
      <c r="E306">
        <v>1</v>
      </c>
      <c r="F306">
        <v>0.5</v>
      </c>
      <c r="G306">
        <v>4</v>
      </c>
      <c r="H306">
        <v>1</v>
      </c>
      <c r="I306">
        <v>0.25</v>
      </c>
      <c r="J306">
        <v>1</v>
      </c>
      <c r="K306">
        <v>1</v>
      </c>
      <c r="L306">
        <v>4</v>
      </c>
      <c r="M306">
        <v>0.5</v>
      </c>
      <c r="N306">
        <v>0.25</v>
      </c>
      <c r="O306">
        <v>0</v>
      </c>
      <c r="P306">
        <v>0.5</v>
      </c>
      <c r="Q306">
        <v>0.5</v>
      </c>
      <c r="R306">
        <v>1</v>
      </c>
      <c r="S306">
        <v>2</v>
      </c>
      <c r="T306">
        <v>90</v>
      </c>
      <c r="U306">
        <v>8960</v>
      </c>
      <c r="V306">
        <v>35</v>
      </c>
      <c r="W306">
        <v>430</v>
      </c>
      <c r="X306" t="s">
        <v>119</v>
      </c>
      <c r="Y306" t="s">
        <v>1081</v>
      </c>
      <c r="Z306">
        <v>140</v>
      </c>
      <c r="AA306">
        <v>1250000</v>
      </c>
      <c r="AB306">
        <v>0.9</v>
      </c>
      <c r="AC306">
        <v>60</v>
      </c>
      <c r="AD306" t="s">
        <v>1084</v>
      </c>
      <c r="AE306" t="s">
        <v>1085</v>
      </c>
      <c r="AF306">
        <v>50</v>
      </c>
      <c r="AG306">
        <v>305</v>
      </c>
      <c r="AH306">
        <v>50</v>
      </c>
      <c r="AI306">
        <v>50</v>
      </c>
      <c r="AJ306">
        <v>40</v>
      </c>
      <c r="AK306" t="s">
        <v>323</v>
      </c>
      <c r="AL306" t="s">
        <v>300</v>
      </c>
      <c r="AM306">
        <v>120</v>
      </c>
      <c r="AN306">
        <v>3</v>
      </c>
      <c r="AO306">
        <v>0</v>
      </c>
    </row>
    <row r="307" spans="1:41" hidden="1">
      <c r="A307" t="s">
        <v>1080</v>
      </c>
      <c r="B307">
        <v>0.5</v>
      </c>
      <c r="C307">
        <v>1</v>
      </c>
      <c r="D307">
        <v>0.5</v>
      </c>
      <c r="E307">
        <v>1</v>
      </c>
      <c r="F307">
        <v>0.5</v>
      </c>
      <c r="G307">
        <v>4</v>
      </c>
      <c r="H307">
        <v>1</v>
      </c>
      <c r="I307">
        <v>0.25</v>
      </c>
      <c r="J307">
        <v>1</v>
      </c>
      <c r="K307">
        <v>1</v>
      </c>
      <c r="L307">
        <v>4</v>
      </c>
      <c r="M307">
        <v>0.5</v>
      </c>
      <c r="N307">
        <v>0.25</v>
      </c>
      <c r="O307">
        <v>0</v>
      </c>
      <c r="P307">
        <v>0.5</v>
      </c>
      <c r="Q307">
        <v>0.5</v>
      </c>
      <c r="R307">
        <v>1</v>
      </c>
      <c r="S307">
        <v>2</v>
      </c>
      <c r="T307">
        <v>140</v>
      </c>
      <c r="U307">
        <v>8960</v>
      </c>
      <c r="V307">
        <v>35</v>
      </c>
      <c r="W307">
        <v>630</v>
      </c>
      <c r="X307" t="s">
        <v>42</v>
      </c>
      <c r="Y307" t="s">
        <v>1081</v>
      </c>
      <c r="Z307">
        <v>230</v>
      </c>
      <c r="AA307">
        <v>1250000</v>
      </c>
      <c r="AB307">
        <v>2.1</v>
      </c>
      <c r="AC307">
        <v>70</v>
      </c>
      <c r="AD307" t="s">
        <v>1086</v>
      </c>
      <c r="AE307" t="s">
        <v>1087</v>
      </c>
      <c r="AF307">
        <v>50</v>
      </c>
      <c r="AG307">
        <v>306</v>
      </c>
      <c r="AH307">
        <v>60</v>
      </c>
      <c r="AI307">
        <v>80</v>
      </c>
      <c r="AJ307">
        <v>50</v>
      </c>
      <c r="AK307" t="s">
        <v>323</v>
      </c>
      <c r="AL307" t="s">
        <v>300</v>
      </c>
      <c r="AM307">
        <v>360</v>
      </c>
      <c r="AN307">
        <v>3</v>
      </c>
      <c r="AO307">
        <v>0</v>
      </c>
    </row>
    <row r="308" spans="1:41" hidden="1">
      <c r="A308" t="s">
        <v>1088</v>
      </c>
      <c r="B308">
        <v>1</v>
      </c>
      <c r="C308">
        <v>1</v>
      </c>
      <c r="D308">
        <v>1</v>
      </c>
      <c r="E308">
        <v>1</v>
      </c>
      <c r="F308">
        <v>2</v>
      </c>
      <c r="G308">
        <v>0.5</v>
      </c>
      <c r="H308">
        <v>1</v>
      </c>
      <c r="I308">
        <v>2</v>
      </c>
      <c r="J308">
        <v>2</v>
      </c>
      <c r="K308">
        <v>1</v>
      </c>
      <c r="L308">
        <v>1</v>
      </c>
      <c r="M308">
        <v>1</v>
      </c>
      <c r="N308">
        <v>1</v>
      </c>
      <c r="O308">
        <v>1</v>
      </c>
      <c r="P308">
        <v>1</v>
      </c>
      <c r="Q308">
        <v>0.5</v>
      </c>
      <c r="R308">
        <v>1</v>
      </c>
      <c r="S308">
        <v>1</v>
      </c>
      <c r="T308">
        <v>40</v>
      </c>
      <c r="U308">
        <v>5120</v>
      </c>
      <c r="V308">
        <v>70</v>
      </c>
      <c r="W308">
        <v>280</v>
      </c>
      <c r="X308" t="s">
        <v>273</v>
      </c>
      <c r="Y308" t="s">
        <v>1089</v>
      </c>
      <c r="Z308">
        <v>55</v>
      </c>
      <c r="AA308">
        <v>1000000</v>
      </c>
      <c r="AB308">
        <v>0.6</v>
      </c>
      <c r="AC308">
        <v>30</v>
      </c>
      <c r="AD308" t="s">
        <v>1090</v>
      </c>
      <c r="AE308" t="s">
        <v>1091</v>
      </c>
      <c r="AF308">
        <v>50</v>
      </c>
      <c r="AG308">
        <v>307</v>
      </c>
      <c r="AH308">
        <v>40</v>
      </c>
      <c r="AI308">
        <v>55</v>
      </c>
      <c r="AJ308">
        <v>60</v>
      </c>
      <c r="AK308" t="s">
        <v>243</v>
      </c>
      <c r="AL308" t="s">
        <v>266</v>
      </c>
      <c r="AM308">
        <v>11.2</v>
      </c>
      <c r="AN308">
        <v>3</v>
      </c>
      <c r="AO308">
        <v>0</v>
      </c>
    </row>
    <row r="309" spans="1:41" hidden="1">
      <c r="A309" t="s">
        <v>1088</v>
      </c>
      <c r="B309">
        <v>1</v>
      </c>
      <c r="C309">
        <v>1</v>
      </c>
      <c r="D309">
        <v>1</v>
      </c>
      <c r="E309">
        <v>1</v>
      </c>
      <c r="F309">
        <v>2</v>
      </c>
      <c r="G309">
        <v>0.5</v>
      </c>
      <c r="H309">
        <v>1</v>
      </c>
      <c r="I309">
        <v>2</v>
      </c>
      <c r="J309">
        <v>2</v>
      </c>
      <c r="K309">
        <v>1</v>
      </c>
      <c r="L309">
        <v>1</v>
      </c>
      <c r="M309">
        <v>1</v>
      </c>
      <c r="N309">
        <v>1</v>
      </c>
      <c r="O309">
        <v>1</v>
      </c>
      <c r="P309">
        <v>1</v>
      </c>
      <c r="Q309">
        <v>0.5</v>
      </c>
      <c r="R309">
        <v>1</v>
      </c>
      <c r="S309">
        <v>1</v>
      </c>
      <c r="T309">
        <v>100</v>
      </c>
      <c r="U309">
        <v>5120</v>
      </c>
      <c r="V309">
        <v>70</v>
      </c>
      <c r="W309">
        <v>510</v>
      </c>
      <c r="X309" t="s">
        <v>119</v>
      </c>
      <c r="Y309" t="s">
        <v>1089</v>
      </c>
      <c r="Z309">
        <v>85</v>
      </c>
      <c r="AA309">
        <v>1000000</v>
      </c>
      <c r="AB309">
        <v>1.3</v>
      </c>
      <c r="AC309">
        <v>60</v>
      </c>
      <c r="AD309" t="s">
        <v>1092</v>
      </c>
      <c r="AE309" t="s">
        <v>1093</v>
      </c>
      <c r="AF309">
        <v>50</v>
      </c>
      <c r="AG309">
        <v>308</v>
      </c>
      <c r="AH309">
        <v>80</v>
      </c>
      <c r="AI309">
        <v>85</v>
      </c>
      <c r="AJ309">
        <v>100</v>
      </c>
      <c r="AK309" t="s">
        <v>243</v>
      </c>
      <c r="AL309" t="s">
        <v>266</v>
      </c>
      <c r="AM309">
        <v>31.5</v>
      </c>
      <c r="AN309">
        <v>3</v>
      </c>
      <c r="AO309">
        <v>0</v>
      </c>
    </row>
    <row r="310" spans="1:41" hidden="1">
      <c r="A310" t="s">
        <v>1094</v>
      </c>
      <c r="B310">
        <v>1</v>
      </c>
      <c r="C310">
        <v>1</v>
      </c>
      <c r="D310">
        <v>1</v>
      </c>
      <c r="E310">
        <v>0.5</v>
      </c>
      <c r="F310">
        <v>1</v>
      </c>
      <c r="G310">
        <v>1</v>
      </c>
      <c r="H310">
        <v>1</v>
      </c>
      <c r="I310">
        <v>0.5</v>
      </c>
      <c r="J310">
        <v>1</v>
      </c>
      <c r="K310">
        <v>1</v>
      </c>
      <c r="L310">
        <v>2</v>
      </c>
      <c r="M310">
        <v>1</v>
      </c>
      <c r="N310">
        <v>1</v>
      </c>
      <c r="O310">
        <v>1</v>
      </c>
      <c r="P310">
        <v>1</v>
      </c>
      <c r="Q310">
        <v>1</v>
      </c>
      <c r="R310">
        <v>0.5</v>
      </c>
      <c r="S310">
        <v>1</v>
      </c>
      <c r="T310">
        <v>45</v>
      </c>
      <c r="U310">
        <v>5120</v>
      </c>
      <c r="V310">
        <v>70</v>
      </c>
      <c r="W310">
        <v>295</v>
      </c>
      <c r="X310" t="s">
        <v>81</v>
      </c>
      <c r="Y310" t="s">
        <v>515</v>
      </c>
      <c r="Z310">
        <v>40</v>
      </c>
      <c r="AA310">
        <v>1250000</v>
      </c>
      <c r="AB310">
        <v>0.6</v>
      </c>
      <c r="AC310">
        <v>40</v>
      </c>
      <c r="AD310" t="s">
        <v>1095</v>
      </c>
      <c r="AE310" t="s">
        <v>1096</v>
      </c>
      <c r="AF310">
        <v>50</v>
      </c>
      <c r="AG310">
        <v>309</v>
      </c>
      <c r="AH310">
        <v>65</v>
      </c>
      <c r="AI310">
        <v>40</v>
      </c>
      <c r="AJ310">
        <v>65</v>
      </c>
      <c r="AK310" t="s">
        <v>134</v>
      </c>
      <c r="AM310">
        <v>15.2</v>
      </c>
      <c r="AN310">
        <v>3</v>
      </c>
      <c r="AO310">
        <v>0</v>
      </c>
    </row>
    <row r="311" spans="1:41" hidden="1">
      <c r="A311" t="s">
        <v>1094</v>
      </c>
      <c r="B311">
        <v>1</v>
      </c>
      <c r="C311">
        <v>1</v>
      </c>
      <c r="D311">
        <v>1</v>
      </c>
      <c r="E311">
        <v>0.5</v>
      </c>
      <c r="F311">
        <v>1</v>
      </c>
      <c r="G311">
        <v>1</v>
      </c>
      <c r="H311">
        <v>1</v>
      </c>
      <c r="I311">
        <v>0.5</v>
      </c>
      <c r="J311">
        <v>1</v>
      </c>
      <c r="K311">
        <v>1</v>
      </c>
      <c r="L311">
        <v>2</v>
      </c>
      <c r="M311">
        <v>1</v>
      </c>
      <c r="N311">
        <v>1</v>
      </c>
      <c r="O311">
        <v>1</v>
      </c>
      <c r="P311">
        <v>1</v>
      </c>
      <c r="Q311">
        <v>1</v>
      </c>
      <c r="R311">
        <v>0.5</v>
      </c>
      <c r="S311">
        <v>1</v>
      </c>
      <c r="T311">
        <v>75</v>
      </c>
      <c r="U311">
        <v>5120</v>
      </c>
      <c r="V311">
        <v>70</v>
      </c>
      <c r="W311">
        <v>575</v>
      </c>
      <c r="X311" t="s">
        <v>42</v>
      </c>
      <c r="Y311" t="s">
        <v>1097</v>
      </c>
      <c r="Z311">
        <v>80</v>
      </c>
      <c r="AA311">
        <v>1250000</v>
      </c>
      <c r="AB311">
        <v>1.5</v>
      </c>
      <c r="AC311">
        <v>70</v>
      </c>
      <c r="AD311" t="s">
        <v>1098</v>
      </c>
      <c r="AE311" t="s">
        <v>1099</v>
      </c>
      <c r="AF311">
        <v>50</v>
      </c>
      <c r="AG311">
        <v>310</v>
      </c>
      <c r="AH311">
        <v>135</v>
      </c>
      <c r="AI311">
        <v>80</v>
      </c>
      <c r="AJ311">
        <v>135</v>
      </c>
      <c r="AK311" t="s">
        <v>134</v>
      </c>
      <c r="AM311">
        <v>40.200000000000003</v>
      </c>
      <c r="AN311">
        <v>3</v>
      </c>
      <c r="AO311">
        <v>0</v>
      </c>
    </row>
    <row r="312" spans="1:41" hidden="1">
      <c r="A312" t="s">
        <v>1100</v>
      </c>
      <c r="B312">
        <v>1</v>
      </c>
      <c r="C312">
        <v>1</v>
      </c>
      <c r="D312">
        <v>1</v>
      </c>
      <c r="E312">
        <v>0.5</v>
      </c>
      <c r="F312">
        <v>1</v>
      </c>
      <c r="G312">
        <v>1</v>
      </c>
      <c r="H312">
        <v>1</v>
      </c>
      <c r="I312">
        <v>0.5</v>
      </c>
      <c r="J312">
        <v>1</v>
      </c>
      <c r="K312">
        <v>1</v>
      </c>
      <c r="L312">
        <v>2</v>
      </c>
      <c r="M312">
        <v>1</v>
      </c>
      <c r="N312">
        <v>1</v>
      </c>
      <c r="O312">
        <v>1</v>
      </c>
      <c r="P312">
        <v>1</v>
      </c>
      <c r="Q312">
        <v>1</v>
      </c>
      <c r="R312">
        <v>0.5</v>
      </c>
      <c r="S312">
        <v>1</v>
      </c>
      <c r="T312">
        <v>50</v>
      </c>
      <c r="U312">
        <v>5120</v>
      </c>
      <c r="V312">
        <v>70</v>
      </c>
      <c r="W312">
        <v>405</v>
      </c>
      <c r="X312" t="s">
        <v>262</v>
      </c>
      <c r="Y312" t="s">
        <v>1101</v>
      </c>
      <c r="Z312">
        <v>40</v>
      </c>
      <c r="AA312">
        <v>1000000</v>
      </c>
      <c r="AB312">
        <v>0.4</v>
      </c>
      <c r="AC312">
        <v>60</v>
      </c>
      <c r="AD312" t="s">
        <v>1102</v>
      </c>
      <c r="AE312" t="s">
        <v>1103</v>
      </c>
      <c r="AF312">
        <v>50</v>
      </c>
      <c r="AG312">
        <v>311</v>
      </c>
      <c r="AH312">
        <v>85</v>
      </c>
      <c r="AI312">
        <v>75</v>
      </c>
      <c r="AJ312">
        <v>95</v>
      </c>
      <c r="AK312" t="s">
        <v>134</v>
      </c>
      <c r="AM312">
        <v>4.2</v>
      </c>
      <c r="AN312">
        <v>3</v>
      </c>
      <c r="AO312">
        <v>0</v>
      </c>
    </row>
    <row r="313" spans="1:41" hidden="1">
      <c r="A313" t="s">
        <v>1104</v>
      </c>
      <c r="B313">
        <v>1</v>
      </c>
      <c r="C313">
        <v>1</v>
      </c>
      <c r="D313">
        <v>1</v>
      </c>
      <c r="E313">
        <v>0.5</v>
      </c>
      <c r="F313">
        <v>1</v>
      </c>
      <c r="G313">
        <v>1</v>
      </c>
      <c r="H313">
        <v>1</v>
      </c>
      <c r="I313">
        <v>0.5</v>
      </c>
      <c r="J313">
        <v>1</v>
      </c>
      <c r="K313">
        <v>1</v>
      </c>
      <c r="L313">
        <v>2</v>
      </c>
      <c r="M313">
        <v>1</v>
      </c>
      <c r="N313">
        <v>1</v>
      </c>
      <c r="O313">
        <v>1</v>
      </c>
      <c r="P313">
        <v>1</v>
      </c>
      <c r="Q313">
        <v>1</v>
      </c>
      <c r="R313">
        <v>0.5</v>
      </c>
      <c r="S313">
        <v>1</v>
      </c>
      <c r="T313">
        <v>40</v>
      </c>
      <c r="U313">
        <v>5120</v>
      </c>
      <c r="V313">
        <v>70</v>
      </c>
      <c r="W313">
        <v>405</v>
      </c>
      <c r="X313" t="s">
        <v>262</v>
      </c>
      <c r="Y313" t="s">
        <v>1101</v>
      </c>
      <c r="Z313">
        <v>50</v>
      </c>
      <c r="AA313">
        <v>1000000</v>
      </c>
      <c r="AB313">
        <v>0.4</v>
      </c>
      <c r="AC313">
        <v>60</v>
      </c>
      <c r="AD313" t="s">
        <v>1105</v>
      </c>
      <c r="AE313" t="s">
        <v>1106</v>
      </c>
      <c r="AF313">
        <v>50</v>
      </c>
      <c r="AG313">
        <v>312</v>
      </c>
      <c r="AH313">
        <v>75</v>
      </c>
      <c r="AI313">
        <v>85</v>
      </c>
      <c r="AJ313">
        <v>95</v>
      </c>
      <c r="AK313" t="s">
        <v>134</v>
      </c>
      <c r="AM313">
        <v>4.2</v>
      </c>
      <c r="AN313">
        <v>3</v>
      </c>
      <c r="AO313">
        <v>0</v>
      </c>
    </row>
    <row r="314" spans="1:41" hidden="1">
      <c r="A314" t="s">
        <v>1107</v>
      </c>
      <c r="B314">
        <v>1</v>
      </c>
      <c r="C314">
        <v>1</v>
      </c>
      <c r="D314">
        <v>1</v>
      </c>
      <c r="E314">
        <v>1</v>
      </c>
      <c r="F314">
        <v>1</v>
      </c>
      <c r="G314">
        <v>0.5</v>
      </c>
      <c r="H314">
        <v>2</v>
      </c>
      <c r="I314">
        <v>2</v>
      </c>
      <c r="J314">
        <v>1</v>
      </c>
      <c r="K314">
        <v>0.5</v>
      </c>
      <c r="L314">
        <v>0.5</v>
      </c>
      <c r="M314">
        <v>1</v>
      </c>
      <c r="N314">
        <v>1</v>
      </c>
      <c r="O314">
        <v>1</v>
      </c>
      <c r="P314">
        <v>1</v>
      </c>
      <c r="Q314">
        <v>2</v>
      </c>
      <c r="R314">
        <v>1</v>
      </c>
      <c r="S314">
        <v>1</v>
      </c>
      <c r="T314">
        <v>73</v>
      </c>
      <c r="U314">
        <v>3840</v>
      </c>
      <c r="V314">
        <v>70</v>
      </c>
      <c r="W314">
        <v>430</v>
      </c>
      <c r="X314" t="s">
        <v>164</v>
      </c>
      <c r="Y314" t="s">
        <v>1108</v>
      </c>
      <c r="Z314">
        <v>75</v>
      </c>
      <c r="AA314">
        <v>600000</v>
      </c>
      <c r="AB314">
        <v>0.7</v>
      </c>
      <c r="AC314">
        <v>65</v>
      </c>
      <c r="AD314" t="s">
        <v>1109</v>
      </c>
      <c r="AE314" t="s">
        <v>1110</v>
      </c>
      <c r="AF314">
        <v>100</v>
      </c>
      <c r="AG314">
        <v>313</v>
      </c>
      <c r="AH314">
        <v>47</v>
      </c>
      <c r="AI314">
        <v>85</v>
      </c>
      <c r="AJ314">
        <v>85</v>
      </c>
      <c r="AK314" t="s">
        <v>79</v>
      </c>
      <c r="AM314">
        <v>17.7</v>
      </c>
      <c r="AN314">
        <v>3</v>
      </c>
      <c r="AO314">
        <v>0</v>
      </c>
    </row>
    <row r="315" spans="1:41" hidden="1">
      <c r="A315" t="s">
        <v>1111</v>
      </c>
      <c r="B315">
        <v>1</v>
      </c>
      <c r="C315">
        <v>1</v>
      </c>
      <c r="D315">
        <v>1</v>
      </c>
      <c r="E315">
        <v>1</v>
      </c>
      <c r="F315">
        <v>1</v>
      </c>
      <c r="G315">
        <v>0.5</v>
      </c>
      <c r="H315">
        <v>2</v>
      </c>
      <c r="I315">
        <v>2</v>
      </c>
      <c r="J315">
        <v>1</v>
      </c>
      <c r="K315">
        <v>0.5</v>
      </c>
      <c r="L315">
        <v>0.5</v>
      </c>
      <c r="M315">
        <v>1</v>
      </c>
      <c r="N315">
        <v>1</v>
      </c>
      <c r="O315">
        <v>1</v>
      </c>
      <c r="P315">
        <v>1</v>
      </c>
      <c r="Q315">
        <v>2</v>
      </c>
      <c r="R315">
        <v>1</v>
      </c>
      <c r="S315">
        <v>1</v>
      </c>
      <c r="T315">
        <v>47</v>
      </c>
      <c r="U315">
        <v>3840</v>
      </c>
      <c r="V315">
        <v>70</v>
      </c>
      <c r="W315">
        <v>430</v>
      </c>
      <c r="X315" t="s">
        <v>164</v>
      </c>
      <c r="Y315" t="s">
        <v>1108</v>
      </c>
      <c r="Z315">
        <v>75</v>
      </c>
      <c r="AA315">
        <v>1640000</v>
      </c>
      <c r="AB315">
        <v>0.6</v>
      </c>
      <c r="AC315">
        <v>65</v>
      </c>
      <c r="AD315" t="s">
        <v>1112</v>
      </c>
      <c r="AE315" t="s">
        <v>1113</v>
      </c>
      <c r="AF315">
        <v>0</v>
      </c>
      <c r="AG315">
        <v>314</v>
      </c>
      <c r="AH315">
        <v>73</v>
      </c>
      <c r="AI315">
        <v>85</v>
      </c>
      <c r="AJ315">
        <v>85</v>
      </c>
      <c r="AK315" t="s">
        <v>79</v>
      </c>
      <c r="AM315">
        <v>17.7</v>
      </c>
      <c r="AN315">
        <v>3</v>
      </c>
      <c r="AO315">
        <v>0</v>
      </c>
    </row>
    <row r="316" spans="1:41" hidden="1">
      <c r="A316" t="s">
        <v>1114</v>
      </c>
      <c r="B316">
        <v>1</v>
      </c>
      <c r="C316">
        <v>1</v>
      </c>
      <c r="D316">
        <v>1</v>
      </c>
      <c r="E316">
        <v>0.5</v>
      </c>
      <c r="F316">
        <v>0.5</v>
      </c>
      <c r="G316">
        <v>0.5</v>
      </c>
      <c r="H316">
        <v>2</v>
      </c>
      <c r="I316">
        <v>2</v>
      </c>
      <c r="J316">
        <v>1</v>
      </c>
      <c r="K316">
        <v>0.25</v>
      </c>
      <c r="L316">
        <v>1</v>
      </c>
      <c r="M316">
        <v>2</v>
      </c>
      <c r="N316">
        <v>1</v>
      </c>
      <c r="O316">
        <v>1</v>
      </c>
      <c r="P316">
        <v>2</v>
      </c>
      <c r="Q316">
        <v>1</v>
      </c>
      <c r="R316">
        <v>1</v>
      </c>
      <c r="S316">
        <v>0.5</v>
      </c>
      <c r="T316">
        <v>60</v>
      </c>
      <c r="U316">
        <v>5120</v>
      </c>
      <c r="V316">
        <v>70</v>
      </c>
      <c r="W316">
        <v>400</v>
      </c>
      <c r="X316" t="s">
        <v>164</v>
      </c>
      <c r="Y316" t="s">
        <v>1115</v>
      </c>
      <c r="Z316">
        <v>45</v>
      </c>
      <c r="AA316">
        <v>1059860</v>
      </c>
      <c r="AB316">
        <v>0.3</v>
      </c>
      <c r="AC316">
        <v>50</v>
      </c>
      <c r="AD316" t="s">
        <v>1116</v>
      </c>
      <c r="AE316" t="s">
        <v>1117</v>
      </c>
      <c r="AF316">
        <v>50</v>
      </c>
      <c r="AG316">
        <v>315</v>
      </c>
      <c r="AH316">
        <v>100</v>
      </c>
      <c r="AI316">
        <v>80</v>
      </c>
      <c r="AJ316">
        <v>65</v>
      </c>
      <c r="AK316" t="s">
        <v>46</v>
      </c>
      <c r="AL316" t="s">
        <v>47</v>
      </c>
      <c r="AM316">
        <v>2</v>
      </c>
      <c r="AN316">
        <v>3</v>
      </c>
      <c r="AO316">
        <v>0</v>
      </c>
    </row>
    <row r="317" spans="1:41" hidden="1">
      <c r="A317" t="s">
        <v>1118</v>
      </c>
      <c r="B317">
        <v>0.5</v>
      </c>
      <c r="C317">
        <v>1</v>
      </c>
      <c r="D317">
        <v>1</v>
      </c>
      <c r="E317">
        <v>1</v>
      </c>
      <c r="F317">
        <v>0.5</v>
      </c>
      <c r="G317">
        <v>0.5</v>
      </c>
      <c r="H317">
        <v>1</v>
      </c>
      <c r="I317">
        <v>1</v>
      </c>
      <c r="J317">
        <v>1</v>
      </c>
      <c r="K317">
        <v>0.5</v>
      </c>
      <c r="L317">
        <v>2</v>
      </c>
      <c r="M317">
        <v>1</v>
      </c>
      <c r="N317">
        <v>1</v>
      </c>
      <c r="O317">
        <v>0.5</v>
      </c>
      <c r="P317">
        <v>2</v>
      </c>
      <c r="Q317">
        <v>1</v>
      </c>
      <c r="R317">
        <v>1</v>
      </c>
      <c r="S317">
        <v>1</v>
      </c>
      <c r="T317">
        <v>43</v>
      </c>
      <c r="U317">
        <v>5120</v>
      </c>
      <c r="V317">
        <v>70</v>
      </c>
      <c r="W317">
        <v>302</v>
      </c>
      <c r="X317" t="s">
        <v>377</v>
      </c>
      <c r="Y317" t="s">
        <v>1119</v>
      </c>
      <c r="Z317">
        <v>53</v>
      </c>
      <c r="AA317">
        <v>1640000</v>
      </c>
      <c r="AB317">
        <v>0.4</v>
      </c>
      <c r="AC317">
        <v>70</v>
      </c>
      <c r="AD317" t="s">
        <v>1120</v>
      </c>
      <c r="AE317" t="s">
        <v>1121</v>
      </c>
      <c r="AF317">
        <v>50</v>
      </c>
      <c r="AG317">
        <v>316</v>
      </c>
      <c r="AH317">
        <v>43</v>
      </c>
      <c r="AI317">
        <v>53</v>
      </c>
      <c r="AJ317">
        <v>40</v>
      </c>
      <c r="AK317" t="s">
        <v>47</v>
      </c>
      <c r="AM317">
        <v>10.3</v>
      </c>
      <c r="AN317">
        <v>3</v>
      </c>
      <c r="AO317">
        <v>0</v>
      </c>
    </row>
    <row r="318" spans="1:41" hidden="1">
      <c r="A318" t="s">
        <v>1118</v>
      </c>
      <c r="B318">
        <v>0.5</v>
      </c>
      <c r="C318">
        <v>1</v>
      </c>
      <c r="D318">
        <v>1</v>
      </c>
      <c r="E318">
        <v>1</v>
      </c>
      <c r="F318">
        <v>0.5</v>
      </c>
      <c r="G318">
        <v>0.5</v>
      </c>
      <c r="H318">
        <v>1</v>
      </c>
      <c r="I318">
        <v>1</v>
      </c>
      <c r="J318">
        <v>1</v>
      </c>
      <c r="K318">
        <v>0.5</v>
      </c>
      <c r="L318">
        <v>2</v>
      </c>
      <c r="M318">
        <v>1</v>
      </c>
      <c r="N318">
        <v>1</v>
      </c>
      <c r="O318">
        <v>0.5</v>
      </c>
      <c r="P318">
        <v>2</v>
      </c>
      <c r="Q318">
        <v>1</v>
      </c>
      <c r="R318">
        <v>1</v>
      </c>
      <c r="S318">
        <v>1</v>
      </c>
      <c r="T318">
        <v>73</v>
      </c>
      <c r="U318">
        <v>5120</v>
      </c>
      <c r="V318">
        <v>70</v>
      </c>
      <c r="W318">
        <v>467</v>
      </c>
      <c r="X318" t="s">
        <v>136</v>
      </c>
      <c r="Y318" t="s">
        <v>1122</v>
      </c>
      <c r="Z318">
        <v>83</v>
      </c>
      <c r="AA318">
        <v>1640000</v>
      </c>
      <c r="AB318">
        <v>1.7</v>
      </c>
      <c r="AC318">
        <v>100</v>
      </c>
      <c r="AD318" t="s">
        <v>1123</v>
      </c>
      <c r="AE318" t="s">
        <v>1124</v>
      </c>
      <c r="AF318">
        <v>50</v>
      </c>
      <c r="AG318">
        <v>317</v>
      </c>
      <c r="AH318">
        <v>73</v>
      </c>
      <c r="AI318">
        <v>83</v>
      </c>
      <c r="AJ318">
        <v>55</v>
      </c>
      <c r="AK318" t="s">
        <v>47</v>
      </c>
      <c r="AM318">
        <v>80</v>
      </c>
      <c r="AN318">
        <v>3</v>
      </c>
      <c r="AO318">
        <v>0</v>
      </c>
    </row>
    <row r="319" spans="1:41" hidden="1">
      <c r="A319" t="s">
        <v>1125</v>
      </c>
      <c r="B319">
        <v>2</v>
      </c>
      <c r="C319">
        <v>0.5</v>
      </c>
      <c r="D319">
        <v>1</v>
      </c>
      <c r="E319">
        <v>2</v>
      </c>
      <c r="F319">
        <v>2</v>
      </c>
      <c r="G319">
        <v>2</v>
      </c>
      <c r="H319">
        <v>0.5</v>
      </c>
      <c r="I319">
        <v>1</v>
      </c>
      <c r="J319">
        <v>0.5</v>
      </c>
      <c r="K319">
        <v>2</v>
      </c>
      <c r="L319">
        <v>1</v>
      </c>
      <c r="M319">
        <v>0.5</v>
      </c>
      <c r="N319">
        <v>1</v>
      </c>
      <c r="O319">
        <v>1</v>
      </c>
      <c r="P319">
        <v>0</v>
      </c>
      <c r="Q319">
        <v>1</v>
      </c>
      <c r="R319">
        <v>0.5</v>
      </c>
      <c r="S319">
        <v>0.5</v>
      </c>
      <c r="T319">
        <v>90</v>
      </c>
      <c r="U319">
        <v>5120</v>
      </c>
      <c r="V319">
        <v>35</v>
      </c>
      <c r="W319">
        <v>305</v>
      </c>
      <c r="X319" t="s">
        <v>377</v>
      </c>
      <c r="Y319" t="s">
        <v>1126</v>
      </c>
      <c r="Z319">
        <v>20</v>
      </c>
      <c r="AA319">
        <v>1250000</v>
      </c>
      <c r="AB319">
        <v>0.8</v>
      </c>
      <c r="AC319">
        <v>45</v>
      </c>
      <c r="AD319" t="s">
        <v>1127</v>
      </c>
      <c r="AE319" t="s">
        <v>1128</v>
      </c>
      <c r="AF319">
        <v>50</v>
      </c>
      <c r="AG319">
        <v>318</v>
      </c>
      <c r="AH319">
        <v>65</v>
      </c>
      <c r="AI319">
        <v>20</v>
      </c>
      <c r="AJ319">
        <v>65</v>
      </c>
      <c r="AK319" t="s">
        <v>67</v>
      </c>
      <c r="AL319" t="s">
        <v>112</v>
      </c>
      <c r="AM319">
        <v>20.8</v>
      </c>
      <c r="AN319">
        <v>3</v>
      </c>
      <c r="AO319">
        <v>0</v>
      </c>
    </row>
    <row r="320" spans="1:41" hidden="1">
      <c r="A320" t="s">
        <v>1125</v>
      </c>
      <c r="B320">
        <v>2</v>
      </c>
      <c r="C320">
        <v>0.5</v>
      </c>
      <c r="D320">
        <v>1</v>
      </c>
      <c r="E320">
        <v>2</v>
      </c>
      <c r="F320">
        <v>2</v>
      </c>
      <c r="G320">
        <v>2</v>
      </c>
      <c r="H320">
        <v>0.5</v>
      </c>
      <c r="I320">
        <v>1</v>
      </c>
      <c r="J320">
        <v>0.5</v>
      </c>
      <c r="K320">
        <v>2</v>
      </c>
      <c r="L320">
        <v>1</v>
      </c>
      <c r="M320">
        <v>0.5</v>
      </c>
      <c r="N320">
        <v>1</v>
      </c>
      <c r="O320">
        <v>1</v>
      </c>
      <c r="P320">
        <v>0</v>
      </c>
      <c r="Q320">
        <v>1</v>
      </c>
      <c r="R320">
        <v>0.5</v>
      </c>
      <c r="S320">
        <v>0.5</v>
      </c>
      <c r="T320">
        <v>140</v>
      </c>
      <c r="U320">
        <v>5120</v>
      </c>
      <c r="V320">
        <v>35</v>
      </c>
      <c r="W320">
        <v>560</v>
      </c>
      <c r="X320" t="s">
        <v>293</v>
      </c>
      <c r="Y320" t="s">
        <v>1129</v>
      </c>
      <c r="Z320">
        <v>70</v>
      </c>
      <c r="AA320">
        <v>1250000</v>
      </c>
      <c r="AB320">
        <v>1.8</v>
      </c>
      <c r="AC320">
        <v>70</v>
      </c>
      <c r="AD320" t="s">
        <v>1130</v>
      </c>
      <c r="AE320" t="s">
        <v>1131</v>
      </c>
      <c r="AF320">
        <v>50</v>
      </c>
      <c r="AG320">
        <v>319</v>
      </c>
      <c r="AH320">
        <v>110</v>
      </c>
      <c r="AI320">
        <v>65</v>
      </c>
      <c r="AJ320">
        <v>105</v>
      </c>
      <c r="AK320" t="s">
        <v>67</v>
      </c>
      <c r="AL320" t="s">
        <v>112</v>
      </c>
      <c r="AM320">
        <v>88.8</v>
      </c>
      <c r="AN320">
        <v>3</v>
      </c>
      <c r="AO320">
        <v>0</v>
      </c>
    </row>
    <row r="321" spans="1:41" hidden="1">
      <c r="A321" t="s">
        <v>1132</v>
      </c>
      <c r="B321">
        <v>1</v>
      </c>
      <c r="C321">
        <v>1</v>
      </c>
      <c r="D321">
        <v>1</v>
      </c>
      <c r="E321">
        <v>2</v>
      </c>
      <c r="F321">
        <v>1</v>
      </c>
      <c r="G321">
        <v>1</v>
      </c>
      <c r="H321">
        <v>0.5</v>
      </c>
      <c r="I321">
        <v>1</v>
      </c>
      <c r="J321">
        <v>1</v>
      </c>
      <c r="K321">
        <v>2</v>
      </c>
      <c r="L321">
        <v>1</v>
      </c>
      <c r="M321">
        <v>0.5</v>
      </c>
      <c r="N321">
        <v>1</v>
      </c>
      <c r="O321">
        <v>1</v>
      </c>
      <c r="P321">
        <v>1</v>
      </c>
      <c r="Q321">
        <v>1</v>
      </c>
      <c r="R321">
        <v>0.5</v>
      </c>
      <c r="S321">
        <v>0.5</v>
      </c>
      <c r="T321">
        <v>70</v>
      </c>
      <c r="U321">
        <v>10240</v>
      </c>
      <c r="V321">
        <v>70</v>
      </c>
      <c r="W321">
        <v>400</v>
      </c>
      <c r="X321" t="s">
        <v>1133</v>
      </c>
      <c r="Y321" t="s">
        <v>1134</v>
      </c>
      <c r="Z321">
        <v>35</v>
      </c>
      <c r="AA321">
        <v>1640000</v>
      </c>
      <c r="AB321">
        <v>2</v>
      </c>
      <c r="AC321">
        <v>130</v>
      </c>
      <c r="AD321" t="s">
        <v>1135</v>
      </c>
      <c r="AE321" t="s">
        <v>1136</v>
      </c>
      <c r="AF321">
        <v>50</v>
      </c>
      <c r="AG321">
        <v>320</v>
      </c>
      <c r="AH321">
        <v>70</v>
      </c>
      <c r="AI321">
        <v>35</v>
      </c>
      <c r="AJ321">
        <v>60</v>
      </c>
      <c r="AK321" t="s">
        <v>67</v>
      </c>
      <c r="AM321">
        <v>130</v>
      </c>
      <c r="AN321">
        <v>3</v>
      </c>
      <c r="AO321">
        <v>0</v>
      </c>
    </row>
    <row r="322" spans="1:41" hidden="1">
      <c r="A322" t="s">
        <v>1132</v>
      </c>
      <c r="B322">
        <v>1</v>
      </c>
      <c r="C322">
        <v>1</v>
      </c>
      <c r="D322">
        <v>1</v>
      </c>
      <c r="E322">
        <v>2</v>
      </c>
      <c r="F322">
        <v>1</v>
      </c>
      <c r="G322">
        <v>1</v>
      </c>
      <c r="H322">
        <v>0.5</v>
      </c>
      <c r="I322">
        <v>1</v>
      </c>
      <c r="J322">
        <v>1</v>
      </c>
      <c r="K322">
        <v>2</v>
      </c>
      <c r="L322">
        <v>1</v>
      </c>
      <c r="M322">
        <v>0.5</v>
      </c>
      <c r="N322">
        <v>1</v>
      </c>
      <c r="O322">
        <v>1</v>
      </c>
      <c r="P322">
        <v>1</v>
      </c>
      <c r="Q322">
        <v>1</v>
      </c>
      <c r="R322">
        <v>0.5</v>
      </c>
      <c r="S322">
        <v>0.5</v>
      </c>
      <c r="T322">
        <v>90</v>
      </c>
      <c r="U322">
        <v>10240</v>
      </c>
      <c r="V322">
        <v>70</v>
      </c>
      <c r="W322">
        <v>500</v>
      </c>
      <c r="X322" t="s">
        <v>293</v>
      </c>
      <c r="Y322" t="s">
        <v>1137</v>
      </c>
      <c r="Z322">
        <v>45</v>
      </c>
      <c r="AA322">
        <v>1640000</v>
      </c>
      <c r="AB322">
        <v>14.5</v>
      </c>
      <c r="AC322">
        <v>170</v>
      </c>
      <c r="AD322" t="s">
        <v>1138</v>
      </c>
      <c r="AE322" t="s">
        <v>1139</v>
      </c>
      <c r="AF322">
        <v>50</v>
      </c>
      <c r="AG322">
        <v>321</v>
      </c>
      <c r="AH322">
        <v>90</v>
      </c>
      <c r="AI322">
        <v>45</v>
      </c>
      <c r="AJ322">
        <v>60</v>
      </c>
      <c r="AK322" t="s">
        <v>67</v>
      </c>
      <c r="AM322">
        <v>398</v>
      </c>
      <c r="AN322">
        <v>3</v>
      </c>
      <c r="AO322">
        <v>0</v>
      </c>
    </row>
    <row r="323" spans="1:41" hidden="1">
      <c r="A323" t="s">
        <v>1140</v>
      </c>
      <c r="B323">
        <v>0.5</v>
      </c>
      <c r="C323">
        <v>1</v>
      </c>
      <c r="D323">
        <v>1</v>
      </c>
      <c r="E323">
        <v>0</v>
      </c>
      <c r="F323">
        <v>0.5</v>
      </c>
      <c r="G323">
        <v>1</v>
      </c>
      <c r="H323">
        <v>0.5</v>
      </c>
      <c r="I323">
        <v>1</v>
      </c>
      <c r="J323">
        <v>1</v>
      </c>
      <c r="K323">
        <v>1</v>
      </c>
      <c r="L323">
        <v>2</v>
      </c>
      <c r="M323">
        <v>1</v>
      </c>
      <c r="N323">
        <v>1</v>
      </c>
      <c r="O323">
        <v>0.5</v>
      </c>
      <c r="P323">
        <v>1</v>
      </c>
      <c r="Q323">
        <v>1</v>
      </c>
      <c r="R323">
        <v>0.5</v>
      </c>
      <c r="S323">
        <v>4</v>
      </c>
      <c r="T323">
        <v>60</v>
      </c>
      <c r="U323">
        <v>5120</v>
      </c>
      <c r="V323">
        <v>70</v>
      </c>
      <c r="W323">
        <v>305</v>
      </c>
      <c r="X323" t="s">
        <v>75</v>
      </c>
      <c r="Y323" t="s">
        <v>1141</v>
      </c>
      <c r="Z323">
        <v>40</v>
      </c>
      <c r="AA323">
        <v>1000000</v>
      </c>
      <c r="AB323">
        <v>0.7</v>
      </c>
      <c r="AC323">
        <v>60</v>
      </c>
      <c r="AD323" t="s">
        <v>1142</v>
      </c>
      <c r="AE323" t="s">
        <v>1143</v>
      </c>
      <c r="AF323">
        <v>50</v>
      </c>
      <c r="AG323">
        <v>322</v>
      </c>
      <c r="AH323">
        <v>65</v>
      </c>
      <c r="AI323">
        <v>45</v>
      </c>
      <c r="AJ323">
        <v>35</v>
      </c>
      <c r="AK323" t="s">
        <v>56</v>
      </c>
      <c r="AL323" t="s">
        <v>142</v>
      </c>
      <c r="AM323">
        <v>24</v>
      </c>
      <c r="AN323">
        <v>3</v>
      </c>
      <c r="AO323">
        <v>0</v>
      </c>
    </row>
    <row r="324" spans="1:41" hidden="1">
      <c r="A324" t="s">
        <v>1144</v>
      </c>
      <c r="B324">
        <v>0.5</v>
      </c>
      <c r="C324">
        <v>1</v>
      </c>
      <c r="D324">
        <v>1</v>
      </c>
      <c r="E324">
        <v>0</v>
      </c>
      <c r="F324">
        <v>0.5</v>
      </c>
      <c r="G324">
        <v>1</v>
      </c>
      <c r="H324">
        <v>0.5</v>
      </c>
      <c r="I324">
        <v>1</v>
      </c>
      <c r="J324">
        <v>1</v>
      </c>
      <c r="K324">
        <v>1</v>
      </c>
      <c r="L324">
        <v>2</v>
      </c>
      <c r="M324">
        <v>1</v>
      </c>
      <c r="N324">
        <v>1</v>
      </c>
      <c r="O324">
        <v>0.5</v>
      </c>
      <c r="P324">
        <v>1</v>
      </c>
      <c r="Q324">
        <v>1</v>
      </c>
      <c r="R324">
        <v>0.5</v>
      </c>
      <c r="S324">
        <v>4</v>
      </c>
      <c r="T324">
        <v>120</v>
      </c>
      <c r="U324">
        <v>5120</v>
      </c>
      <c r="V324">
        <v>70</v>
      </c>
      <c r="W324">
        <v>560</v>
      </c>
      <c r="X324" t="s">
        <v>164</v>
      </c>
      <c r="Y324" t="s">
        <v>1145</v>
      </c>
      <c r="Z324">
        <v>100</v>
      </c>
      <c r="AA324">
        <v>1000000</v>
      </c>
      <c r="AB324">
        <v>1.9</v>
      </c>
      <c r="AC324">
        <v>70</v>
      </c>
      <c r="AD324" t="s">
        <v>1146</v>
      </c>
      <c r="AE324" t="s">
        <v>1147</v>
      </c>
      <c r="AF324">
        <v>50</v>
      </c>
      <c r="AG324">
        <v>323</v>
      </c>
      <c r="AH324">
        <v>145</v>
      </c>
      <c r="AI324">
        <v>105</v>
      </c>
      <c r="AJ324">
        <v>20</v>
      </c>
      <c r="AK324" t="s">
        <v>56</v>
      </c>
      <c r="AL324" t="s">
        <v>142</v>
      </c>
      <c r="AM324">
        <v>220</v>
      </c>
      <c r="AN324">
        <v>3</v>
      </c>
      <c r="AO324">
        <v>0</v>
      </c>
    </row>
    <row r="325" spans="1:41" hidden="1">
      <c r="A325" t="s">
        <v>1148</v>
      </c>
      <c r="B325">
        <v>0.5</v>
      </c>
      <c r="C325">
        <v>1</v>
      </c>
      <c r="D325">
        <v>1</v>
      </c>
      <c r="E325">
        <v>1</v>
      </c>
      <c r="F325">
        <v>0.5</v>
      </c>
      <c r="G325">
        <v>1</v>
      </c>
      <c r="H325">
        <v>0.5</v>
      </c>
      <c r="I325">
        <v>1</v>
      </c>
      <c r="J325">
        <v>1</v>
      </c>
      <c r="K325">
        <v>0.5</v>
      </c>
      <c r="L325">
        <v>2</v>
      </c>
      <c r="M325">
        <v>0.5</v>
      </c>
      <c r="N325">
        <v>1</v>
      </c>
      <c r="O325">
        <v>1</v>
      </c>
      <c r="P325">
        <v>1</v>
      </c>
      <c r="Q325">
        <v>2</v>
      </c>
      <c r="R325">
        <v>0.5</v>
      </c>
      <c r="S325">
        <v>2</v>
      </c>
      <c r="T325">
        <v>85</v>
      </c>
      <c r="U325">
        <v>5120</v>
      </c>
      <c r="V325">
        <v>70</v>
      </c>
      <c r="W325">
        <v>470</v>
      </c>
      <c r="X325" t="s">
        <v>119</v>
      </c>
      <c r="Y325" t="s">
        <v>1149</v>
      </c>
      <c r="Z325">
        <v>140</v>
      </c>
      <c r="AA325">
        <v>1000000</v>
      </c>
      <c r="AB325">
        <v>0.5</v>
      </c>
      <c r="AC325">
        <v>70</v>
      </c>
      <c r="AD325" t="s">
        <v>1150</v>
      </c>
      <c r="AE325" t="s">
        <v>1151</v>
      </c>
      <c r="AF325">
        <v>50</v>
      </c>
      <c r="AG325">
        <v>324</v>
      </c>
      <c r="AH325">
        <v>85</v>
      </c>
      <c r="AI325">
        <v>70</v>
      </c>
      <c r="AJ325">
        <v>20</v>
      </c>
      <c r="AK325" t="s">
        <v>56</v>
      </c>
      <c r="AM325">
        <v>80.400000000000006</v>
      </c>
      <c r="AN325">
        <v>3</v>
      </c>
      <c r="AO325">
        <v>0</v>
      </c>
    </row>
    <row r="326" spans="1:41" hidden="1">
      <c r="A326" t="s">
        <v>1152</v>
      </c>
      <c r="B326">
        <v>2</v>
      </c>
      <c r="C326">
        <v>2</v>
      </c>
      <c r="D326">
        <v>1</v>
      </c>
      <c r="E326">
        <v>1</v>
      </c>
      <c r="F326">
        <v>1</v>
      </c>
      <c r="G326">
        <v>0.5</v>
      </c>
      <c r="H326">
        <v>1</v>
      </c>
      <c r="I326">
        <v>1</v>
      </c>
      <c r="J326">
        <v>2</v>
      </c>
      <c r="K326">
        <v>1</v>
      </c>
      <c r="L326">
        <v>1</v>
      </c>
      <c r="M326">
        <v>1</v>
      </c>
      <c r="N326">
        <v>1</v>
      </c>
      <c r="O326">
        <v>1</v>
      </c>
      <c r="P326">
        <v>0.5</v>
      </c>
      <c r="Q326">
        <v>1</v>
      </c>
      <c r="R326">
        <v>1</v>
      </c>
      <c r="S326">
        <v>1</v>
      </c>
      <c r="T326">
        <v>25</v>
      </c>
      <c r="U326">
        <v>5120</v>
      </c>
      <c r="V326">
        <v>70</v>
      </c>
      <c r="W326">
        <v>330</v>
      </c>
      <c r="X326" t="s">
        <v>75</v>
      </c>
      <c r="Y326" t="s">
        <v>1153</v>
      </c>
      <c r="Z326">
        <v>35</v>
      </c>
      <c r="AA326">
        <v>800000</v>
      </c>
      <c r="AB326">
        <v>0.7</v>
      </c>
      <c r="AC326">
        <v>60</v>
      </c>
      <c r="AD326" t="s">
        <v>1154</v>
      </c>
      <c r="AE326" t="s">
        <v>1155</v>
      </c>
      <c r="AF326">
        <v>50</v>
      </c>
      <c r="AG326">
        <v>325</v>
      </c>
      <c r="AH326">
        <v>70</v>
      </c>
      <c r="AI326">
        <v>80</v>
      </c>
      <c r="AJ326">
        <v>60</v>
      </c>
      <c r="AK326" t="s">
        <v>266</v>
      </c>
      <c r="AM326">
        <v>30.6</v>
      </c>
      <c r="AN326">
        <v>3</v>
      </c>
      <c r="AO326">
        <v>0</v>
      </c>
    </row>
    <row r="327" spans="1:41" hidden="1">
      <c r="A327" t="s">
        <v>1152</v>
      </c>
      <c r="B327">
        <v>2</v>
      </c>
      <c r="C327">
        <v>2</v>
      </c>
      <c r="D327">
        <v>1</v>
      </c>
      <c r="E327">
        <v>1</v>
      </c>
      <c r="F327">
        <v>1</v>
      </c>
      <c r="G327">
        <v>0.5</v>
      </c>
      <c r="H327">
        <v>1</v>
      </c>
      <c r="I327">
        <v>1</v>
      </c>
      <c r="J327">
        <v>2</v>
      </c>
      <c r="K327">
        <v>1</v>
      </c>
      <c r="L327">
        <v>1</v>
      </c>
      <c r="M327">
        <v>1</v>
      </c>
      <c r="N327">
        <v>1</v>
      </c>
      <c r="O327">
        <v>1</v>
      </c>
      <c r="P327">
        <v>0.5</v>
      </c>
      <c r="Q327">
        <v>1</v>
      </c>
      <c r="R327">
        <v>1</v>
      </c>
      <c r="S327">
        <v>1</v>
      </c>
      <c r="T327">
        <v>45</v>
      </c>
      <c r="U327">
        <v>5120</v>
      </c>
      <c r="V327">
        <v>70</v>
      </c>
      <c r="W327">
        <v>470</v>
      </c>
      <c r="X327" t="s">
        <v>293</v>
      </c>
      <c r="Y327" t="s">
        <v>1156</v>
      </c>
      <c r="Z327">
        <v>65</v>
      </c>
      <c r="AA327">
        <v>800000</v>
      </c>
      <c r="AB327">
        <v>0.9</v>
      </c>
      <c r="AC327">
        <v>80</v>
      </c>
      <c r="AD327" t="s">
        <v>1157</v>
      </c>
      <c r="AE327" t="s">
        <v>1158</v>
      </c>
      <c r="AF327">
        <v>50</v>
      </c>
      <c r="AG327">
        <v>326</v>
      </c>
      <c r="AH327">
        <v>90</v>
      </c>
      <c r="AI327">
        <v>110</v>
      </c>
      <c r="AJ327">
        <v>80</v>
      </c>
      <c r="AK327" t="s">
        <v>266</v>
      </c>
      <c r="AM327">
        <v>71.5</v>
      </c>
      <c r="AN327">
        <v>3</v>
      </c>
      <c r="AO327">
        <v>0</v>
      </c>
    </row>
    <row r="328" spans="1:41" hidden="1">
      <c r="A328" t="s">
        <v>1159</v>
      </c>
      <c r="B328">
        <v>1</v>
      </c>
      <c r="C328">
        <v>1</v>
      </c>
      <c r="D328">
        <v>1</v>
      </c>
      <c r="E328">
        <v>1</v>
      </c>
      <c r="F328">
        <v>1</v>
      </c>
      <c r="G328">
        <v>2</v>
      </c>
      <c r="H328">
        <v>1</v>
      </c>
      <c r="I328">
        <v>1</v>
      </c>
      <c r="J328">
        <v>0</v>
      </c>
      <c r="K328">
        <v>1</v>
      </c>
      <c r="L328">
        <v>1</v>
      </c>
      <c r="M328">
        <v>1</v>
      </c>
      <c r="N328">
        <v>1</v>
      </c>
      <c r="O328">
        <v>1</v>
      </c>
      <c r="P328">
        <v>1</v>
      </c>
      <c r="Q328">
        <v>1</v>
      </c>
      <c r="R328">
        <v>1</v>
      </c>
      <c r="S328">
        <v>1</v>
      </c>
      <c r="T328">
        <v>60</v>
      </c>
      <c r="U328">
        <v>3840</v>
      </c>
      <c r="V328">
        <v>70</v>
      </c>
      <c r="W328">
        <v>360</v>
      </c>
      <c r="X328" t="s">
        <v>75</v>
      </c>
      <c r="Y328" t="s">
        <v>1160</v>
      </c>
      <c r="Z328">
        <v>60</v>
      </c>
      <c r="AA328">
        <v>800000</v>
      </c>
      <c r="AB328">
        <v>1.1000000000000001</v>
      </c>
      <c r="AC328">
        <v>60</v>
      </c>
      <c r="AD328" t="s">
        <v>1161</v>
      </c>
      <c r="AE328" t="s">
        <v>1162</v>
      </c>
      <c r="AF328">
        <v>50</v>
      </c>
      <c r="AG328">
        <v>327</v>
      </c>
      <c r="AH328">
        <v>60</v>
      </c>
      <c r="AI328">
        <v>60</v>
      </c>
      <c r="AJ328">
        <v>60</v>
      </c>
      <c r="AK328" t="s">
        <v>102</v>
      </c>
      <c r="AM328">
        <v>5</v>
      </c>
      <c r="AN328">
        <v>3</v>
      </c>
      <c r="AO328">
        <v>0</v>
      </c>
    </row>
    <row r="329" spans="1:41" hidden="1">
      <c r="A329" t="s">
        <v>1163</v>
      </c>
      <c r="B329">
        <v>1</v>
      </c>
      <c r="C329">
        <v>1</v>
      </c>
      <c r="D329">
        <v>1</v>
      </c>
      <c r="E329">
        <v>0</v>
      </c>
      <c r="F329">
        <v>1</v>
      </c>
      <c r="G329">
        <v>1</v>
      </c>
      <c r="H329">
        <v>1</v>
      </c>
      <c r="I329">
        <v>1</v>
      </c>
      <c r="J329">
        <v>1</v>
      </c>
      <c r="K329">
        <v>2</v>
      </c>
      <c r="L329">
        <v>1</v>
      </c>
      <c r="M329">
        <v>2</v>
      </c>
      <c r="N329">
        <v>1</v>
      </c>
      <c r="O329">
        <v>0.5</v>
      </c>
      <c r="P329">
        <v>1</v>
      </c>
      <c r="Q329">
        <v>0.5</v>
      </c>
      <c r="R329">
        <v>1</v>
      </c>
      <c r="S329">
        <v>2</v>
      </c>
      <c r="T329">
        <v>100</v>
      </c>
      <c r="U329">
        <v>5120</v>
      </c>
      <c r="V329">
        <v>70</v>
      </c>
      <c r="W329">
        <v>290</v>
      </c>
      <c r="X329" t="s">
        <v>75</v>
      </c>
      <c r="Y329" t="s">
        <v>1164</v>
      </c>
      <c r="Z329">
        <v>45</v>
      </c>
      <c r="AA329">
        <v>1059860</v>
      </c>
      <c r="AB329">
        <v>0.7</v>
      </c>
      <c r="AC329">
        <v>45</v>
      </c>
      <c r="AD329" t="s">
        <v>1165</v>
      </c>
      <c r="AE329" t="s">
        <v>1166</v>
      </c>
      <c r="AF329">
        <v>50</v>
      </c>
      <c r="AG329">
        <v>328</v>
      </c>
      <c r="AH329">
        <v>45</v>
      </c>
      <c r="AI329">
        <v>45</v>
      </c>
      <c r="AJ329">
        <v>10</v>
      </c>
      <c r="AK329" t="s">
        <v>142</v>
      </c>
      <c r="AM329">
        <v>15</v>
      </c>
      <c r="AN329">
        <v>3</v>
      </c>
      <c r="AO329">
        <v>0</v>
      </c>
    </row>
    <row r="330" spans="1:41" hidden="1">
      <c r="A330" t="s">
        <v>355</v>
      </c>
      <c r="B330">
        <v>1</v>
      </c>
      <c r="C330">
        <v>1</v>
      </c>
      <c r="D330">
        <v>2</v>
      </c>
      <c r="E330">
        <v>0</v>
      </c>
      <c r="F330">
        <v>2</v>
      </c>
      <c r="G330">
        <v>1</v>
      </c>
      <c r="H330">
        <v>0.5</v>
      </c>
      <c r="I330">
        <v>1</v>
      </c>
      <c r="J330">
        <v>1</v>
      </c>
      <c r="K330">
        <v>1</v>
      </c>
      <c r="L330">
        <v>1</v>
      </c>
      <c r="M330">
        <v>4</v>
      </c>
      <c r="N330">
        <v>1</v>
      </c>
      <c r="O330">
        <v>0.5</v>
      </c>
      <c r="P330">
        <v>1</v>
      </c>
      <c r="Q330">
        <v>0.5</v>
      </c>
      <c r="R330">
        <v>1</v>
      </c>
      <c r="S330">
        <v>1</v>
      </c>
      <c r="T330">
        <v>70</v>
      </c>
      <c r="U330">
        <v>5120</v>
      </c>
      <c r="V330">
        <v>70</v>
      </c>
      <c r="W330">
        <v>340</v>
      </c>
      <c r="X330" t="s">
        <v>81</v>
      </c>
      <c r="Y330" t="s">
        <v>1167</v>
      </c>
      <c r="Z330">
        <v>50</v>
      </c>
      <c r="AA330">
        <v>1059860</v>
      </c>
      <c r="AB330">
        <v>1.1000000000000001</v>
      </c>
      <c r="AC330">
        <v>50</v>
      </c>
      <c r="AD330" t="s">
        <v>1168</v>
      </c>
      <c r="AE330" t="s">
        <v>1169</v>
      </c>
      <c r="AF330">
        <v>50</v>
      </c>
      <c r="AG330">
        <v>329</v>
      </c>
      <c r="AH330">
        <v>50</v>
      </c>
      <c r="AI330">
        <v>50</v>
      </c>
      <c r="AJ330">
        <v>70</v>
      </c>
      <c r="AK330" t="s">
        <v>142</v>
      </c>
      <c r="AL330" t="s">
        <v>558</v>
      </c>
      <c r="AM330">
        <v>15.3</v>
      </c>
      <c r="AN330">
        <v>3</v>
      </c>
      <c r="AO330">
        <v>0</v>
      </c>
    </row>
    <row r="331" spans="1:41" hidden="1">
      <c r="A331" t="s">
        <v>355</v>
      </c>
      <c r="B331">
        <v>1</v>
      </c>
      <c r="C331">
        <v>1</v>
      </c>
      <c r="D331">
        <v>2</v>
      </c>
      <c r="E331">
        <v>0</v>
      </c>
      <c r="F331">
        <v>2</v>
      </c>
      <c r="G331">
        <v>1</v>
      </c>
      <c r="H331">
        <v>0.5</v>
      </c>
      <c r="I331">
        <v>1</v>
      </c>
      <c r="J331">
        <v>1</v>
      </c>
      <c r="K331">
        <v>1</v>
      </c>
      <c r="L331">
        <v>1</v>
      </c>
      <c r="M331">
        <v>4</v>
      </c>
      <c r="N331">
        <v>1</v>
      </c>
      <c r="O331">
        <v>0.5</v>
      </c>
      <c r="P331">
        <v>1</v>
      </c>
      <c r="Q331">
        <v>0.5</v>
      </c>
      <c r="R331">
        <v>1</v>
      </c>
      <c r="S331">
        <v>1</v>
      </c>
      <c r="T331">
        <v>100</v>
      </c>
      <c r="U331">
        <v>5120</v>
      </c>
      <c r="V331">
        <v>70</v>
      </c>
      <c r="W331">
        <v>520</v>
      </c>
      <c r="X331" t="s">
        <v>42</v>
      </c>
      <c r="Y331" t="s">
        <v>653</v>
      </c>
      <c r="Z331">
        <v>80</v>
      </c>
      <c r="AA331">
        <v>1059860</v>
      </c>
      <c r="AB331">
        <v>2</v>
      </c>
      <c r="AC331">
        <v>80</v>
      </c>
      <c r="AD331" t="s">
        <v>1170</v>
      </c>
      <c r="AE331" t="s">
        <v>1171</v>
      </c>
      <c r="AF331">
        <v>50</v>
      </c>
      <c r="AG331">
        <v>330</v>
      </c>
      <c r="AH331">
        <v>80</v>
      </c>
      <c r="AI331">
        <v>80</v>
      </c>
      <c r="AJ331">
        <v>100</v>
      </c>
      <c r="AK331" t="s">
        <v>142</v>
      </c>
      <c r="AL331" t="s">
        <v>558</v>
      </c>
      <c r="AM331">
        <v>82</v>
      </c>
      <c r="AN331">
        <v>3</v>
      </c>
      <c r="AO331">
        <v>0</v>
      </c>
    </row>
    <row r="332" spans="1:41" hidden="1">
      <c r="A332" t="s">
        <v>1172</v>
      </c>
      <c r="B332">
        <v>2</v>
      </c>
      <c r="C332">
        <v>1</v>
      </c>
      <c r="D332">
        <v>1</v>
      </c>
      <c r="E332">
        <v>0.5</v>
      </c>
      <c r="F332">
        <v>1</v>
      </c>
      <c r="G332">
        <v>1</v>
      </c>
      <c r="H332">
        <v>2</v>
      </c>
      <c r="I332">
        <v>2</v>
      </c>
      <c r="J332">
        <v>1</v>
      </c>
      <c r="K332">
        <v>0.5</v>
      </c>
      <c r="L332">
        <v>0.5</v>
      </c>
      <c r="M332">
        <v>2</v>
      </c>
      <c r="N332">
        <v>1</v>
      </c>
      <c r="O332">
        <v>2</v>
      </c>
      <c r="P332">
        <v>1</v>
      </c>
      <c r="Q332">
        <v>1</v>
      </c>
      <c r="R332">
        <v>1</v>
      </c>
      <c r="S332">
        <v>0.5</v>
      </c>
      <c r="T332">
        <v>85</v>
      </c>
      <c r="U332">
        <v>5120</v>
      </c>
      <c r="V332">
        <v>35</v>
      </c>
      <c r="W332">
        <v>335</v>
      </c>
      <c r="X332" t="s">
        <v>131</v>
      </c>
      <c r="Y332" t="s">
        <v>1173</v>
      </c>
      <c r="Z332">
        <v>40</v>
      </c>
      <c r="AA332">
        <v>1059860</v>
      </c>
      <c r="AB332">
        <v>0.4</v>
      </c>
      <c r="AC332">
        <v>50</v>
      </c>
      <c r="AD332" t="s">
        <v>1174</v>
      </c>
      <c r="AE332" t="s">
        <v>1175</v>
      </c>
      <c r="AF332">
        <v>50</v>
      </c>
      <c r="AG332">
        <v>331</v>
      </c>
      <c r="AH332">
        <v>85</v>
      </c>
      <c r="AI332">
        <v>40</v>
      </c>
      <c r="AJ332">
        <v>35</v>
      </c>
      <c r="AK332" t="s">
        <v>46</v>
      </c>
      <c r="AM332">
        <v>51.3</v>
      </c>
      <c r="AN332">
        <v>3</v>
      </c>
      <c r="AO332">
        <v>0</v>
      </c>
    </row>
    <row r="333" spans="1:41" hidden="1">
      <c r="A333" t="s">
        <v>1172</v>
      </c>
      <c r="B333">
        <v>4</v>
      </c>
      <c r="C333">
        <v>0.5</v>
      </c>
      <c r="D333">
        <v>1</v>
      </c>
      <c r="E333">
        <v>0.5</v>
      </c>
      <c r="F333">
        <v>2</v>
      </c>
      <c r="G333">
        <v>2</v>
      </c>
      <c r="H333">
        <v>2</v>
      </c>
      <c r="I333">
        <v>2</v>
      </c>
      <c r="J333">
        <v>0.5</v>
      </c>
      <c r="K333">
        <v>0.5</v>
      </c>
      <c r="L333">
        <v>0.5</v>
      </c>
      <c r="M333">
        <v>2</v>
      </c>
      <c r="N333">
        <v>1</v>
      </c>
      <c r="O333">
        <v>2</v>
      </c>
      <c r="P333">
        <v>0</v>
      </c>
      <c r="Q333">
        <v>1</v>
      </c>
      <c r="R333">
        <v>1</v>
      </c>
      <c r="S333">
        <v>0.5</v>
      </c>
      <c r="T333">
        <v>115</v>
      </c>
      <c r="U333">
        <v>5120</v>
      </c>
      <c r="V333">
        <v>35</v>
      </c>
      <c r="W333">
        <v>475</v>
      </c>
      <c r="X333" t="s">
        <v>293</v>
      </c>
      <c r="Y333" t="s">
        <v>1176</v>
      </c>
      <c r="Z333">
        <v>60</v>
      </c>
      <c r="AA333">
        <v>1059860</v>
      </c>
      <c r="AB333">
        <v>1.3</v>
      </c>
      <c r="AC333">
        <v>70</v>
      </c>
      <c r="AD333" t="s">
        <v>1177</v>
      </c>
      <c r="AE333" t="s">
        <v>1178</v>
      </c>
      <c r="AF333">
        <v>50</v>
      </c>
      <c r="AG333">
        <v>332</v>
      </c>
      <c r="AH333">
        <v>115</v>
      </c>
      <c r="AI333">
        <v>60</v>
      </c>
      <c r="AJ333">
        <v>55</v>
      </c>
      <c r="AK333" t="s">
        <v>46</v>
      </c>
      <c r="AL333" t="s">
        <v>112</v>
      </c>
      <c r="AM333">
        <v>77.400000000000006</v>
      </c>
      <c r="AN333">
        <v>3</v>
      </c>
      <c r="AO333">
        <v>0</v>
      </c>
    </row>
    <row r="334" spans="1:41" hidden="1">
      <c r="A334" t="s">
        <v>1179</v>
      </c>
      <c r="B334">
        <v>0.5</v>
      </c>
      <c r="C334">
        <v>1</v>
      </c>
      <c r="D334">
        <v>1</v>
      </c>
      <c r="E334">
        <v>2</v>
      </c>
      <c r="F334">
        <v>1</v>
      </c>
      <c r="G334">
        <v>1</v>
      </c>
      <c r="H334">
        <v>1</v>
      </c>
      <c r="I334">
        <v>1</v>
      </c>
      <c r="J334">
        <v>0</v>
      </c>
      <c r="K334">
        <v>0.5</v>
      </c>
      <c r="L334">
        <v>0</v>
      </c>
      <c r="M334">
        <v>2</v>
      </c>
      <c r="N334">
        <v>1</v>
      </c>
      <c r="O334">
        <v>1</v>
      </c>
      <c r="P334">
        <v>1</v>
      </c>
      <c r="Q334">
        <v>2</v>
      </c>
      <c r="R334">
        <v>1</v>
      </c>
      <c r="S334">
        <v>1</v>
      </c>
      <c r="T334">
        <v>40</v>
      </c>
      <c r="U334">
        <v>5120</v>
      </c>
      <c r="V334">
        <v>70</v>
      </c>
      <c r="W334">
        <v>310</v>
      </c>
      <c r="X334" t="s">
        <v>75</v>
      </c>
      <c r="Y334" t="s">
        <v>1180</v>
      </c>
      <c r="Z334">
        <v>60</v>
      </c>
      <c r="AA334">
        <v>600000</v>
      </c>
      <c r="AB334">
        <v>0.4</v>
      </c>
      <c r="AC334">
        <v>45</v>
      </c>
      <c r="AD334" t="s">
        <v>1181</v>
      </c>
      <c r="AE334" t="s">
        <v>1182</v>
      </c>
      <c r="AF334">
        <v>50</v>
      </c>
      <c r="AG334">
        <v>333</v>
      </c>
      <c r="AH334">
        <v>40</v>
      </c>
      <c r="AI334">
        <v>75</v>
      </c>
      <c r="AJ334">
        <v>50</v>
      </c>
      <c r="AK334" t="s">
        <v>102</v>
      </c>
      <c r="AL334" t="s">
        <v>62</v>
      </c>
      <c r="AM334">
        <v>1.2</v>
      </c>
      <c r="AN334">
        <v>3</v>
      </c>
      <c r="AO334">
        <v>0</v>
      </c>
    </row>
    <row r="335" spans="1:41" hidden="1">
      <c r="A335" t="s">
        <v>1179</v>
      </c>
      <c r="B335">
        <v>0.5</v>
      </c>
      <c r="C335">
        <v>1</v>
      </c>
      <c r="D335">
        <v>2</v>
      </c>
      <c r="E335">
        <v>1</v>
      </c>
      <c r="F335">
        <v>2</v>
      </c>
      <c r="G335">
        <v>0.5</v>
      </c>
      <c r="H335">
        <v>0.5</v>
      </c>
      <c r="I335">
        <v>1</v>
      </c>
      <c r="J335">
        <v>1</v>
      </c>
      <c r="K335">
        <v>0.25</v>
      </c>
      <c r="L335">
        <v>0</v>
      </c>
      <c r="M335">
        <v>4</v>
      </c>
      <c r="N335">
        <v>1</v>
      </c>
      <c r="O335">
        <v>1</v>
      </c>
      <c r="P335">
        <v>1</v>
      </c>
      <c r="Q335">
        <v>2</v>
      </c>
      <c r="R335">
        <v>1</v>
      </c>
      <c r="S335">
        <v>0.5</v>
      </c>
      <c r="T335">
        <v>110</v>
      </c>
      <c r="U335">
        <v>5120</v>
      </c>
      <c r="V335">
        <v>70</v>
      </c>
      <c r="W335">
        <v>590</v>
      </c>
      <c r="X335" t="s">
        <v>42</v>
      </c>
      <c r="Y335" t="s">
        <v>1183</v>
      </c>
      <c r="Z335">
        <v>110</v>
      </c>
      <c r="AA335">
        <v>600000</v>
      </c>
      <c r="AB335">
        <v>1.1000000000000001</v>
      </c>
      <c r="AC335">
        <v>75</v>
      </c>
      <c r="AD335" t="s">
        <v>1184</v>
      </c>
      <c r="AE335" t="s">
        <v>1185</v>
      </c>
      <c r="AF335">
        <v>50</v>
      </c>
      <c r="AG335">
        <v>334</v>
      </c>
      <c r="AH335">
        <v>110</v>
      </c>
      <c r="AI335">
        <v>105</v>
      </c>
      <c r="AJ335">
        <v>80</v>
      </c>
      <c r="AK335" t="s">
        <v>558</v>
      </c>
      <c r="AL335" t="s">
        <v>62</v>
      </c>
      <c r="AM335">
        <v>20.6</v>
      </c>
      <c r="AN335">
        <v>3</v>
      </c>
      <c r="AO335">
        <v>0</v>
      </c>
    </row>
    <row r="336" spans="1:41" hidden="1">
      <c r="A336" t="s">
        <v>1186</v>
      </c>
      <c r="B336">
        <v>1</v>
      </c>
      <c r="C336">
        <v>1</v>
      </c>
      <c r="D336">
        <v>1</v>
      </c>
      <c r="E336">
        <v>1</v>
      </c>
      <c r="F336">
        <v>1</v>
      </c>
      <c r="G336">
        <v>2</v>
      </c>
      <c r="H336">
        <v>1</v>
      </c>
      <c r="I336">
        <v>1</v>
      </c>
      <c r="J336">
        <v>0</v>
      </c>
      <c r="K336">
        <v>1</v>
      </c>
      <c r="L336">
        <v>1</v>
      </c>
      <c r="M336">
        <v>1</v>
      </c>
      <c r="N336">
        <v>1</v>
      </c>
      <c r="O336">
        <v>1</v>
      </c>
      <c r="P336">
        <v>1</v>
      </c>
      <c r="Q336">
        <v>1</v>
      </c>
      <c r="R336">
        <v>1</v>
      </c>
      <c r="S336">
        <v>1</v>
      </c>
      <c r="T336">
        <v>115</v>
      </c>
      <c r="U336">
        <v>5120</v>
      </c>
      <c r="V336">
        <v>70</v>
      </c>
      <c r="W336">
        <v>458</v>
      </c>
      <c r="X336" t="s">
        <v>119</v>
      </c>
      <c r="Y336" t="s">
        <v>1187</v>
      </c>
      <c r="Z336">
        <v>60</v>
      </c>
      <c r="AA336">
        <v>600000</v>
      </c>
      <c r="AB336">
        <v>1.3</v>
      </c>
      <c r="AC336">
        <v>73</v>
      </c>
      <c r="AD336" t="s">
        <v>1188</v>
      </c>
      <c r="AE336" t="s">
        <v>1189</v>
      </c>
      <c r="AF336">
        <v>50</v>
      </c>
      <c r="AG336">
        <v>335</v>
      </c>
      <c r="AH336">
        <v>60</v>
      </c>
      <c r="AI336">
        <v>60</v>
      </c>
      <c r="AJ336">
        <v>90</v>
      </c>
      <c r="AK336" t="s">
        <v>102</v>
      </c>
      <c r="AM336">
        <v>40.299999999999997</v>
      </c>
      <c r="AN336">
        <v>3</v>
      </c>
      <c r="AO336">
        <v>0</v>
      </c>
    </row>
    <row r="337" spans="1:41" hidden="1">
      <c r="A337" t="s">
        <v>1190</v>
      </c>
      <c r="B337">
        <v>0.5</v>
      </c>
      <c r="C337">
        <v>1</v>
      </c>
      <c r="D337">
        <v>1</v>
      </c>
      <c r="E337">
        <v>1</v>
      </c>
      <c r="F337">
        <v>0.5</v>
      </c>
      <c r="G337">
        <v>0.5</v>
      </c>
      <c r="H337">
        <v>1</v>
      </c>
      <c r="I337">
        <v>1</v>
      </c>
      <c r="J337">
        <v>1</v>
      </c>
      <c r="K337">
        <v>0.5</v>
      </c>
      <c r="L337">
        <v>2</v>
      </c>
      <c r="M337">
        <v>1</v>
      </c>
      <c r="N337">
        <v>1</v>
      </c>
      <c r="O337">
        <v>0.5</v>
      </c>
      <c r="P337">
        <v>2</v>
      </c>
      <c r="Q337">
        <v>1</v>
      </c>
      <c r="R337">
        <v>1</v>
      </c>
      <c r="S337">
        <v>1</v>
      </c>
      <c r="T337">
        <v>100</v>
      </c>
      <c r="U337">
        <v>5120</v>
      </c>
      <c r="V337">
        <v>70</v>
      </c>
      <c r="W337">
        <v>458</v>
      </c>
      <c r="X337" t="s">
        <v>119</v>
      </c>
      <c r="Y337" t="s">
        <v>1191</v>
      </c>
      <c r="Z337">
        <v>60</v>
      </c>
      <c r="AA337">
        <v>1640000</v>
      </c>
      <c r="AB337">
        <v>2.7</v>
      </c>
      <c r="AC337">
        <v>73</v>
      </c>
      <c r="AD337" t="s">
        <v>1192</v>
      </c>
      <c r="AE337" t="s">
        <v>1193</v>
      </c>
      <c r="AF337">
        <v>50</v>
      </c>
      <c r="AG337">
        <v>336</v>
      </c>
      <c r="AH337">
        <v>100</v>
      </c>
      <c r="AI337">
        <v>60</v>
      </c>
      <c r="AJ337">
        <v>65</v>
      </c>
      <c r="AK337" t="s">
        <v>47</v>
      </c>
      <c r="AM337">
        <v>52.5</v>
      </c>
      <c r="AN337">
        <v>3</v>
      </c>
      <c r="AO337">
        <v>0</v>
      </c>
    </row>
    <row r="338" spans="1:41" hidden="1">
      <c r="A338" t="s">
        <v>355</v>
      </c>
      <c r="B338">
        <v>2</v>
      </c>
      <c r="C338">
        <v>2</v>
      </c>
      <c r="D338">
        <v>1</v>
      </c>
      <c r="E338">
        <v>1</v>
      </c>
      <c r="F338">
        <v>1</v>
      </c>
      <c r="G338">
        <v>1</v>
      </c>
      <c r="H338">
        <v>0.5</v>
      </c>
      <c r="I338">
        <v>0.5</v>
      </c>
      <c r="J338">
        <v>2</v>
      </c>
      <c r="K338">
        <v>2</v>
      </c>
      <c r="L338">
        <v>2</v>
      </c>
      <c r="M338">
        <v>1</v>
      </c>
      <c r="N338">
        <v>0.5</v>
      </c>
      <c r="O338">
        <v>0.5</v>
      </c>
      <c r="P338">
        <v>0.5</v>
      </c>
      <c r="Q338">
        <v>1</v>
      </c>
      <c r="R338">
        <v>2</v>
      </c>
      <c r="S338">
        <v>2</v>
      </c>
      <c r="T338">
        <v>55</v>
      </c>
      <c r="U338">
        <v>6400</v>
      </c>
      <c r="V338">
        <v>70</v>
      </c>
      <c r="W338">
        <v>460</v>
      </c>
      <c r="X338" t="s">
        <v>42</v>
      </c>
      <c r="Y338" t="s">
        <v>1194</v>
      </c>
      <c r="Z338">
        <v>65</v>
      </c>
      <c r="AA338">
        <v>800000</v>
      </c>
      <c r="AB338">
        <v>1</v>
      </c>
      <c r="AC338">
        <v>90</v>
      </c>
      <c r="AD338" t="s">
        <v>1195</v>
      </c>
      <c r="AE338" t="s">
        <v>1196</v>
      </c>
      <c r="AG338">
        <v>337</v>
      </c>
      <c r="AH338">
        <v>95</v>
      </c>
      <c r="AI338">
        <v>85</v>
      </c>
      <c r="AJ338">
        <v>70</v>
      </c>
      <c r="AK338" t="s">
        <v>300</v>
      </c>
      <c r="AL338" t="s">
        <v>266</v>
      </c>
      <c r="AM338">
        <v>168</v>
      </c>
      <c r="AN338">
        <v>3</v>
      </c>
      <c r="AO338">
        <v>0</v>
      </c>
    </row>
    <row r="339" spans="1:41" hidden="1">
      <c r="A339" t="s">
        <v>355</v>
      </c>
      <c r="B339">
        <v>2</v>
      </c>
      <c r="C339">
        <v>2</v>
      </c>
      <c r="D339">
        <v>1</v>
      </c>
      <c r="E339">
        <v>1</v>
      </c>
      <c r="F339">
        <v>1</v>
      </c>
      <c r="G339">
        <v>1</v>
      </c>
      <c r="H339">
        <v>0.5</v>
      </c>
      <c r="I339">
        <v>0.5</v>
      </c>
      <c r="J339">
        <v>2</v>
      </c>
      <c r="K339">
        <v>2</v>
      </c>
      <c r="L339">
        <v>2</v>
      </c>
      <c r="M339">
        <v>1</v>
      </c>
      <c r="N339">
        <v>0.5</v>
      </c>
      <c r="O339">
        <v>0.5</v>
      </c>
      <c r="P339">
        <v>0.5</v>
      </c>
      <c r="Q339">
        <v>1</v>
      </c>
      <c r="R339">
        <v>2</v>
      </c>
      <c r="S339">
        <v>2</v>
      </c>
      <c r="T339">
        <v>95</v>
      </c>
      <c r="U339">
        <v>6400</v>
      </c>
      <c r="V339">
        <v>70</v>
      </c>
      <c r="W339">
        <v>460</v>
      </c>
      <c r="X339" t="s">
        <v>42</v>
      </c>
      <c r="Y339" t="s">
        <v>1194</v>
      </c>
      <c r="Z339">
        <v>85</v>
      </c>
      <c r="AA339">
        <v>800000</v>
      </c>
      <c r="AB339">
        <v>1.2</v>
      </c>
      <c r="AC339">
        <v>90</v>
      </c>
      <c r="AD339" t="s">
        <v>1197</v>
      </c>
      <c r="AE339" t="s">
        <v>1198</v>
      </c>
      <c r="AG339">
        <v>338</v>
      </c>
      <c r="AH339">
        <v>55</v>
      </c>
      <c r="AI339">
        <v>65</v>
      </c>
      <c r="AJ339">
        <v>70</v>
      </c>
      <c r="AK339" t="s">
        <v>300</v>
      </c>
      <c r="AL339" t="s">
        <v>266</v>
      </c>
      <c r="AM339">
        <v>154</v>
      </c>
      <c r="AN339">
        <v>3</v>
      </c>
      <c r="AO339">
        <v>0</v>
      </c>
    </row>
    <row r="340" spans="1:41" hidden="1">
      <c r="A340" t="s">
        <v>1199</v>
      </c>
      <c r="B340">
        <v>1</v>
      </c>
      <c r="C340">
        <v>1</v>
      </c>
      <c r="D340">
        <v>1</v>
      </c>
      <c r="E340">
        <v>0</v>
      </c>
      <c r="F340">
        <v>1</v>
      </c>
      <c r="G340">
        <v>1</v>
      </c>
      <c r="H340">
        <v>0.5</v>
      </c>
      <c r="I340">
        <v>1</v>
      </c>
      <c r="J340">
        <v>1</v>
      </c>
      <c r="K340">
        <v>4</v>
      </c>
      <c r="L340">
        <v>1</v>
      </c>
      <c r="M340">
        <v>1</v>
      </c>
      <c r="N340">
        <v>1</v>
      </c>
      <c r="O340">
        <v>0.5</v>
      </c>
      <c r="P340">
        <v>1</v>
      </c>
      <c r="Q340">
        <v>0.5</v>
      </c>
      <c r="R340">
        <v>0.5</v>
      </c>
      <c r="S340">
        <v>1</v>
      </c>
      <c r="T340">
        <v>48</v>
      </c>
      <c r="U340">
        <v>5120</v>
      </c>
      <c r="V340">
        <v>70</v>
      </c>
      <c r="W340">
        <v>288</v>
      </c>
      <c r="X340" t="s">
        <v>131</v>
      </c>
      <c r="Y340" t="s">
        <v>1200</v>
      </c>
      <c r="Z340">
        <v>43</v>
      </c>
      <c r="AA340">
        <v>1000000</v>
      </c>
      <c r="AB340">
        <v>0.4</v>
      </c>
      <c r="AC340">
        <v>50</v>
      </c>
      <c r="AD340" t="s">
        <v>1201</v>
      </c>
      <c r="AE340" t="s">
        <v>1202</v>
      </c>
      <c r="AF340">
        <v>50</v>
      </c>
      <c r="AG340">
        <v>339</v>
      </c>
      <c r="AH340">
        <v>46</v>
      </c>
      <c r="AI340">
        <v>41</v>
      </c>
      <c r="AJ340">
        <v>60</v>
      </c>
      <c r="AK340" t="s">
        <v>67</v>
      </c>
      <c r="AL340" t="s">
        <v>142</v>
      </c>
      <c r="AM340">
        <v>1.9</v>
      </c>
      <c r="AN340">
        <v>3</v>
      </c>
      <c r="AO340">
        <v>0</v>
      </c>
    </row>
    <row r="341" spans="1:41" hidden="1">
      <c r="A341" t="s">
        <v>1199</v>
      </c>
      <c r="B341">
        <v>1</v>
      </c>
      <c r="C341">
        <v>1</v>
      </c>
      <c r="D341">
        <v>1</v>
      </c>
      <c r="E341">
        <v>0</v>
      </c>
      <c r="F341">
        <v>1</v>
      </c>
      <c r="G341">
        <v>1</v>
      </c>
      <c r="H341">
        <v>0.5</v>
      </c>
      <c r="I341">
        <v>1</v>
      </c>
      <c r="J341">
        <v>1</v>
      </c>
      <c r="K341">
        <v>4</v>
      </c>
      <c r="L341">
        <v>1</v>
      </c>
      <c r="M341">
        <v>1</v>
      </c>
      <c r="N341">
        <v>1</v>
      </c>
      <c r="O341">
        <v>0.5</v>
      </c>
      <c r="P341">
        <v>1</v>
      </c>
      <c r="Q341">
        <v>0.5</v>
      </c>
      <c r="R341">
        <v>0.5</v>
      </c>
      <c r="S341">
        <v>1</v>
      </c>
      <c r="T341">
        <v>78</v>
      </c>
      <c r="U341">
        <v>5120</v>
      </c>
      <c r="V341">
        <v>70</v>
      </c>
      <c r="W341">
        <v>468</v>
      </c>
      <c r="X341" t="s">
        <v>136</v>
      </c>
      <c r="Y341" t="s">
        <v>1200</v>
      </c>
      <c r="Z341">
        <v>73</v>
      </c>
      <c r="AA341">
        <v>1000000</v>
      </c>
      <c r="AB341">
        <v>0.9</v>
      </c>
      <c r="AC341">
        <v>110</v>
      </c>
      <c r="AD341" t="s">
        <v>1203</v>
      </c>
      <c r="AE341" t="s">
        <v>1204</v>
      </c>
      <c r="AF341">
        <v>50</v>
      </c>
      <c r="AG341">
        <v>340</v>
      </c>
      <c r="AH341">
        <v>76</v>
      </c>
      <c r="AI341">
        <v>71</v>
      </c>
      <c r="AJ341">
        <v>60</v>
      </c>
      <c r="AK341" t="s">
        <v>67</v>
      </c>
      <c r="AL341" t="s">
        <v>142</v>
      </c>
      <c r="AM341">
        <v>23.6</v>
      </c>
      <c r="AN341">
        <v>3</v>
      </c>
      <c r="AO341">
        <v>0</v>
      </c>
    </row>
    <row r="342" spans="1:41" hidden="1">
      <c r="A342" t="s">
        <v>1205</v>
      </c>
      <c r="B342">
        <v>1</v>
      </c>
      <c r="C342">
        <v>1</v>
      </c>
      <c r="D342">
        <v>1</v>
      </c>
      <c r="E342">
        <v>2</v>
      </c>
      <c r="F342">
        <v>1</v>
      </c>
      <c r="G342">
        <v>1</v>
      </c>
      <c r="H342">
        <v>0.5</v>
      </c>
      <c r="I342">
        <v>1</v>
      </c>
      <c r="J342">
        <v>1</v>
      </c>
      <c r="K342">
        <v>2</v>
      </c>
      <c r="L342">
        <v>1</v>
      </c>
      <c r="M342">
        <v>0.5</v>
      </c>
      <c r="N342">
        <v>1</v>
      </c>
      <c r="O342">
        <v>1</v>
      </c>
      <c r="P342">
        <v>1</v>
      </c>
      <c r="Q342">
        <v>1</v>
      </c>
      <c r="R342">
        <v>0.5</v>
      </c>
      <c r="S342">
        <v>0.5</v>
      </c>
      <c r="T342">
        <v>80</v>
      </c>
      <c r="U342">
        <v>3840</v>
      </c>
      <c r="V342">
        <v>70</v>
      </c>
      <c r="W342">
        <v>308</v>
      </c>
      <c r="X342" t="s">
        <v>1206</v>
      </c>
      <c r="Y342" t="s">
        <v>1207</v>
      </c>
      <c r="Z342">
        <v>65</v>
      </c>
      <c r="AA342">
        <v>1640000</v>
      </c>
      <c r="AB342">
        <v>0.6</v>
      </c>
      <c r="AC342">
        <v>43</v>
      </c>
      <c r="AD342" t="s">
        <v>1208</v>
      </c>
      <c r="AE342" t="s">
        <v>1209</v>
      </c>
      <c r="AF342">
        <v>50</v>
      </c>
      <c r="AG342">
        <v>341</v>
      </c>
      <c r="AH342">
        <v>50</v>
      </c>
      <c r="AI342">
        <v>35</v>
      </c>
      <c r="AJ342">
        <v>35</v>
      </c>
      <c r="AK342" t="s">
        <v>67</v>
      </c>
      <c r="AM342">
        <v>11.5</v>
      </c>
      <c r="AN342">
        <v>3</v>
      </c>
      <c r="AO342">
        <v>0</v>
      </c>
    </row>
    <row r="343" spans="1:41" hidden="1">
      <c r="A343" t="s">
        <v>1205</v>
      </c>
      <c r="B343">
        <v>2</v>
      </c>
      <c r="C343">
        <v>0.5</v>
      </c>
      <c r="D343">
        <v>1</v>
      </c>
      <c r="E343">
        <v>2</v>
      </c>
      <c r="F343">
        <v>2</v>
      </c>
      <c r="G343">
        <v>2</v>
      </c>
      <c r="H343">
        <v>0.5</v>
      </c>
      <c r="I343">
        <v>1</v>
      </c>
      <c r="J343">
        <v>0.5</v>
      </c>
      <c r="K343">
        <v>2</v>
      </c>
      <c r="L343">
        <v>1</v>
      </c>
      <c r="M343">
        <v>0.5</v>
      </c>
      <c r="N343">
        <v>1</v>
      </c>
      <c r="O343">
        <v>1</v>
      </c>
      <c r="P343">
        <v>0</v>
      </c>
      <c r="Q343">
        <v>1</v>
      </c>
      <c r="R343">
        <v>0.5</v>
      </c>
      <c r="S343">
        <v>0.5</v>
      </c>
      <c r="T343">
        <v>120</v>
      </c>
      <c r="U343">
        <v>3840</v>
      </c>
      <c r="V343">
        <v>70</v>
      </c>
      <c r="W343">
        <v>468</v>
      </c>
      <c r="X343" t="s">
        <v>1210</v>
      </c>
      <c r="Y343" t="s">
        <v>1211</v>
      </c>
      <c r="Z343">
        <v>85</v>
      </c>
      <c r="AA343">
        <v>1640000</v>
      </c>
      <c r="AB343">
        <v>1.1000000000000001</v>
      </c>
      <c r="AC343">
        <v>63</v>
      </c>
      <c r="AD343" t="s">
        <v>1212</v>
      </c>
      <c r="AE343" t="s">
        <v>1213</v>
      </c>
      <c r="AF343">
        <v>50</v>
      </c>
      <c r="AG343">
        <v>342</v>
      </c>
      <c r="AH343">
        <v>90</v>
      </c>
      <c r="AI343">
        <v>55</v>
      </c>
      <c r="AJ343">
        <v>55</v>
      </c>
      <c r="AK343" t="s">
        <v>67</v>
      </c>
      <c r="AL343" t="s">
        <v>112</v>
      </c>
      <c r="AM343">
        <v>32.799999999999997</v>
      </c>
      <c r="AN343">
        <v>3</v>
      </c>
      <c r="AO343">
        <v>0</v>
      </c>
    </row>
    <row r="344" spans="1:41" hidden="1">
      <c r="A344" t="s">
        <v>355</v>
      </c>
      <c r="B344">
        <v>2</v>
      </c>
      <c r="C344">
        <v>2</v>
      </c>
      <c r="D344">
        <v>1</v>
      </c>
      <c r="E344">
        <v>0</v>
      </c>
      <c r="F344">
        <v>1</v>
      </c>
      <c r="G344">
        <v>0.5</v>
      </c>
      <c r="H344">
        <v>1</v>
      </c>
      <c r="I344">
        <v>1</v>
      </c>
      <c r="J344">
        <v>2</v>
      </c>
      <c r="K344">
        <v>2</v>
      </c>
      <c r="L344">
        <v>1</v>
      </c>
      <c r="M344">
        <v>2</v>
      </c>
      <c r="N344">
        <v>1</v>
      </c>
      <c r="O344">
        <v>0.5</v>
      </c>
      <c r="P344">
        <v>0.5</v>
      </c>
      <c r="Q344">
        <v>0.5</v>
      </c>
      <c r="R344">
        <v>1</v>
      </c>
      <c r="S344">
        <v>2</v>
      </c>
      <c r="T344">
        <v>40</v>
      </c>
      <c r="U344">
        <v>5120</v>
      </c>
      <c r="V344">
        <v>70</v>
      </c>
      <c r="W344">
        <v>300</v>
      </c>
      <c r="X344" t="s">
        <v>75</v>
      </c>
      <c r="Y344" t="s">
        <v>1214</v>
      </c>
      <c r="Z344">
        <v>55</v>
      </c>
      <c r="AA344">
        <v>1000000</v>
      </c>
      <c r="AB344">
        <v>0.5</v>
      </c>
      <c r="AC344">
        <v>40</v>
      </c>
      <c r="AD344" t="s">
        <v>1215</v>
      </c>
      <c r="AE344" t="s">
        <v>1216</v>
      </c>
      <c r="AG344">
        <v>343</v>
      </c>
      <c r="AH344">
        <v>40</v>
      </c>
      <c r="AI344">
        <v>70</v>
      </c>
      <c r="AJ344">
        <v>55</v>
      </c>
      <c r="AK344" t="s">
        <v>142</v>
      </c>
      <c r="AL344" t="s">
        <v>266</v>
      </c>
      <c r="AM344">
        <v>21.5</v>
      </c>
      <c r="AN344">
        <v>3</v>
      </c>
      <c r="AO344">
        <v>0</v>
      </c>
    </row>
    <row r="345" spans="1:41" hidden="1">
      <c r="A345" t="s">
        <v>355</v>
      </c>
      <c r="B345">
        <v>2</v>
      </c>
      <c r="C345">
        <v>2</v>
      </c>
      <c r="D345">
        <v>1</v>
      </c>
      <c r="E345">
        <v>0</v>
      </c>
      <c r="F345">
        <v>1</v>
      </c>
      <c r="G345">
        <v>0.5</v>
      </c>
      <c r="H345">
        <v>1</v>
      </c>
      <c r="I345">
        <v>1</v>
      </c>
      <c r="J345">
        <v>2</v>
      </c>
      <c r="K345">
        <v>2</v>
      </c>
      <c r="L345">
        <v>1</v>
      </c>
      <c r="M345">
        <v>2</v>
      </c>
      <c r="N345">
        <v>1</v>
      </c>
      <c r="O345">
        <v>0.5</v>
      </c>
      <c r="P345">
        <v>0.5</v>
      </c>
      <c r="Q345">
        <v>0.5</v>
      </c>
      <c r="R345">
        <v>1</v>
      </c>
      <c r="S345">
        <v>2</v>
      </c>
      <c r="T345">
        <v>70</v>
      </c>
      <c r="U345">
        <v>5120</v>
      </c>
      <c r="V345">
        <v>70</v>
      </c>
      <c r="W345">
        <v>500</v>
      </c>
      <c r="X345" t="s">
        <v>119</v>
      </c>
      <c r="Y345" t="s">
        <v>1214</v>
      </c>
      <c r="Z345">
        <v>105</v>
      </c>
      <c r="AA345">
        <v>1000000</v>
      </c>
      <c r="AB345">
        <v>1.5</v>
      </c>
      <c r="AC345">
        <v>60</v>
      </c>
      <c r="AD345" t="s">
        <v>1217</v>
      </c>
      <c r="AE345" t="s">
        <v>1218</v>
      </c>
      <c r="AG345">
        <v>344</v>
      </c>
      <c r="AH345">
        <v>70</v>
      </c>
      <c r="AI345">
        <v>120</v>
      </c>
      <c r="AJ345">
        <v>75</v>
      </c>
      <c r="AK345" t="s">
        <v>142</v>
      </c>
      <c r="AL345" t="s">
        <v>266</v>
      </c>
      <c r="AM345">
        <v>108</v>
      </c>
      <c r="AN345">
        <v>3</v>
      </c>
      <c r="AO345">
        <v>0</v>
      </c>
    </row>
    <row r="346" spans="1:41" hidden="1">
      <c r="A346" t="s">
        <v>1219</v>
      </c>
      <c r="B346">
        <v>2</v>
      </c>
      <c r="C346">
        <v>1</v>
      </c>
      <c r="D346">
        <v>1</v>
      </c>
      <c r="E346">
        <v>0.5</v>
      </c>
      <c r="F346">
        <v>1</v>
      </c>
      <c r="G346">
        <v>2</v>
      </c>
      <c r="H346">
        <v>1</v>
      </c>
      <c r="I346">
        <v>1</v>
      </c>
      <c r="J346">
        <v>1</v>
      </c>
      <c r="K346">
        <v>1</v>
      </c>
      <c r="L346">
        <v>1</v>
      </c>
      <c r="M346">
        <v>2</v>
      </c>
      <c r="N346">
        <v>0.5</v>
      </c>
      <c r="O346">
        <v>1</v>
      </c>
      <c r="P346">
        <v>1</v>
      </c>
      <c r="Q346">
        <v>1</v>
      </c>
      <c r="R346">
        <v>2</v>
      </c>
      <c r="S346">
        <v>1</v>
      </c>
      <c r="T346">
        <v>41</v>
      </c>
      <c r="U346">
        <v>7680</v>
      </c>
      <c r="V346">
        <v>70</v>
      </c>
      <c r="W346">
        <v>355</v>
      </c>
      <c r="X346" t="s">
        <v>42</v>
      </c>
      <c r="Y346" t="s">
        <v>1220</v>
      </c>
      <c r="Z346">
        <v>77</v>
      </c>
      <c r="AA346">
        <v>600000</v>
      </c>
      <c r="AB346">
        <v>1</v>
      </c>
      <c r="AC346">
        <v>66</v>
      </c>
      <c r="AD346" t="s">
        <v>1221</v>
      </c>
      <c r="AE346" t="s">
        <v>1222</v>
      </c>
      <c r="AF346">
        <v>88.1</v>
      </c>
      <c r="AG346">
        <v>345</v>
      </c>
      <c r="AH346">
        <v>61</v>
      </c>
      <c r="AI346">
        <v>87</v>
      </c>
      <c r="AJ346">
        <v>23</v>
      </c>
      <c r="AK346" t="s">
        <v>300</v>
      </c>
      <c r="AL346" t="s">
        <v>46</v>
      </c>
      <c r="AM346">
        <v>23.8</v>
      </c>
      <c r="AN346">
        <v>3</v>
      </c>
      <c r="AO346">
        <v>0</v>
      </c>
    </row>
    <row r="347" spans="1:41" hidden="1">
      <c r="A347" t="s">
        <v>1219</v>
      </c>
      <c r="B347">
        <v>2</v>
      </c>
      <c r="C347">
        <v>1</v>
      </c>
      <c r="D347">
        <v>1</v>
      </c>
      <c r="E347">
        <v>0.5</v>
      </c>
      <c r="F347">
        <v>1</v>
      </c>
      <c r="G347">
        <v>2</v>
      </c>
      <c r="H347">
        <v>1</v>
      </c>
      <c r="I347">
        <v>1</v>
      </c>
      <c r="J347">
        <v>1</v>
      </c>
      <c r="K347">
        <v>1</v>
      </c>
      <c r="L347">
        <v>1</v>
      </c>
      <c r="M347">
        <v>2</v>
      </c>
      <c r="N347">
        <v>0.5</v>
      </c>
      <c r="O347">
        <v>1</v>
      </c>
      <c r="P347">
        <v>1</v>
      </c>
      <c r="Q347">
        <v>1</v>
      </c>
      <c r="R347">
        <v>2</v>
      </c>
      <c r="S347">
        <v>1</v>
      </c>
      <c r="T347">
        <v>81</v>
      </c>
      <c r="U347">
        <v>7680</v>
      </c>
      <c r="V347">
        <v>70</v>
      </c>
      <c r="W347">
        <v>495</v>
      </c>
      <c r="X347" t="s">
        <v>42</v>
      </c>
      <c r="Y347" t="s">
        <v>1223</v>
      </c>
      <c r="Z347">
        <v>97</v>
      </c>
      <c r="AA347">
        <v>600000</v>
      </c>
      <c r="AB347">
        <v>1.5</v>
      </c>
      <c r="AC347">
        <v>86</v>
      </c>
      <c r="AD347" t="s">
        <v>1224</v>
      </c>
      <c r="AE347" t="s">
        <v>1225</v>
      </c>
      <c r="AF347">
        <v>88.1</v>
      </c>
      <c r="AG347">
        <v>346</v>
      </c>
      <c r="AH347">
        <v>81</v>
      </c>
      <c r="AI347">
        <v>107</v>
      </c>
      <c r="AJ347">
        <v>43</v>
      </c>
      <c r="AK347" t="s">
        <v>300</v>
      </c>
      <c r="AL347" t="s">
        <v>46</v>
      </c>
      <c r="AM347">
        <v>60.4</v>
      </c>
      <c r="AN347">
        <v>3</v>
      </c>
      <c r="AO347">
        <v>0</v>
      </c>
    </row>
    <row r="348" spans="1:41" hidden="1">
      <c r="A348" t="s">
        <v>1226</v>
      </c>
      <c r="B348">
        <v>1</v>
      </c>
      <c r="C348">
        <v>1</v>
      </c>
      <c r="D348">
        <v>1</v>
      </c>
      <c r="E348">
        <v>1</v>
      </c>
      <c r="F348">
        <v>1</v>
      </c>
      <c r="G348">
        <v>1</v>
      </c>
      <c r="H348">
        <v>1</v>
      </c>
      <c r="I348">
        <v>1</v>
      </c>
      <c r="J348">
        <v>1</v>
      </c>
      <c r="K348">
        <v>1</v>
      </c>
      <c r="L348">
        <v>1</v>
      </c>
      <c r="M348">
        <v>1</v>
      </c>
      <c r="N348">
        <v>0.5</v>
      </c>
      <c r="O348">
        <v>0.5</v>
      </c>
      <c r="P348">
        <v>1</v>
      </c>
      <c r="Q348">
        <v>2</v>
      </c>
      <c r="R348">
        <v>2</v>
      </c>
      <c r="S348">
        <v>2</v>
      </c>
      <c r="T348">
        <v>95</v>
      </c>
      <c r="U348">
        <v>7680</v>
      </c>
      <c r="V348">
        <v>70</v>
      </c>
      <c r="W348">
        <v>355</v>
      </c>
      <c r="X348" t="s">
        <v>42</v>
      </c>
      <c r="Y348" t="s">
        <v>1227</v>
      </c>
      <c r="Z348">
        <v>50</v>
      </c>
      <c r="AA348">
        <v>600000</v>
      </c>
      <c r="AB348">
        <v>0.7</v>
      </c>
      <c r="AC348">
        <v>45</v>
      </c>
      <c r="AD348" t="s">
        <v>1228</v>
      </c>
      <c r="AE348" t="s">
        <v>1229</v>
      </c>
      <c r="AF348">
        <v>88.1</v>
      </c>
      <c r="AG348">
        <v>347</v>
      </c>
      <c r="AH348">
        <v>40</v>
      </c>
      <c r="AI348">
        <v>50</v>
      </c>
      <c r="AJ348">
        <v>75</v>
      </c>
      <c r="AK348" t="s">
        <v>300</v>
      </c>
      <c r="AL348" t="s">
        <v>79</v>
      </c>
      <c r="AM348">
        <v>12.5</v>
      </c>
      <c r="AN348">
        <v>3</v>
      </c>
      <c r="AO348">
        <v>0</v>
      </c>
    </row>
    <row r="349" spans="1:41" hidden="1">
      <c r="A349" t="s">
        <v>1226</v>
      </c>
      <c r="B349">
        <v>1</v>
      </c>
      <c r="C349">
        <v>1</v>
      </c>
      <c r="D349">
        <v>1</v>
      </c>
      <c r="E349">
        <v>1</v>
      </c>
      <c r="F349">
        <v>1</v>
      </c>
      <c r="G349">
        <v>1</v>
      </c>
      <c r="H349">
        <v>1</v>
      </c>
      <c r="I349">
        <v>1</v>
      </c>
      <c r="J349">
        <v>1</v>
      </c>
      <c r="K349">
        <v>1</v>
      </c>
      <c r="L349">
        <v>1</v>
      </c>
      <c r="M349">
        <v>1</v>
      </c>
      <c r="N349">
        <v>0.5</v>
      </c>
      <c r="O349">
        <v>0.5</v>
      </c>
      <c r="P349">
        <v>1</v>
      </c>
      <c r="Q349">
        <v>2</v>
      </c>
      <c r="R349">
        <v>2</v>
      </c>
      <c r="S349">
        <v>2</v>
      </c>
      <c r="T349">
        <v>125</v>
      </c>
      <c r="U349">
        <v>7680</v>
      </c>
      <c r="V349">
        <v>70</v>
      </c>
      <c r="W349">
        <v>495</v>
      </c>
      <c r="X349" t="s">
        <v>42</v>
      </c>
      <c r="Y349" t="s">
        <v>1230</v>
      </c>
      <c r="Z349">
        <v>100</v>
      </c>
      <c r="AA349">
        <v>600000</v>
      </c>
      <c r="AB349">
        <v>1.5</v>
      </c>
      <c r="AC349">
        <v>75</v>
      </c>
      <c r="AD349" t="s">
        <v>1231</v>
      </c>
      <c r="AE349" t="s">
        <v>1232</v>
      </c>
      <c r="AF349">
        <v>88.1</v>
      </c>
      <c r="AG349">
        <v>348</v>
      </c>
      <c r="AH349">
        <v>70</v>
      </c>
      <c r="AI349">
        <v>80</v>
      </c>
      <c r="AJ349">
        <v>45</v>
      </c>
      <c r="AK349" t="s">
        <v>300</v>
      </c>
      <c r="AL349" t="s">
        <v>79</v>
      </c>
      <c r="AM349">
        <v>68.2</v>
      </c>
      <c r="AN349">
        <v>3</v>
      </c>
      <c r="AO349">
        <v>0</v>
      </c>
    </row>
    <row r="350" spans="1:41" hidden="1">
      <c r="A350" t="s">
        <v>1233</v>
      </c>
      <c r="B350">
        <v>1</v>
      </c>
      <c r="C350">
        <v>1</v>
      </c>
      <c r="D350">
        <v>1</v>
      </c>
      <c r="E350">
        <v>2</v>
      </c>
      <c r="F350">
        <v>1</v>
      </c>
      <c r="G350">
        <v>1</v>
      </c>
      <c r="H350">
        <v>0.5</v>
      </c>
      <c r="I350">
        <v>1</v>
      </c>
      <c r="J350">
        <v>1</v>
      </c>
      <c r="K350">
        <v>2</v>
      </c>
      <c r="L350">
        <v>1</v>
      </c>
      <c r="M350">
        <v>0.5</v>
      </c>
      <c r="N350">
        <v>1</v>
      </c>
      <c r="O350">
        <v>1</v>
      </c>
      <c r="P350">
        <v>1</v>
      </c>
      <c r="Q350">
        <v>1</v>
      </c>
      <c r="R350">
        <v>0.5</v>
      </c>
      <c r="S350">
        <v>0.5</v>
      </c>
      <c r="T350">
        <v>15</v>
      </c>
      <c r="U350">
        <v>5120</v>
      </c>
      <c r="V350">
        <v>70</v>
      </c>
      <c r="W350">
        <v>200</v>
      </c>
      <c r="X350" t="s">
        <v>75</v>
      </c>
      <c r="Y350" t="s">
        <v>490</v>
      </c>
      <c r="Z350">
        <v>20</v>
      </c>
      <c r="AA350">
        <v>600000</v>
      </c>
      <c r="AB350">
        <v>0.6</v>
      </c>
      <c r="AC350">
        <v>20</v>
      </c>
      <c r="AD350" t="s">
        <v>1234</v>
      </c>
      <c r="AE350" t="s">
        <v>1235</v>
      </c>
      <c r="AF350">
        <v>50</v>
      </c>
      <c r="AG350">
        <v>349</v>
      </c>
      <c r="AH350">
        <v>10</v>
      </c>
      <c r="AI350">
        <v>55</v>
      </c>
      <c r="AJ350">
        <v>80</v>
      </c>
      <c r="AK350" t="s">
        <v>67</v>
      </c>
      <c r="AM350">
        <v>7.4</v>
      </c>
      <c r="AN350">
        <v>3</v>
      </c>
      <c r="AO350">
        <v>0</v>
      </c>
    </row>
    <row r="351" spans="1:41" hidden="1">
      <c r="A351" t="s">
        <v>1236</v>
      </c>
      <c r="B351">
        <v>1</v>
      </c>
      <c r="C351">
        <v>1</v>
      </c>
      <c r="D351">
        <v>1</v>
      </c>
      <c r="E351">
        <v>2</v>
      </c>
      <c r="F351">
        <v>1</v>
      </c>
      <c r="G351">
        <v>1</v>
      </c>
      <c r="H351">
        <v>0.5</v>
      </c>
      <c r="I351">
        <v>1</v>
      </c>
      <c r="J351">
        <v>1</v>
      </c>
      <c r="K351">
        <v>2</v>
      </c>
      <c r="L351">
        <v>1</v>
      </c>
      <c r="M351">
        <v>0.5</v>
      </c>
      <c r="N351">
        <v>1</v>
      </c>
      <c r="O351">
        <v>1</v>
      </c>
      <c r="P351">
        <v>1</v>
      </c>
      <c r="Q351">
        <v>1</v>
      </c>
      <c r="R351">
        <v>0.5</v>
      </c>
      <c r="S351">
        <v>0.5</v>
      </c>
      <c r="T351">
        <v>60</v>
      </c>
      <c r="U351">
        <v>5120</v>
      </c>
      <c r="V351">
        <v>70</v>
      </c>
      <c r="W351">
        <v>540</v>
      </c>
      <c r="X351" t="s">
        <v>293</v>
      </c>
      <c r="Y351" t="s">
        <v>1237</v>
      </c>
      <c r="Z351">
        <v>79</v>
      </c>
      <c r="AA351">
        <v>600000</v>
      </c>
      <c r="AB351">
        <v>6.2</v>
      </c>
      <c r="AC351">
        <v>95</v>
      </c>
      <c r="AD351" t="s">
        <v>1238</v>
      </c>
      <c r="AE351" t="s">
        <v>1239</v>
      </c>
      <c r="AF351">
        <v>50</v>
      </c>
      <c r="AG351">
        <v>350</v>
      </c>
      <c r="AH351">
        <v>100</v>
      </c>
      <c r="AI351">
        <v>125</v>
      </c>
      <c r="AJ351">
        <v>81</v>
      </c>
      <c r="AK351" t="s">
        <v>67</v>
      </c>
      <c r="AM351">
        <v>162</v>
      </c>
      <c r="AN351">
        <v>3</v>
      </c>
      <c r="AO351">
        <v>0</v>
      </c>
    </row>
    <row r="352" spans="1:41" hidden="1">
      <c r="A352" t="s">
        <v>1240</v>
      </c>
      <c r="B352">
        <v>1</v>
      </c>
      <c r="C352">
        <v>1</v>
      </c>
      <c r="D352">
        <v>1</v>
      </c>
      <c r="E352">
        <v>1</v>
      </c>
      <c r="F352">
        <v>1</v>
      </c>
      <c r="G352">
        <v>2</v>
      </c>
      <c r="H352">
        <v>1</v>
      </c>
      <c r="I352">
        <v>1</v>
      </c>
      <c r="J352">
        <v>0</v>
      </c>
      <c r="K352">
        <v>1</v>
      </c>
      <c r="L352">
        <v>1</v>
      </c>
      <c r="M352">
        <v>1</v>
      </c>
      <c r="N352">
        <v>1</v>
      </c>
      <c r="O352">
        <v>1</v>
      </c>
      <c r="P352">
        <v>1</v>
      </c>
      <c r="Q352">
        <v>1</v>
      </c>
      <c r="R352">
        <v>1</v>
      </c>
      <c r="S352">
        <v>1</v>
      </c>
      <c r="T352">
        <v>70</v>
      </c>
      <c r="U352">
        <v>6400</v>
      </c>
      <c r="V352">
        <v>70</v>
      </c>
      <c r="W352">
        <v>420</v>
      </c>
      <c r="X352" t="s">
        <v>42</v>
      </c>
      <c r="Y352" t="s">
        <v>1241</v>
      </c>
      <c r="Z352">
        <v>70</v>
      </c>
      <c r="AA352">
        <v>1000000</v>
      </c>
      <c r="AB352">
        <v>0.3</v>
      </c>
      <c r="AC352">
        <v>70</v>
      </c>
      <c r="AD352" t="s">
        <v>1242</v>
      </c>
      <c r="AE352" t="s">
        <v>1243</v>
      </c>
      <c r="AF352">
        <v>50</v>
      </c>
      <c r="AG352">
        <v>351</v>
      </c>
      <c r="AH352">
        <v>70</v>
      </c>
      <c r="AI352">
        <v>70</v>
      </c>
      <c r="AJ352">
        <v>70</v>
      </c>
      <c r="AK352" t="s">
        <v>102</v>
      </c>
      <c r="AM352">
        <v>0.8</v>
      </c>
      <c r="AN352">
        <v>3</v>
      </c>
      <c r="AO352">
        <v>0</v>
      </c>
    </row>
    <row r="353" spans="1:41" hidden="1">
      <c r="A353" t="s">
        <v>1244</v>
      </c>
      <c r="B353">
        <v>1</v>
      </c>
      <c r="C353">
        <v>1</v>
      </c>
      <c r="D353">
        <v>1</v>
      </c>
      <c r="E353">
        <v>1</v>
      </c>
      <c r="F353">
        <v>1</v>
      </c>
      <c r="G353">
        <v>2</v>
      </c>
      <c r="H353">
        <v>1</v>
      </c>
      <c r="I353">
        <v>1</v>
      </c>
      <c r="J353">
        <v>0</v>
      </c>
      <c r="K353">
        <v>1</v>
      </c>
      <c r="L353">
        <v>1</v>
      </c>
      <c r="M353">
        <v>1</v>
      </c>
      <c r="N353">
        <v>1</v>
      </c>
      <c r="O353">
        <v>1</v>
      </c>
      <c r="P353">
        <v>1</v>
      </c>
      <c r="Q353">
        <v>1</v>
      </c>
      <c r="R353">
        <v>1</v>
      </c>
      <c r="S353">
        <v>1</v>
      </c>
      <c r="T353">
        <v>90</v>
      </c>
      <c r="U353">
        <v>5120</v>
      </c>
      <c r="V353">
        <v>70</v>
      </c>
      <c r="W353">
        <v>440</v>
      </c>
      <c r="X353" t="s">
        <v>262</v>
      </c>
      <c r="Y353" t="s">
        <v>1245</v>
      </c>
      <c r="Z353">
        <v>70</v>
      </c>
      <c r="AA353">
        <v>1059860</v>
      </c>
      <c r="AB353">
        <v>1</v>
      </c>
      <c r="AC353">
        <v>60</v>
      </c>
      <c r="AD353" t="s">
        <v>1246</v>
      </c>
      <c r="AE353" t="s">
        <v>1247</v>
      </c>
      <c r="AF353">
        <v>50</v>
      </c>
      <c r="AG353">
        <v>352</v>
      </c>
      <c r="AH353">
        <v>60</v>
      </c>
      <c r="AI353">
        <v>120</v>
      </c>
      <c r="AJ353">
        <v>40</v>
      </c>
      <c r="AK353" t="s">
        <v>102</v>
      </c>
      <c r="AM353">
        <v>22</v>
      </c>
      <c r="AN353">
        <v>3</v>
      </c>
      <c r="AO353">
        <v>0</v>
      </c>
    </row>
    <row r="354" spans="1:41" hidden="1">
      <c r="A354" t="s">
        <v>1248</v>
      </c>
      <c r="B354">
        <v>0.5</v>
      </c>
      <c r="C354">
        <v>2</v>
      </c>
      <c r="D354">
        <v>1</v>
      </c>
      <c r="E354">
        <v>1</v>
      </c>
      <c r="F354">
        <v>1</v>
      </c>
      <c r="G354">
        <v>0</v>
      </c>
      <c r="H354">
        <v>1</v>
      </c>
      <c r="I354">
        <v>1</v>
      </c>
      <c r="J354">
        <v>2</v>
      </c>
      <c r="K354">
        <v>1</v>
      </c>
      <c r="L354">
        <v>1</v>
      </c>
      <c r="M354">
        <v>1</v>
      </c>
      <c r="N354">
        <v>0</v>
      </c>
      <c r="O354">
        <v>0.5</v>
      </c>
      <c r="P354">
        <v>1</v>
      </c>
      <c r="Q354">
        <v>1</v>
      </c>
      <c r="R354">
        <v>1</v>
      </c>
      <c r="S354">
        <v>1</v>
      </c>
      <c r="T354">
        <v>75</v>
      </c>
      <c r="U354">
        <v>6400</v>
      </c>
      <c r="V354">
        <v>35</v>
      </c>
      <c r="W354">
        <v>295</v>
      </c>
      <c r="X354" t="s">
        <v>377</v>
      </c>
      <c r="Y354" t="s">
        <v>1249</v>
      </c>
      <c r="Z354">
        <v>35</v>
      </c>
      <c r="AA354">
        <v>800000</v>
      </c>
      <c r="AB354">
        <v>0.6</v>
      </c>
      <c r="AC354">
        <v>44</v>
      </c>
      <c r="AD354" t="s">
        <v>1250</v>
      </c>
      <c r="AE354" t="s">
        <v>1251</v>
      </c>
      <c r="AF354">
        <v>50</v>
      </c>
      <c r="AG354">
        <v>353</v>
      </c>
      <c r="AH354">
        <v>63</v>
      </c>
      <c r="AI354">
        <v>33</v>
      </c>
      <c r="AJ354">
        <v>45</v>
      </c>
      <c r="AK354" t="s">
        <v>359</v>
      </c>
      <c r="AM354">
        <v>2.2999999999999998</v>
      </c>
      <c r="AN354">
        <v>3</v>
      </c>
      <c r="AO354">
        <v>0</v>
      </c>
    </row>
    <row r="355" spans="1:41" hidden="1">
      <c r="A355" t="s">
        <v>1248</v>
      </c>
      <c r="B355">
        <v>0.5</v>
      </c>
      <c r="C355">
        <v>2</v>
      </c>
      <c r="D355">
        <v>1</v>
      </c>
      <c r="E355">
        <v>1</v>
      </c>
      <c r="F355">
        <v>1</v>
      </c>
      <c r="G355">
        <v>0</v>
      </c>
      <c r="H355">
        <v>1</v>
      </c>
      <c r="I355">
        <v>1</v>
      </c>
      <c r="J355">
        <v>2</v>
      </c>
      <c r="K355">
        <v>1</v>
      </c>
      <c r="L355">
        <v>1</v>
      </c>
      <c r="M355">
        <v>1</v>
      </c>
      <c r="N355">
        <v>0</v>
      </c>
      <c r="O355">
        <v>0.5</v>
      </c>
      <c r="P355">
        <v>1</v>
      </c>
      <c r="Q355">
        <v>1</v>
      </c>
      <c r="R355">
        <v>1</v>
      </c>
      <c r="S355">
        <v>1</v>
      </c>
      <c r="T355">
        <v>165</v>
      </c>
      <c r="U355">
        <v>6400</v>
      </c>
      <c r="V355">
        <v>35</v>
      </c>
      <c r="W355">
        <v>555</v>
      </c>
      <c r="X355" t="s">
        <v>42</v>
      </c>
      <c r="Y355" t="s">
        <v>1252</v>
      </c>
      <c r="Z355">
        <v>75</v>
      </c>
      <c r="AA355">
        <v>800000</v>
      </c>
      <c r="AB355">
        <v>1.1000000000000001</v>
      </c>
      <c r="AC355">
        <v>64</v>
      </c>
      <c r="AD355" t="s">
        <v>1253</v>
      </c>
      <c r="AE355" t="s">
        <v>1254</v>
      </c>
      <c r="AF355">
        <v>50</v>
      </c>
      <c r="AG355">
        <v>354</v>
      </c>
      <c r="AH355">
        <v>93</v>
      </c>
      <c r="AI355">
        <v>83</v>
      </c>
      <c r="AJ355">
        <v>75</v>
      </c>
      <c r="AK355" t="s">
        <v>359</v>
      </c>
      <c r="AM355">
        <v>12.5</v>
      </c>
      <c r="AN355">
        <v>3</v>
      </c>
      <c r="AO355">
        <v>0</v>
      </c>
    </row>
    <row r="356" spans="1:41" hidden="1">
      <c r="A356" t="s">
        <v>1255</v>
      </c>
      <c r="B356">
        <v>0.5</v>
      </c>
      <c r="C356">
        <v>2</v>
      </c>
      <c r="D356">
        <v>1</v>
      </c>
      <c r="E356">
        <v>1</v>
      </c>
      <c r="F356">
        <v>1</v>
      </c>
      <c r="G356">
        <v>0</v>
      </c>
      <c r="H356">
        <v>1</v>
      </c>
      <c r="I356">
        <v>1</v>
      </c>
      <c r="J356">
        <v>2</v>
      </c>
      <c r="K356">
        <v>1</v>
      </c>
      <c r="L356">
        <v>1</v>
      </c>
      <c r="M356">
        <v>1</v>
      </c>
      <c r="N356">
        <v>0</v>
      </c>
      <c r="O356">
        <v>0.5</v>
      </c>
      <c r="P356">
        <v>1</v>
      </c>
      <c r="Q356">
        <v>1</v>
      </c>
      <c r="R356">
        <v>1</v>
      </c>
      <c r="S356">
        <v>1</v>
      </c>
      <c r="T356">
        <v>40</v>
      </c>
      <c r="U356">
        <v>6400</v>
      </c>
      <c r="V356">
        <v>35</v>
      </c>
      <c r="W356">
        <v>295</v>
      </c>
      <c r="X356" t="s">
        <v>131</v>
      </c>
      <c r="Y356" t="s">
        <v>1256</v>
      </c>
      <c r="Z356">
        <v>90</v>
      </c>
      <c r="AA356">
        <v>800000</v>
      </c>
      <c r="AB356">
        <v>0.8</v>
      </c>
      <c r="AC356">
        <v>20</v>
      </c>
      <c r="AD356" t="s">
        <v>1257</v>
      </c>
      <c r="AE356" t="s">
        <v>1258</v>
      </c>
      <c r="AF356">
        <v>50</v>
      </c>
      <c r="AG356">
        <v>355</v>
      </c>
      <c r="AH356">
        <v>30</v>
      </c>
      <c r="AI356">
        <v>90</v>
      </c>
      <c r="AJ356">
        <v>25</v>
      </c>
      <c r="AK356" t="s">
        <v>359</v>
      </c>
      <c r="AM356">
        <v>15</v>
      </c>
      <c r="AN356">
        <v>3</v>
      </c>
      <c r="AO356">
        <v>0</v>
      </c>
    </row>
    <row r="357" spans="1:41" hidden="1">
      <c r="A357" t="s">
        <v>1259</v>
      </c>
      <c r="B357">
        <v>0.5</v>
      </c>
      <c r="C357">
        <v>2</v>
      </c>
      <c r="D357">
        <v>1</v>
      </c>
      <c r="E357">
        <v>1</v>
      </c>
      <c r="F357">
        <v>1</v>
      </c>
      <c r="G357">
        <v>0</v>
      </c>
      <c r="H357">
        <v>1</v>
      </c>
      <c r="I357">
        <v>1</v>
      </c>
      <c r="J357">
        <v>2</v>
      </c>
      <c r="K357">
        <v>1</v>
      </c>
      <c r="L357">
        <v>1</v>
      </c>
      <c r="M357">
        <v>1</v>
      </c>
      <c r="N357">
        <v>0</v>
      </c>
      <c r="O357">
        <v>0.5</v>
      </c>
      <c r="P357">
        <v>1</v>
      </c>
      <c r="Q357">
        <v>1</v>
      </c>
      <c r="R357">
        <v>1</v>
      </c>
      <c r="S357">
        <v>1</v>
      </c>
      <c r="T357">
        <v>70</v>
      </c>
      <c r="U357">
        <v>6400</v>
      </c>
      <c r="V357">
        <v>35</v>
      </c>
      <c r="W357">
        <v>455</v>
      </c>
      <c r="X357" t="s">
        <v>119</v>
      </c>
      <c r="Y357" t="s">
        <v>1260</v>
      </c>
      <c r="Z357">
        <v>130</v>
      </c>
      <c r="AA357">
        <v>800000</v>
      </c>
      <c r="AB357">
        <v>1.6</v>
      </c>
      <c r="AC357">
        <v>40</v>
      </c>
      <c r="AD357" t="s">
        <v>1261</v>
      </c>
      <c r="AE357" t="s">
        <v>1262</v>
      </c>
      <c r="AF357">
        <v>50</v>
      </c>
      <c r="AG357">
        <v>356</v>
      </c>
      <c r="AH357">
        <v>60</v>
      </c>
      <c r="AI357">
        <v>130</v>
      </c>
      <c r="AJ357">
        <v>25</v>
      </c>
      <c r="AK357" t="s">
        <v>359</v>
      </c>
      <c r="AM357">
        <v>30.6</v>
      </c>
      <c r="AN357">
        <v>3</v>
      </c>
      <c r="AO357">
        <v>0</v>
      </c>
    </row>
    <row r="358" spans="1:41" hidden="1">
      <c r="A358" t="s">
        <v>1263</v>
      </c>
      <c r="B358">
        <v>1</v>
      </c>
      <c r="C358">
        <v>1</v>
      </c>
      <c r="D358">
        <v>1</v>
      </c>
      <c r="E358">
        <v>1</v>
      </c>
      <c r="F358">
        <v>1</v>
      </c>
      <c r="G358">
        <v>0.5</v>
      </c>
      <c r="H358">
        <v>2</v>
      </c>
      <c r="I358">
        <v>2</v>
      </c>
      <c r="J358">
        <v>1</v>
      </c>
      <c r="K358">
        <v>0.25</v>
      </c>
      <c r="L358">
        <v>0</v>
      </c>
      <c r="M358">
        <v>4</v>
      </c>
      <c r="N358">
        <v>1</v>
      </c>
      <c r="O358">
        <v>2</v>
      </c>
      <c r="P358">
        <v>1</v>
      </c>
      <c r="Q358">
        <v>2</v>
      </c>
      <c r="R358">
        <v>1</v>
      </c>
      <c r="S358">
        <v>0.5</v>
      </c>
      <c r="T358">
        <v>68</v>
      </c>
      <c r="U358">
        <v>6400</v>
      </c>
      <c r="V358">
        <v>70</v>
      </c>
      <c r="W358">
        <v>460</v>
      </c>
      <c r="X358" t="s">
        <v>262</v>
      </c>
      <c r="Y358" t="s">
        <v>1264</v>
      </c>
      <c r="Z358">
        <v>83</v>
      </c>
      <c r="AA358">
        <v>1250000</v>
      </c>
      <c r="AB358">
        <v>2</v>
      </c>
      <c r="AC358">
        <v>99</v>
      </c>
      <c r="AD358" t="s">
        <v>1265</v>
      </c>
      <c r="AE358" t="s">
        <v>1266</v>
      </c>
      <c r="AF358">
        <v>50</v>
      </c>
      <c r="AG358">
        <v>357</v>
      </c>
      <c r="AH358">
        <v>72</v>
      </c>
      <c r="AI358">
        <v>87</v>
      </c>
      <c r="AJ358">
        <v>51</v>
      </c>
      <c r="AK358" t="s">
        <v>46</v>
      </c>
      <c r="AL358" t="s">
        <v>62</v>
      </c>
      <c r="AM358">
        <v>100</v>
      </c>
      <c r="AN358">
        <v>3</v>
      </c>
      <c r="AO358">
        <v>0</v>
      </c>
    </row>
    <row r="359" spans="1:41" hidden="1">
      <c r="A359" t="s">
        <v>355</v>
      </c>
      <c r="B359">
        <v>2</v>
      </c>
      <c r="C359">
        <v>2</v>
      </c>
      <c r="D359">
        <v>1</v>
      </c>
      <c r="E359">
        <v>1</v>
      </c>
      <c r="F359">
        <v>1</v>
      </c>
      <c r="G359">
        <v>0.5</v>
      </c>
      <c r="H359">
        <v>1</v>
      </c>
      <c r="I359">
        <v>1</v>
      </c>
      <c r="J359">
        <v>2</v>
      </c>
      <c r="K359">
        <v>1</v>
      </c>
      <c r="L359">
        <v>1</v>
      </c>
      <c r="M359">
        <v>1</v>
      </c>
      <c r="N359">
        <v>1</v>
      </c>
      <c r="O359">
        <v>1</v>
      </c>
      <c r="P359">
        <v>0.5</v>
      </c>
      <c r="Q359">
        <v>1</v>
      </c>
      <c r="R359">
        <v>1</v>
      </c>
      <c r="S359">
        <v>1</v>
      </c>
      <c r="T359">
        <v>50</v>
      </c>
      <c r="U359">
        <v>6400</v>
      </c>
      <c r="V359">
        <v>70</v>
      </c>
      <c r="W359">
        <v>455</v>
      </c>
      <c r="X359" t="s">
        <v>42</v>
      </c>
      <c r="Y359" t="s">
        <v>1267</v>
      </c>
      <c r="Z359">
        <v>80</v>
      </c>
      <c r="AA359">
        <v>800000</v>
      </c>
      <c r="AB359">
        <v>0.6</v>
      </c>
      <c r="AC359">
        <v>75</v>
      </c>
      <c r="AD359" t="s">
        <v>1268</v>
      </c>
      <c r="AE359" t="s">
        <v>1269</v>
      </c>
      <c r="AF359">
        <v>50</v>
      </c>
      <c r="AG359">
        <v>358</v>
      </c>
      <c r="AH359">
        <v>95</v>
      </c>
      <c r="AI359">
        <v>90</v>
      </c>
      <c r="AJ359">
        <v>65</v>
      </c>
      <c r="AK359" t="s">
        <v>266</v>
      </c>
      <c r="AM359">
        <v>1</v>
      </c>
      <c r="AN359">
        <v>3</v>
      </c>
      <c r="AO359">
        <v>0</v>
      </c>
    </row>
    <row r="360" spans="1:41" hidden="1">
      <c r="A360" t="s">
        <v>1270</v>
      </c>
      <c r="B360">
        <v>2</v>
      </c>
      <c r="C360">
        <v>0.5</v>
      </c>
      <c r="D360">
        <v>1</v>
      </c>
      <c r="E360">
        <v>1</v>
      </c>
      <c r="F360">
        <v>2</v>
      </c>
      <c r="G360">
        <v>2</v>
      </c>
      <c r="H360">
        <v>1</v>
      </c>
      <c r="I360">
        <v>1</v>
      </c>
      <c r="J360">
        <v>0.5</v>
      </c>
      <c r="K360">
        <v>1</v>
      </c>
      <c r="L360">
        <v>1</v>
      </c>
      <c r="M360">
        <v>1</v>
      </c>
      <c r="N360">
        <v>1</v>
      </c>
      <c r="O360">
        <v>1</v>
      </c>
      <c r="P360">
        <v>0</v>
      </c>
      <c r="Q360">
        <v>1</v>
      </c>
      <c r="R360">
        <v>1</v>
      </c>
      <c r="S360">
        <v>1</v>
      </c>
      <c r="T360">
        <v>150</v>
      </c>
      <c r="U360">
        <v>6400</v>
      </c>
      <c r="V360">
        <v>35</v>
      </c>
      <c r="W360">
        <v>565</v>
      </c>
      <c r="X360" t="s">
        <v>430</v>
      </c>
      <c r="Y360" t="s">
        <v>1271</v>
      </c>
      <c r="Z360">
        <v>60</v>
      </c>
      <c r="AA360">
        <v>1059860</v>
      </c>
      <c r="AB360">
        <v>1.2</v>
      </c>
      <c r="AC360">
        <v>65</v>
      </c>
      <c r="AD360" t="s">
        <v>1272</v>
      </c>
      <c r="AE360" t="s">
        <v>1273</v>
      </c>
      <c r="AF360">
        <v>50</v>
      </c>
      <c r="AG360">
        <v>359</v>
      </c>
      <c r="AH360">
        <v>115</v>
      </c>
      <c r="AI360">
        <v>60</v>
      </c>
      <c r="AJ360">
        <v>115</v>
      </c>
      <c r="AK360" t="s">
        <v>112</v>
      </c>
      <c r="AM360">
        <v>47</v>
      </c>
      <c r="AN360">
        <v>3</v>
      </c>
      <c r="AO360">
        <v>0</v>
      </c>
    </row>
    <row r="361" spans="1:41" hidden="1">
      <c r="A361" t="s">
        <v>732</v>
      </c>
      <c r="B361">
        <v>2</v>
      </c>
      <c r="C361">
        <v>2</v>
      </c>
      <c r="D361">
        <v>1</v>
      </c>
      <c r="E361">
        <v>1</v>
      </c>
      <c r="F361">
        <v>1</v>
      </c>
      <c r="G361">
        <v>0.5</v>
      </c>
      <c r="H361">
        <v>1</v>
      </c>
      <c r="I361">
        <v>1</v>
      </c>
      <c r="J361">
        <v>2</v>
      </c>
      <c r="K361">
        <v>1</v>
      </c>
      <c r="L361">
        <v>1</v>
      </c>
      <c r="M361">
        <v>1</v>
      </c>
      <c r="N361">
        <v>1</v>
      </c>
      <c r="O361">
        <v>1</v>
      </c>
      <c r="P361">
        <v>0.5</v>
      </c>
      <c r="Q361">
        <v>1</v>
      </c>
      <c r="R361">
        <v>1</v>
      </c>
      <c r="S361">
        <v>1</v>
      </c>
      <c r="T361">
        <v>23</v>
      </c>
      <c r="U361">
        <v>5120</v>
      </c>
      <c r="V361">
        <v>70</v>
      </c>
      <c r="W361">
        <v>260</v>
      </c>
      <c r="X361" t="s">
        <v>1133</v>
      </c>
      <c r="Y361" t="s">
        <v>1274</v>
      </c>
      <c r="Z361">
        <v>48</v>
      </c>
      <c r="AA361">
        <v>1000000</v>
      </c>
      <c r="AB361">
        <v>0.6</v>
      </c>
      <c r="AC361">
        <v>95</v>
      </c>
      <c r="AD361" t="s">
        <v>1275</v>
      </c>
      <c r="AE361" t="s">
        <v>1276</v>
      </c>
      <c r="AF361">
        <v>50</v>
      </c>
      <c r="AG361">
        <v>360</v>
      </c>
      <c r="AH361">
        <v>23</v>
      </c>
      <c r="AI361">
        <v>48</v>
      </c>
      <c r="AJ361">
        <v>23</v>
      </c>
      <c r="AK361" t="s">
        <v>266</v>
      </c>
      <c r="AM361">
        <v>14</v>
      </c>
      <c r="AN361">
        <v>3</v>
      </c>
      <c r="AO361">
        <v>0</v>
      </c>
    </row>
    <row r="362" spans="1:41" hidden="1">
      <c r="A362" t="s">
        <v>1277</v>
      </c>
      <c r="B362">
        <v>1</v>
      </c>
      <c r="C362">
        <v>1</v>
      </c>
      <c r="D362">
        <v>1</v>
      </c>
      <c r="E362">
        <v>1</v>
      </c>
      <c r="F362">
        <v>1</v>
      </c>
      <c r="G362">
        <v>2</v>
      </c>
      <c r="H362">
        <v>2</v>
      </c>
      <c r="I362">
        <v>1</v>
      </c>
      <c r="J362">
        <v>1</v>
      </c>
      <c r="K362">
        <v>1</v>
      </c>
      <c r="L362">
        <v>1</v>
      </c>
      <c r="M362">
        <v>0.5</v>
      </c>
      <c r="N362">
        <v>1</v>
      </c>
      <c r="O362">
        <v>1</v>
      </c>
      <c r="P362">
        <v>1</v>
      </c>
      <c r="Q362">
        <v>2</v>
      </c>
      <c r="R362">
        <v>2</v>
      </c>
      <c r="S362">
        <v>1</v>
      </c>
      <c r="T362">
        <v>50</v>
      </c>
      <c r="U362">
        <v>5120</v>
      </c>
      <c r="V362">
        <v>70</v>
      </c>
      <c r="W362">
        <v>300</v>
      </c>
      <c r="X362" t="s">
        <v>131</v>
      </c>
      <c r="Y362" t="s">
        <v>1278</v>
      </c>
      <c r="Z362">
        <v>50</v>
      </c>
      <c r="AA362">
        <v>1000000</v>
      </c>
      <c r="AB362">
        <v>0.7</v>
      </c>
      <c r="AC362">
        <v>50</v>
      </c>
      <c r="AD362" t="s">
        <v>1279</v>
      </c>
      <c r="AE362" t="s">
        <v>1280</v>
      </c>
      <c r="AF362">
        <v>50</v>
      </c>
      <c r="AG362">
        <v>361</v>
      </c>
      <c r="AH362">
        <v>50</v>
      </c>
      <c r="AI362">
        <v>50</v>
      </c>
      <c r="AJ362">
        <v>50</v>
      </c>
      <c r="AK362" t="s">
        <v>143</v>
      </c>
      <c r="AM362">
        <v>16.8</v>
      </c>
      <c r="AN362">
        <v>3</v>
      </c>
      <c r="AO362">
        <v>0</v>
      </c>
    </row>
    <row r="363" spans="1:41" hidden="1">
      <c r="A363" t="s">
        <v>1277</v>
      </c>
      <c r="B363">
        <v>1</v>
      </c>
      <c r="C363">
        <v>1</v>
      </c>
      <c r="D363">
        <v>1</v>
      </c>
      <c r="E363">
        <v>1</v>
      </c>
      <c r="F363">
        <v>1</v>
      </c>
      <c r="G363">
        <v>2</v>
      </c>
      <c r="H363">
        <v>2</v>
      </c>
      <c r="I363">
        <v>1</v>
      </c>
      <c r="J363">
        <v>1</v>
      </c>
      <c r="K363">
        <v>1</v>
      </c>
      <c r="L363">
        <v>1</v>
      </c>
      <c r="M363">
        <v>0.5</v>
      </c>
      <c r="N363">
        <v>1</v>
      </c>
      <c r="O363">
        <v>1</v>
      </c>
      <c r="P363">
        <v>1</v>
      </c>
      <c r="Q363">
        <v>2</v>
      </c>
      <c r="R363">
        <v>2</v>
      </c>
      <c r="S363">
        <v>1</v>
      </c>
      <c r="T363">
        <v>120</v>
      </c>
      <c r="U363">
        <v>5120</v>
      </c>
      <c r="V363">
        <v>70</v>
      </c>
      <c r="W363">
        <v>580</v>
      </c>
      <c r="X363" t="s">
        <v>136</v>
      </c>
      <c r="Y363" t="s">
        <v>1281</v>
      </c>
      <c r="Z363">
        <v>80</v>
      </c>
      <c r="AA363">
        <v>1000000</v>
      </c>
      <c r="AB363">
        <v>1.5</v>
      </c>
      <c r="AC363">
        <v>80</v>
      </c>
      <c r="AD363" t="s">
        <v>1282</v>
      </c>
      <c r="AE363" t="s">
        <v>1283</v>
      </c>
      <c r="AF363">
        <v>50</v>
      </c>
      <c r="AG363">
        <v>362</v>
      </c>
      <c r="AH363">
        <v>120</v>
      </c>
      <c r="AI363">
        <v>80</v>
      </c>
      <c r="AJ363">
        <v>100</v>
      </c>
      <c r="AK363" t="s">
        <v>143</v>
      </c>
      <c r="AM363">
        <v>256.5</v>
      </c>
      <c r="AN363">
        <v>3</v>
      </c>
      <c r="AO363">
        <v>0</v>
      </c>
    </row>
    <row r="364" spans="1:41" hidden="1">
      <c r="A364" t="s">
        <v>1284</v>
      </c>
      <c r="B364">
        <v>1</v>
      </c>
      <c r="C364">
        <v>1</v>
      </c>
      <c r="D364">
        <v>1</v>
      </c>
      <c r="E364">
        <v>2</v>
      </c>
      <c r="F364">
        <v>1</v>
      </c>
      <c r="G364">
        <v>2</v>
      </c>
      <c r="H364">
        <v>1</v>
      </c>
      <c r="I364">
        <v>1</v>
      </c>
      <c r="J364">
        <v>1</v>
      </c>
      <c r="K364">
        <v>2</v>
      </c>
      <c r="L364">
        <v>1</v>
      </c>
      <c r="M364">
        <v>0.25</v>
      </c>
      <c r="N364">
        <v>1</v>
      </c>
      <c r="O364">
        <v>1</v>
      </c>
      <c r="P364">
        <v>1</v>
      </c>
      <c r="Q364">
        <v>2</v>
      </c>
      <c r="R364">
        <v>1</v>
      </c>
      <c r="S364">
        <v>0.5</v>
      </c>
      <c r="T364">
        <v>40</v>
      </c>
      <c r="U364">
        <v>5120</v>
      </c>
      <c r="V364">
        <v>70</v>
      </c>
      <c r="W364">
        <v>290</v>
      </c>
      <c r="X364" t="s">
        <v>75</v>
      </c>
      <c r="Y364" t="s">
        <v>1285</v>
      </c>
      <c r="Z364">
        <v>50</v>
      </c>
      <c r="AA364">
        <v>1059860</v>
      </c>
      <c r="AB364">
        <v>0.8</v>
      </c>
      <c r="AC364">
        <v>70</v>
      </c>
      <c r="AD364" t="s">
        <v>1286</v>
      </c>
      <c r="AE364" t="s">
        <v>1287</v>
      </c>
      <c r="AF364">
        <v>50</v>
      </c>
      <c r="AG364">
        <v>363</v>
      </c>
      <c r="AH364">
        <v>55</v>
      </c>
      <c r="AI364">
        <v>50</v>
      </c>
      <c r="AJ364">
        <v>25</v>
      </c>
      <c r="AK364" t="s">
        <v>143</v>
      </c>
      <c r="AL364" t="s">
        <v>67</v>
      </c>
      <c r="AM364">
        <v>39.5</v>
      </c>
      <c r="AN364">
        <v>3</v>
      </c>
      <c r="AO364">
        <v>0</v>
      </c>
    </row>
    <row r="365" spans="1:41" hidden="1">
      <c r="A365" t="s">
        <v>1284</v>
      </c>
      <c r="B365">
        <v>1</v>
      </c>
      <c r="C365">
        <v>1</v>
      </c>
      <c r="D365">
        <v>1</v>
      </c>
      <c r="E365">
        <v>2</v>
      </c>
      <c r="F365">
        <v>1</v>
      </c>
      <c r="G365">
        <v>2</v>
      </c>
      <c r="H365">
        <v>1</v>
      </c>
      <c r="I365">
        <v>1</v>
      </c>
      <c r="J365">
        <v>1</v>
      </c>
      <c r="K365">
        <v>2</v>
      </c>
      <c r="L365">
        <v>1</v>
      </c>
      <c r="M365">
        <v>0.25</v>
      </c>
      <c r="N365">
        <v>1</v>
      </c>
      <c r="O365">
        <v>1</v>
      </c>
      <c r="P365">
        <v>1</v>
      </c>
      <c r="Q365">
        <v>2</v>
      </c>
      <c r="R365">
        <v>1</v>
      </c>
      <c r="S365">
        <v>0.5</v>
      </c>
      <c r="T365">
        <v>60</v>
      </c>
      <c r="U365">
        <v>5120</v>
      </c>
      <c r="V365">
        <v>70</v>
      </c>
      <c r="W365">
        <v>410</v>
      </c>
      <c r="X365" t="s">
        <v>81</v>
      </c>
      <c r="Y365" t="s">
        <v>1288</v>
      </c>
      <c r="Z365">
        <v>70</v>
      </c>
      <c r="AA365">
        <v>1059860</v>
      </c>
      <c r="AB365">
        <v>1.1000000000000001</v>
      </c>
      <c r="AC365">
        <v>90</v>
      </c>
      <c r="AD365" t="s">
        <v>1289</v>
      </c>
      <c r="AE365" t="s">
        <v>1290</v>
      </c>
      <c r="AF365">
        <v>50</v>
      </c>
      <c r="AG365">
        <v>364</v>
      </c>
      <c r="AH365">
        <v>75</v>
      </c>
      <c r="AI365">
        <v>70</v>
      </c>
      <c r="AJ365">
        <v>45</v>
      </c>
      <c r="AK365" t="s">
        <v>143</v>
      </c>
      <c r="AL365" t="s">
        <v>67</v>
      </c>
      <c r="AM365">
        <v>87.6</v>
      </c>
      <c r="AN365">
        <v>3</v>
      </c>
      <c r="AO365">
        <v>0</v>
      </c>
    </row>
    <row r="366" spans="1:41" hidden="1">
      <c r="A366" t="s">
        <v>1284</v>
      </c>
      <c r="B366">
        <v>1</v>
      </c>
      <c r="C366">
        <v>1</v>
      </c>
      <c r="D366">
        <v>1</v>
      </c>
      <c r="E366">
        <v>2</v>
      </c>
      <c r="F366">
        <v>1</v>
      </c>
      <c r="G366">
        <v>2</v>
      </c>
      <c r="H366">
        <v>1</v>
      </c>
      <c r="I366">
        <v>1</v>
      </c>
      <c r="J366">
        <v>1</v>
      </c>
      <c r="K366">
        <v>2</v>
      </c>
      <c r="L366">
        <v>1</v>
      </c>
      <c r="M366">
        <v>0.25</v>
      </c>
      <c r="N366">
        <v>1</v>
      </c>
      <c r="O366">
        <v>1</v>
      </c>
      <c r="P366">
        <v>1</v>
      </c>
      <c r="Q366">
        <v>2</v>
      </c>
      <c r="R366">
        <v>1</v>
      </c>
      <c r="S366">
        <v>0.5</v>
      </c>
      <c r="T366">
        <v>80</v>
      </c>
      <c r="U366">
        <v>5120</v>
      </c>
      <c r="V366">
        <v>70</v>
      </c>
      <c r="W366">
        <v>530</v>
      </c>
      <c r="X366" t="s">
        <v>42</v>
      </c>
      <c r="Y366" t="s">
        <v>1291</v>
      </c>
      <c r="Z366">
        <v>90</v>
      </c>
      <c r="AA366">
        <v>1059860</v>
      </c>
      <c r="AB366">
        <v>1.4</v>
      </c>
      <c r="AC366">
        <v>110</v>
      </c>
      <c r="AD366" t="s">
        <v>1292</v>
      </c>
      <c r="AE366" t="s">
        <v>1293</v>
      </c>
      <c r="AF366">
        <v>50</v>
      </c>
      <c r="AG366">
        <v>365</v>
      </c>
      <c r="AH366">
        <v>95</v>
      </c>
      <c r="AI366">
        <v>90</v>
      </c>
      <c r="AJ366">
        <v>65</v>
      </c>
      <c r="AK366" t="s">
        <v>143</v>
      </c>
      <c r="AL366" t="s">
        <v>67</v>
      </c>
      <c r="AM366">
        <v>150.6</v>
      </c>
      <c r="AN366">
        <v>3</v>
      </c>
      <c r="AO366">
        <v>0</v>
      </c>
    </row>
    <row r="367" spans="1:41" hidden="1">
      <c r="A367" t="s">
        <v>1294</v>
      </c>
      <c r="B367">
        <v>1</v>
      </c>
      <c r="C367">
        <v>1</v>
      </c>
      <c r="D367">
        <v>1</v>
      </c>
      <c r="E367">
        <v>2</v>
      </c>
      <c r="F367">
        <v>1</v>
      </c>
      <c r="G367">
        <v>1</v>
      </c>
      <c r="H367">
        <v>0.5</v>
      </c>
      <c r="I367">
        <v>1</v>
      </c>
      <c r="J367">
        <v>1</v>
      </c>
      <c r="K367">
        <v>2</v>
      </c>
      <c r="L367">
        <v>1</v>
      </c>
      <c r="M367">
        <v>0.5</v>
      </c>
      <c r="N367">
        <v>1</v>
      </c>
      <c r="O367">
        <v>1</v>
      </c>
      <c r="P367">
        <v>1</v>
      </c>
      <c r="Q367">
        <v>1</v>
      </c>
      <c r="R367">
        <v>0.5</v>
      </c>
      <c r="S367">
        <v>0.5</v>
      </c>
      <c r="T367">
        <v>64</v>
      </c>
      <c r="U367">
        <v>5120</v>
      </c>
      <c r="V367">
        <v>70</v>
      </c>
      <c r="W367">
        <v>345</v>
      </c>
      <c r="X367" t="s">
        <v>75</v>
      </c>
      <c r="Y367" t="s">
        <v>350</v>
      </c>
      <c r="Z367">
        <v>85</v>
      </c>
      <c r="AA367">
        <v>600000</v>
      </c>
      <c r="AB367">
        <v>0.4</v>
      </c>
      <c r="AC367">
        <v>35</v>
      </c>
      <c r="AD367" t="s">
        <v>1295</v>
      </c>
      <c r="AE367" t="s">
        <v>1296</v>
      </c>
      <c r="AF367">
        <v>50</v>
      </c>
      <c r="AG367">
        <v>366</v>
      </c>
      <c r="AH367">
        <v>74</v>
      </c>
      <c r="AI367">
        <v>55</v>
      </c>
      <c r="AJ367">
        <v>32</v>
      </c>
      <c r="AK367" t="s">
        <v>67</v>
      </c>
      <c r="AM367">
        <v>52.5</v>
      </c>
      <c r="AN367">
        <v>3</v>
      </c>
      <c r="AO367">
        <v>0</v>
      </c>
    </row>
    <row r="368" spans="1:41" hidden="1">
      <c r="A368" t="s">
        <v>1297</v>
      </c>
      <c r="B368">
        <v>1</v>
      </c>
      <c r="C368">
        <v>1</v>
      </c>
      <c r="D368">
        <v>1</v>
      </c>
      <c r="E368">
        <v>2</v>
      </c>
      <c r="F368">
        <v>1</v>
      </c>
      <c r="G368">
        <v>1</v>
      </c>
      <c r="H368">
        <v>0.5</v>
      </c>
      <c r="I368">
        <v>1</v>
      </c>
      <c r="J368">
        <v>1</v>
      </c>
      <c r="K368">
        <v>2</v>
      </c>
      <c r="L368">
        <v>1</v>
      </c>
      <c r="M368">
        <v>0.5</v>
      </c>
      <c r="N368">
        <v>1</v>
      </c>
      <c r="O368">
        <v>1</v>
      </c>
      <c r="P368">
        <v>1</v>
      </c>
      <c r="Q368">
        <v>1</v>
      </c>
      <c r="R368">
        <v>0.5</v>
      </c>
      <c r="S368">
        <v>0.5</v>
      </c>
      <c r="T368">
        <v>104</v>
      </c>
      <c r="U368">
        <v>5120</v>
      </c>
      <c r="V368">
        <v>70</v>
      </c>
      <c r="W368">
        <v>485</v>
      </c>
      <c r="X368" t="s">
        <v>293</v>
      </c>
      <c r="Y368" t="s">
        <v>1298</v>
      </c>
      <c r="Z368">
        <v>105</v>
      </c>
      <c r="AA368">
        <v>600000</v>
      </c>
      <c r="AB368">
        <v>1.7</v>
      </c>
      <c r="AC368">
        <v>55</v>
      </c>
      <c r="AD368" t="s">
        <v>1299</v>
      </c>
      <c r="AE368" t="s">
        <v>1300</v>
      </c>
      <c r="AF368">
        <v>50</v>
      </c>
      <c r="AG368">
        <v>367</v>
      </c>
      <c r="AH368">
        <v>94</v>
      </c>
      <c r="AI368">
        <v>75</v>
      </c>
      <c r="AJ368">
        <v>52</v>
      </c>
      <c r="AK368" t="s">
        <v>67</v>
      </c>
      <c r="AM368">
        <v>27</v>
      </c>
      <c r="AN368">
        <v>3</v>
      </c>
      <c r="AO368">
        <v>0</v>
      </c>
    </row>
    <row r="369" spans="1:41" hidden="1">
      <c r="A369" t="s">
        <v>1301</v>
      </c>
      <c r="B369">
        <v>1</v>
      </c>
      <c r="C369">
        <v>1</v>
      </c>
      <c r="D369">
        <v>1</v>
      </c>
      <c r="E369">
        <v>2</v>
      </c>
      <c r="F369">
        <v>1</v>
      </c>
      <c r="G369">
        <v>1</v>
      </c>
      <c r="H369">
        <v>0.5</v>
      </c>
      <c r="I369">
        <v>1</v>
      </c>
      <c r="J369">
        <v>1</v>
      </c>
      <c r="K369">
        <v>2</v>
      </c>
      <c r="L369">
        <v>1</v>
      </c>
      <c r="M369">
        <v>0.5</v>
      </c>
      <c r="N369">
        <v>1</v>
      </c>
      <c r="O369">
        <v>1</v>
      </c>
      <c r="P369">
        <v>1</v>
      </c>
      <c r="Q369">
        <v>1</v>
      </c>
      <c r="R369">
        <v>0.5</v>
      </c>
      <c r="S369">
        <v>0.5</v>
      </c>
      <c r="T369">
        <v>84</v>
      </c>
      <c r="U369">
        <v>5120</v>
      </c>
      <c r="V369">
        <v>70</v>
      </c>
      <c r="W369">
        <v>485</v>
      </c>
      <c r="X369" t="s">
        <v>293</v>
      </c>
      <c r="Y369" t="s">
        <v>1302</v>
      </c>
      <c r="Z369">
        <v>105</v>
      </c>
      <c r="AA369">
        <v>600000</v>
      </c>
      <c r="AB369">
        <v>1.8</v>
      </c>
      <c r="AC369">
        <v>55</v>
      </c>
      <c r="AD369" t="s">
        <v>1303</v>
      </c>
      <c r="AE369" t="s">
        <v>1304</v>
      </c>
      <c r="AF369">
        <v>50</v>
      </c>
      <c r="AG369">
        <v>368</v>
      </c>
      <c r="AH369">
        <v>114</v>
      </c>
      <c r="AI369">
        <v>75</v>
      </c>
      <c r="AJ369">
        <v>52</v>
      </c>
      <c r="AK369" t="s">
        <v>67</v>
      </c>
      <c r="AM369">
        <v>22.6</v>
      </c>
      <c r="AN369">
        <v>3</v>
      </c>
      <c r="AO369">
        <v>0</v>
      </c>
    </row>
    <row r="370" spans="1:41" hidden="1">
      <c r="A370" t="s">
        <v>1305</v>
      </c>
      <c r="B370">
        <v>1</v>
      </c>
      <c r="C370">
        <v>1</v>
      </c>
      <c r="D370">
        <v>1</v>
      </c>
      <c r="E370">
        <v>2</v>
      </c>
      <c r="F370">
        <v>1</v>
      </c>
      <c r="G370">
        <v>2</v>
      </c>
      <c r="H370">
        <v>0.25</v>
      </c>
      <c r="I370">
        <v>0.5</v>
      </c>
      <c r="J370">
        <v>1</v>
      </c>
      <c r="K370">
        <v>4</v>
      </c>
      <c r="L370">
        <v>2</v>
      </c>
      <c r="M370">
        <v>0.5</v>
      </c>
      <c r="N370">
        <v>0.5</v>
      </c>
      <c r="O370">
        <v>0.5</v>
      </c>
      <c r="P370">
        <v>1</v>
      </c>
      <c r="Q370">
        <v>1</v>
      </c>
      <c r="R370">
        <v>1</v>
      </c>
      <c r="S370">
        <v>1</v>
      </c>
      <c r="T370">
        <v>90</v>
      </c>
      <c r="U370">
        <v>10240</v>
      </c>
      <c r="V370">
        <v>70</v>
      </c>
      <c r="W370">
        <v>485</v>
      </c>
      <c r="X370" t="s">
        <v>170</v>
      </c>
      <c r="Y370" t="s">
        <v>1306</v>
      </c>
      <c r="Z370">
        <v>130</v>
      </c>
      <c r="AA370">
        <v>1250000</v>
      </c>
      <c r="AB370">
        <v>1</v>
      </c>
      <c r="AC370">
        <v>100</v>
      </c>
      <c r="AD370" t="s">
        <v>1307</v>
      </c>
      <c r="AE370" t="s">
        <v>1308</v>
      </c>
      <c r="AF370">
        <v>88.1</v>
      </c>
      <c r="AG370">
        <v>369</v>
      </c>
      <c r="AH370">
        <v>45</v>
      </c>
      <c r="AI370">
        <v>65</v>
      </c>
      <c r="AJ370">
        <v>55</v>
      </c>
      <c r="AK370" t="s">
        <v>67</v>
      </c>
      <c r="AL370" t="s">
        <v>300</v>
      </c>
      <c r="AM370">
        <v>23.4</v>
      </c>
      <c r="AN370">
        <v>3</v>
      </c>
      <c r="AO370">
        <v>0</v>
      </c>
    </row>
    <row r="371" spans="1:41" hidden="1">
      <c r="A371" t="s">
        <v>1301</v>
      </c>
      <c r="B371">
        <v>1</v>
      </c>
      <c r="C371">
        <v>1</v>
      </c>
      <c r="D371">
        <v>1</v>
      </c>
      <c r="E371">
        <v>2</v>
      </c>
      <c r="F371">
        <v>1</v>
      </c>
      <c r="G371">
        <v>1</v>
      </c>
      <c r="H371">
        <v>0.5</v>
      </c>
      <c r="I371">
        <v>1</v>
      </c>
      <c r="J371">
        <v>1</v>
      </c>
      <c r="K371">
        <v>2</v>
      </c>
      <c r="L371">
        <v>1</v>
      </c>
      <c r="M371">
        <v>0.5</v>
      </c>
      <c r="N371">
        <v>1</v>
      </c>
      <c r="O371">
        <v>1</v>
      </c>
      <c r="P371">
        <v>1</v>
      </c>
      <c r="Q371">
        <v>1</v>
      </c>
      <c r="R371">
        <v>0.5</v>
      </c>
      <c r="S371">
        <v>0.5</v>
      </c>
      <c r="T371">
        <v>30</v>
      </c>
      <c r="U371">
        <v>5120</v>
      </c>
      <c r="V371">
        <v>70</v>
      </c>
      <c r="W371">
        <v>330</v>
      </c>
      <c r="X371" t="s">
        <v>377</v>
      </c>
      <c r="Y371" t="s">
        <v>1309</v>
      </c>
      <c r="Z371">
        <v>55</v>
      </c>
      <c r="AA371">
        <v>800000</v>
      </c>
      <c r="AB371">
        <v>0.6</v>
      </c>
      <c r="AC371">
        <v>43</v>
      </c>
      <c r="AD371" t="s">
        <v>1310</v>
      </c>
      <c r="AE371" t="s">
        <v>1311</v>
      </c>
      <c r="AF371">
        <v>24.6</v>
      </c>
      <c r="AG371">
        <v>370</v>
      </c>
      <c r="AH371">
        <v>40</v>
      </c>
      <c r="AI371">
        <v>65</v>
      </c>
      <c r="AJ371">
        <v>97</v>
      </c>
      <c r="AK371" t="s">
        <v>67</v>
      </c>
      <c r="AM371">
        <v>8.6999999999999993</v>
      </c>
      <c r="AN371">
        <v>3</v>
      </c>
      <c r="AO371">
        <v>0</v>
      </c>
    </row>
    <row r="372" spans="1:41" hidden="1">
      <c r="A372" t="s">
        <v>1312</v>
      </c>
      <c r="B372">
        <v>1</v>
      </c>
      <c r="C372">
        <v>1</v>
      </c>
      <c r="D372">
        <v>2</v>
      </c>
      <c r="E372">
        <v>0.5</v>
      </c>
      <c r="F372">
        <v>2</v>
      </c>
      <c r="G372">
        <v>1</v>
      </c>
      <c r="H372">
        <v>0.5</v>
      </c>
      <c r="I372">
        <v>1</v>
      </c>
      <c r="J372">
        <v>1</v>
      </c>
      <c r="K372">
        <v>0.5</v>
      </c>
      <c r="L372">
        <v>1</v>
      </c>
      <c r="M372">
        <v>2</v>
      </c>
      <c r="N372">
        <v>1</v>
      </c>
      <c r="O372">
        <v>1</v>
      </c>
      <c r="P372">
        <v>1</v>
      </c>
      <c r="Q372">
        <v>1</v>
      </c>
      <c r="R372">
        <v>1</v>
      </c>
      <c r="S372">
        <v>0.5</v>
      </c>
      <c r="T372">
        <v>75</v>
      </c>
      <c r="U372">
        <v>10240</v>
      </c>
      <c r="V372">
        <v>35</v>
      </c>
      <c r="W372">
        <v>300</v>
      </c>
      <c r="X372" t="s">
        <v>42</v>
      </c>
      <c r="Y372" t="s">
        <v>1313</v>
      </c>
      <c r="Z372">
        <v>60</v>
      </c>
      <c r="AA372">
        <v>1250000</v>
      </c>
      <c r="AB372">
        <v>0.6</v>
      </c>
      <c r="AC372">
        <v>45</v>
      </c>
      <c r="AD372" t="s">
        <v>1314</v>
      </c>
      <c r="AE372" t="s">
        <v>1315</v>
      </c>
      <c r="AF372">
        <v>50</v>
      </c>
      <c r="AG372">
        <v>371</v>
      </c>
      <c r="AH372">
        <v>40</v>
      </c>
      <c r="AI372">
        <v>30</v>
      </c>
      <c r="AJ372">
        <v>50</v>
      </c>
      <c r="AK372" t="s">
        <v>558</v>
      </c>
      <c r="AM372">
        <v>42.1</v>
      </c>
      <c r="AN372">
        <v>3</v>
      </c>
      <c r="AO372">
        <v>0</v>
      </c>
    </row>
    <row r="373" spans="1:41" hidden="1">
      <c r="A373" t="s">
        <v>1316</v>
      </c>
      <c r="B373">
        <v>1</v>
      </c>
      <c r="C373">
        <v>1</v>
      </c>
      <c r="D373">
        <v>2</v>
      </c>
      <c r="E373">
        <v>0.5</v>
      </c>
      <c r="F373">
        <v>2</v>
      </c>
      <c r="G373">
        <v>1</v>
      </c>
      <c r="H373">
        <v>0.5</v>
      </c>
      <c r="I373">
        <v>1</v>
      </c>
      <c r="J373">
        <v>1</v>
      </c>
      <c r="K373">
        <v>0.5</v>
      </c>
      <c r="L373">
        <v>1</v>
      </c>
      <c r="M373">
        <v>2</v>
      </c>
      <c r="N373">
        <v>1</v>
      </c>
      <c r="O373">
        <v>1</v>
      </c>
      <c r="P373">
        <v>1</v>
      </c>
      <c r="Q373">
        <v>1</v>
      </c>
      <c r="R373">
        <v>1</v>
      </c>
      <c r="S373">
        <v>0.5</v>
      </c>
      <c r="T373">
        <v>95</v>
      </c>
      <c r="U373">
        <v>10240</v>
      </c>
      <c r="V373">
        <v>35</v>
      </c>
      <c r="W373">
        <v>420</v>
      </c>
      <c r="X373" t="s">
        <v>42</v>
      </c>
      <c r="Y373" t="s">
        <v>1317</v>
      </c>
      <c r="Z373">
        <v>100</v>
      </c>
      <c r="AA373">
        <v>1250000</v>
      </c>
      <c r="AB373">
        <v>1.1000000000000001</v>
      </c>
      <c r="AC373">
        <v>65</v>
      </c>
      <c r="AD373" t="s">
        <v>1318</v>
      </c>
      <c r="AE373" t="s">
        <v>1319</v>
      </c>
      <c r="AF373">
        <v>50</v>
      </c>
      <c r="AG373">
        <v>372</v>
      </c>
      <c r="AH373">
        <v>60</v>
      </c>
      <c r="AI373">
        <v>50</v>
      </c>
      <c r="AJ373">
        <v>50</v>
      </c>
      <c r="AK373" t="s">
        <v>558</v>
      </c>
      <c r="AM373">
        <v>110.5</v>
      </c>
      <c r="AN373">
        <v>3</v>
      </c>
      <c r="AO373">
        <v>0</v>
      </c>
    </row>
    <row r="374" spans="1:41" hidden="1">
      <c r="A374" t="s">
        <v>493</v>
      </c>
      <c r="B374">
        <v>0.5</v>
      </c>
      <c r="C374">
        <v>1</v>
      </c>
      <c r="D374">
        <v>2</v>
      </c>
      <c r="E374">
        <v>1</v>
      </c>
      <c r="F374">
        <v>2</v>
      </c>
      <c r="G374">
        <v>0.5</v>
      </c>
      <c r="H374">
        <v>0.5</v>
      </c>
      <c r="I374">
        <v>1</v>
      </c>
      <c r="J374">
        <v>1</v>
      </c>
      <c r="K374">
        <v>0.25</v>
      </c>
      <c r="L374">
        <v>0</v>
      </c>
      <c r="M374">
        <v>4</v>
      </c>
      <c r="N374">
        <v>1</v>
      </c>
      <c r="O374">
        <v>1</v>
      </c>
      <c r="P374">
        <v>1</v>
      </c>
      <c r="Q374">
        <v>2</v>
      </c>
      <c r="R374">
        <v>1</v>
      </c>
      <c r="S374">
        <v>0.5</v>
      </c>
      <c r="T374">
        <v>145</v>
      </c>
      <c r="U374">
        <v>10240</v>
      </c>
      <c r="V374">
        <v>35</v>
      </c>
      <c r="W374">
        <v>700</v>
      </c>
      <c r="X374" t="s">
        <v>42</v>
      </c>
      <c r="Y374" t="s">
        <v>442</v>
      </c>
      <c r="Z374">
        <v>130</v>
      </c>
      <c r="AA374">
        <v>1250000</v>
      </c>
      <c r="AB374">
        <v>1.5</v>
      </c>
      <c r="AC374">
        <v>95</v>
      </c>
      <c r="AD374" t="s">
        <v>1320</v>
      </c>
      <c r="AE374" t="s">
        <v>1321</v>
      </c>
      <c r="AF374">
        <v>50</v>
      </c>
      <c r="AG374">
        <v>373</v>
      </c>
      <c r="AH374">
        <v>120</v>
      </c>
      <c r="AI374">
        <v>90</v>
      </c>
      <c r="AJ374">
        <v>120</v>
      </c>
      <c r="AK374" t="s">
        <v>558</v>
      </c>
      <c r="AL374" t="s">
        <v>62</v>
      </c>
      <c r="AM374">
        <v>102.6</v>
      </c>
      <c r="AN374">
        <v>3</v>
      </c>
      <c r="AO374">
        <v>0</v>
      </c>
    </row>
    <row r="375" spans="1:41" hidden="1">
      <c r="A375" t="s">
        <v>1322</v>
      </c>
      <c r="B375">
        <v>1</v>
      </c>
      <c r="C375">
        <v>2</v>
      </c>
      <c r="D375">
        <v>0.5</v>
      </c>
      <c r="E375">
        <v>1</v>
      </c>
      <c r="F375">
        <v>0.5</v>
      </c>
      <c r="G375">
        <v>1</v>
      </c>
      <c r="H375">
        <v>2</v>
      </c>
      <c r="I375">
        <v>0.5</v>
      </c>
      <c r="J375">
        <v>2</v>
      </c>
      <c r="K375">
        <v>0.5</v>
      </c>
      <c r="L375">
        <v>2</v>
      </c>
      <c r="M375">
        <v>0.5</v>
      </c>
      <c r="N375">
        <v>0.5</v>
      </c>
      <c r="O375">
        <v>0</v>
      </c>
      <c r="P375">
        <v>0.25</v>
      </c>
      <c r="Q375">
        <v>0.5</v>
      </c>
      <c r="R375">
        <v>0.5</v>
      </c>
      <c r="S375">
        <v>1</v>
      </c>
      <c r="T375">
        <v>55</v>
      </c>
      <c r="U375">
        <v>10240</v>
      </c>
      <c r="V375">
        <v>35</v>
      </c>
      <c r="W375">
        <v>300</v>
      </c>
      <c r="X375" t="s">
        <v>545</v>
      </c>
      <c r="Y375" t="s">
        <v>1323</v>
      </c>
      <c r="Z375">
        <v>80</v>
      </c>
      <c r="AA375">
        <v>1250000</v>
      </c>
      <c r="AB375">
        <v>0.6</v>
      </c>
      <c r="AC375">
        <v>40</v>
      </c>
      <c r="AD375" t="s">
        <v>1324</v>
      </c>
      <c r="AE375" t="s">
        <v>1325</v>
      </c>
      <c r="AG375">
        <v>374</v>
      </c>
      <c r="AH375">
        <v>35</v>
      </c>
      <c r="AI375">
        <v>60</v>
      </c>
      <c r="AJ375">
        <v>30</v>
      </c>
      <c r="AK375" t="s">
        <v>323</v>
      </c>
      <c r="AL375" t="s">
        <v>266</v>
      </c>
      <c r="AM375">
        <v>95.2</v>
      </c>
      <c r="AN375">
        <v>3</v>
      </c>
      <c r="AO375">
        <v>0</v>
      </c>
    </row>
    <row r="376" spans="1:41" hidden="1">
      <c r="A376" t="s">
        <v>1322</v>
      </c>
      <c r="B376">
        <v>1</v>
      </c>
      <c r="C376">
        <v>2</v>
      </c>
      <c r="D376">
        <v>0.5</v>
      </c>
      <c r="E376">
        <v>1</v>
      </c>
      <c r="F376">
        <v>0.5</v>
      </c>
      <c r="G376">
        <v>1</v>
      </c>
      <c r="H376">
        <v>2</v>
      </c>
      <c r="I376">
        <v>0.5</v>
      </c>
      <c r="J376">
        <v>2</v>
      </c>
      <c r="K376">
        <v>0.5</v>
      </c>
      <c r="L376">
        <v>2</v>
      </c>
      <c r="M376">
        <v>0.5</v>
      </c>
      <c r="N376">
        <v>0.5</v>
      </c>
      <c r="O376">
        <v>0</v>
      </c>
      <c r="P376">
        <v>0.25</v>
      </c>
      <c r="Q376">
        <v>0.5</v>
      </c>
      <c r="R376">
        <v>0.5</v>
      </c>
      <c r="S376">
        <v>1</v>
      </c>
      <c r="T376">
        <v>75</v>
      </c>
      <c r="U376">
        <v>10240</v>
      </c>
      <c r="V376">
        <v>35</v>
      </c>
      <c r="W376">
        <v>420</v>
      </c>
      <c r="X376" t="s">
        <v>545</v>
      </c>
      <c r="Y376" t="s">
        <v>1326</v>
      </c>
      <c r="Z376">
        <v>100</v>
      </c>
      <c r="AA376">
        <v>1250000</v>
      </c>
      <c r="AB376">
        <v>1.2</v>
      </c>
      <c r="AC376">
        <v>60</v>
      </c>
      <c r="AD376" t="s">
        <v>1327</v>
      </c>
      <c r="AE376" t="s">
        <v>1328</v>
      </c>
      <c r="AG376">
        <v>375</v>
      </c>
      <c r="AH376">
        <v>55</v>
      </c>
      <c r="AI376">
        <v>80</v>
      </c>
      <c r="AJ376">
        <v>50</v>
      </c>
      <c r="AK376" t="s">
        <v>323</v>
      </c>
      <c r="AL376" t="s">
        <v>266</v>
      </c>
      <c r="AM376">
        <v>202.5</v>
      </c>
      <c r="AN376">
        <v>3</v>
      </c>
      <c r="AO376">
        <v>0</v>
      </c>
    </row>
    <row r="377" spans="1:41" hidden="1">
      <c r="A377" t="s">
        <v>1322</v>
      </c>
      <c r="B377">
        <v>1</v>
      </c>
      <c r="C377">
        <v>2</v>
      </c>
      <c r="D377">
        <v>0.5</v>
      </c>
      <c r="E377">
        <v>1</v>
      </c>
      <c r="F377">
        <v>0.5</v>
      </c>
      <c r="G377">
        <v>1</v>
      </c>
      <c r="H377">
        <v>2</v>
      </c>
      <c r="I377">
        <v>0.5</v>
      </c>
      <c r="J377">
        <v>2</v>
      </c>
      <c r="K377">
        <v>0.5</v>
      </c>
      <c r="L377">
        <v>2</v>
      </c>
      <c r="M377">
        <v>0.5</v>
      </c>
      <c r="N377">
        <v>0.5</v>
      </c>
      <c r="O377">
        <v>0</v>
      </c>
      <c r="P377">
        <v>0.25</v>
      </c>
      <c r="Q377">
        <v>0.5</v>
      </c>
      <c r="R377">
        <v>0.5</v>
      </c>
      <c r="S377">
        <v>1</v>
      </c>
      <c r="T377">
        <v>145</v>
      </c>
      <c r="U377">
        <v>10240</v>
      </c>
      <c r="V377">
        <v>35</v>
      </c>
      <c r="W377">
        <v>700</v>
      </c>
      <c r="X377" t="s">
        <v>545</v>
      </c>
      <c r="Y377" t="s">
        <v>1329</v>
      </c>
      <c r="Z377">
        <v>150</v>
      </c>
      <c r="AA377">
        <v>1250000</v>
      </c>
      <c r="AB377">
        <v>1.6</v>
      </c>
      <c r="AC377">
        <v>80</v>
      </c>
      <c r="AD377" t="s">
        <v>1330</v>
      </c>
      <c r="AE377" t="s">
        <v>1331</v>
      </c>
      <c r="AG377">
        <v>376</v>
      </c>
      <c r="AH377">
        <v>105</v>
      </c>
      <c r="AI377">
        <v>110</v>
      </c>
      <c r="AJ377">
        <v>110</v>
      </c>
      <c r="AK377" t="s">
        <v>323</v>
      </c>
      <c r="AL377" t="s">
        <v>266</v>
      </c>
      <c r="AM377">
        <v>550</v>
      </c>
      <c r="AN377">
        <v>3</v>
      </c>
      <c r="AO377">
        <v>0</v>
      </c>
    </row>
    <row r="378" spans="1:41">
      <c r="A378" t="s">
        <v>1332</v>
      </c>
      <c r="B378">
        <v>1</v>
      </c>
      <c r="C378">
        <v>1</v>
      </c>
      <c r="D378">
        <v>1</v>
      </c>
      <c r="E378">
        <v>1</v>
      </c>
      <c r="F378">
        <v>1</v>
      </c>
      <c r="G378">
        <v>2</v>
      </c>
      <c r="H378">
        <v>0.5</v>
      </c>
      <c r="I378">
        <v>0.5</v>
      </c>
      <c r="J378">
        <v>1</v>
      </c>
      <c r="K378">
        <v>2</v>
      </c>
      <c r="L378">
        <v>2</v>
      </c>
      <c r="M378">
        <v>1</v>
      </c>
      <c r="N378">
        <v>0.5</v>
      </c>
      <c r="O378">
        <v>0.5</v>
      </c>
      <c r="P378">
        <v>1</v>
      </c>
      <c r="Q378">
        <v>1</v>
      </c>
      <c r="R378">
        <v>2</v>
      </c>
      <c r="S378">
        <v>2</v>
      </c>
      <c r="T378">
        <v>100</v>
      </c>
      <c r="U378">
        <v>20480</v>
      </c>
      <c r="V378">
        <v>35</v>
      </c>
      <c r="W378">
        <v>580</v>
      </c>
      <c r="X378" t="s">
        <v>545</v>
      </c>
      <c r="Y378" t="s">
        <v>1333</v>
      </c>
      <c r="Z378">
        <v>200</v>
      </c>
      <c r="AA378">
        <v>1250000</v>
      </c>
      <c r="AB378">
        <v>1.7</v>
      </c>
      <c r="AC378">
        <v>80</v>
      </c>
      <c r="AD378" t="s">
        <v>1334</v>
      </c>
      <c r="AE378" t="s">
        <v>1335</v>
      </c>
      <c r="AG378">
        <v>377</v>
      </c>
      <c r="AH378">
        <v>50</v>
      </c>
      <c r="AI378">
        <v>100</v>
      </c>
      <c r="AJ378">
        <v>50</v>
      </c>
      <c r="AK378" t="s">
        <v>300</v>
      </c>
      <c r="AM378">
        <v>230</v>
      </c>
      <c r="AN378">
        <v>3</v>
      </c>
      <c r="AO378">
        <v>1</v>
      </c>
    </row>
    <row r="379" spans="1:41">
      <c r="A379" t="s">
        <v>1336</v>
      </c>
      <c r="B379">
        <v>1</v>
      </c>
      <c r="C379">
        <v>1</v>
      </c>
      <c r="D379">
        <v>1</v>
      </c>
      <c r="E379">
        <v>1</v>
      </c>
      <c r="F379">
        <v>1</v>
      </c>
      <c r="G379">
        <v>2</v>
      </c>
      <c r="H379">
        <v>2</v>
      </c>
      <c r="I379">
        <v>1</v>
      </c>
      <c r="J379">
        <v>1</v>
      </c>
      <c r="K379">
        <v>1</v>
      </c>
      <c r="L379">
        <v>1</v>
      </c>
      <c r="M379">
        <v>0.5</v>
      </c>
      <c r="N379">
        <v>1</v>
      </c>
      <c r="O379">
        <v>1</v>
      </c>
      <c r="P379">
        <v>1</v>
      </c>
      <c r="Q379">
        <v>2</v>
      </c>
      <c r="R379">
        <v>2</v>
      </c>
      <c r="S379">
        <v>1</v>
      </c>
      <c r="T379">
        <v>50</v>
      </c>
      <c r="U379">
        <v>20480</v>
      </c>
      <c r="V379">
        <v>35</v>
      </c>
      <c r="W379">
        <v>580</v>
      </c>
      <c r="X379" t="s">
        <v>545</v>
      </c>
      <c r="Y379" t="s">
        <v>1337</v>
      </c>
      <c r="Z379">
        <v>100</v>
      </c>
      <c r="AA379">
        <v>1250000</v>
      </c>
      <c r="AB379">
        <v>1.8</v>
      </c>
      <c r="AC379">
        <v>80</v>
      </c>
      <c r="AD379" t="s">
        <v>1338</v>
      </c>
      <c r="AE379" t="s">
        <v>1339</v>
      </c>
      <c r="AG379">
        <v>378</v>
      </c>
      <c r="AH379">
        <v>100</v>
      </c>
      <c r="AI379">
        <v>200</v>
      </c>
      <c r="AJ379">
        <v>50</v>
      </c>
      <c r="AK379" t="s">
        <v>143</v>
      </c>
      <c r="AM379">
        <v>175</v>
      </c>
      <c r="AN379">
        <v>3</v>
      </c>
      <c r="AO379">
        <v>1</v>
      </c>
    </row>
    <row r="380" spans="1:41">
      <c r="A380" t="s">
        <v>1322</v>
      </c>
      <c r="B380">
        <v>0.5</v>
      </c>
      <c r="C380">
        <v>1</v>
      </c>
      <c r="D380">
        <v>0.5</v>
      </c>
      <c r="E380">
        <v>1</v>
      </c>
      <c r="F380">
        <v>0.5</v>
      </c>
      <c r="G380">
        <v>2</v>
      </c>
      <c r="H380">
        <v>2</v>
      </c>
      <c r="I380">
        <v>0.5</v>
      </c>
      <c r="J380">
        <v>1</v>
      </c>
      <c r="K380">
        <v>0.5</v>
      </c>
      <c r="L380">
        <v>2</v>
      </c>
      <c r="M380">
        <v>0.5</v>
      </c>
      <c r="N380">
        <v>0.5</v>
      </c>
      <c r="O380">
        <v>0</v>
      </c>
      <c r="P380">
        <v>0.5</v>
      </c>
      <c r="Q380">
        <v>0.5</v>
      </c>
      <c r="R380">
        <v>0.5</v>
      </c>
      <c r="S380">
        <v>1</v>
      </c>
      <c r="T380">
        <v>75</v>
      </c>
      <c r="U380">
        <v>20480</v>
      </c>
      <c r="V380">
        <v>35</v>
      </c>
      <c r="W380">
        <v>580</v>
      </c>
      <c r="X380" t="s">
        <v>545</v>
      </c>
      <c r="Y380" t="s">
        <v>1340</v>
      </c>
      <c r="Z380">
        <v>150</v>
      </c>
      <c r="AA380">
        <v>1250000</v>
      </c>
      <c r="AB380">
        <v>1.9</v>
      </c>
      <c r="AC380">
        <v>80</v>
      </c>
      <c r="AD380" t="s">
        <v>1341</v>
      </c>
      <c r="AE380" t="s">
        <v>1342</v>
      </c>
      <c r="AG380">
        <v>379</v>
      </c>
      <c r="AH380">
        <v>75</v>
      </c>
      <c r="AI380">
        <v>150</v>
      </c>
      <c r="AJ380">
        <v>50</v>
      </c>
      <c r="AK380" t="s">
        <v>323</v>
      </c>
      <c r="AM380">
        <v>205</v>
      </c>
      <c r="AN380">
        <v>3</v>
      </c>
      <c r="AO380">
        <v>1</v>
      </c>
    </row>
    <row r="381" spans="1:41">
      <c r="A381" t="s">
        <v>355</v>
      </c>
      <c r="B381">
        <v>2</v>
      </c>
      <c r="C381">
        <v>2</v>
      </c>
      <c r="D381">
        <v>2</v>
      </c>
      <c r="E381">
        <v>0.5</v>
      </c>
      <c r="F381">
        <v>2</v>
      </c>
      <c r="G381">
        <v>0.5</v>
      </c>
      <c r="H381">
        <v>0.5</v>
      </c>
      <c r="I381">
        <v>1</v>
      </c>
      <c r="J381">
        <v>2</v>
      </c>
      <c r="K381">
        <v>0.5</v>
      </c>
      <c r="L381">
        <v>1</v>
      </c>
      <c r="M381">
        <v>2</v>
      </c>
      <c r="N381">
        <v>1</v>
      </c>
      <c r="O381">
        <v>1</v>
      </c>
      <c r="P381">
        <v>0.5</v>
      </c>
      <c r="Q381">
        <v>1</v>
      </c>
      <c r="R381">
        <v>1</v>
      </c>
      <c r="S381">
        <v>0.5</v>
      </c>
      <c r="T381">
        <v>100</v>
      </c>
      <c r="U381">
        <v>30720</v>
      </c>
      <c r="V381">
        <v>90</v>
      </c>
      <c r="W381">
        <v>700</v>
      </c>
      <c r="X381" t="s">
        <v>545</v>
      </c>
      <c r="Y381" t="s">
        <v>1343</v>
      </c>
      <c r="Z381">
        <v>120</v>
      </c>
      <c r="AA381">
        <v>1250000</v>
      </c>
      <c r="AB381">
        <v>1.4</v>
      </c>
      <c r="AC381">
        <v>80</v>
      </c>
      <c r="AD381" t="s">
        <v>1344</v>
      </c>
      <c r="AE381" t="s">
        <v>1345</v>
      </c>
      <c r="AF381">
        <v>0</v>
      </c>
      <c r="AG381">
        <v>380</v>
      </c>
      <c r="AH381">
        <v>140</v>
      </c>
      <c r="AI381">
        <v>150</v>
      </c>
      <c r="AJ381">
        <v>110</v>
      </c>
      <c r="AK381" t="s">
        <v>558</v>
      </c>
      <c r="AL381" t="s">
        <v>266</v>
      </c>
      <c r="AM381">
        <v>40</v>
      </c>
      <c r="AN381">
        <v>3</v>
      </c>
      <c r="AO381">
        <v>1</v>
      </c>
    </row>
    <row r="382" spans="1:41">
      <c r="A382" t="s">
        <v>355</v>
      </c>
      <c r="B382">
        <v>2</v>
      </c>
      <c r="C382">
        <v>2</v>
      </c>
      <c r="D382">
        <v>2</v>
      </c>
      <c r="E382">
        <v>0.5</v>
      </c>
      <c r="F382">
        <v>2</v>
      </c>
      <c r="G382">
        <v>0.5</v>
      </c>
      <c r="H382">
        <v>0.5</v>
      </c>
      <c r="I382">
        <v>1</v>
      </c>
      <c r="J382">
        <v>2</v>
      </c>
      <c r="K382">
        <v>0.5</v>
      </c>
      <c r="L382">
        <v>1</v>
      </c>
      <c r="M382">
        <v>2</v>
      </c>
      <c r="N382">
        <v>1</v>
      </c>
      <c r="O382">
        <v>1</v>
      </c>
      <c r="P382">
        <v>0.5</v>
      </c>
      <c r="Q382">
        <v>1</v>
      </c>
      <c r="R382">
        <v>1</v>
      </c>
      <c r="S382">
        <v>0.5</v>
      </c>
      <c r="T382">
        <v>130</v>
      </c>
      <c r="U382">
        <v>30720</v>
      </c>
      <c r="V382">
        <v>90</v>
      </c>
      <c r="W382">
        <v>700</v>
      </c>
      <c r="X382" t="s">
        <v>545</v>
      </c>
      <c r="Y382" t="s">
        <v>1343</v>
      </c>
      <c r="Z382">
        <v>100</v>
      </c>
      <c r="AA382">
        <v>1250000</v>
      </c>
      <c r="AB382">
        <v>2</v>
      </c>
      <c r="AC382">
        <v>80</v>
      </c>
      <c r="AD382" t="s">
        <v>1346</v>
      </c>
      <c r="AE382" t="s">
        <v>1347</v>
      </c>
      <c r="AF382">
        <v>100</v>
      </c>
      <c r="AG382">
        <v>381</v>
      </c>
      <c r="AH382">
        <v>160</v>
      </c>
      <c r="AI382">
        <v>120</v>
      </c>
      <c r="AJ382">
        <v>110</v>
      </c>
      <c r="AK382" t="s">
        <v>558</v>
      </c>
      <c r="AL382" t="s">
        <v>266</v>
      </c>
      <c r="AM382">
        <v>60</v>
      </c>
      <c r="AN382">
        <v>3</v>
      </c>
      <c r="AO382">
        <v>1</v>
      </c>
    </row>
    <row r="383" spans="1:41">
      <c r="A383" t="s">
        <v>1348</v>
      </c>
      <c r="B383">
        <v>1</v>
      </c>
      <c r="C383">
        <v>1</v>
      </c>
      <c r="D383">
        <v>1</v>
      </c>
      <c r="E383">
        <v>2</v>
      </c>
      <c r="F383">
        <v>1</v>
      </c>
      <c r="G383">
        <v>1</v>
      </c>
      <c r="H383">
        <v>0.5</v>
      </c>
      <c r="I383">
        <v>1</v>
      </c>
      <c r="J383">
        <v>1</v>
      </c>
      <c r="K383">
        <v>2</v>
      </c>
      <c r="L383">
        <v>1</v>
      </c>
      <c r="M383">
        <v>0.5</v>
      </c>
      <c r="N383">
        <v>1</v>
      </c>
      <c r="O383">
        <v>1</v>
      </c>
      <c r="P383">
        <v>1</v>
      </c>
      <c r="Q383">
        <v>1</v>
      </c>
      <c r="R383">
        <v>0.5</v>
      </c>
      <c r="S383">
        <v>0.5</v>
      </c>
      <c r="T383">
        <v>150</v>
      </c>
      <c r="U383">
        <v>30720</v>
      </c>
      <c r="V383">
        <v>0</v>
      </c>
      <c r="W383">
        <v>770</v>
      </c>
      <c r="X383" t="s">
        <v>545</v>
      </c>
      <c r="Y383" t="s">
        <v>1349</v>
      </c>
      <c r="Z383">
        <v>90</v>
      </c>
      <c r="AA383">
        <v>1250000</v>
      </c>
      <c r="AB383">
        <v>4.5</v>
      </c>
      <c r="AC383">
        <v>100</v>
      </c>
      <c r="AD383" t="s">
        <v>1350</v>
      </c>
      <c r="AE383" t="s">
        <v>1351</v>
      </c>
      <c r="AG383">
        <v>382</v>
      </c>
      <c r="AH383">
        <v>180</v>
      </c>
      <c r="AI383">
        <v>160</v>
      </c>
      <c r="AJ383">
        <v>90</v>
      </c>
      <c r="AK383" t="s">
        <v>67</v>
      </c>
      <c r="AM383">
        <v>352</v>
      </c>
      <c r="AN383">
        <v>3</v>
      </c>
      <c r="AO383">
        <v>1</v>
      </c>
    </row>
    <row r="384" spans="1:41">
      <c r="A384" t="s">
        <v>1352</v>
      </c>
      <c r="B384">
        <v>1</v>
      </c>
      <c r="C384">
        <v>1</v>
      </c>
      <c r="D384">
        <v>1</v>
      </c>
      <c r="E384">
        <v>0</v>
      </c>
      <c r="F384">
        <v>1</v>
      </c>
      <c r="G384">
        <v>1</v>
      </c>
      <c r="H384">
        <v>1</v>
      </c>
      <c r="I384">
        <v>1</v>
      </c>
      <c r="J384">
        <v>1</v>
      </c>
      <c r="K384">
        <v>2</v>
      </c>
      <c r="L384">
        <v>1</v>
      </c>
      <c r="M384">
        <v>2</v>
      </c>
      <c r="N384">
        <v>1</v>
      </c>
      <c r="O384">
        <v>0.5</v>
      </c>
      <c r="P384">
        <v>1</v>
      </c>
      <c r="Q384">
        <v>0.5</v>
      </c>
      <c r="R384">
        <v>1</v>
      </c>
      <c r="S384">
        <v>2</v>
      </c>
      <c r="T384">
        <v>180</v>
      </c>
      <c r="U384">
        <v>30720</v>
      </c>
      <c r="V384">
        <v>0</v>
      </c>
      <c r="W384">
        <v>770</v>
      </c>
      <c r="X384" t="s">
        <v>545</v>
      </c>
      <c r="Y384" t="s">
        <v>1353</v>
      </c>
      <c r="Z384">
        <v>160</v>
      </c>
      <c r="AA384">
        <v>1250000</v>
      </c>
      <c r="AB384">
        <v>3.5</v>
      </c>
      <c r="AC384">
        <v>100</v>
      </c>
      <c r="AD384" t="s">
        <v>1354</v>
      </c>
      <c r="AE384" t="s">
        <v>1355</v>
      </c>
      <c r="AG384">
        <v>383</v>
      </c>
      <c r="AH384">
        <v>150</v>
      </c>
      <c r="AI384">
        <v>90</v>
      </c>
      <c r="AJ384">
        <v>90</v>
      </c>
      <c r="AK384" t="s">
        <v>142</v>
      </c>
      <c r="AM384">
        <v>950</v>
      </c>
      <c r="AN384">
        <v>3</v>
      </c>
      <c r="AO384">
        <v>1</v>
      </c>
    </row>
    <row r="385" spans="1:41">
      <c r="A385" t="s">
        <v>1356</v>
      </c>
      <c r="B385">
        <v>0.5</v>
      </c>
      <c r="C385">
        <v>1</v>
      </c>
      <c r="D385">
        <v>2</v>
      </c>
      <c r="E385">
        <v>1</v>
      </c>
      <c r="F385">
        <v>2</v>
      </c>
      <c r="G385">
        <v>0.5</v>
      </c>
      <c r="H385">
        <v>0.5</v>
      </c>
      <c r="I385">
        <v>1</v>
      </c>
      <c r="J385">
        <v>1</v>
      </c>
      <c r="K385">
        <v>0.25</v>
      </c>
      <c r="L385">
        <v>0</v>
      </c>
      <c r="M385">
        <v>4</v>
      </c>
      <c r="N385">
        <v>1</v>
      </c>
      <c r="O385">
        <v>1</v>
      </c>
      <c r="P385">
        <v>1</v>
      </c>
      <c r="Q385">
        <v>2</v>
      </c>
      <c r="R385">
        <v>1</v>
      </c>
      <c r="S385">
        <v>0.5</v>
      </c>
      <c r="T385">
        <v>180</v>
      </c>
      <c r="U385">
        <v>30720</v>
      </c>
      <c r="V385">
        <v>0</v>
      </c>
      <c r="W385">
        <v>780</v>
      </c>
      <c r="X385" t="s">
        <v>42</v>
      </c>
      <c r="Y385" t="s">
        <v>1357</v>
      </c>
      <c r="Z385">
        <v>100</v>
      </c>
      <c r="AA385">
        <v>1250000</v>
      </c>
      <c r="AB385">
        <v>7</v>
      </c>
      <c r="AC385">
        <v>105</v>
      </c>
      <c r="AD385" t="s">
        <v>1358</v>
      </c>
      <c r="AE385" t="s">
        <v>1359</v>
      </c>
      <c r="AG385">
        <v>384</v>
      </c>
      <c r="AH385">
        <v>180</v>
      </c>
      <c r="AI385">
        <v>100</v>
      </c>
      <c r="AJ385">
        <v>115</v>
      </c>
      <c r="AK385" t="s">
        <v>558</v>
      </c>
      <c r="AL385" t="s">
        <v>62</v>
      </c>
      <c r="AM385">
        <v>206.5</v>
      </c>
      <c r="AN385">
        <v>3</v>
      </c>
      <c r="AO385">
        <v>1</v>
      </c>
    </row>
    <row r="386" spans="1:41">
      <c r="A386" t="s">
        <v>1360</v>
      </c>
      <c r="B386">
        <v>1</v>
      </c>
      <c r="C386">
        <v>2</v>
      </c>
      <c r="D386">
        <v>0.5</v>
      </c>
      <c r="E386">
        <v>1</v>
      </c>
      <c r="F386">
        <v>0.5</v>
      </c>
      <c r="G386">
        <v>1</v>
      </c>
      <c r="H386">
        <v>2</v>
      </c>
      <c r="I386">
        <v>0.5</v>
      </c>
      <c r="J386">
        <v>2</v>
      </c>
      <c r="K386">
        <v>0.5</v>
      </c>
      <c r="L386">
        <v>2</v>
      </c>
      <c r="M386">
        <v>0.5</v>
      </c>
      <c r="N386">
        <v>0.5</v>
      </c>
      <c r="O386">
        <v>0</v>
      </c>
      <c r="P386">
        <v>0.25</v>
      </c>
      <c r="Q386">
        <v>0.5</v>
      </c>
      <c r="R386">
        <v>0.5</v>
      </c>
      <c r="S386">
        <v>1</v>
      </c>
      <c r="T386">
        <v>100</v>
      </c>
      <c r="U386">
        <v>30720</v>
      </c>
      <c r="V386">
        <v>100</v>
      </c>
      <c r="W386">
        <v>600</v>
      </c>
      <c r="X386" t="s">
        <v>545</v>
      </c>
      <c r="Y386" t="s">
        <v>1361</v>
      </c>
      <c r="Z386">
        <v>100</v>
      </c>
      <c r="AA386">
        <v>1250000</v>
      </c>
      <c r="AB386">
        <v>0.3</v>
      </c>
      <c r="AC386">
        <v>100</v>
      </c>
      <c r="AD386" t="s">
        <v>1362</v>
      </c>
      <c r="AE386" t="s">
        <v>1363</v>
      </c>
      <c r="AG386">
        <v>385</v>
      </c>
      <c r="AH386">
        <v>100</v>
      </c>
      <c r="AI386">
        <v>100</v>
      </c>
      <c r="AJ386">
        <v>100</v>
      </c>
      <c r="AK386" t="s">
        <v>323</v>
      </c>
      <c r="AL386" t="s">
        <v>266</v>
      </c>
      <c r="AM386">
        <v>1.1000000000000001</v>
      </c>
      <c r="AN386">
        <v>3</v>
      </c>
      <c r="AO386">
        <v>1</v>
      </c>
    </row>
    <row r="387" spans="1:41">
      <c r="A387" t="s">
        <v>1364</v>
      </c>
      <c r="B387">
        <v>2</v>
      </c>
      <c r="C387">
        <v>2</v>
      </c>
      <c r="D387">
        <v>1</v>
      </c>
      <c r="E387">
        <v>1</v>
      </c>
      <c r="F387">
        <v>1</v>
      </c>
      <c r="G387">
        <v>0.5</v>
      </c>
      <c r="H387">
        <v>1</v>
      </c>
      <c r="I387">
        <v>1</v>
      </c>
      <c r="J387">
        <v>2</v>
      </c>
      <c r="K387">
        <v>1</v>
      </c>
      <c r="L387">
        <v>1</v>
      </c>
      <c r="M387">
        <v>1</v>
      </c>
      <c r="N387">
        <v>1</v>
      </c>
      <c r="O387">
        <v>1</v>
      </c>
      <c r="P387">
        <v>0.5</v>
      </c>
      <c r="Q387">
        <v>1</v>
      </c>
      <c r="R387">
        <v>1</v>
      </c>
      <c r="S387">
        <v>1</v>
      </c>
      <c r="T387">
        <v>95</v>
      </c>
      <c r="U387">
        <v>30720</v>
      </c>
      <c r="V387">
        <v>0</v>
      </c>
      <c r="W387">
        <v>600</v>
      </c>
      <c r="X387" t="s">
        <v>545</v>
      </c>
      <c r="Y387" t="s">
        <v>1365</v>
      </c>
      <c r="Z387">
        <v>90</v>
      </c>
      <c r="AA387">
        <v>1250000</v>
      </c>
      <c r="AB387">
        <v>1.7</v>
      </c>
      <c r="AC387">
        <v>50</v>
      </c>
      <c r="AD387" t="s">
        <v>1366</v>
      </c>
      <c r="AE387" t="s">
        <v>1367</v>
      </c>
      <c r="AG387">
        <v>386</v>
      </c>
      <c r="AH387">
        <v>95</v>
      </c>
      <c r="AI387">
        <v>90</v>
      </c>
      <c r="AJ387">
        <v>180</v>
      </c>
      <c r="AK387" t="s">
        <v>266</v>
      </c>
      <c r="AM387">
        <v>60.8</v>
      </c>
      <c r="AN387">
        <v>3</v>
      </c>
      <c r="AO387">
        <v>1</v>
      </c>
    </row>
    <row r="388" spans="1:41" hidden="1">
      <c r="A388" t="s">
        <v>1368</v>
      </c>
      <c r="B388">
        <v>2</v>
      </c>
      <c r="C388">
        <v>1</v>
      </c>
      <c r="D388">
        <v>1</v>
      </c>
      <c r="E388">
        <v>0.5</v>
      </c>
      <c r="F388">
        <v>1</v>
      </c>
      <c r="G388">
        <v>1</v>
      </c>
      <c r="H388">
        <v>2</v>
      </c>
      <c r="I388">
        <v>2</v>
      </c>
      <c r="J388">
        <v>1</v>
      </c>
      <c r="K388">
        <v>0.5</v>
      </c>
      <c r="L388">
        <v>0.5</v>
      </c>
      <c r="M388">
        <v>2</v>
      </c>
      <c r="N388">
        <v>1</v>
      </c>
      <c r="O388">
        <v>2</v>
      </c>
      <c r="P388">
        <v>1</v>
      </c>
      <c r="Q388">
        <v>1</v>
      </c>
      <c r="R388">
        <v>1</v>
      </c>
      <c r="S388">
        <v>0.5</v>
      </c>
      <c r="T388">
        <v>68</v>
      </c>
      <c r="U388">
        <v>5120</v>
      </c>
      <c r="V388">
        <v>70</v>
      </c>
      <c r="W388">
        <v>318</v>
      </c>
      <c r="X388" t="s">
        <v>42</v>
      </c>
      <c r="Y388" t="s">
        <v>1369</v>
      </c>
      <c r="Z388">
        <v>64</v>
      </c>
      <c r="AA388">
        <v>1059860</v>
      </c>
      <c r="AB388">
        <v>0.4</v>
      </c>
      <c r="AC388">
        <v>55</v>
      </c>
      <c r="AD388" t="s">
        <v>1370</v>
      </c>
      <c r="AE388" t="s">
        <v>1371</v>
      </c>
      <c r="AF388">
        <v>88.1</v>
      </c>
      <c r="AG388">
        <v>387</v>
      </c>
      <c r="AH388">
        <v>45</v>
      </c>
      <c r="AI388">
        <v>55</v>
      </c>
      <c r="AJ388">
        <v>31</v>
      </c>
      <c r="AK388" t="s">
        <v>46</v>
      </c>
      <c r="AM388">
        <v>10.199999999999999</v>
      </c>
      <c r="AN388">
        <v>4</v>
      </c>
      <c r="AO388">
        <v>0</v>
      </c>
    </row>
    <row r="389" spans="1:41" hidden="1">
      <c r="A389" t="s">
        <v>1368</v>
      </c>
      <c r="B389">
        <v>2</v>
      </c>
      <c r="C389">
        <v>1</v>
      </c>
      <c r="D389">
        <v>1</v>
      </c>
      <c r="E389">
        <v>0.5</v>
      </c>
      <c r="F389">
        <v>1</v>
      </c>
      <c r="G389">
        <v>1</v>
      </c>
      <c r="H389">
        <v>2</v>
      </c>
      <c r="I389">
        <v>2</v>
      </c>
      <c r="J389">
        <v>1</v>
      </c>
      <c r="K389">
        <v>0.5</v>
      </c>
      <c r="L389">
        <v>0.5</v>
      </c>
      <c r="M389">
        <v>2</v>
      </c>
      <c r="N389">
        <v>1</v>
      </c>
      <c r="O389">
        <v>2</v>
      </c>
      <c r="P389">
        <v>1</v>
      </c>
      <c r="Q389">
        <v>1</v>
      </c>
      <c r="R389">
        <v>1</v>
      </c>
      <c r="S389">
        <v>0.5</v>
      </c>
      <c r="T389">
        <v>89</v>
      </c>
      <c r="U389">
        <v>5120</v>
      </c>
      <c r="V389">
        <v>70</v>
      </c>
      <c r="W389">
        <v>405</v>
      </c>
      <c r="X389" t="s">
        <v>42</v>
      </c>
      <c r="Y389" t="s">
        <v>1372</v>
      </c>
      <c r="Z389">
        <v>85</v>
      </c>
      <c r="AA389">
        <v>1059860</v>
      </c>
      <c r="AB389">
        <v>1.1000000000000001</v>
      </c>
      <c r="AC389">
        <v>75</v>
      </c>
      <c r="AD389" t="s">
        <v>1373</v>
      </c>
      <c r="AE389" t="s">
        <v>1374</v>
      </c>
      <c r="AF389">
        <v>88.1</v>
      </c>
      <c r="AG389">
        <v>388</v>
      </c>
      <c r="AH389">
        <v>55</v>
      </c>
      <c r="AI389">
        <v>65</v>
      </c>
      <c r="AJ389">
        <v>36</v>
      </c>
      <c r="AK389" t="s">
        <v>46</v>
      </c>
      <c r="AM389">
        <v>97</v>
      </c>
      <c r="AN389">
        <v>4</v>
      </c>
      <c r="AO389">
        <v>0</v>
      </c>
    </row>
    <row r="390" spans="1:41" hidden="1">
      <c r="A390" t="s">
        <v>1368</v>
      </c>
      <c r="B390">
        <v>2</v>
      </c>
      <c r="C390">
        <v>1</v>
      </c>
      <c r="D390">
        <v>1</v>
      </c>
      <c r="E390">
        <v>0</v>
      </c>
      <c r="F390">
        <v>1</v>
      </c>
      <c r="G390">
        <v>1</v>
      </c>
      <c r="H390">
        <v>2</v>
      </c>
      <c r="I390">
        <v>2</v>
      </c>
      <c r="J390">
        <v>1</v>
      </c>
      <c r="K390">
        <v>1</v>
      </c>
      <c r="L390">
        <v>0.5</v>
      </c>
      <c r="M390">
        <v>4</v>
      </c>
      <c r="N390">
        <v>1</v>
      </c>
      <c r="O390">
        <v>1</v>
      </c>
      <c r="P390">
        <v>1</v>
      </c>
      <c r="Q390">
        <v>0.5</v>
      </c>
      <c r="R390">
        <v>1</v>
      </c>
      <c r="S390">
        <v>1</v>
      </c>
      <c r="T390">
        <v>109</v>
      </c>
      <c r="U390">
        <v>5120</v>
      </c>
      <c r="V390">
        <v>70</v>
      </c>
      <c r="W390">
        <v>525</v>
      </c>
      <c r="X390" t="s">
        <v>42</v>
      </c>
      <c r="Y390" t="s">
        <v>1353</v>
      </c>
      <c r="Z390">
        <v>105</v>
      </c>
      <c r="AA390">
        <v>1059860</v>
      </c>
      <c r="AB390">
        <v>2.2000000000000002</v>
      </c>
      <c r="AC390">
        <v>95</v>
      </c>
      <c r="AD390" t="s">
        <v>1375</v>
      </c>
      <c r="AE390" t="s">
        <v>1376</v>
      </c>
      <c r="AF390">
        <v>88.1</v>
      </c>
      <c r="AG390">
        <v>389</v>
      </c>
      <c r="AH390">
        <v>75</v>
      </c>
      <c r="AI390">
        <v>85</v>
      </c>
      <c r="AJ390">
        <v>56</v>
      </c>
      <c r="AK390" t="s">
        <v>46</v>
      </c>
      <c r="AL390" t="s">
        <v>142</v>
      </c>
      <c r="AM390">
        <v>310</v>
      </c>
      <c r="AN390">
        <v>4</v>
      </c>
      <c r="AO390">
        <v>0</v>
      </c>
    </row>
    <row r="391" spans="1:41" hidden="1">
      <c r="A391" t="s">
        <v>1377</v>
      </c>
      <c r="B391">
        <v>0.5</v>
      </c>
      <c r="C391">
        <v>1</v>
      </c>
      <c r="D391">
        <v>1</v>
      </c>
      <c r="E391">
        <v>1</v>
      </c>
      <c r="F391">
        <v>0.5</v>
      </c>
      <c r="G391">
        <v>1</v>
      </c>
      <c r="H391">
        <v>0.5</v>
      </c>
      <c r="I391">
        <v>1</v>
      </c>
      <c r="J391">
        <v>1</v>
      </c>
      <c r="K391">
        <v>0.5</v>
      </c>
      <c r="L391">
        <v>2</v>
      </c>
      <c r="M391">
        <v>0.5</v>
      </c>
      <c r="N391">
        <v>1</v>
      </c>
      <c r="O391">
        <v>1</v>
      </c>
      <c r="P391">
        <v>1</v>
      </c>
      <c r="Q391">
        <v>2</v>
      </c>
      <c r="R391">
        <v>0.5</v>
      </c>
      <c r="S391">
        <v>2</v>
      </c>
      <c r="T391">
        <v>58</v>
      </c>
      <c r="U391">
        <v>5120</v>
      </c>
      <c r="V391">
        <v>70</v>
      </c>
      <c r="W391">
        <v>309</v>
      </c>
      <c r="X391" t="s">
        <v>42</v>
      </c>
      <c r="Y391" t="s">
        <v>1378</v>
      </c>
      <c r="Z391">
        <v>44</v>
      </c>
      <c r="AA391">
        <v>1059860</v>
      </c>
      <c r="AB391">
        <v>0.5</v>
      </c>
      <c r="AC391">
        <v>44</v>
      </c>
      <c r="AD391" t="s">
        <v>1379</v>
      </c>
      <c r="AE391" t="s">
        <v>1380</v>
      </c>
      <c r="AF391">
        <v>88.1</v>
      </c>
      <c r="AG391">
        <v>390</v>
      </c>
      <c r="AH391">
        <v>58</v>
      </c>
      <c r="AI391">
        <v>44</v>
      </c>
      <c r="AJ391">
        <v>61</v>
      </c>
      <c r="AK391" t="s">
        <v>56</v>
      </c>
      <c r="AM391">
        <v>6.2</v>
      </c>
      <c r="AN391">
        <v>4</v>
      </c>
      <c r="AO391">
        <v>0</v>
      </c>
    </row>
    <row r="392" spans="1:41" hidden="1">
      <c r="A392" t="s">
        <v>1377</v>
      </c>
      <c r="B392">
        <v>0.25</v>
      </c>
      <c r="C392">
        <v>0.5</v>
      </c>
      <c r="D392">
        <v>1</v>
      </c>
      <c r="E392">
        <v>1</v>
      </c>
      <c r="F392">
        <v>1</v>
      </c>
      <c r="G392">
        <v>1</v>
      </c>
      <c r="H392">
        <v>0.5</v>
      </c>
      <c r="I392">
        <v>2</v>
      </c>
      <c r="J392">
        <v>1</v>
      </c>
      <c r="K392">
        <v>0.5</v>
      </c>
      <c r="L392">
        <v>2</v>
      </c>
      <c r="M392">
        <v>0.5</v>
      </c>
      <c r="N392">
        <v>1</v>
      </c>
      <c r="O392">
        <v>1</v>
      </c>
      <c r="P392">
        <v>2</v>
      </c>
      <c r="Q392">
        <v>1</v>
      </c>
      <c r="R392">
        <v>0.5</v>
      </c>
      <c r="S392">
        <v>2</v>
      </c>
      <c r="T392">
        <v>78</v>
      </c>
      <c r="U392">
        <v>5120</v>
      </c>
      <c r="V392">
        <v>70</v>
      </c>
      <c r="W392">
        <v>405</v>
      </c>
      <c r="X392" t="s">
        <v>42</v>
      </c>
      <c r="Y392" t="s">
        <v>1381</v>
      </c>
      <c r="Z392">
        <v>52</v>
      </c>
      <c r="AA392">
        <v>1059860</v>
      </c>
      <c r="AB392">
        <v>0.9</v>
      </c>
      <c r="AC392">
        <v>64</v>
      </c>
      <c r="AD392" t="s">
        <v>1382</v>
      </c>
      <c r="AE392" t="s">
        <v>1383</v>
      </c>
      <c r="AF392">
        <v>88.1</v>
      </c>
      <c r="AG392">
        <v>391</v>
      </c>
      <c r="AH392">
        <v>78</v>
      </c>
      <c r="AI392">
        <v>52</v>
      </c>
      <c r="AJ392">
        <v>81</v>
      </c>
      <c r="AK392" t="s">
        <v>56</v>
      </c>
      <c r="AL392" t="s">
        <v>243</v>
      </c>
      <c r="AM392">
        <v>22</v>
      </c>
      <c r="AN392">
        <v>4</v>
      </c>
      <c r="AO392">
        <v>0</v>
      </c>
    </row>
    <row r="393" spans="1:41" hidden="1">
      <c r="A393" t="s">
        <v>1377</v>
      </c>
      <c r="B393">
        <v>0.25</v>
      </c>
      <c r="C393">
        <v>0.5</v>
      </c>
      <c r="D393">
        <v>1</v>
      </c>
      <c r="E393">
        <v>1</v>
      </c>
      <c r="F393">
        <v>1</v>
      </c>
      <c r="G393">
        <v>1</v>
      </c>
      <c r="H393">
        <v>0.5</v>
      </c>
      <c r="I393">
        <v>2</v>
      </c>
      <c r="J393">
        <v>1</v>
      </c>
      <c r="K393">
        <v>0.5</v>
      </c>
      <c r="L393">
        <v>2</v>
      </c>
      <c r="M393">
        <v>0.5</v>
      </c>
      <c r="N393">
        <v>1</v>
      </c>
      <c r="O393">
        <v>1</v>
      </c>
      <c r="P393">
        <v>2</v>
      </c>
      <c r="Q393">
        <v>1</v>
      </c>
      <c r="R393">
        <v>0.5</v>
      </c>
      <c r="S393">
        <v>2</v>
      </c>
      <c r="T393">
        <v>104</v>
      </c>
      <c r="U393">
        <v>5120</v>
      </c>
      <c r="V393">
        <v>70</v>
      </c>
      <c r="W393">
        <v>534</v>
      </c>
      <c r="X393" t="s">
        <v>42</v>
      </c>
      <c r="Y393" t="s">
        <v>57</v>
      </c>
      <c r="Z393">
        <v>71</v>
      </c>
      <c r="AA393">
        <v>1059860</v>
      </c>
      <c r="AB393">
        <v>1.2</v>
      </c>
      <c r="AC393">
        <v>76</v>
      </c>
      <c r="AD393" t="s">
        <v>1384</v>
      </c>
      <c r="AE393" t="s">
        <v>1385</v>
      </c>
      <c r="AF393">
        <v>88.1</v>
      </c>
      <c r="AG393">
        <v>392</v>
      </c>
      <c r="AH393">
        <v>104</v>
      </c>
      <c r="AI393">
        <v>71</v>
      </c>
      <c r="AJ393">
        <v>108</v>
      </c>
      <c r="AK393" t="s">
        <v>56</v>
      </c>
      <c r="AL393" t="s">
        <v>243</v>
      </c>
      <c r="AM393">
        <v>55</v>
      </c>
      <c r="AN393">
        <v>4</v>
      </c>
      <c r="AO393">
        <v>0</v>
      </c>
    </row>
    <row r="394" spans="1:41" hidden="1">
      <c r="A394" t="s">
        <v>1386</v>
      </c>
      <c r="B394">
        <v>1</v>
      </c>
      <c r="C394">
        <v>1</v>
      </c>
      <c r="D394">
        <v>1</v>
      </c>
      <c r="E394">
        <v>2</v>
      </c>
      <c r="F394">
        <v>1</v>
      </c>
      <c r="G394">
        <v>1</v>
      </c>
      <c r="H394">
        <v>0.5</v>
      </c>
      <c r="I394">
        <v>1</v>
      </c>
      <c r="J394">
        <v>1</v>
      </c>
      <c r="K394">
        <v>2</v>
      </c>
      <c r="L394">
        <v>1</v>
      </c>
      <c r="M394">
        <v>0.5</v>
      </c>
      <c r="N394">
        <v>1</v>
      </c>
      <c r="O394">
        <v>1</v>
      </c>
      <c r="P394">
        <v>1</v>
      </c>
      <c r="Q394">
        <v>1</v>
      </c>
      <c r="R394">
        <v>0.5</v>
      </c>
      <c r="S394">
        <v>0.5</v>
      </c>
      <c r="T394">
        <v>51</v>
      </c>
      <c r="U394">
        <v>5120</v>
      </c>
      <c r="V394">
        <v>70</v>
      </c>
      <c r="W394">
        <v>314</v>
      </c>
      <c r="X394" t="s">
        <v>42</v>
      </c>
      <c r="Y394" t="s">
        <v>1387</v>
      </c>
      <c r="Z394">
        <v>53</v>
      </c>
      <c r="AA394">
        <v>1059860</v>
      </c>
      <c r="AB394">
        <v>0.4</v>
      </c>
      <c r="AC394">
        <v>53</v>
      </c>
      <c r="AD394" t="s">
        <v>1388</v>
      </c>
      <c r="AE394" t="s">
        <v>1389</v>
      </c>
      <c r="AF394">
        <v>88.1</v>
      </c>
      <c r="AG394">
        <v>393</v>
      </c>
      <c r="AH394">
        <v>61</v>
      </c>
      <c r="AI394">
        <v>56</v>
      </c>
      <c r="AJ394">
        <v>40</v>
      </c>
      <c r="AK394" t="s">
        <v>67</v>
      </c>
      <c r="AM394">
        <v>5.2</v>
      </c>
      <c r="AN394">
        <v>4</v>
      </c>
      <c r="AO394">
        <v>0</v>
      </c>
    </row>
    <row r="395" spans="1:41" hidden="1">
      <c r="A395" t="s">
        <v>1386</v>
      </c>
      <c r="B395">
        <v>1</v>
      </c>
      <c r="C395">
        <v>1</v>
      </c>
      <c r="D395">
        <v>1</v>
      </c>
      <c r="E395">
        <v>2</v>
      </c>
      <c r="F395">
        <v>1</v>
      </c>
      <c r="G395">
        <v>1</v>
      </c>
      <c r="H395">
        <v>0.5</v>
      </c>
      <c r="I395">
        <v>1</v>
      </c>
      <c r="J395">
        <v>1</v>
      </c>
      <c r="K395">
        <v>2</v>
      </c>
      <c r="L395">
        <v>1</v>
      </c>
      <c r="M395">
        <v>0.5</v>
      </c>
      <c r="N395">
        <v>1</v>
      </c>
      <c r="O395">
        <v>1</v>
      </c>
      <c r="P395">
        <v>1</v>
      </c>
      <c r="Q395">
        <v>1</v>
      </c>
      <c r="R395">
        <v>0.5</v>
      </c>
      <c r="S395">
        <v>0.5</v>
      </c>
      <c r="T395">
        <v>66</v>
      </c>
      <c r="U395">
        <v>5120</v>
      </c>
      <c r="V395">
        <v>70</v>
      </c>
      <c r="W395">
        <v>405</v>
      </c>
      <c r="X395" t="s">
        <v>42</v>
      </c>
      <c r="Y395" t="s">
        <v>1387</v>
      </c>
      <c r="Z395">
        <v>68</v>
      </c>
      <c r="AA395">
        <v>1059860</v>
      </c>
      <c r="AB395">
        <v>0.8</v>
      </c>
      <c r="AC395">
        <v>64</v>
      </c>
      <c r="AD395" t="s">
        <v>1390</v>
      </c>
      <c r="AE395" t="s">
        <v>1391</v>
      </c>
      <c r="AF395">
        <v>88.1</v>
      </c>
      <c r="AG395">
        <v>394</v>
      </c>
      <c r="AH395">
        <v>81</v>
      </c>
      <c r="AI395">
        <v>76</v>
      </c>
      <c r="AJ395">
        <v>50</v>
      </c>
      <c r="AK395" t="s">
        <v>67</v>
      </c>
      <c r="AM395">
        <v>23</v>
      </c>
      <c r="AN395">
        <v>4</v>
      </c>
      <c r="AO395">
        <v>0</v>
      </c>
    </row>
    <row r="396" spans="1:41" hidden="1">
      <c r="A396" t="s">
        <v>1386</v>
      </c>
      <c r="B396">
        <v>0.5</v>
      </c>
      <c r="C396">
        <v>1</v>
      </c>
      <c r="D396">
        <v>0.5</v>
      </c>
      <c r="E396">
        <v>2</v>
      </c>
      <c r="F396">
        <v>0.5</v>
      </c>
      <c r="G396">
        <v>2</v>
      </c>
      <c r="H396">
        <v>1</v>
      </c>
      <c r="I396">
        <v>0.5</v>
      </c>
      <c r="J396">
        <v>1</v>
      </c>
      <c r="K396">
        <v>1</v>
      </c>
      <c r="L396">
        <v>2</v>
      </c>
      <c r="M396">
        <v>0.25</v>
      </c>
      <c r="N396">
        <v>0.5</v>
      </c>
      <c r="O396">
        <v>0</v>
      </c>
      <c r="P396">
        <v>0.5</v>
      </c>
      <c r="Q396">
        <v>0.5</v>
      </c>
      <c r="R396">
        <v>0.25</v>
      </c>
      <c r="S396">
        <v>0.5</v>
      </c>
      <c r="T396">
        <v>86</v>
      </c>
      <c r="U396">
        <v>5120</v>
      </c>
      <c r="V396">
        <v>70</v>
      </c>
      <c r="W396">
        <v>530</v>
      </c>
      <c r="X396" t="s">
        <v>42</v>
      </c>
      <c r="Y396" t="s">
        <v>1392</v>
      </c>
      <c r="Z396">
        <v>88</v>
      </c>
      <c r="AA396">
        <v>1059860</v>
      </c>
      <c r="AB396">
        <v>1.7</v>
      </c>
      <c r="AC396">
        <v>84</v>
      </c>
      <c r="AD396" t="s">
        <v>1393</v>
      </c>
      <c r="AE396" t="s">
        <v>1394</v>
      </c>
      <c r="AF396">
        <v>88.1</v>
      </c>
      <c r="AG396">
        <v>395</v>
      </c>
      <c r="AH396">
        <v>111</v>
      </c>
      <c r="AI396">
        <v>101</v>
      </c>
      <c r="AJ396">
        <v>60</v>
      </c>
      <c r="AK396" t="s">
        <v>67</v>
      </c>
      <c r="AL396" t="s">
        <v>323</v>
      </c>
      <c r="AM396">
        <v>84.5</v>
      </c>
      <c r="AN396">
        <v>4</v>
      </c>
      <c r="AO396">
        <v>0</v>
      </c>
    </row>
    <row r="397" spans="1:41" hidden="1">
      <c r="A397" t="s">
        <v>1395</v>
      </c>
      <c r="B397">
        <v>0.5</v>
      </c>
      <c r="C397">
        <v>1</v>
      </c>
      <c r="D397">
        <v>1</v>
      </c>
      <c r="E397">
        <v>2</v>
      </c>
      <c r="F397">
        <v>1</v>
      </c>
      <c r="G397">
        <v>1</v>
      </c>
      <c r="H397">
        <v>1</v>
      </c>
      <c r="I397">
        <v>1</v>
      </c>
      <c r="J397">
        <v>0</v>
      </c>
      <c r="K397">
        <v>0.5</v>
      </c>
      <c r="L397">
        <v>0</v>
      </c>
      <c r="M397">
        <v>2</v>
      </c>
      <c r="N397">
        <v>1</v>
      </c>
      <c r="O397">
        <v>1</v>
      </c>
      <c r="P397">
        <v>1</v>
      </c>
      <c r="Q397">
        <v>2</v>
      </c>
      <c r="R397">
        <v>1</v>
      </c>
      <c r="S397">
        <v>1</v>
      </c>
      <c r="T397">
        <v>55</v>
      </c>
      <c r="U397">
        <v>3840</v>
      </c>
      <c r="V397">
        <v>70</v>
      </c>
      <c r="W397">
        <v>245</v>
      </c>
      <c r="X397" t="s">
        <v>75</v>
      </c>
      <c r="Y397" t="s">
        <v>1396</v>
      </c>
      <c r="Z397">
        <v>30</v>
      </c>
      <c r="AA397">
        <v>1059860</v>
      </c>
      <c r="AB397">
        <v>0.3</v>
      </c>
      <c r="AC397">
        <v>40</v>
      </c>
      <c r="AD397" t="s">
        <v>1397</v>
      </c>
      <c r="AE397" t="s">
        <v>1398</v>
      </c>
      <c r="AF397">
        <v>50</v>
      </c>
      <c r="AG397">
        <v>396</v>
      </c>
      <c r="AH397">
        <v>30</v>
      </c>
      <c r="AI397">
        <v>30</v>
      </c>
      <c r="AJ397">
        <v>60</v>
      </c>
      <c r="AK397" t="s">
        <v>102</v>
      </c>
      <c r="AL397" t="s">
        <v>62</v>
      </c>
      <c r="AM397">
        <v>2</v>
      </c>
      <c r="AN397">
        <v>4</v>
      </c>
      <c r="AO397">
        <v>0</v>
      </c>
    </row>
    <row r="398" spans="1:41" hidden="1">
      <c r="A398" t="s">
        <v>1399</v>
      </c>
      <c r="B398">
        <v>0.5</v>
      </c>
      <c r="C398">
        <v>1</v>
      </c>
      <c r="D398">
        <v>1</v>
      </c>
      <c r="E398">
        <v>2</v>
      </c>
      <c r="F398">
        <v>1</v>
      </c>
      <c r="G398">
        <v>1</v>
      </c>
      <c r="H398">
        <v>1</v>
      </c>
      <c r="I398">
        <v>1</v>
      </c>
      <c r="J398">
        <v>0</v>
      </c>
      <c r="K398">
        <v>0.5</v>
      </c>
      <c r="L398">
        <v>0</v>
      </c>
      <c r="M398">
        <v>2</v>
      </c>
      <c r="N398">
        <v>1</v>
      </c>
      <c r="O398">
        <v>1</v>
      </c>
      <c r="P398">
        <v>1</v>
      </c>
      <c r="Q398">
        <v>2</v>
      </c>
      <c r="R398">
        <v>1</v>
      </c>
      <c r="S398">
        <v>1</v>
      </c>
      <c r="T398">
        <v>75</v>
      </c>
      <c r="U398">
        <v>3840</v>
      </c>
      <c r="V398">
        <v>70</v>
      </c>
      <c r="W398">
        <v>340</v>
      </c>
      <c r="X398" t="s">
        <v>81</v>
      </c>
      <c r="Y398" t="s">
        <v>1396</v>
      </c>
      <c r="Z398">
        <v>50</v>
      </c>
      <c r="AA398">
        <v>1059860</v>
      </c>
      <c r="AB398">
        <v>0.6</v>
      </c>
      <c r="AC398">
        <v>55</v>
      </c>
      <c r="AD398" t="s">
        <v>1400</v>
      </c>
      <c r="AE398" t="s">
        <v>1401</v>
      </c>
      <c r="AF398">
        <v>50</v>
      </c>
      <c r="AG398">
        <v>397</v>
      </c>
      <c r="AH398">
        <v>40</v>
      </c>
      <c r="AI398">
        <v>40</v>
      </c>
      <c r="AJ398">
        <v>80</v>
      </c>
      <c r="AK398" t="s">
        <v>102</v>
      </c>
      <c r="AL398" t="s">
        <v>62</v>
      </c>
      <c r="AM398">
        <v>15.5</v>
      </c>
      <c r="AN398">
        <v>4</v>
      </c>
      <c r="AO398">
        <v>0</v>
      </c>
    </row>
    <row r="399" spans="1:41" hidden="1">
      <c r="A399" t="s">
        <v>1399</v>
      </c>
      <c r="B399">
        <v>0.5</v>
      </c>
      <c r="C399">
        <v>1</v>
      </c>
      <c r="D399">
        <v>1</v>
      </c>
      <c r="E399">
        <v>2</v>
      </c>
      <c r="F399">
        <v>1</v>
      </c>
      <c r="G399">
        <v>1</v>
      </c>
      <c r="H399">
        <v>1</v>
      </c>
      <c r="I399">
        <v>1</v>
      </c>
      <c r="J399">
        <v>0</v>
      </c>
      <c r="K399">
        <v>0.5</v>
      </c>
      <c r="L399">
        <v>0</v>
      </c>
      <c r="M399">
        <v>2</v>
      </c>
      <c r="N399">
        <v>1</v>
      </c>
      <c r="O399">
        <v>1</v>
      </c>
      <c r="P399">
        <v>1</v>
      </c>
      <c r="Q399">
        <v>2</v>
      </c>
      <c r="R399">
        <v>1</v>
      </c>
      <c r="S399">
        <v>1</v>
      </c>
      <c r="T399">
        <v>120</v>
      </c>
      <c r="U399">
        <v>3840</v>
      </c>
      <c r="V399">
        <v>70</v>
      </c>
      <c r="W399">
        <v>485</v>
      </c>
      <c r="X399" t="s">
        <v>42</v>
      </c>
      <c r="Y399" t="s">
        <v>1402</v>
      </c>
      <c r="Z399">
        <v>70</v>
      </c>
      <c r="AA399">
        <v>1059860</v>
      </c>
      <c r="AB399">
        <v>1.2</v>
      </c>
      <c r="AC399">
        <v>85</v>
      </c>
      <c r="AD399" t="s">
        <v>1403</v>
      </c>
      <c r="AE399" t="s">
        <v>1404</v>
      </c>
      <c r="AF399">
        <v>50</v>
      </c>
      <c r="AG399">
        <v>398</v>
      </c>
      <c r="AH399">
        <v>50</v>
      </c>
      <c r="AI399">
        <v>60</v>
      </c>
      <c r="AJ399">
        <v>100</v>
      </c>
      <c r="AK399" t="s">
        <v>102</v>
      </c>
      <c r="AL399" t="s">
        <v>62</v>
      </c>
      <c r="AM399">
        <v>24.9</v>
      </c>
      <c r="AN399">
        <v>4</v>
      </c>
      <c r="AO399">
        <v>0</v>
      </c>
    </row>
    <row r="400" spans="1:41" hidden="1">
      <c r="A400" t="s">
        <v>1405</v>
      </c>
      <c r="B400">
        <v>1</v>
      </c>
      <c r="C400">
        <v>1</v>
      </c>
      <c r="D400">
        <v>1</v>
      </c>
      <c r="E400">
        <v>1</v>
      </c>
      <c r="F400">
        <v>1</v>
      </c>
      <c r="G400">
        <v>2</v>
      </c>
      <c r="H400">
        <v>1</v>
      </c>
      <c r="I400">
        <v>1</v>
      </c>
      <c r="J400">
        <v>0</v>
      </c>
      <c r="K400">
        <v>1</v>
      </c>
      <c r="L400">
        <v>1</v>
      </c>
      <c r="M400">
        <v>1</v>
      </c>
      <c r="N400">
        <v>1</v>
      </c>
      <c r="O400">
        <v>1</v>
      </c>
      <c r="P400">
        <v>1</v>
      </c>
      <c r="Q400">
        <v>1</v>
      </c>
      <c r="R400">
        <v>1</v>
      </c>
      <c r="S400">
        <v>1</v>
      </c>
      <c r="T400">
        <v>45</v>
      </c>
      <c r="U400">
        <v>3840</v>
      </c>
      <c r="V400">
        <v>70</v>
      </c>
      <c r="W400">
        <v>250</v>
      </c>
      <c r="X400" t="s">
        <v>75</v>
      </c>
      <c r="Y400" t="s">
        <v>1406</v>
      </c>
      <c r="Z400">
        <v>40</v>
      </c>
      <c r="AA400">
        <v>1000000</v>
      </c>
      <c r="AB400">
        <v>0.5</v>
      </c>
      <c r="AC400">
        <v>59</v>
      </c>
      <c r="AD400" t="s">
        <v>1407</v>
      </c>
      <c r="AE400" t="s">
        <v>1408</v>
      </c>
      <c r="AF400">
        <v>50</v>
      </c>
      <c r="AG400">
        <v>399</v>
      </c>
      <c r="AH400">
        <v>35</v>
      </c>
      <c r="AI400">
        <v>40</v>
      </c>
      <c r="AJ400">
        <v>31</v>
      </c>
      <c r="AK400" t="s">
        <v>102</v>
      </c>
      <c r="AM400">
        <v>20</v>
      </c>
      <c r="AN400">
        <v>4</v>
      </c>
      <c r="AO400">
        <v>0</v>
      </c>
    </row>
    <row r="401" spans="1:41" hidden="1">
      <c r="A401" t="s">
        <v>1405</v>
      </c>
      <c r="B401">
        <v>1</v>
      </c>
      <c r="C401">
        <v>1</v>
      </c>
      <c r="D401">
        <v>1</v>
      </c>
      <c r="E401">
        <v>2</v>
      </c>
      <c r="F401">
        <v>1</v>
      </c>
      <c r="G401">
        <v>2</v>
      </c>
      <c r="H401">
        <v>0.5</v>
      </c>
      <c r="I401">
        <v>1</v>
      </c>
      <c r="J401">
        <v>0</v>
      </c>
      <c r="K401">
        <v>2</v>
      </c>
      <c r="L401">
        <v>1</v>
      </c>
      <c r="M401">
        <v>0.5</v>
      </c>
      <c r="N401">
        <v>1</v>
      </c>
      <c r="O401">
        <v>1</v>
      </c>
      <c r="P401">
        <v>1</v>
      </c>
      <c r="Q401">
        <v>1</v>
      </c>
      <c r="R401">
        <v>0.5</v>
      </c>
      <c r="S401">
        <v>0.5</v>
      </c>
      <c r="T401">
        <v>85</v>
      </c>
      <c r="U401">
        <v>3840</v>
      </c>
      <c r="V401">
        <v>70</v>
      </c>
      <c r="W401">
        <v>410</v>
      </c>
      <c r="X401" t="s">
        <v>113</v>
      </c>
      <c r="Y401" t="s">
        <v>1409</v>
      </c>
      <c r="Z401">
        <v>60</v>
      </c>
      <c r="AA401">
        <v>1000000</v>
      </c>
      <c r="AB401">
        <v>1</v>
      </c>
      <c r="AC401">
        <v>79</v>
      </c>
      <c r="AD401" t="s">
        <v>1410</v>
      </c>
      <c r="AE401" t="s">
        <v>1411</v>
      </c>
      <c r="AF401">
        <v>50</v>
      </c>
      <c r="AG401">
        <v>400</v>
      </c>
      <c r="AH401">
        <v>55</v>
      </c>
      <c r="AI401">
        <v>60</v>
      </c>
      <c r="AJ401">
        <v>71</v>
      </c>
      <c r="AK401" t="s">
        <v>102</v>
      </c>
      <c r="AL401" t="s">
        <v>67</v>
      </c>
      <c r="AM401">
        <v>31.5</v>
      </c>
      <c r="AN401">
        <v>4</v>
      </c>
      <c r="AO401">
        <v>0</v>
      </c>
    </row>
    <row r="402" spans="1:41" hidden="1">
      <c r="A402" t="s">
        <v>1412</v>
      </c>
      <c r="B402">
        <v>1</v>
      </c>
      <c r="C402">
        <v>1</v>
      </c>
      <c r="D402">
        <v>1</v>
      </c>
      <c r="E402">
        <v>1</v>
      </c>
      <c r="F402">
        <v>1</v>
      </c>
      <c r="G402">
        <v>0.5</v>
      </c>
      <c r="H402">
        <v>2</v>
      </c>
      <c r="I402">
        <v>2</v>
      </c>
      <c r="J402">
        <v>1</v>
      </c>
      <c r="K402">
        <v>0.5</v>
      </c>
      <c r="L402">
        <v>0.5</v>
      </c>
      <c r="M402">
        <v>1</v>
      </c>
      <c r="N402">
        <v>1</v>
      </c>
      <c r="O402">
        <v>1</v>
      </c>
      <c r="P402">
        <v>1</v>
      </c>
      <c r="Q402">
        <v>2</v>
      </c>
      <c r="R402">
        <v>1</v>
      </c>
      <c r="S402">
        <v>1</v>
      </c>
      <c r="T402">
        <v>25</v>
      </c>
      <c r="U402">
        <v>3840</v>
      </c>
      <c r="V402">
        <v>70</v>
      </c>
      <c r="W402">
        <v>194</v>
      </c>
      <c r="X402" t="s">
        <v>75</v>
      </c>
      <c r="Y402" t="s">
        <v>1413</v>
      </c>
      <c r="Z402">
        <v>41</v>
      </c>
      <c r="AA402">
        <v>1059860</v>
      </c>
      <c r="AB402">
        <v>0.3</v>
      </c>
      <c r="AC402">
        <v>37</v>
      </c>
      <c r="AD402" t="s">
        <v>1414</v>
      </c>
      <c r="AE402" t="s">
        <v>1415</v>
      </c>
      <c r="AF402">
        <v>50</v>
      </c>
      <c r="AG402">
        <v>401</v>
      </c>
      <c r="AH402">
        <v>25</v>
      </c>
      <c r="AI402">
        <v>41</v>
      </c>
      <c r="AJ402">
        <v>25</v>
      </c>
      <c r="AK402" t="s">
        <v>79</v>
      </c>
      <c r="AM402">
        <v>2.2000000000000002</v>
      </c>
      <c r="AN402">
        <v>4</v>
      </c>
      <c r="AO402">
        <v>0</v>
      </c>
    </row>
    <row r="403" spans="1:41" hidden="1">
      <c r="A403" t="s">
        <v>1416</v>
      </c>
      <c r="B403">
        <v>1</v>
      </c>
      <c r="C403">
        <v>1</v>
      </c>
      <c r="D403">
        <v>1</v>
      </c>
      <c r="E403">
        <v>1</v>
      </c>
      <c r="F403">
        <v>1</v>
      </c>
      <c r="G403">
        <v>0.5</v>
      </c>
      <c r="H403">
        <v>2</v>
      </c>
      <c r="I403">
        <v>2</v>
      </c>
      <c r="J403">
        <v>1</v>
      </c>
      <c r="K403">
        <v>0.5</v>
      </c>
      <c r="L403">
        <v>0.5</v>
      </c>
      <c r="M403">
        <v>1</v>
      </c>
      <c r="N403">
        <v>1</v>
      </c>
      <c r="O403">
        <v>1</v>
      </c>
      <c r="P403">
        <v>1</v>
      </c>
      <c r="Q403">
        <v>2</v>
      </c>
      <c r="R403">
        <v>1</v>
      </c>
      <c r="S403">
        <v>1</v>
      </c>
      <c r="T403">
        <v>85</v>
      </c>
      <c r="U403">
        <v>3840</v>
      </c>
      <c r="V403">
        <v>70</v>
      </c>
      <c r="W403">
        <v>384</v>
      </c>
      <c r="X403" t="s">
        <v>42</v>
      </c>
      <c r="Y403" t="s">
        <v>1413</v>
      </c>
      <c r="Z403">
        <v>51</v>
      </c>
      <c r="AA403">
        <v>1059860</v>
      </c>
      <c r="AB403">
        <v>1</v>
      </c>
      <c r="AC403">
        <v>77</v>
      </c>
      <c r="AD403" t="s">
        <v>1417</v>
      </c>
      <c r="AE403" t="s">
        <v>1418</v>
      </c>
      <c r="AF403">
        <v>50</v>
      </c>
      <c r="AG403">
        <v>402</v>
      </c>
      <c r="AH403">
        <v>55</v>
      </c>
      <c r="AI403">
        <v>51</v>
      </c>
      <c r="AJ403">
        <v>65</v>
      </c>
      <c r="AK403" t="s">
        <v>79</v>
      </c>
      <c r="AM403">
        <v>25.5</v>
      </c>
      <c r="AN403">
        <v>4</v>
      </c>
      <c r="AO403">
        <v>0</v>
      </c>
    </row>
    <row r="404" spans="1:41" hidden="1">
      <c r="A404" t="s">
        <v>1419</v>
      </c>
      <c r="B404">
        <v>1</v>
      </c>
      <c r="C404">
        <v>1</v>
      </c>
      <c r="D404">
        <v>1</v>
      </c>
      <c r="E404">
        <v>0.5</v>
      </c>
      <c r="F404">
        <v>1</v>
      </c>
      <c r="G404">
        <v>1</v>
      </c>
      <c r="H404">
        <v>1</v>
      </c>
      <c r="I404">
        <v>0.5</v>
      </c>
      <c r="J404">
        <v>1</v>
      </c>
      <c r="K404">
        <v>1</v>
      </c>
      <c r="L404">
        <v>2</v>
      </c>
      <c r="M404">
        <v>1</v>
      </c>
      <c r="N404">
        <v>1</v>
      </c>
      <c r="O404">
        <v>1</v>
      </c>
      <c r="P404">
        <v>1</v>
      </c>
      <c r="Q404">
        <v>1</v>
      </c>
      <c r="R404">
        <v>0.5</v>
      </c>
      <c r="S404">
        <v>1</v>
      </c>
      <c r="T404">
        <v>65</v>
      </c>
      <c r="U404">
        <v>5120</v>
      </c>
      <c r="V404">
        <v>70</v>
      </c>
      <c r="W404">
        <v>263</v>
      </c>
      <c r="X404" t="s">
        <v>147</v>
      </c>
      <c r="Y404" t="s">
        <v>1420</v>
      </c>
      <c r="Z404">
        <v>34</v>
      </c>
      <c r="AA404">
        <v>1059860</v>
      </c>
      <c r="AB404">
        <v>0.5</v>
      </c>
      <c r="AC404">
        <v>45</v>
      </c>
      <c r="AD404" t="s">
        <v>1421</v>
      </c>
      <c r="AE404" t="s">
        <v>1422</v>
      </c>
      <c r="AF404">
        <v>50</v>
      </c>
      <c r="AG404">
        <v>403</v>
      </c>
      <c r="AH404">
        <v>40</v>
      </c>
      <c r="AI404">
        <v>34</v>
      </c>
      <c r="AJ404">
        <v>45</v>
      </c>
      <c r="AK404" t="s">
        <v>134</v>
      </c>
      <c r="AM404">
        <v>9.5</v>
      </c>
      <c r="AN404">
        <v>4</v>
      </c>
      <c r="AO404">
        <v>0</v>
      </c>
    </row>
    <row r="405" spans="1:41" hidden="1">
      <c r="A405" t="s">
        <v>1419</v>
      </c>
      <c r="B405">
        <v>1</v>
      </c>
      <c r="C405">
        <v>1</v>
      </c>
      <c r="D405">
        <v>1</v>
      </c>
      <c r="E405">
        <v>0.5</v>
      </c>
      <c r="F405">
        <v>1</v>
      </c>
      <c r="G405">
        <v>1</v>
      </c>
      <c r="H405">
        <v>1</v>
      </c>
      <c r="I405">
        <v>0.5</v>
      </c>
      <c r="J405">
        <v>1</v>
      </c>
      <c r="K405">
        <v>1</v>
      </c>
      <c r="L405">
        <v>2</v>
      </c>
      <c r="M405">
        <v>1</v>
      </c>
      <c r="N405">
        <v>1</v>
      </c>
      <c r="O405">
        <v>1</v>
      </c>
      <c r="P405">
        <v>1</v>
      </c>
      <c r="Q405">
        <v>1</v>
      </c>
      <c r="R405">
        <v>0.5</v>
      </c>
      <c r="S405">
        <v>1</v>
      </c>
      <c r="T405">
        <v>85</v>
      </c>
      <c r="U405">
        <v>5120</v>
      </c>
      <c r="V405">
        <v>100</v>
      </c>
      <c r="W405">
        <v>363</v>
      </c>
      <c r="X405" t="s">
        <v>81</v>
      </c>
      <c r="Y405" t="s">
        <v>1423</v>
      </c>
      <c r="Z405">
        <v>49</v>
      </c>
      <c r="AA405">
        <v>1059860</v>
      </c>
      <c r="AB405">
        <v>0.9</v>
      </c>
      <c r="AC405">
        <v>60</v>
      </c>
      <c r="AD405" t="s">
        <v>1424</v>
      </c>
      <c r="AE405" t="s">
        <v>1425</v>
      </c>
      <c r="AF405">
        <v>50</v>
      </c>
      <c r="AG405">
        <v>404</v>
      </c>
      <c r="AH405">
        <v>60</v>
      </c>
      <c r="AI405">
        <v>49</v>
      </c>
      <c r="AJ405">
        <v>60</v>
      </c>
      <c r="AK405" t="s">
        <v>134</v>
      </c>
      <c r="AM405">
        <v>30.5</v>
      </c>
      <c r="AN405">
        <v>4</v>
      </c>
      <c r="AO405">
        <v>0</v>
      </c>
    </row>
    <row r="406" spans="1:41" hidden="1">
      <c r="A406" t="s">
        <v>1419</v>
      </c>
      <c r="B406">
        <v>1</v>
      </c>
      <c r="C406">
        <v>1</v>
      </c>
      <c r="D406">
        <v>1</v>
      </c>
      <c r="E406">
        <v>0.5</v>
      </c>
      <c r="F406">
        <v>1</v>
      </c>
      <c r="G406">
        <v>1</v>
      </c>
      <c r="H406">
        <v>1</v>
      </c>
      <c r="I406">
        <v>0.5</v>
      </c>
      <c r="J406">
        <v>1</v>
      </c>
      <c r="K406">
        <v>1</v>
      </c>
      <c r="L406">
        <v>2</v>
      </c>
      <c r="M406">
        <v>1</v>
      </c>
      <c r="N406">
        <v>1</v>
      </c>
      <c r="O406">
        <v>1</v>
      </c>
      <c r="P406">
        <v>1</v>
      </c>
      <c r="Q406">
        <v>1</v>
      </c>
      <c r="R406">
        <v>0.5</v>
      </c>
      <c r="S406">
        <v>1</v>
      </c>
      <c r="T406">
        <v>120</v>
      </c>
      <c r="U406">
        <v>5120</v>
      </c>
      <c r="V406">
        <v>70</v>
      </c>
      <c r="W406">
        <v>523</v>
      </c>
      <c r="X406" t="s">
        <v>42</v>
      </c>
      <c r="Y406" t="s">
        <v>1426</v>
      </c>
      <c r="Z406">
        <v>79</v>
      </c>
      <c r="AA406">
        <v>1059860</v>
      </c>
      <c r="AB406">
        <v>1.4</v>
      </c>
      <c r="AC406">
        <v>80</v>
      </c>
      <c r="AD406" t="s">
        <v>1427</v>
      </c>
      <c r="AE406" t="s">
        <v>1428</v>
      </c>
      <c r="AF406">
        <v>50</v>
      </c>
      <c r="AG406">
        <v>405</v>
      </c>
      <c r="AH406">
        <v>95</v>
      </c>
      <c r="AI406">
        <v>79</v>
      </c>
      <c r="AJ406">
        <v>70</v>
      </c>
      <c r="AK406" t="s">
        <v>134</v>
      </c>
      <c r="AM406">
        <v>42</v>
      </c>
      <c r="AN406">
        <v>4</v>
      </c>
      <c r="AO406">
        <v>0</v>
      </c>
    </row>
    <row r="407" spans="1:41" hidden="1">
      <c r="A407" t="s">
        <v>1114</v>
      </c>
      <c r="B407">
        <v>1</v>
      </c>
      <c r="C407">
        <v>1</v>
      </c>
      <c r="D407">
        <v>1</v>
      </c>
      <c r="E407">
        <v>0.5</v>
      </c>
      <c r="F407">
        <v>0.5</v>
      </c>
      <c r="G407">
        <v>0.5</v>
      </c>
      <c r="H407">
        <v>2</v>
      </c>
      <c r="I407">
        <v>2</v>
      </c>
      <c r="J407">
        <v>1</v>
      </c>
      <c r="K407">
        <v>0.25</v>
      </c>
      <c r="L407">
        <v>1</v>
      </c>
      <c r="M407">
        <v>2</v>
      </c>
      <c r="N407">
        <v>1</v>
      </c>
      <c r="O407">
        <v>1</v>
      </c>
      <c r="P407">
        <v>2</v>
      </c>
      <c r="Q407">
        <v>1</v>
      </c>
      <c r="R407">
        <v>1</v>
      </c>
      <c r="S407">
        <v>0.5</v>
      </c>
      <c r="T407">
        <v>30</v>
      </c>
      <c r="U407">
        <v>5120</v>
      </c>
      <c r="V407">
        <v>70</v>
      </c>
      <c r="W407">
        <v>280</v>
      </c>
      <c r="X407" t="s">
        <v>75</v>
      </c>
      <c r="Y407" t="s">
        <v>1429</v>
      </c>
      <c r="Z407">
        <v>35</v>
      </c>
      <c r="AA407">
        <v>1059860</v>
      </c>
      <c r="AB407">
        <v>0.2</v>
      </c>
      <c r="AC407">
        <v>40</v>
      </c>
      <c r="AD407" t="s">
        <v>1430</v>
      </c>
      <c r="AE407" t="s">
        <v>1431</v>
      </c>
      <c r="AF407">
        <v>50</v>
      </c>
      <c r="AG407">
        <v>406</v>
      </c>
      <c r="AH407">
        <v>50</v>
      </c>
      <c r="AI407">
        <v>70</v>
      </c>
      <c r="AJ407">
        <v>55</v>
      </c>
      <c r="AK407" t="s">
        <v>46</v>
      </c>
      <c r="AL407" t="s">
        <v>47</v>
      </c>
      <c r="AM407">
        <v>1.2</v>
      </c>
      <c r="AN407">
        <v>4</v>
      </c>
      <c r="AO407">
        <v>0</v>
      </c>
    </row>
    <row r="408" spans="1:41" hidden="1">
      <c r="A408" t="s">
        <v>1432</v>
      </c>
      <c r="B408">
        <v>1</v>
      </c>
      <c r="C408">
        <v>1</v>
      </c>
      <c r="D408">
        <v>1</v>
      </c>
      <c r="E408">
        <v>0.5</v>
      </c>
      <c r="F408">
        <v>0.5</v>
      </c>
      <c r="G408">
        <v>0.5</v>
      </c>
      <c r="H408">
        <v>2</v>
      </c>
      <c r="I408">
        <v>2</v>
      </c>
      <c r="J408">
        <v>1</v>
      </c>
      <c r="K408">
        <v>0.25</v>
      </c>
      <c r="L408">
        <v>1</v>
      </c>
      <c r="M408">
        <v>2</v>
      </c>
      <c r="N408">
        <v>1</v>
      </c>
      <c r="O408">
        <v>1</v>
      </c>
      <c r="P408">
        <v>2</v>
      </c>
      <c r="Q408">
        <v>1</v>
      </c>
      <c r="R408">
        <v>1</v>
      </c>
      <c r="S408">
        <v>0.5</v>
      </c>
      <c r="T408">
        <v>70</v>
      </c>
      <c r="U408">
        <v>5120</v>
      </c>
      <c r="V408">
        <v>70</v>
      </c>
      <c r="W408">
        <v>515</v>
      </c>
      <c r="X408" t="s">
        <v>136</v>
      </c>
      <c r="Y408" t="s">
        <v>1433</v>
      </c>
      <c r="Z408">
        <v>65</v>
      </c>
      <c r="AA408">
        <v>1059860</v>
      </c>
      <c r="AB408">
        <v>0.9</v>
      </c>
      <c r="AC408">
        <v>60</v>
      </c>
      <c r="AD408" t="s">
        <v>1434</v>
      </c>
      <c r="AE408" t="s">
        <v>1435</v>
      </c>
      <c r="AF408">
        <v>50</v>
      </c>
      <c r="AG408">
        <v>407</v>
      </c>
      <c r="AH408">
        <v>125</v>
      </c>
      <c r="AI408">
        <v>105</v>
      </c>
      <c r="AJ408">
        <v>90</v>
      </c>
      <c r="AK408" t="s">
        <v>46</v>
      </c>
      <c r="AL408" t="s">
        <v>47</v>
      </c>
      <c r="AM408">
        <v>14.5</v>
      </c>
      <c r="AN408">
        <v>4</v>
      </c>
      <c r="AO408">
        <v>0</v>
      </c>
    </row>
    <row r="409" spans="1:41" hidden="1">
      <c r="A409" t="s">
        <v>1436</v>
      </c>
      <c r="B409">
        <v>1</v>
      </c>
      <c r="C409">
        <v>1</v>
      </c>
      <c r="D409">
        <v>1</v>
      </c>
      <c r="E409">
        <v>1</v>
      </c>
      <c r="F409">
        <v>1</v>
      </c>
      <c r="G409">
        <v>2</v>
      </c>
      <c r="H409">
        <v>0.5</v>
      </c>
      <c r="I409">
        <v>0.5</v>
      </c>
      <c r="J409">
        <v>1</v>
      </c>
      <c r="K409">
        <v>2</v>
      </c>
      <c r="L409">
        <v>2</v>
      </c>
      <c r="M409">
        <v>1</v>
      </c>
      <c r="N409">
        <v>0.5</v>
      </c>
      <c r="O409">
        <v>0.5</v>
      </c>
      <c r="P409">
        <v>1</v>
      </c>
      <c r="Q409">
        <v>1</v>
      </c>
      <c r="R409">
        <v>2</v>
      </c>
      <c r="S409">
        <v>2</v>
      </c>
      <c r="T409">
        <v>125</v>
      </c>
      <c r="U409">
        <v>7680</v>
      </c>
      <c r="V409">
        <v>70</v>
      </c>
      <c r="W409">
        <v>350</v>
      </c>
      <c r="X409" t="s">
        <v>42</v>
      </c>
      <c r="Y409" t="s">
        <v>1437</v>
      </c>
      <c r="Z409">
        <v>40</v>
      </c>
      <c r="AA409">
        <v>600000</v>
      </c>
      <c r="AB409">
        <v>0.9</v>
      </c>
      <c r="AC409">
        <v>67</v>
      </c>
      <c r="AD409" t="s">
        <v>1438</v>
      </c>
      <c r="AE409" t="s">
        <v>1439</v>
      </c>
      <c r="AF409">
        <v>88.1</v>
      </c>
      <c r="AG409">
        <v>408</v>
      </c>
      <c r="AH409">
        <v>30</v>
      </c>
      <c r="AI409">
        <v>30</v>
      </c>
      <c r="AJ409">
        <v>58</v>
      </c>
      <c r="AK409" t="s">
        <v>300</v>
      </c>
      <c r="AM409">
        <v>31.5</v>
      </c>
      <c r="AN409">
        <v>4</v>
      </c>
      <c r="AO409">
        <v>0</v>
      </c>
    </row>
    <row r="410" spans="1:41" hidden="1">
      <c r="A410" t="s">
        <v>1436</v>
      </c>
      <c r="B410">
        <v>1</v>
      </c>
      <c r="C410">
        <v>1</v>
      </c>
      <c r="D410">
        <v>1</v>
      </c>
      <c r="E410">
        <v>1</v>
      </c>
      <c r="F410">
        <v>1</v>
      </c>
      <c r="G410">
        <v>2</v>
      </c>
      <c r="H410">
        <v>0.5</v>
      </c>
      <c r="I410">
        <v>0.5</v>
      </c>
      <c r="J410">
        <v>1</v>
      </c>
      <c r="K410">
        <v>2</v>
      </c>
      <c r="L410">
        <v>2</v>
      </c>
      <c r="M410">
        <v>1</v>
      </c>
      <c r="N410">
        <v>0.5</v>
      </c>
      <c r="O410">
        <v>0.5</v>
      </c>
      <c r="P410">
        <v>1</v>
      </c>
      <c r="Q410">
        <v>1</v>
      </c>
      <c r="R410">
        <v>2</v>
      </c>
      <c r="S410">
        <v>2</v>
      </c>
      <c r="T410">
        <v>165</v>
      </c>
      <c r="U410">
        <v>7680</v>
      </c>
      <c r="V410">
        <v>70</v>
      </c>
      <c r="W410">
        <v>495</v>
      </c>
      <c r="X410" t="s">
        <v>42</v>
      </c>
      <c r="Y410" t="s">
        <v>1437</v>
      </c>
      <c r="Z410">
        <v>60</v>
      </c>
      <c r="AA410">
        <v>600000</v>
      </c>
      <c r="AB410">
        <v>1.6</v>
      </c>
      <c r="AC410">
        <v>97</v>
      </c>
      <c r="AD410" t="s">
        <v>1440</v>
      </c>
      <c r="AE410" t="s">
        <v>1441</v>
      </c>
      <c r="AF410">
        <v>88.1</v>
      </c>
      <c r="AG410">
        <v>409</v>
      </c>
      <c r="AH410">
        <v>65</v>
      </c>
      <c r="AI410">
        <v>50</v>
      </c>
      <c r="AJ410">
        <v>58</v>
      </c>
      <c r="AK410" t="s">
        <v>300</v>
      </c>
      <c r="AM410">
        <v>102.5</v>
      </c>
      <c r="AN410">
        <v>4</v>
      </c>
      <c r="AO410">
        <v>0</v>
      </c>
    </row>
    <row r="411" spans="1:41" hidden="1">
      <c r="A411" t="s">
        <v>1442</v>
      </c>
      <c r="B411">
        <v>0.5</v>
      </c>
      <c r="C411">
        <v>1</v>
      </c>
      <c r="D411">
        <v>0.5</v>
      </c>
      <c r="E411">
        <v>1</v>
      </c>
      <c r="F411">
        <v>0.5</v>
      </c>
      <c r="G411">
        <v>4</v>
      </c>
      <c r="H411">
        <v>1</v>
      </c>
      <c r="I411">
        <v>0.25</v>
      </c>
      <c r="J411">
        <v>1</v>
      </c>
      <c r="K411">
        <v>1</v>
      </c>
      <c r="L411">
        <v>4</v>
      </c>
      <c r="M411">
        <v>0.5</v>
      </c>
      <c r="N411">
        <v>0.25</v>
      </c>
      <c r="O411">
        <v>0</v>
      </c>
      <c r="P411">
        <v>0.5</v>
      </c>
      <c r="Q411">
        <v>0.5</v>
      </c>
      <c r="R411">
        <v>1</v>
      </c>
      <c r="S411">
        <v>2</v>
      </c>
      <c r="T411">
        <v>42</v>
      </c>
      <c r="U411">
        <v>7680</v>
      </c>
      <c r="V411">
        <v>70</v>
      </c>
      <c r="W411">
        <v>350</v>
      </c>
      <c r="X411" t="s">
        <v>42</v>
      </c>
      <c r="Y411" t="s">
        <v>1443</v>
      </c>
      <c r="Z411">
        <v>118</v>
      </c>
      <c r="AA411">
        <v>600000</v>
      </c>
      <c r="AB411">
        <v>0.5</v>
      </c>
      <c r="AC411">
        <v>30</v>
      </c>
      <c r="AD411" t="s">
        <v>1444</v>
      </c>
      <c r="AE411" t="s">
        <v>1445</v>
      </c>
      <c r="AF411">
        <v>88.1</v>
      </c>
      <c r="AG411">
        <v>410</v>
      </c>
      <c r="AH411">
        <v>42</v>
      </c>
      <c r="AI411">
        <v>88</v>
      </c>
      <c r="AJ411">
        <v>30</v>
      </c>
      <c r="AK411" t="s">
        <v>300</v>
      </c>
      <c r="AL411" t="s">
        <v>323</v>
      </c>
      <c r="AM411">
        <v>57</v>
      </c>
      <c r="AN411">
        <v>4</v>
      </c>
      <c r="AO411">
        <v>0</v>
      </c>
    </row>
    <row r="412" spans="1:41" hidden="1">
      <c r="A412" t="s">
        <v>1442</v>
      </c>
      <c r="B412">
        <v>0.5</v>
      </c>
      <c r="C412">
        <v>1</v>
      </c>
      <c r="D412">
        <v>0.5</v>
      </c>
      <c r="E412">
        <v>1</v>
      </c>
      <c r="F412">
        <v>0.5</v>
      </c>
      <c r="G412">
        <v>4</v>
      </c>
      <c r="H412">
        <v>1</v>
      </c>
      <c r="I412">
        <v>0.25</v>
      </c>
      <c r="J412">
        <v>1</v>
      </c>
      <c r="K412">
        <v>1</v>
      </c>
      <c r="L412">
        <v>4</v>
      </c>
      <c r="M412">
        <v>0.5</v>
      </c>
      <c r="N412">
        <v>0.25</v>
      </c>
      <c r="O412">
        <v>0</v>
      </c>
      <c r="P412">
        <v>0.5</v>
      </c>
      <c r="Q412">
        <v>0.5</v>
      </c>
      <c r="R412">
        <v>1</v>
      </c>
      <c r="S412">
        <v>2</v>
      </c>
      <c r="T412">
        <v>52</v>
      </c>
      <c r="U412">
        <v>7680</v>
      </c>
      <c r="V412">
        <v>70</v>
      </c>
      <c r="W412">
        <v>495</v>
      </c>
      <c r="X412" t="s">
        <v>42</v>
      </c>
      <c r="Y412" t="s">
        <v>1443</v>
      </c>
      <c r="Z412">
        <v>168</v>
      </c>
      <c r="AA412">
        <v>600000</v>
      </c>
      <c r="AB412">
        <v>1.3</v>
      </c>
      <c r="AC412">
        <v>60</v>
      </c>
      <c r="AD412" t="s">
        <v>1446</v>
      </c>
      <c r="AE412" t="s">
        <v>1447</v>
      </c>
      <c r="AF412">
        <v>88.1</v>
      </c>
      <c r="AG412">
        <v>411</v>
      </c>
      <c r="AH412">
        <v>47</v>
      </c>
      <c r="AI412">
        <v>138</v>
      </c>
      <c r="AJ412">
        <v>30</v>
      </c>
      <c r="AK412" t="s">
        <v>300</v>
      </c>
      <c r="AL412" t="s">
        <v>323</v>
      </c>
      <c r="AM412">
        <v>149.5</v>
      </c>
      <c r="AN412">
        <v>4</v>
      </c>
      <c r="AO412">
        <v>0</v>
      </c>
    </row>
    <row r="413" spans="1:41" hidden="1">
      <c r="A413" t="s">
        <v>1448</v>
      </c>
      <c r="B413">
        <v>1</v>
      </c>
      <c r="C413">
        <v>1</v>
      </c>
      <c r="D413">
        <v>1</v>
      </c>
      <c r="E413">
        <v>1</v>
      </c>
      <c r="F413">
        <v>1</v>
      </c>
      <c r="G413">
        <v>0.5</v>
      </c>
      <c r="H413">
        <v>2</v>
      </c>
      <c r="I413">
        <v>2</v>
      </c>
      <c r="J413">
        <v>1</v>
      </c>
      <c r="K413">
        <v>0.5</v>
      </c>
      <c r="L413">
        <v>0.5</v>
      </c>
      <c r="M413">
        <v>1</v>
      </c>
      <c r="N413">
        <v>1</v>
      </c>
      <c r="O413">
        <v>1</v>
      </c>
      <c r="P413">
        <v>1</v>
      </c>
      <c r="Q413">
        <v>2</v>
      </c>
      <c r="R413">
        <v>1</v>
      </c>
      <c r="S413">
        <v>1</v>
      </c>
      <c r="T413">
        <v>29</v>
      </c>
      <c r="U413">
        <v>3840</v>
      </c>
      <c r="V413">
        <v>70</v>
      </c>
      <c r="W413">
        <v>224</v>
      </c>
      <c r="X413" t="s">
        <v>81</v>
      </c>
      <c r="Y413" t="s">
        <v>741</v>
      </c>
      <c r="Z413">
        <v>45</v>
      </c>
      <c r="AA413">
        <v>1000000</v>
      </c>
      <c r="AB413">
        <v>0.2</v>
      </c>
      <c r="AC413">
        <v>40</v>
      </c>
      <c r="AD413" t="s">
        <v>1449</v>
      </c>
      <c r="AE413" t="s">
        <v>1450</v>
      </c>
      <c r="AF413">
        <v>50</v>
      </c>
      <c r="AG413">
        <v>412</v>
      </c>
      <c r="AH413">
        <v>29</v>
      </c>
      <c r="AI413">
        <v>45</v>
      </c>
      <c r="AJ413">
        <v>36</v>
      </c>
      <c r="AK413" t="s">
        <v>79</v>
      </c>
      <c r="AM413">
        <v>3.4</v>
      </c>
      <c r="AN413">
        <v>4</v>
      </c>
      <c r="AO413">
        <v>0</v>
      </c>
    </row>
    <row r="414" spans="1:41" hidden="1">
      <c r="A414" t="s">
        <v>1451</v>
      </c>
      <c r="B414">
        <v>2</v>
      </c>
      <c r="C414">
        <v>1</v>
      </c>
      <c r="D414">
        <v>1</v>
      </c>
      <c r="E414">
        <v>0.5</v>
      </c>
      <c r="F414">
        <v>1</v>
      </c>
      <c r="G414">
        <v>0.5</v>
      </c>
      <c r="H414">
        <v>4</v>
      </c>
      <c r="I414">
        <v>4</v>
      </c>
      <c r="J414">
        <v>1</v>
      </c>
      <c r="K414">
        <v>0.25</v>
      </c>
      <c r="L414">
        <v>0.25</v>
      </c>
      <c r="M414">
        <v>2</v>
      </c>
      <c r="N414">
        <v>1</v>
      </c>
      <c r="O414">
        <v>2</v>
      </c>
      <c r="P414">
        <v>1</v>
      </c>
      <c r="Q414">
        <v>2</v>
      </c>
      <c r="R414">
        <v>1</v>
      </c>
      <c r="S414">
        <v>0.5</v>
      </c>
      <c r="T414">
        <v>69</v>
      </c>
      <c r="U414">
        <v>3840</v>
      </c>
      <c r="V414">
        <v>70</v>
      </c>
      <c r="W414">
        <v>424</v>
      </c>
      <c r="X414" t="s">
        <v>42</v>
      </c>
      <c r="Y414" t="s">
        <v>741</v>
      </c>
      <c r="Z414">
        <v>95</v>
      </c>
      <c r="AA414">
        <v>1000000</v>
      </c>
      <c r="AB414">
        <v>0.5</v>
      </c>
      <c r="AC414">
        <v>60</v>
      </c>
      <c r="AD414" t="s">
        <v>1452</v>
      </c>
      <c r="AE414" t="s">
        <v>1453</v>
      </c>
      <c r="AF414">
        <v>0</v>
      </c>
      <c r="AG414">
        <v>413</v>
      </c>
      <c r="AH414">
        <v>69</v>
      </c>
      <c r="AI414">
        <v>95</v>
      </c>
      <c r="AJ414">
        <v>36</v>
      </c>
      <c r="AK414" t="s">
        <v>79</v>
      </c>
      <c r="AL414" t="s">
        <v>46</v>
      </c>
      <c r="AM414">
        <v>6.5</v>
      </c>
      <c r="AN414">
        <v>4</v>
      </c>
      <c r="AO414">
        <v>0</v>
      </c>
    </row>
    <row r="415" spans="1:41" hidden="1">
      <c r="A415" t="s">
        <v>1454</v>
      </c>
      <c r="B415">
        <v>0.5</v>
      </c>
      <c r="C415">
        <v>1</v>
      </c>
      <c r="D415">
        <v>1</v>
      </c>
      <c r="E415">
        <v>2</v>
      </c>
      <c r="F415">
        <v>1</v>
      </c>
      <c r="G415">
        <v>0.25</v>
      </c>
      <c r="H415">
        <v>2</v>
      </c>
      <c r="I415">
        <v>2</v>
      </c>
      <c r="J415">
        <v>1</v>
      </c>
      <c r="K415">
        <v>0.25</v>
      </c>
      <c r="L415">
        <v>0</v>
      </c>
      <c r="M415">
        <v>2</v>
      </c>
      <c r="N415">
        <v>1</v>
      </c>
      <c r="O415">
        <v>1</v>
      </c>
      <c r="P415">
        <v>1</v>
      </c>
      <c r="Q415">
        <v>4</v>
      </c>
      <c r="R415">
        <v>1</v>
      </c>
      <c r="S415">
        <v>1</v>
      </c>
      <c r="T415">
        <v>94</v>
      </c>
      <c r="U415">
        <v>3840</v>
      </c>
      <c r="V415">
        <v>70</v>
      </c>
      <c r="W415">
        <v>424</v>
      </c>
      <c r="X415" t="s">
        <v>42</v>
      </c>
      <c r="Y415" t="s">
        <v>1455</v>
      </c>
      <c r="Z415">
        <v>50</v>
      </c>
      <c r="AA415">
        <v>1000000</v>
      </c>
      <c r="AB415">
        <v>0.9</v>
      </c>
      <c r="AC415">
        <v>70</v>
      </c>
      <c r="AD415" t="s">
        <v>1456</v>
      </c>
      <c r="AE415" t="s">
        <v>1457</v>
      </c>
      <c r="AF415">
        <v>100</v>
      </c>
      <c r="AG415">
        <v>414</v>
      </c>
      <c r="AH415">
        <v>94</v>
      </c>
      <c r="AI415">
        <v>50</v>
      </c>
      <c r="AJ415">
        <v>66</v>
      </c>
      <c r="AK415" t="s">
        <v>79</v>
      </c>
      <c r="AL415" t="s">
        <v>62</v>
      </c>
      <c r="AM415">
        <v>23.3</v>
      </c>
      <c r="AN415">
        <v>4</v>
      </c>
      <c r="AO415">
        <v>0</v>
      </c>
    </row>
    <row r="416" spans="1:41" hidden="1">
      <c r="A416" t="s">
        <v>1458</v>
      </c>
      <c r="B416">
        <v>0.5</v>
      </c>
      <c r="C416">
        <v>1</v>
      </c>
      <c r="D416">
        <v>1</v>
      </c>
      <c r="E416">
        <v>2</v>
      </c>
      <c r="F416">
        <v>1</v>
      </c>
      <c r="G416">
        <v>0.25</v>
      </c>
      <c r="H416">
        <v>2</v>
      </c>
      <c r="I416">
        <v>2</v>
      </c>
      <c r="J416">
        <v>1</v>
      </c>
      <c r="K416">
        <v>0.25</v>
      </c>
      <c r="L416">
        <v>0</v>
      </c>
      <c r="M416">
        <v>2</v>
      </c>
      <c r="N416">
        <v>1</v>
      </c>
      <c r="O416">
        <v>1</v>
      </c>
      <c r="P416">
        <v>1</v>
      </c>
      <c r="Q416">
        <v>4</v>
      </c>
      <c r="R416">
        <v>1</v>
      </c>
      <c r="S416">
        <v>1</v>
      </c>
      <c r="T416">
        <v>30</v>
      </c>
      <c r="U416">
        <v>3840</v>
      </c>
      <c r="V416">
        <v>70</v>
      </c>
      <c r="W416">
        <v>244</v>
      </c>
      <c r="X416" t="s">
        <v>81</v>
      </c>
      <c r="Y416" t="s">
        <v>1459</v>
      </c>
      <c r="Z416">
        <v>42</v>
      </c>
      <c r="AA416">
        <v>1059860</v>
      </c>
      <c r="AB416">
        <v>0.3</v>
      </c>
      <c r="AC416">
        <v>30</v>
      </c>
      <c r="AD416" t="s">
        <v>1460</v>
      </c>
      <c r="AE416" t="s">
        <v>1461</v>
      </c>
      <c r="AF416">
        <v>88.1</v>
      </c>
      <c r="AG416">
        <v>415</v>
      </c>
      <c r="AH416">
        <v>30</v>
      </c>
      <c r="AI416">
        <v>42</v>
      </c>
      <c r="AJ416">
        <v>70</v>
      </c>
      <c r="AK416" t="s">
        <v>79</v>
      </c>
      <c r="AL416" t="s">
        <v>62</v>
      </c>
      <c r="AM416">
        <v>5.5</v>
      </c>
      <c r="AN416">
        <v>4</v>
      </c>
      <c r="AO416">
        <v>0</v>
      </c>
    </row>
    <row r="417" spans="1:41" hidden="1">
      <c r="A417" t="s">
        <v>564</v>
      </c>
      <c r="B417">
        <v>0.5</v>
      </c>
      <c r="C417">
        <v>1</v>
      </c>
      <c r="D417">
        <v>1</v>
      </c>
      <c r="E417">
        <v>2</v>
      </c>
      <c r="F417">
        <v>1</v>
      </c>
      <c r="G417">
        <v>0.25</v>
      </c>
      <c r="H417">
        <v>2</v>
      </c>
      <c r="I417">
        <v>2</v>
      </c>
      <c r="J417">
        <v>1</v>
      </c>
      <c r="K417">
        <v>0.25</v>
      </c>
      <c r="L417">
        <v>0</v>
      </c>
      <c r="M417">
        <v>2</v>
      </c>
      <c r="N417">
        <v>1</v>
      </c>
      <c r="O417">
        <v>1</v>
      </c>
      <c r="P417">
        <v>1</v>
      </c>
      <c r="Q417">
        <v>4</v>
      </c>
      <c r="R417">
        <v>1</v>
      </c>
      <c r="S417">
        <v>1</v>
      </c>
      <c r="T417">
        <v>80</v>
      </c>
      <c r="U417">
        <v>3840</v>
      </c>
      <c r="V417">
        <v>70</v>
      </c>
      <c r="W417">
        <v>474</v>
      </c>
      <c r="X417" t="s">
        <v>42</v>
      </c>
      <c r="Y417" t="s">
        <v>1462</v>
      </c>
      <c r="Z417">
        <v>102</v>
      </c>
      <c r="AA417">
        <v>1059860</v>
      </c>
      <c r="AB417">
        <v>1.2</v>
      </c>
      <c r="AC417">
        <v>70</v>
      </c>
      <c r="AD417" t="s">
        <v>1463</v>
      </c>
      <c r="AE417" t="s">
        <v>1464</v>
      </c>
      <c r="AF417">
        <v>0</v>
      </c>
      <c r="AG417">
        <v>416</v>
      </c>
      <c r="AH417">
        <v>80</v>
      </c>
      <c r="AI417">
        <v>102</v>
      </c>
      <c r="AJ417">
        <v>40</v>
      </c>
      <c r="AK417" t="s">
        <v>79</v>
      </c>
      <c r="AL417" t="s">
        <v>62</v>
      </c>
      <c r="AM417">
        <v>38.5</v>
      </c>
      <c r="AN417">
        <v>4</v>
      </c>
      <c r="AO417">
        <v>0</v>
      </c>
    </row>
    <row r="418" spans="1:41" hidden="1">
      <c r="A418" t="s">
        <v>1465</v>
      </c>
      <c r="B418">
        <v>1</v>
      </c>
      <c r="C418">
        <v>1</v>
      </c>
      <c r="D418">
        <v>1</v>
      </c>
      <c r="E418">
        <v>0.5</v>
      </c>
      <c r="F418">
        <v>1</v>
      </c>
      <c r="G418">
        <v>1</v>
      </c>
      <c r="H418">
        <v>1</v>
      </c>
      <c r="I418">
        <v>0.5</v>
      </c>
      <c r="J418">
        <v>1</v>
      </c>
      <c r="K418">
        <v>1</v>
      </c>
      <c r="L418">
        <v>2</v>
      </c>
      <c r="M418">
        <v>1</v>
      </c>
      <c r="N418">
        <v>1</v>
      </c>
      <c r="O418">
        <v>1</v>
      </c>
      <c r="P418">
        <v>1</v>
      </c>
      <c r="Q418">
        <v>1</v>
      </c>
      <c r="R418">
        <v>0.5</v>
      </c>
      <c r="S418">
        <v>1</v>
      </c>
      <c r="T418">
        <v>45</v>
      </c>
      <c r="U418">
        <v>2560</v>
      </c>
      <c r="V418">
        <v>100</v>
      </c>
      <c r="W418">
        <v>405</v>
      </c>
      <c r="X418" t="s">
        <v>262</v>
      </c>
      <c r="Y418" t="s">
        <v>1466</v>
      </c>
      <c r="Z418">
        <v>70</v>
      </c>
      <c r="AA418">
        <v>1000000</v>
      </c>
      <c r="AB418">
        <v>0.4</v>
      </c>
      <c r="AC418">
        <v>60</v>
      </c>
      <c r="AD418" t="s">
        <v>1467</v>
      </c>
      <c r="AE418" t="s">
        <v>1468</v>
      </c>
      <c r="AF418">
        <v>50</v>
      </c>
      <c r="AG418">
        <v>417</v>
      </c>
      <c r="AH418">
        <v>45</v>
      </c>
      <c r="AI418">
        <v>90</v>
      </c>
      <c r="AJ418">
        <v>95</v>
      </c>
      <c r="AK418" t="s">
        <v>134</v>
      </c>
      <c r="AM418">
        <v>3.9</v>
      </c>
      <c r="AN418">
        <v>4</v>
      </c>
      <c r="AO418">
        <v>0</v>
      </c>
    </row>
    <row r="419" spans="1:41" hidden="1">
      <c r="A419" t="s">
        <v>1297</v>
      </c>
      <c r="B419">
        <v>1</v>
      </c>
      <c r="C419">
        <v>1</v>
      </c>
      <c r="D419">
        <v>1</v>
      </c>
      <c r="E419">
        <v>2</v>
      </c>
      <c r="F419">
        <v>1</v>
      </c>
      <c r="G419">
        <v>1</v>
      </c>
      <c r="H419">
        <v>0.5</v>
      </c>
      <c r="I419">
        <v>1</v>
      </c>
      <c r="J419">
        <v>1</v>
      </c>
      <c r="K419">
        <v>2</v>
      </c>
      <c r="L419">
        <v>1</v>
      </c>
      <c r="M419">
        <v>0.5</v>
      </c>
      <c r="N419">
        <v>1</v>
      </c>
      <c r="O419">
        <v>1</v>
      </c>
      <c r="P419">
        <v>1</v>
      </c>
      <c r="Q419">
        <v>1</v>
      </c>
      <c r="R419">
        <v>0.5</v>
      </c>
      <c r="S419">
        <v>0.5</v>
      </c>
      <c r="T419">
        <v>65</v>
      </c>
      <c r="U419">
        <v>5120</v>
      </c>
      <c r="V419">
        <v>70</v>
      </c>
      <c r="W419">
        <v>330</v>
      </c>
      <c r="X419" t="s">
        <v>131</v>
      </c>
      <c r="Y419" t="s">
        <v>1469</v>
      </c>
      <c r="Z419">
        <v>35</v>
      </c>
      <c r="AA419">
        <v>1000000</v>
      </c>
      <c r="AB419">
        <v>0.7</v>
      </c>
      <c r="AC419">
        <v>55</v>
      </c>
      <c r="AD419" t="s">
        <v>1470</v>
      </c>
      <c r="AE419" t="s">
        <v>1471</v>
      </c>
      <c r="AF419">
        <v>50</v>
      </c>
      <c r="AG419">
        <v>418</v>
      </c>
      <c r="AH419">
        <v>60</v>
      </c>
      <c r="AI419">
        <v>30</v>
      </c>
      <c r="AJ419">
        <v>85</v>
      </c>
      <c r="AK419" t="s">
        <v>67</v>
      </c>
      <c r="AM419">
        <v>29.5</v>
      </c>
      <c r="AN419">
        <v>4</v>
      </c>
      <c r="AO419">
        <v>0</v>
      </c>
    </row>
    <row r="420" spans="1:41" hidden="1">
      <c r="A420" t="s">
        <v>1297</v>
      </c>
      <c r="B420">
        <v>1</v>
      </c>
      <c r="C420">
        <v>1</v>
      </c>
      <c r="D420">
        <v>1</v>
      </c>
      <c r="E420">
        <v>2</v>
      </c>
      <c r="F420">
        <v>1</v>
      </c>
      <c r="G420">
        <v>1</v>
      </c>
      <c r="H420">
        <v>0.5</v>
      </c>
      <c r="I420">
        <v>1</v>
      </c>
      <c r="J420">
        <v>1</v>
      </c>
      <c r="K420">
        <v>2</v>
      </c>
      <c r="L420">
        <v>1</v>
      </c>
      <c r="M420">
        <v>0.5</v>
      </c>
      <c r="N420">
        <v>1</v>
      </c>
      <c r="O420">
        <v>1</v>
      </c>
      <c r="P420">
        <v>1</v>
      </c>
      <c r="Q420">
        <v>1</v>
      </c>
      <c r="R420">
        <v>0.5</v>
      </c>
      <c r="S420">
        <v>0.5</v>
      </c>
      <c r="T420">
        <v>105</v>
      </c>
      <c r="U420">
        <v>5120</v>
      </c>
      <c r="V420">
        <v>70</v>
      </c>
      <c r="W420">
        <v>495</v>
      </c>
      <c r="X420" t="s">
        <v>136</v>
      </c>
      <c r="Y420" t="s">
        <v>1469</v>
      </c>
      <c r="Z420">
        <v>55</v>
      </c>
      <c r="AA420">
        <v>1000000</v>
      </c>
      <c r="AB420">
        <v>1.1000000000000001</v>
      </c>
      <c r="AC420">
        <v>85</v>
      </c>
      <c r="AD420" t="s">
        <v>1472</v>
      </c>
      <c r="AE420" t="s">
        <v>1473</v>
      </c>
      <c r="AF420">
        <v>50</v>
      </c>
      <c r="AG420">
        <v>419</v>
      </c>
      <c r="AH420">
        <v>85</v>
      </c>
      <c r="AI420">
        <v>50</v>
      </c>
      <c r="AJ420">
        <v>115</v>
      </c>
      <c r="AK420" t="s">
        <v>67</v>
      </c>
      <c r="AM420">
        <v>33.5</v>
      </c>
      <c r="AN420">
        <v>4</v>
      </c>
      <c r="AO420">
        <v>0</v>
      </c>
    </row>
    <row r="421" spans="1:41" hidden="1">
      <c r="A421" t="s">
        <v>1474</v>
      </c>
      <c r="B421">
        <v>2</v>
      </c>
      <c r="C421">
        <v>1</v>
      </c>
      <c r="D421">
        <v>1</v>
      </c>
      <c r="E421">
        <v>0.5</v>
      </c>
      <c r="F421">
        <v>1</v>
      </c>
      <c r="G421">
        <v>1</v>
      </c>
      <c r="H421">
        <v>2</v>
      </c>
      <c r="I421">
        <v>2</v>
      </c>
      <c r="J421">
        <v>1</v>
      </c>
      <c r="K421">
        <v>0.5</v>
      </c>
      <c r="L421">
        <v>0.5</v>
      </c>
      <c r="M421">
        <v>2</v>
      </c>
      <c r="N421">
        <v>1</v>
      </c>
      <c r="O421">
        <v>2</v>
      </c>
      <c r="P421">
        <v>1</v>
      </c>
      <c r="Q421">
        <v>1</v>
      </c>
      <c r="R421">
        <v>1</v>
      </c>
      <c r="S421">
        <v>0.5</v>
      </c>
      <c r="T421">
        <v>35</v>
      </c>
      <c r="U421">
        <v>5120</v>
      </c>
      <c r="V421">
        <v>70</v>
      </c>
      <c r="W421">
        <v>275</v>
      </c>
      <c r="X421" t="s">
        <v>131</v>
      </c>
      <c r="Y421" t="s">
        <v>1475</v>
      </c>
      <c r="Z421">
        <v>45</v>
      </c>
      <c r="AA421">
        <v>1000000</v>
      </c>
      <c r="AB421">
        <v>0.4</v>
      </c>
      <c r="AC421">
        <v>45</v>
      </c>
      <c r="AD421" t="s">
        <v>1476</v>
      </c>
      <c r="AE421" t="s">
        <v>1477</v>
      </c>
      <c r="AF421">
        <v>50</v>
      </c>
      <c r="AG421">
        <v>420</v>
      </c>
      <c r="AH421">
        <v>62</v>
      </c>
      <c r="AI421">
        <v>53</v>
      </c>
      <c r="AJ421">
        <v>35</v>
      </c>
      <c r="AK421" t="s">
        <v>46</v>
      </c>
      <c r="AM421">
        <v>3.3</v>
      </c>
      <c r="AN421">
        <v>4</v>
      </c>
      <c r="AO421">
        <v>0</v>
      </c>
    </row>
    <row r="422" spans="1:41" hidden="1">
      <c r="A422" t="s">
        <v>1478</v>
      </c>
      <c r="B422">
        <v>2</v>
      </c>
      <c r="C422">
        <v>1</v>
      </c>
      <c r="D422">
        <v>1</v>
      </c>
      <c r="E422">
        <v>0.5</v>
      </c>
      <c r="F422">
        <v>1</v>
      </c>
      <c r="G422">
        <v>1</v>
      </c>
      <c r="H422">
        <v>2</v>
      </c>
      <c r="I422">
        <v>2</v>
      </c>
      <c r="J422">
        <v>1</v>
      </c>
      <c r="K422">
        <v>0.5</v>
      </c>
      <c r="L422">
        <v>0.5</v>
      </c>
      <c r="M422">
        <v>2</v>
      </c>
      <c r="N422">
        <v>1</v>
      </c>
      <c r="O422">
        <v>2</v>
      </c>
      <c r="P422">
        <v>1</v>
      </c>
      <c r="Q422">
        <v>1</v>
      </c>
      <c r="R422">
        <v>1</v>
      </c>
      <c r="S422">
        <v>0.5</v>
      </c>
      <c r="T422">
        <v>60</v>
      </c>
      <c r="U422">
        <v>5120</v>
      </c>
      <c r="V422">
        <v>70</v>
      </c>
      <c r="W422">
        <v>450</v>
      </c>
      <c r="X422" t="s">
        <v>136</v>
      </c>
      <c r="Y422" t="s">
        <v>1479</v>
      </c>
      <c r="Z422">
        <v>70</v>
      </c>
      <c r="AA422">
        <v>1000000</v>
      </c>
      <c r="AB422">
        <v>0.5</v>
      </c>
      <c r="AC422">
        <v>70</v>
      </c>
      <c r="AD422" t="s">
        <v>1480</v>
      </c>
      <c r="AE422" t="s">
        <v>1481</v>
      </c>
      <c r="AF422">
        <v>50</v>
      </c>
      <c r="AG422">
        <v>421</v>
      </c>
      <c r="AH422">
        <v>87</v>
      </c>
      <c r="AI422">
        <v>78</v>
      </c>
      <c r="AJ422">
        <v>85</v>
      </c>
      <c r="AK422" t="s">
        <v>46</v>
      </c>
      <c r="AM422">
        <v>9.3000000000000007</v>
      </c>
      <c r="AN422">
        <v>4</v>
      </c>
      <c r="AO422">
        <v>0</v>
      </c>
    </row>
    <row r="423" spans="1:41" hidden="1">
      <c r="A423" t="s">
        <v>1482</v>
      </c>
      <c r="B423">
        <v>1</v>
      </c>
      <c r="C423">
        <v>1</v>
      </c>
      <c r="D423">
        <v>1</v>
      </c>
      <c r="E423">
        <v>2</v>
      </c>
      <c r="F423">
        <v>1</v>
      </c>
      <c r="G423">
        <v>1</v>
      </c>
      <c r="H423">
        <v>0.5</v>
      </c>
      <c r="I423">
        <v>1</v>
      </c>
      <c r="J423">
        <v>1</v>
      </c>
      <c r="K423">
        <v>2</v>
      </c>
      <c r="L423">
        <v>1</v>
      </c>
      <c r="M423">
        <v>0.5</v>
      </c>
      <c r="N423">
        <v>1</v>
      </c>
      <c r="O423">
        <v>1</v>
      </c>
      <c r="P423">
        <v>1</v>
      </c>
      <c r="Q423">
        <v>1</v>
      </c>
      <c r="R423">
        <v>0.5</v>
      </c>
      <c r="S423">
        <v>0.5</v>
      </c>
      <c r="T423">
        <v>48</v>
      </c>
      <c r="U423">
        <v>5120</v>
      </c>
      <c r="V423">
        <v>70</v>
      </c>
      <c r="W423">
        <v>325</v>
      </c>
      <c r="X423" t="s">
        <v>131</v>
      </c>
      <c r="Y423" t="s">
        <v>1483</v>
      </c>
      <c r="Z423">
        <v>48</v>
      </c>
      <c r="AA423">
        <v>1000000</v>
      </c>
      <c r="AB423">
        <v>0.3</v>
      </c>
      <c r="AC423">
        <v>76</v>
      </c>
      <c r="AD423" t="s">
        <v>1484</v>
      </c>
      <c r="AE423" t="s">
        <v>1485</v>
      </c>
      <c r="AF423">
        <v>50</v>
      </c>
      <c r="AG423">
        <v>422</v>
      </c>
      <c r="AH423">
        <v>57</v>
      </c>
      <c r="AI423">
        <v>62</v>
      </c>
      <c r="AJ423">
        <v>34</v>
      </c>
      <c r="AK423" t="s">
        <v>67</v>
      </c>
      <c r="AM423">
        <v>6.3</v>
      </c>
      <c r="AN423">
        <v>4</v>
      </c>
      <c r="AO423">
        <v>0</v>
      </c>
    </row>
    <row r="424" spans="1:41" hidden="1">
      <c r="A424" t="s">
        <v>1482</v>
      </c>
      <c r="B424">
        <v>1</v>
      </c>
      <c r="C424">
        <v>1</v>
      </c>
      <c r="D424">
        <v>1</v>
      </c>
      <c r="E424">
        <v>0</v>
      </c>
      <c r="F424">
        <v>1</v>
      </c>
      <c r="G424">
        <v>1</v>
      </c>
      <c r="H424">
        <v>0.5</v>
      </c>
      <c r="I424">
        <v>1</v>
      </c>
      <c r="J424">
        <v>1</v>
      </c>
      <c r="K424">
        <v>4</v>
      </c>
      <c r="L424">
        <v>1</v>
      </c>
      <c r="M424">
        <v>1</v>
      </c>
      <c r="N424">
        <v>1</v>
      </c>
      <c r="O424">
        <v>0.5</v>
      </c>
      <c r="P424">
        <v>1</v>
      </c>
      <c r="Q424">
        <v>0.5</v>
      </c>
      <c r="R424">
        <v>0.5</v>
      </c>
      <c r="S424">
        <v>1</v>
      </c>
      <c r="T424">
        <v>83</v>
      </c>
      <c r="U424">
        <v>5120</v>
      </c>
      <c r="V424">
        <v>70</v>
      </c>
      <c r="W424">
        <v>475</v>
      </c>
      <c r="X424" t="s">
        <v>136</v>
      </c>
      <c r="Y424" t="s">
        <v>1483</v>
      </c>
      <c r="Z424">
        <v>68</v>
      </c>
      <c r="AA424">
        <v>1000000</v>
      </c>
      <c r="AB424">
        <v>0.9</v>
      </c>
      <c r="AC424">
        <v>111</v>
      </c>
      <c r="AD424" t="s">
        <v>1486</v>
      </c>
      <c r="AE424" t="s">
        <v>1487</v>
      </c>
      <c r="AF424">
        <v>50</v>
      </c>
      <c r="AG424">
        <v>423</v>
      </c>
      <c r="AH424">
        <v>92</v>
      </c>
      <c r="AI424">
        <v>82</v>
      </c>
      <c r="AJ424">
        <v>39</v>
      </c>
      <c r="AK424" t="s">
        <v>67</v>
      </c>
      <c r="AL424" t="s">
        <v>142</v>
      </c>
      <c r="AM424">
        <v>29.9</v>
      </c>
      <c r="AN424">
        <v>4</v>
      </c>
      <c r="AO424">
        <v>0</v>
      </c>
    </row>
    <row r="425" spans="1:41" hidden="1">
      <c r="A425" t="s">
        <v>1488</v>
      </c>
      <c r="B425">
        <v>1</v>
      </c>
      <c r="C425">
        <v>1</v>
      </c>
      <c r="D425">
        <v>1</v>
      </c>
      <c r="E425">
        <v>1</v>
      </c>
      <c r="F425">
        <v>1</v>
      </c>
      <c r="G425">
        <v>2</v>
      </c>
      <c r="H425">
        <v>1</v>
      </c>
      <c r="I425">
        <v>1</v>
      </c>
      <c r="J425">
        <v>0</v>
      </c>
      <c r="K425">
        <v>1</v>
      </c>
      <c r="L425">
        <v>1</v>
      </c>
      <c r="M425">
        <v>1</v>
      </c>
      <c r="N425">
        <v>1</v>
      </c>
      <c r="O425">
        <v>1</v>
      </c>
      <c r="P425">
        <v>1</v>
      </c>
      <c r="Q425">
        <v>1</v>
      </c>
      <c r="R425">
        <v>1</v>
      </c>
      <c r="S425">
        <v>1</v>
      </c>
      <c r="T425">
        <v>100</v>
      </c>
      <c r="U425">
        <v>5120</v>
      </c>
      <c r="V425">
        <v>100</v>
      </c>
      <c r="W425">
        <v>482</v>
      </c>
      <c r="X425" t="s">
        <v>42</v>
      </c>
      <c r="Y425" t="s">
        <v>692</v>
      </c>
      <c r="Z425">
        <v>66</v>
      </c>
      <c r="AA425">
        <v>800000</v>
      </c>
      <c r="AB425">
        <v>1.2</v>
      </c>
      <c r="AC425">
        <v>75</v>
      </c>
      <c r="AD425" t="s">
        <v>1489</v>
      </c>
      <c r="AE425" t="s">
        <v>1490</v>
      </c>
      <c r="AF425">
        <v>50</v>
      </c>
      <c r="AG425">
        <v>424</v>
      </c>
      <c r="AH425">
        <v>60</v>
      </c>
      <c r="AI425">
        <v>66</v>
      </c>
      <c r="AJ425">
        <v>115</v>
      </c>
      <c r="AK425" t="s">
        <v>102</v>
      </c>
      <c r="AM425">
        <v>20.3</v>
      </c>
      <c r="AN425">
        <v>4</v>
      </c>
      <c r="AO425">
        <v>0</v>
      </c>
    </row>
    <row r="426" spans="1:41" hidden="1">
      <c r="A426" t="s">
        <v>1491</v>
      </c>
      <c r="B426">
        <v>0.25</v>
      </c>
      <c r="C426">
        <v>2</v>
      </c>
      <c r="D426">
        <v>1</v>
      </c>
      <c r="E426">
        <v>2</v>
      </c>
      <c r="F426">
        <v>1</v>
      </c>
      <c r="G426">
        <v>0</v>
      </c>
      <c r="H426">
        <v>1</v>
      </c>
      <c r="I426">
        <v>1</v>
      </c>
      <c r="J426">
        <v>2</v>
      </c>
      <c r="K426">
        <v>0.5</v>
      </c>
      <c r="L426">
        <v>0</v>
      </c>
      <c r="M426">
        <v>2</v>
      </c>
      <c r="N426">
        <v>0</v>
      </c>
      <c r="O426">
        <v>0.5</v>
      </c>
      <c r="P426">
        <v>1</v>
      </c>
      <c r="Q426">
        <v>2</v>
      </c>
      <c r="R426">
        <v>1</v>
      </c>
      <c r="S426">
        <v>1</v>
      </c>
      <c r="T426">
        <v>50</v>
      </c>
      <c r="U426">
        <v>7680</v>
      </c>
      <c r="V426">
        <v>70</v>
      </c>
      <c r="W426">
        <v>348</v>
      </c>
      <c r="X426" t="s">
        <v>1133</v>
      </c>
      <c r="Y426" t="s">
        <v>181</v>
      </c>
      <c r="Z426">
        <v>34</v>
      </c>
      <c r="AA426">
        <v>1640000</v>
      </c>
      <c r="AB426">
        <v>0.4</v>
      </c>
      <c r="AC426">
        <v>90</v>
      </c>
      <c r="AD426" t="s">
        <v>1492</v>
      </c>
      <c r="AE426" t="s">
        <v>1493</v>
      </c>
      <c r="AF426">
        <v>50</v>
      </c>
      <c r="AG426">
        <v>425</v>
      </c>
      <c r="AH426">
        <v>60</v>
      </c>
      <c r="AI426">
        <v>44</v>
      </c>
      <c r="AJ426">
        <v>70</v>
      </c>
      <c r="AK426" t="s">
        <v>359</v>
      </c>
      <c r="AL426" t="s">
        <v>62</v>
      </c>
      <c r="AM426">
        <v>1.2</v>
      </c>
      <c r="AN426">
        <v>4</v>
      </c>
      <c r="AO426">
        <v>0</v>
      </c>
    </row>
    <row r="427" spans="1:41" hidden="1">
      <c r="A427" t="s">
        <v>1491</v>
      </c>
      <c r="B427">
        <v>0.25</v>
      </c>
      <c r="C427">
        <v>2</v>
      </c>
      <c r="D427">
        <v>1</v>
      </c>
      <c r="E427">
        <v>2</v>
      </c>
      <c r="F427">
        <v>1</v>
      </c>
      <c r="G427">
        <v>0</v>
      </c>
      <c r="H427">
        <v>1</v>
      </c>
      <c r="I427">
        <v>1</v>
      </c>
      <c r="J427">
        <v>2</v>
      </c>
      <c r="K427">
        <v>0.5</v>
      </c>
      <c r="L427">
        <v>0</v>
      </c>
      <c r="M427">
        <v>2</v>
      </c>
      <c r="N427">
        <v>0</v>
      </c>
      <c r="O427">
        <v>0.5</v>
      </c>
      <c r="P427">
        <v>1</v>
      </c>
      <c r="Q427">
        <v>2</v>
      </c>
      <c r="R427">
        <v>1</v>
      </c>
      <c r="S427">
        <v>1</v>
      </c>
      <c r="T427">
        <v>80</v>
      </c>
      <c r="U427">
        <v>7680</v>
      </c>
      <c r="V427">
        <v>70</v>
      </c>
      <c r="W427">
        <v>498</v>
      </c>
      <c r="X427" t="s">
        <v>293</v>
      </c>
      <c r="Y427" t="s">
        <v>1494</v>
      </c>
      <c r="Z427">
        <v>44</v>
      </c>
      <c r="AA427">
        <v>1640000</v>
      </c>
      <c r="AB427">
        <v>1.2</v>
      </c>
      <c r="AC427">
        <v>150</v>
      </c>
      <c r="AD427" t="s">
        <v>1495</v>
      </c>
      <c r="AE427" t="s">
        <v>1496</v>
      </c>
      <c r="AF427">
        <v>50</v>
      </c>
      <c r="AG427">
        <v>426</v>
      </c>
      <c r="AH427">
        <v>90</v>
      </c>
      <c r="AI427">
        <v>54</v>
      </c>
      <c r="AJ427">
        <v>80</v>
      </c>
      <c r="AK427" t="s">
        <v>359</v>
      </c>
      <c r="AL427" t="s">
        <v>62</v>
      </c>
      <c r="AM427">
        <v>15</v>
      </c>
      <c r="AN427">
        <v>4</v>
      </c>
      <c r="AO427">
        <v>0</v>
      </c>
    </row>
    <row r="428" spans="1:41" hidden="1">
      <c r="A428" t="s">
        <v>1497</v>
      </c>
      <c r="B428">
        <v>1</v>
      </c>
      <c r="C428">
        <v>1</v>
      </c>
      <c r="D428">
        <v>1</v>
      </c>
      <c r="E428">
        <v>1</v>
      </c>
      <c r="F428">
        <v>1</v>
      </c>
      <c r="G428">
        <v>2</v>
      </c>
      <c r="H428">
        <v>1</v>
      </c>
      <c r="I428">
        <v>1</v>
      </c>
      <c r="J428">
        <v>0</v>
      </c>
      <c r="K428">
        <v>1</v>
      </c>
      <c r="L428">
        <v>1</v>
      </c>
      <c r="M428">
        <v>1</v>
      </c>
      <c r="N428">
        <v>1</v>
      </c>
      <c r="O428">
        <v>1</v>
      </c>
      <c r="P428">
        <v>1</v>
      </c>
      <c r="Q428">
        <v>1</v>
      </c>
      <c r="R428">
        <v>1</v>
      </c>
      <c r="S428">
        <v>1</v>
      </c>
      <c r="T428">
        <v>66</v>
      </c>
      <c r="U428">
        <v>5120</v>
      </c>
      <c r="V428">
        <v>0</v>
      </c>
      <c r="W428">
        <v>350</v>
      </c>
      <c r="X428" t="s">
        <v>131</v>
      </c>
      <c r="Y428" t="s">
        <v>1498</v>
      </c>
      <c r="Z428">
        <v>44</v>
      </c>
      <c r="AA428">
        <v>1000000</v>
      </c>
      <c r="AB428">
        <v>0.4</v>
      </c>
      <c r="AC428">
        <v>55</v>
      </c>
      <c r="AD428" t="s">
        <v>1499</v>
      </c>
      <c r="AE428" t="s">
        <v>1500</v>
      </c>
      <c r="AF428">
        <v>50</v>
      </c>
      <c r="AG428">
        <v>427</v>
      </c>
      <c r="AH428">
        <v>44</v>
      </c>
      <c r="AI428">
        <v>56</v>
      </c>
      <c r="AJ428">
        <v>85</v>
      </c>
      <c r="AK428" t="s">
        <v>102</v>
      </c>
      <c r="AM428">
        <v>5.5</v>
      </c>
      <c r="AN428">
        <v>4</v>
      </c>
      <c r="AO428">
        <v>0</v>
      </c>
    </row>
    <row r="429" spans="1:41" hidden="1">
      <c r="A429" t="s">
        <v>1501</v>
      </c>
      <c r="B429">
        <v>1</v>
      </c>
      <c r="C429">
        <v>1</v>
      </c>
      <c r="D429">
        <v>1</v>
      </c>
      <c r="E429">
        <v>1</v>
      </c>
      <c r="F429">
        <v>1</v>
      </c>
      <c r="G429">
        <v>2</v>
      </c>
      <c r="H429">
        <v>1</v>
      </c>
      <c r="I429">
        <v>1</v>
      </c>
      <c r="J429">
        <v>0</v>
      </c>
      <c r="K429">
        <v>1</v>
      </c>
      <c r="L429">
        <v>1</v>
      </c>
      <c r="M429">
        <v>1</v>
      </c>
      <c r="N429">
        <v>1</v>
      </c>
      <c r="O429">
        <v>1</v>
      </c>
      <c r="P429">
        <v>1</v>
      </c>
      <c r="Q429">
        <v>1</v>
      </c>
      <c r="R429">
        <v>1</v>
      </c>
      <c r="S429">
        <v>1</v>
      </c>
      <c r="T429">
        <v>136</v>
      </c>
      <c r="U429">
        <v>5120</v>
      </c>
      <c r="V429">
        <v>140</v>
      </c>
      <c r="W429">
        <v>580</v>
      </c>
      <c r="X429" t="s">
        <v>293</v>
      </c>
      <c r="Y429" t="s">
        <v>1498</v>
      </c>
      <c r="Z429">
        <v>94</v>
      </c>
      <c r="AA429">
        <v>1000000</v>
      </c>
      <c r="AB429">
        <v>1.2</v>
      </c>
      <c r="AC429">
        <v>65</v>
      </c>
      <c r="AD429" t="s">
        <v>1502</v>
      </c>
      <c r="AE429" t="s">
        <v>1503</v>
      </c>
      <c r="AF429">
        <v>50</v>
      </c>
      <c r="AG429">
        <v>428</v>
      </c>
      <c r="AH429">
        <v>54</v>
      </c>
      <c r="AI429">
        <v>96</v>
      </c>
      <c r="AJ429">
        <v>135</v>
      </c>
      <c r="AK429" t="s">
        <v>102</v>
      </c>
      <c r="AM429">
        <v>33.299999999999997</v>
      </c>
      <c r="AN429">
        <v>4</v>
      </c>
      <c r="AO429">
        <v>0</v>
      </c>
    </row>
    <row r="430" spans="1:41" hidden="1">
      <c r="A430" t="s">
        <v>355</v>
      </c>
      <c r="B430">
        <v>0.5</v>
      </c>
      <c r="C430">
        <v>2</v>
      </c>
      <c r="D430">
        <v>1</v>
      </c>
      <c r="E430">
        <v>1</v>
      </c>
      <c r="F430">
        <v>1</v>
      </c>
      <c r="G430">
        <v>0</v>
      </c>
      <c r="H430">
        <v>1</v>
      </c>
      <c r="I430">
        <v>1</v>
      </c>
      <c r="J430">
        <v>2</v>
      </c>
      <c r="K430">
        <v>1</v>
      </c>
      <c r="L430">
        <v>1</v>
      </c>
      <c r="M430">
        <v>1</v>
      </c>
      <c r="N430">
        <v>0</v>
      </c>
      <c r="O430">
        <v>0.5</v>
      </c>
      <c r="P430">
        <v>1</v>
      </c>
      <c r="Q430">
        <v>1</v>
      </c>
      <c r="R430">
        <v>1</v>
      </c>
      <c r="S430">
        <v>1</v>
      </c>
      <c r="T430">
        <v>60</v>
      </c>
      <c r="U430">
        <v>6400</v>
      </c>
      <c r="V430">
        <v>35</v>
      </c>
      <c r="W430">
        <v>495</v>
      </c>
      <c r="X430" t="s">
        <v>42</v>
      </c>
      <c r="Y430" t="s">
        <v>1504</v>
      </c>
      <c r="Z430">
        <v>60</v>
      </c>
      <c r="AA430">
        <v>800000</v>
      </c>
      <c r="AB430">
        <v>0.9</v>
      </c>
      <c r="AC430">
        <v>60</v>
      </c>
      <c r="AD430" t="s">
        <v>1505</v>
      </c>
      <c r="AE430" t="s">
        <v>1506</v>
      </c>
      <c r="AF430">
        <v>50</v>
      </c>
      <c r="AG430">
        <v>429</v>
      </c>
      <c r="AH430">
        <v>105</v>
      </c>
      <c r="AI430">
        <v>105</v>
      </c>
      <c r="AJ430">
        <v>105</v>
      </c>
      <c r="AK430" t="s">
        <v>359</v>
      </c>
      <c r="AM430">
        <v>4.4000000000000004</v>
      </c>
      <c r="AN430">
        <v>4</v>
      </c>
      <c r="AO430">
        <v>0</v>
      </c>
    </row>
    <row r="431" spans="1:41" hidden="1">
      <c r="A431" t="s">
        <v>1507</v>
      </c>
      <c r="B431">
        <v>1</v>
      </c>
      <c r="C431">
        <v>0.5</v>
      </c>
      <c r="D431">
        <v>1</v>
      </c>
      <c r="E431">
        <v>2</v>
      </c>
      <c r="F431">
        <v>2</v>
      </c>
      <c r="G431">
        <v>1</v>
      </c>
      <c r="H431">
        <v>1</v>
      </c>
      <c r="I431">
        <v>1</v>
      </c>
      <c r="J431">
        <v>0.5</v>
      </c>
      <c r="K431">
        <v>0.5</v>
      </c>
      <c r="L431">
        <v>0</v>
      </c>
      <c r="M431">
        <v>2</v>
      </c>
      <c r="N431">
        <v>1</v>
      </c>
      <c r="O431">
        <v>1</v>
      </c>
      <c r="P431">
        <v>0</v>
      </c>
      <c r="Q431">
        <v>2</v>
      </c>
      <c r="R431">
        <v>1</v>
      </c>
      <c r="S431">
        <v>1</v>
      </c>
      <c r="T431">
        <v>125</v>
      </c>
      <c r="U431">
        <v>5120</v>
      </c>
      <c r="V431">
        <v>35</v>
      </c>
      <c r="W431">
        <v>505</v>
      </c>
      <c r="X431" t="s">
        <v>430</v>
      </c>
      <c r="Y431" t="s">
        <v>1508</v>
      </c>
      <c r="Z431">
        <v>52</v>
      </c>
      <c r="AA431">
        <v>1059860</v>
      </c>
      <c r="AB431">
        <v>0.9</v>
      </c>
      <c r="AC431">
        <v>100</v>
      </c>
      <c r="AD431" t="s">
        <v>1509</v>
      </c>
      <c r="AE431" t="s">
        <v>1510</v>
      </c>
      <c r="AF431">
        <v>50</v>
      </c>
      <c r="AG431">
        <v>430</v>
      </c>
      <c r="AH431">
        <v>105</v>
      </c>
      <c r="AI431">
        <v>52</v>
      </c>
      <c r="AJ431">
        <v>71</v>
      </c>
      <c r="AK431" t="s">
        <v>112</v>
      </c>
      <c r="AL431" t="s">
        <v>62</v>
      </c>
      <c r="AM431">
        <v>27.3</v>
      </c>
      <c r="AN431">
        <v>4</v>
      </c>
      <c r="AO431">
        <v>0</v>
      </c>
    </row>
    <row r="432" spans="1:41" hidden="1">
      <c r="A432" t="s">
        <v>1511</v>
      </c>
      <c r="B432">
        <v>1</v>
      </c>
      <c r="C432">
        <v>1</v>
      </c>
      <c r="D432">
        <v>1</v>
      </c>
      <c r="E432">
        <v>1</v>
      </c>
      <c r="F432">
        <v>1</v>
      </c>
      <c r="G432">
        <v>2</v>
      </c>
      <c r="H432">
        <v>1</v>
      </c>
      <c r="I432">
        <v>1</v>
      </c>
      <c r="J432">
        <v>0</v>
      </c>
      <c r="K432">
        <v>1</v>
      </c>
      <c r="L432">
        <v>1</v>
      </c>
      <c r="M432">
        <v>1</v>
      </c>
      <c r="N432">
        <v>1</v>
      </c>
      <c r="O432">
        <v>1</v>
      </c>
      <c r="P432">
        <v>1</v>
      </c>
      <c r="Q432">
        <v>1</v>
      </c>
      <c r="R432">
        <v>1</v>
      </c>
      <c r="S432">
        <v>1</v>
      </c>
      <c r="T432">
        <v>55</v>
      </c>
      <c r="U432">
        <v>5120</v>
      </c>
      <c r="V432">
        <v>70</v>
      </c>
      <c r="W432">
        <v>310</v>
      </c>
      <c r="X432" t="s">
        <v>131</v>
      </c>
      <c r="Y432" t="s">
        <v>1512</v>
      </c>
      <c r="Z432">
        <v>42</v>
      </c>
      <c r="AA432">
        <v>800000</v>
      </c>
      <c r="AB432">
        <v>0.5</v>
      </c>
      <c r="AC432">
        <v>49</v>
      </c>
      <c r="AD432" t="s">
        <v>1513</v>
      </c>
      <c r="AE432" t="s">
        <v>1514</v>
      </c>
      <c r="AF432">
        <v>24.6</v>
      </c>
      <c r="AG432">
        <v>431</v>
      </c>
      <c r="AH432">
        <v>42</v>
      </c>
      <c r="AI432">
        <v>37</v>
      </c>
      <c r="AJ432">
        <v>85</v>
      </c>
      <c r="AK432" t="s">
        <v>102</v>
      </c>
      <c r="AM432">
        <v>3.9</v>
      </c>
      <c r="AN432">
        <v>4</v>
      </c>
      <c r="AO432">
        <v>0</v>
      </c>
    </row>
    <row r="433" spans="1:41" hidden="1">
      <c r="A433" t="s">
        <v>1515</v>
      </c>
      <c r="B433">
        <v>1</v>
      </c>
      <c r="C433">
        <v>1</v>
      </c>
      <c r="D433">
        <v>1</v>
      </c>
      <c r="E433">
        <v>1</v>
      </c>
      <c r="F433">
        <v>1</v>
      </c>
      <c r="G433">
        <v>2</v>
      </c>
      <c r="H433">
        <v>1</v>
      </c>
      <c r="I433">
        <v>1</v>
      </c>
      <c r="J433">
        <v>0</v>
      </c>
      <c r="K433">
        <v>1</v>
      </c>
      <c r="L433">
        <v>1</v>
      </c>
      <c r="M433">
        <v>1</v>
      </c>
      <c r="N433">
        <v>1</v>
      </c>
      <c r="O433">
        <v>1</v>
      </c>
      <c r="P433">
        <v>1</v>
      </c>
      <c r="Q433">
        <v>1</v>
      </c>
      <c r="R433">
        <v>1</v>
      </c>
      <c r="S433">
        <v>1</v>
      </c>
      <c r="T433">
        <v>82</v>
      </c>
      <c r="U433">
        <v>5120</v>
      </c>
      <c r="V433">
        <v>70</v>
      </c>
      <c r="W433">
        <v>452</v>
      </c>
      <c r="X433" t="s">
        <v>136</v>
      </c>
      <c r="Y433" t="s">
        <v>1516</v>
      </c>
      <c r="Z433">
        <v>64</v>
      </c>
      <c r="AA433">
        <v>800000</v>
      </c>
      <c r="AB433">
        <v>1</v>
      </c>
      <c r="AC433">
        <v>71</v>
      </c>
      <c r="AD433" t="s">
        <v>1517</v>
      </c>
      <c r="AE433" t="s">
        <v>1518</v>
      </c>
      <c r="AF433">
        <v>24.6</v>
      </c>
      <c r="AG433">
        <v>432</v>
      </c>
      <c r="AH433">
        <v>64</v>
      </c>
      <c r="AI433">
        <v>59</v>
      </c>
      <c r="AJ433">
        <v>112</v>
      </c>
      <c r="AK433" t="s">
        <v>102</v>
      </c>
      <c r="AM433">
        <v>43.8</v>
      </c>
      <c r="AN433">
        <v>4</v>
      </c>
      <c r="AO433">
        <v>0</v>
      </c>
    </row>
    <row r="434" spans="1:41" hidden="1">
      <c r="A434" t="s">
        <v>355</v>
      </c>
      <c r="B434">
        <v>2</v>
      </c>
      <c r="C434">
        <v>2</v>
      </c>
      <c r="D434">
        <v>1</v>
      </c>
      <c r="E434">
        <v>1</v>
      </c>
      <c r="F434">
        <v>1</v>
      </c>
      <c r="G434">
        <v>0.5</v>
      </c>
      <c r="H434">
        <v>1</v>
      </c>
      <c r="I434">
        <v>1</v>
      </c>
      <c r="J434">
        <v>2</v>
      </c>
      <c r="K434">
        <v>1</v>
      </c>
      <c r="L434">
        <v>1</v>
      </c>
      <c r="M434">
        <v>1</v>
      </c>
      <c r="N434">
        <v>1</v>
      </c>
      <c r="O434">
        <v>1</v>
      </c>
      <c r="P434">
        <v>0.5</v>
      </c>
      <c r="Q434">
        <v>1</v>
      </c>
      <c r="R434">
        <v>1</v>
      </c>
      <c r="S434">
        <v>1</v>
      </c>
      <c r="T434">
        <v>30</v>
      </c>
      <c r="U434">
        <v>6400</v>
      </c>
      <c r="V434">
        <v>70</v>
      </c>
      <c r="W434">
        <v>285</v>
      </c>
      <c r="X434" t="s">
        <v>81</v>
      </c>
      <c r="Y434" t="s">
        <v>1519</v>
      </c>
      <c r="Z434">
        <v>50</v>
      </c>
      <c r="AA434">
        <v>800000</v>
      </c>
      <c r="AB434">
        <v>0.2</v>
      </c>
      <c r="AC434">
        <v>45</v>
      </c>
      <c r="AD434" t="s">
        <v>1520</v>
      </c>
      <c r="AE434" t="s">
        <v>1521</v>
      </c>
      <c r="AF434">
        <v>50</v>
      </c>
      <c r="AG434">
        <v>433</v>
      </c>
      <c r="AH434">
        <v>65</v>
      </c>
      <c r="AI434">
        <v>50</v>
      </c>
      <c r="AJ434">
        <v>45</v>
      </c>
      <c r="AK434" t="s">
        <v>266</v>
      </c>
      <c r="AM434">
        <v>0.6</v>
      </c>
      <c r="AN434">
        <v>4</v>
      </c>
      <c r="AO434">
        <v>0</v>
      </c>
    </row>
    <row r="435" spans="1:41" hidden="1">
      <c r="A435" t="s">
        <v>1522</v>
      </c>
      <c r="B435">
        <v>1</v>
      </c>
      <c r="C435">
        <v>0.5</v>
      </c>
      <c r="D435">
        <v>1</v>
      </c>
      <c r="E435">
        <v>1</v>
      </c>
      <c r="F435">
        <v>1</v>
      </c>
      <c r="G435">
        <v>1</v>
      </c>
      <c r="H435">
        <v>1</v>
      </c>
      <c r="I435">
        <v>1</v>
      </c>
      <c r="J435">
        <v>0.5</v>
      </c>
      <c r="K435">
        <v>0.5</v>
      </c>
      <c r="L435">
        <v>2</v>
      </c>
      <c r="M435">
        <v>1</v>
      </c>
      <c r="N435">
        <v>1</v>
      </c>
      <c r="O435">
        <v>0.5</v>
      </c>
      <c r="P435">
        <v>0</v>
      </c>
      <c r="Q435">
        <v>1</v>
      </c>
      <c r="R435">
        <v>1</v>
      </c>
      <c r="S435">
        <v>1</v>
      </c>
      <c r="T435">
        <v>63</v>
      </c>
      <c r="U435">
        <v>5120</v>
      </c>
      <c r="V435">
        <v>70</v>
      </c>
      <c r="W435">
        <v>329</v>
      </c>
      <c r="X435" t="s">
        <v>377</v>
      </c>
      <c r="Y435" t="s">
        <v>1523</v>
      </c>
      <c r="Z435">
        <v>47</v>
      </c>
      <c r="AA435">
        <v>1000000</v>
      </c>
      <c r="AB435">
        <v>0.4</v>
      </c>
      <c r="AC435">
        <v>63</v>
      </c>
      <c r="AD435" t="s">
        <v>1524</v>
      </c>
      <c r="AE435" t="s">
        <v>1525</v>
      </c>
      <c r="AF435">
        <v>50</v>
      </c>
      <c r="AG435">
        <v>434</v>
      </c>
      <c r="AH435">
        <v>41</v>
      </c>
      <c r="AI435">
        <v>41</v>
      </c>
      <c r="AJ435">
        <v>74</v>
      </c>
      <c r="AK435" t="s">
        <v>47</v>
      </c>
      <c r="AL435" t="s">
        <v>112</v>
      </c>
      <c r="AM435">
        <v>19.2</v>
      </c>
      <c r="AN435">
        <v>4</v>
      </c>
      <c r="AO435">
        <v>0</v>
      </c>
    </row>
    <row r="436" spans="1:41" hidden="1">
      <c r="A436" t="s">
        <v>1522</v>
      </c>
      <c r="B436">
        <v>1</v>
      </c>
      <c r="C436">
        <v>0.5</v>
      </c>
      <c r="D436">
        <v>1</v>
      </c>
      <c r="E436">
        <v>1</v>
      </c>
      <c r="F436">
        <v>1</v>
      </c>
      <c r="G436">
        <v>1</v>
      </c>
      <c r="H436">
        <v>1</v>
      </c>
      <c r="I436">
        <v>1</v>
      </c>
      <c r="J436">
        <v>0.5</v>
      </c>
      <c r="K436">
        <v>0.5</v>
      </c>
      <c r="L436">
        <v>2</v>
      </c>
      <c r="M436">
        <v>1</v>
      </c>
      <c r="N436">
        <v>1</v>
      </c>
      <c r="O436">
        <v>0.5</v>
      </c>
      <c r="P436">
        <v>0</v>
      </c>
      <c r="Q436">
        <v>1</v>
      </c>
      <c r="R436">
        <v>1</v>
      </c>
      <c r="S436">
        <v>1</v>
      </c>
      <c r="T436">
        <v>93</v>
      </c>
      <c r="U436">
        <v>5120</v>
      </c>
      <c r="V436">
        <v>70</v>
      </c>
      <c r="W436">
        <v>479</v>
      </c>
      <c r="X436" t="s">
        <v>293</v>
      </c>
      <c r="Y436" t="s">
        <v>1523</v>
      </c>
      <c r="Z436">
        <v>67</v>
      </c>
      <c r="AA436">
        <v>1000000</v>
      </c>
      <c r="AB436">
        <v>1</v>
      </c>
      <c r="AC436">
        <v>103</v>
      </c>
      <c r="AD436" t="s">
        <v>1526</v>
      </c>
      <c r="AE436" t="s">
        <v>1527</v>
      </c>
      <c r="AF436">
        <v>50</v>
      </c>
      <c r="AG436">
        <v>435</v>
      </c>
      <c r="AH436">
        <v>71</v>
      </c>
      <c r="AI436">
        <v>61</v>
      </c>
      <c r="AJ436">
        <v>84</v>
      </c>
      <c r="AK436" t="s">
        <v>47</v>
      </c>
      <c r="AL436" t="s">
        <v>112</v>
      </c>
      <c r="AM436">
        <v>38</v>
      </c>
      <c r="AN436">
        <v>4</v>
      </c>
      <c r="AO436">
        <v>0</v>
      </c>
    </row>
    <row r="437" spans="1:41" hidden="1">
      <c r="A437" t="s">
        <v>1528</v>
      </c>
      <c r="B437">
        <v>1</v>
      </c>
      <c r="C437">
        <v>2</v>
      </c>
      <c r="D437">
        <v>0.5</v>
      </c>
      <c r="E437">
        <v>1</v>
      </c>
      <c r="F437">
        <v>0.5</v>
      </c>
      <c r="G437">
        <v>1</v>
      </c>
      <c r="H437">
        <v>2</v>
      </c>
      <c r="I437">
        <v>0.5</v>
      </c>
      <c r="J437">
        <v>2</v>
      </c>
      <c r="K437">
        <v>0.5</v>
      </c>
      <c r="L437">
        <v>2</v>
      </c>
      <c r="M437">
        <v>0.5</v>
      </c>
      <c r="N437">
        <v>0.5</v>
      </c>
      <c r="O437">
        <v>0</v>
      </c>
      <c r="P437">
        <v>0.25</v>
      </c>
      <c r="Q437">
        <v>0.5</v>
      </c>
      <c r="R437">
        <v>0.5</v>
      </c>
      <c r="S437">
        <v>1</v>
      </c>
      <c r="T437">
        <v>24</v>
      </c>
      <c r="U437">
        <v>5120</v>
      </c>
      <c r="V437">
        <v>70</v>
      </c>
      <c r="W437">
        <v>300</v>
      </c>
      <c r="X437" t="s">
        <v>75</v>
      </c>
      <c r="Y437" t="s">
        <v>1529</v>
      </c>
      <c r="Z437">
        <v>86</v>
      </c>
      <c r="AA437">
        <v>1000000</v>
      </c>
      <c r="AB437">
        <v>0.5</v>
      </c>
      <c r="AC437">
        <v>57</v>
      </c>
      <c r="AD437" t="s">
        <v>1530</v>
      </c>
      <c r="AE437" t="s">
        <v>1531</v>
      </c>
      <c r="AG437">
        <v>436</v>
      </c>
      <c r="AH437">
        <v>24</v>
      </c>
      <c r="AI437">
        <v>86</v>
      </c>
      <c r="AJ437">
        <v>23</v>
      </c>
      <c r="AK437" t="s">
        <v>323</v>
      </c>
      <c r="AL437" t="s">
        <v>266</v>
      </c>
      <c r="AM437">
        <v>60.5</v>
      </c>
      <c r="AN437">
        <v>4</v>
      </c>
      <c r="AO437">
        <v>0</v>
      </c>
    </row>
    <row r="438" spans="1:41" hidden="1">
      <c r="A438" t="s">
        <v>1528</v>
      </c>
      <c r="B438">
        <v>1</v>
      </c>
      <c r="C438">
        <v>2</v>
      </c>
      <c r="D438">
        <v>0.5</v>
      </c>
      <c r="E438">
        <v>1</v>
      </c>
      <c r="F438">
        <v>0.5</v>
      </c>
      <c r="G438">
        <v>1</v>
      </c>
      <c r="H438">
        <v>2</v>
      </c>
      <c r="I438">
        <v>0.5</v>
      </c>
      <c r="J438">
        <v>2</v>
      </c>
      <c r="K438">
        <v>0.5</v>
      </c>
      <c r="L438">
        <v>2</v>
      </c>
      <c r="M438">
        <v>0.5</v>
      </c>
      <c r="N438">
        <v>0.5</v>
      </c>
      <c r="O438">
        <v>0</v>
      </c>
      <c r="P438">
        <v>0.25</v>
      </c>
      <c r="Q438">
        <v>0.5</v>
      </c>
      <c r="R438">
        <v>0.5</v>
      </c>
      <c r="S438">
        <v>1</v>
      </c>
      <c r="T438">
        <v>89</v>
      </c>
      <c r="U438">
        <v>5120</v>
      </c>
      <c r="V438">
        <v>70</v>
      </c>
      <c r="W438">
        <v>500</v>
      </c>
      <c r="X438" t="s">
        <v>119</v>
      </c>
      <c r="Y438" t="s">
        <v>1532</v>
      </c>
      <c r="Z438">
        <v>116</v>
      </c>
      <c r="AA438">
        <v>1000000</v>
      </c>
      <c r="AB438">
        <v>1.3</v>
      </c>
      <c r="AC438">
        <v>67</v>
      </c>
      <c r="AD438" t="s">
        <v>1533</v>
      </c>
      <c r="AE438" t="s">
        <v>1534</v>
      </c>
      <c r="AG438">
        <v>437</v>
      </c>
      <c r="AH438">
        <v>79</v>
      </c>
      <c r="AI438">
        <v>116</v>
      </c>
      <c r="AJ438">
        <v>33</v>
      </c>
      <c r="AK438" t="s">
        <v>323</v>
      </c>
      <c r="AL438" t="s">
        <v>266</v>
      </c>
      <c r="AM438">
        <v>187</v>
      </c>
      <c r="AN438">
        <v>4</v>
      </c>
      <c r="AO438">
        <v>0</v>
      </c>
    </row>
    <row r="439" spans="1:41" hidden="1">
      <c r="A439" t="s">
        <v>674</v>
      </c>
      <c r="B439">
        <v>1</v>
      </c>
      <c r="C439">
        <v>1</v>
      </c>
      <c r="D439">
        <v>1</v>
      </c>
      <c r="E439">
        <v>1</v>
      </c>
      <c r="F439">
        <v>1</v>
      </c>
      <c r="G439">
        <v>2</v>
      </c>
      <c r="H439">
        <v>0.5</v>
      </c>
      <c r="I439">
        <v>0.5</v>
      </c>
      <c r="J439">
        <v>1</v>
      </c>
      <c r="K439">
        <v>2</v>
      </c>
      <c r="L439">
        <v>2</v>
      </c>
      <c r="M439">
        <v>1</v>
      </c>
      <c r="N439">
        <v>0.5</v>
      </c>
      <c r="O439">
        <v>0.5</v>
      </c>
      <c r="P439">
        <v>1</v>
      </c>
      <c r="Q439">
        <v>1</v>
      </c>
      <c r="R439">
        <v>2</v>
      </c>
      <c r="S439">
        <v>2</v>
      </c>
      <c r="T439">
        <v>80</v>
      </c>
      <c r="U439">
        <v>5120</v>
      </c>
      <c r="V439">
        <v>70</v>
      </c>
      <c r="W439">
        <v>290</v>
      </c>
      <c r="X439" t="s">
        <v>75</v>
      </c>
      <c r="Y439" t="s">
        <v>1535</v>
      </c>
      <c r="Z439">
        <v>95</v>
      </c>
      <c r="AA439">
        <v>1000000</v>
      </c>
      <c r="AB439">
        <v>0.5</v>
      </c>
      <c r="AC439">
        <v>50</v>
      </c>
      <c r="AD439" t="s">
        <v>1536</v>
      </c>
      <c r="AE439" t="s">
        <v>1537</v>
      </c>
      <c r="AF439">
        <v>50</v>
      </c>
      <c r="AG439">
        <v>438</v>
      </c>
      <c r="AH439">
        <v>10</v>
      </c>
      <c r="AI439">
        <v>45</v>
      </c>
      <c r="AJ439">
        <v>10</v>
      </c>
      <c r="AK439" t="s">
        <v>300</v>
      </c>
      <c r="AM439">
        <v>15</v>
      </c>
      <c r="AN439">
        <v>4</v>
      </c>
      <c r="AO439">
        <v>0</v>
      </c>
    </row>
    <row r="440" spans="1:41" hidden="1">
      <c r="A440" t="s">
        <v>461</v>
      </c>
      <c r="B440">
        <v>1</v>
      </c>
      <c r="C440">
        <v>1</v>
      </c>
      <c r="D440">
        <v>0</v>
      </c>
      <c r="E440">
        <v>1</v>
      </c>
      <c r="F440">
        <v>1</v>
      </c>
      <c r="G440">
        <v>0.25</v>
      </c>
      <c r="H440">
        <v>1</v>
      </c>
      <c r="I440">
        <v>1</v>
      </c>
      <c r="J440">
        <v>2</v>
      </c>
      <c r="K440">
        <v>1</v>
      </c>
      <c r="L440">
        <v>1</v>
      </c>
      <c r="M440">
        <v>1</v>
      </c>
      <c r="N440">
        <v>1</v>
      </c>
      <c r="O440">
        <v>2</v>
      </c>
      <c r="P440">
        <v>0.5</v>
      </c>
      <c r="Q440">
        <v>1</v>
      </c>
      <c r="R440">
        <v>2</v>
      </c>
      <c r="S440">
        <v>1</v>
      </c>
      <c r="T440">
        <v>25</v>
      </c>
      <c r="U440">
        <v>6400</v>
      </c>
      <c r="V440">
        <v>70</v>
      </c>
      <c r="W440">
        <v>310</v>
      </c>
      <c r="X440" t="s">
        <v>1538</v>
      </c>
      <c r="Y440" t="s">
        <v>1539</v>
      </c>
      <c r="Z440">
        <v>45</v>
      </c>
      <c r="AA440">
        <v>1000000</v>
      </c>
      <c r="AB440">
        <v>0.6</v>
      </c>
      <c r="AC440">
        <v>20</v>
      </c>
      <c r="AD440" t="s">
        <v>1540</v>
      </c>
      <c r="AE440" t="s">
        <v>1541</v>
      </c>
      <c r="AF440">
        <v>50</v>
      </c>
      <c r="AG440">
        <v>439</v>
      </c>
      <c r="AH440">
        <v>70</v>
      </c>
      <c r="AI440">
        <v>90</v>
      </c>
      <c r="AJ440">
        <v>60</v>
      </c>
      <c r="AK440" t="s">
        <v>266</v>
      </c>
      <c r="AL440" t="s">
        <v>168</v>
      </c>
      <c r="AM440">
        <v>13</v>
      </c>
      <c r="AN440">
        <v>4</v>
      </c>
      <c r="AO440">
        <v>0</v>
      </c>
    </row>
    <row r="441" spans="1:41" hidden="1">
      <c r="A441" t="s">
        <v>1542</v>
      </c>
      <c r="B441">
        <v>1</v>
      </c>
      <c r="C441">
        <v>1</v>
      </c>
      <c r="D441">
        <v>1</v>
      </c>
      <c r="E441">
        <v>1</v>
      </c>
      <c r="F441">
        <v>1</v>
      </c>
      <c r="G441">
        <v>2</v>
      </c>
      <c r="H441">
        <v>1</v>
      </c>
      <c r="I441">
        <v>1</v>
      </c>
      <c r="J441">
        <v>0</v>
      </c>
      <c r="K441">
        <v>1</v>
      </c>
      <c r="L441">
        <v>1</v>
      </c>
      <c r="M441">
        <v>1</v>
      </c>
      <c r="N441">
        <v>1</v>
      </c>
      <c r="O441">
        <v>1</v>
      </c>
      <c r="P441">
        <v>1</v>
      </c>
      <c r="Q441">
        <v>1</v>
      </c>
      <c r="R441">
        <v>1</v>
      </c>
      <c r="S441">
        <v>1</v>
      </c>
      <c r="T441">
        <v>5</v>
      </c>
      <c r="U441">
        <v>10240</v>
      </c>
      <c r="V441">
        <v>140</v>
      </c>
      <c r="W441">
        <v>220</v>
      </c>
      <c r="X441" t="s">
        <v>1543</v>
      </c>
      <c r="Y441" t="s">
        <v>1544</v>
      </c>
      <c r="Z441">
        <v>5</v>
      </c>
      <c r="AA441">
        <v>800000</v>
      </c>
      <c r="AB441">
        <v>0.6</v>
      </c>
      <c r="AC441">
        <v>100</v>
      </c>
      <c r="AD441" t="s">
        <v>1545</v>
      </c>
      <c r="AE441" t="s">
        <v>1546</v>
      </c>
      <c r="AF441">
        <v>0</v>
      </c>
      <c r="AG441">
        <v>440</v>
      </c>
      <c r="AH441">
        <v>15</v>
      </c>
      <c r="AI441">
        <v>65</v>
      </c>
      <c r="AJ441">
        <v>30</v>
      </c>
      <c r="AK441" t="s">
        <v>102</v>
      </c>
      <c r="AM441">
        <v>24.4</v>
      </c>
      <c r="AN441">
        <v>4</v>
      </c>
      <c r="AO441">
        <v>0</v>
      </c>
    </row>
    <row r="442" spans="1:41" hidden="1">
      <c r="A442" t="s">
        <v>98</v>
      </c>
      <c r="B442">
        <v>0.5</v>
      </c>
      <c r="C442">
        <v>1</v>
      </c>
      <c r="D442">
        <v>1</v>
      </c>
      <c r="E442">
        <v>2</v>
      </c>
      <c r="F442">
        <v>1</v>
      </c>
      <c r="G442">
        <v>1</v>
      </c>
      <c r="H442">
        <v>1</v>
      </c>
      <c r="I442">
        <v>1</v>
      </c>
      <c r="J442">
        <v>0</v>
      </c>
      <c r="K442">
        <v>0.5</v>
      </c>
      <c r="L442">
        <v>0</v>
      </c>
      <c r="M442">
        <v>2</v>
      </c>
      <c r="N442">
        <v>1</v>
      </c>
      <c r="O442">
        <v>1</v>
      </c>
      <c r="P442">
        <v>1</v>
      </c>
      <c r="Q442">
        <v>2</v>
      </c>
      <c r="R442">
        <v>1</v>
      </c>
      <c r="S442">
        <v>1</v>
      </c>
      <c r="T442">
        <v>65</v>
      </c>
      <c r="U442">
        <v>5120</v>
      </c>
      <c r="V442">
        <v>35</v>
      </c>
      <c r="W442">
        <v>411</v>
      </c>
      <c r="X442" t="s">
        <v>430</v>
      </c>
      <c r="Y442" t="s">
        <v>1547</v>
      </c>
      <c r="Z442">
        <v>45</v>
      </c>
      <c r="AA442">
        <v>1059860</v>
      </c>
      <c r="AB442">
        <v>0.5</v>
      </c>
      <c r="AC442">
        <v>76</v>
      </c>
      <c r="AD442" t="s">
        <v>1548</v>
      </c>
      <c r="AE442" t="s">
        <v>1549</v>
      </c>
      <c r="AF442">
        <v>50</v>
      </c>
      <c r="AG442">
        <v>441</v>
      </c>
      <c r="AH442">
        <v>92</v>
      </c>
      <c r="AI442">
        <v>42</v>
      </c>
      <c r="AJ442">
        <v>91</v>
      </c>
      <c r="AK442" t="s">
        <v>102</v>
      </c>
      <c r="AL442" t="s">
        <v>62</v>
      </c>
      <c r="AM442">
        <v>1.9</v>
      </c>
      <c r="AN442">
        <v>4</v>
      </c>
      <c r="AO442">
        <v>0</v>
      </c>
    </row>
    <row r="443" spans="1:41" hidden="1">
      <c r="A443" t="s">
        <v>1550</v>
      </c>
      <c r="B443">
        <v>1</v>
      </c>
      <c r="C443">
        <v>1</v>
      </c>
      <c r="D443">
        <v>1</v>
      </c>
      <c r="E443">
        <v>1</v>
      </c>
      <c r="F443">
        <v>2</v>
      </c>
      <c r="G443">
        <v>0</v>
      </c>
      <c r="H443">
        <v>1</v>
      </c>
      <c r="I443">
        <v>1</v>
      </c>
      <c r="J443">
        <v>1</v>
      </c>
      <c r="K443">
        <v>1</v>
      </c>
      <c r="L443">
        <v>1</v>
      </c>
      <c r="M443">
        <v>1</v>
      </c>
      <c r="N443">
        <v>0</v>
      </c>
      <c r="O443">
        <v>0.5</v>
      </c>
      <c r="P443">
        <v>0</v>
      </c>
      <c r="Q443">
        <v>1</v>
      </c>
      <c r="R443">
        <v>1</v>
      </c>
      <c r="S443">
        <v>1</v>
      </c>
      <c r="T443">
        <v>92</v>
      </c>
      <c r="U443">
        <v>7680</v>
      </c>
      <c r="V443">
        <v>70</v>
      </c>
      <c r="W443">
        <v>485</v>
      </c>
      <c r="X443" t="s">
        <v>267</v>
      </c>
      <c r="Y443" t="s">
        <v>1551</v>
      </c>
      <c r="Z443">
        <v>108</v>
      </c>
      <c r="AA443">
        <v>1000000</v>
      </c>
      <c r="AB443">
        <v>1</v>
      </c>
      <c r="AC443">
        <v>50</v>
      </c>
      <c r="AD443" t="s">
        <v>1552</v>
      </c>
      <c r="AE443" t="s">
        <v>1553</v>
      </c>
      <c r="AF443">
        <v>50</v>
      </c>
      <c r="AG443">
        <v>442</v>
      </c>
      <c r="AH443">
        <v>92</v>
      </c>
      <c r="AI443">
        <v>108</v>
      </c>
      <c r="AJ443">
        <v>35</v>
      </c>
      <c r="AK443" t="s">
        <v>359</v>
      </c>
      <c r="AL443" t="s">
        <v>112</v>
      </c>
      <c r="AM443">
        <v>108</v>
      </c>
      <c r="AN443">
        <v>4</v>
      </c>
      <c r="AO443">
        <v>0</v>
      </c>
    </row>
    <row r="444" spans="1:41" hidden="1">
      <c r="A444" t="s">
        <v>1554</v>
      </c>
      <c r="B444">
        <v>1</v>
      </c>
      <c r="C444">
        <v>1</v>
      </c>
      <c r="D444">
        <v>2</v>
      </c>
      <c r="E444">
        <v>0</v>
      </c>
      <c r="F444">
        <v>2</v>
      </c>
      <c r="G444">
        <v>1</v>
      </c>
      <c r="H444">
        <v>0.5</v>
      </c>
      <c r="I444">
        <v>1</v>
      </c>
      <c r="J444">
        <v>1</v>
      </c>
      <c r="K444">
        <v>1</v>
      </c>
      <c r="L444">
        <v>1</v>
      </c>
      <c r="M444">
        <v>4</v>
      </c>
      <c r="N444">
        <v>1</v>
      </c>
      <c r="O444">
        <v>0.5</v>
      </c>
      <c r="P444">
        <v>1</v>
      </c>
      <c r="Q444">
        <v>0.5</v>
      </c>
      <c r="R444">
        <v>1</v>
      </c>
      <c r="S444">
        <v>1</v>
      </c>
      <c r="T444">
        <v>70</v>
      </c>
      <c r="U444">
        <v>10240</v>
      </c>
      <c r="V444">
        <v>70</v>
      </c>
      <c r="W444">
        <v>300</v>
      </c>
      <c r="X444" t="s">
        <v>42</v>
      </c>
      <c r="Y444" t="s">
        <v>1555</v>
      </c>
      <c r="Z444">
        <v>45</v>
      </c>
      <c r="AA444">
        <v>1250000</v>
      </c>
      <c r="AB444">
        <v>0.7</v>
      </c>
      <c r="AC444">
        <v>58</v>
      </c>
      <c r="AD444" t="s">
        <v>1556</v>
      </c>
      <c r="AE444" t="s">
        <v>1557</v>
      </c>
      <c r="AF444">
        <v>50</v>
      </c>
      <c r="AG444">
        <v>443</v>
      </c>
      <c r="AH444">
        <v>40</v>
      </c>
      <c r="AI444">
        <v>45</v>
      </c>
      <c r="AJ444">
        <v>42</v>
      </c>
      <c r="AK444" t="s">
        <v>558</v>
      </c>
      <c r="AL444" t="s">
        <v>142</v>
      </c>
      <c r="AM444">
        <v>20.5</v>
      </c>
      <c r="AN444">
        <v>4</v>
      </c>
      <c r="AO444">
        <v>0</v>
      </c>
    </row>
    <row r="445" spans="1:41" hidden="1">
      <c r="A445" t="s">
        <v>1554</v>
      </c>
      <c r="B445">
        <v>1</v>
      </c>
      <c r="C445">
        <v>1</v>
      </c>
      <c r="D445">
        <v>2</v>
      </c>
      <c r="E445">
        <v>0</v>
      </c>
      <c r="F445">
        <v>2</v>
      </c>
      <c r="G445">
        <v>1</v>
      </c>
      <c r="H445">
        <v>0.5</v>
      </c>
      <c r="I445">
        <v>1</v>
      </c>
      <c r="J445">
        <v>1</v>
      </c>
      <c r="K445">
        <v>1</v>
      </c>
      <c r="L445">
        <v>1</v>
      </c>
      <c r="M445">
        <v>4</v>
      </c>
      <c r="N445">
        <v>1</v>
      </c>
      <c r="O445">
        <v>0.5</v>
      </c>
      <c r="P445">
        <v>1</v>
      </c>
      <c r="Q445">
        <v>0.5</v>
      </c>
      <c r="R445">
        <v>1</v>
      </c>
      <c r="S445">
        <v>1</v>
      </c>
      <c r="T445">
        <v>90</v>
      </c>
      <c r="U445">
        <v>10240</v>
      </c>
      <c r="V445">
        <v>70</v>
      </c>
      <c r="W445">
        <v>410</v>
      </c>
      <c r="X445" t="s">
        <v>42</v>
      </c>
      <c r="Y445" t="s">
        <v>1558</v>
      </c>
      <c r="Z445">
        <v>65</v>
      </c>
      <c r="AA445">
        <v>1250000</v>
      </c>
      <c r="AB445">
        <v>1.4</v>
      </c>
      <c r="AC445">
        <v>68</v>
      </c>
      <c r="AD445" t="s">
        <v>1559</v>
      </c>
      <c r="AE445" t="s">
        <v>1560</v>
      </c>
      <c r="AF445">
        <v>50</v>
      </c>
      <c r="AG445">
        <v>444</v>
      </c>
      <c r="AH445">
        <v>50</v>
      </c>
      <c r="AI445">
        <v>55</v>
      </c>
      <c r="AJ445">
        <v>82</v>
      </c>
      <c r="AK445" t="s">
        <v>558</v>
      </c>
      <c r="AL445" t="s">
        <v>142</v>
      </c>
      <c r="AM445">
        <v>56</v>
      </c>
      <c r="AN445">
        <v>4</v>
      </c>
      <c r="AO445">
        <v>0</v>
      </c>
    </row>
    <row r="446" spans="1:41" hidden="1">
      <c r="A446" t="s">
        <v>1554</v>
      </c>
      <c r="B446">
        <v>1</v>
      </c>
      <c r="C446">
        <v>1</v>
      </c>
      <c r="D446">
        <v>2</v>
      </c>
      <c r="E446">
        <v>0</v>
      </c>
      <c r="F446">
        <v>2</v>
      </c>
      <c r="G446">
        <v>1</v>
      </c>
      <c r="H446">
        <v>0.5</v>
      </c>
      <c r="I446">
        <v>1</v>
      </c>
      <c r="J446">
        <v>1</v>
      </c>
      <c r="K446">
        <v>1</v>
      </c>
      <c r="L446">
        <v>1</v>
      </c>
      <c r="M446">
        <v>4</v>
      </c>
      <c r="N446">
        <v>1</v>
      </c>
      <c r="O446">
        <v>0.5</v>
      </c>
      <c r="P446">
        <v>1</v>
      </c>
      <c r="Q446">
        <v>0.5</v>
      </c>
      <c r="R446">
        <v>1</v>
      </c>
      <c r="S446">
        <v>1</v>
      </c>
      <c r="T446">
        <v>170</v>
      </c>
      <c r="U446">
        <v>10240</v>
      </c>
      <c r="V446">
        <v>70</v>
      </c>
      <c r="W446">
        <v>700</v>
      </c>
      <c r="X446" t="s">
        <v>42</v>
      </c>
      <c r="Y446" t="s">
        <v>1561</v>
      </c>
      <c r="Z446">
        <v>115</v>
      </c>
      <c r="AA446">
        <v>1250000</v>
      </c>
      <c r="AB446">
        <v>1.9</v>
      </c>
      <c r="AC446">
        <v>108</v>
      </c>
      <c r="AD446" t="s">
        <v>1562</v>
      </c>
      <c r="AE446" t="s">
        <v>1563</v>
      </c>
      <c r="AF446">
        <v>50</v>
      </c>
      <c r="AG446">
        <v>445</v>
      </c>
      <c r="AH446">
        <v>120</v>
      </c>
      <c r="AI446">
        <v>95</v>
      </c>
      <c r="AJ446">
        <v>92</v>
      </c>
      <c r="AK446" t="s">
        <v>558</v>
      </c>
      <c r="AL446" t="s">
        <v>142</v>
      </c>
      <c r="AM446">
        <v>95</v>
      </c>
      <c r="AN446">
        <v>4</v>
      </c>
      <c r="AO446">
        <v>0</v>
      </c>
    </row>
    <row r="447" spans="1:41" hidden="1">
      <c r="A447" t="s">
        <v>1564</v>
      </c>
      <c r="B447">
        <v>1</v>
      </c>
      <c r="C447">
        <v>1</v>
      </c>
      <c r="D447">
        <v>1</v>
      </c>
      <c r="E447">
        <v>1</v>
      </c>
      <c r="F447">
        <v>1</v>
      </c>
      <c r="G447">
        <v>2</v>
      </c>
      <c r="H447">
        <v>1</v>
      </c>
      <c r="I447">
        <v>1</v>
      </c>
      <c r="J447">
        <v>0</v>
      </c>
      <c r="K447">
        <v>1</v>
      </c>
      <c r="L447">
        <v>1</v>
      </c>
      <c r="M447">
        <v>1</v>
      </c>
      <c r="N447">
        <v>1</v>
      </c>
      <c r="O447">
        <v>1</v>
      </c>
      <c r="P447">
        <v>1</v>
      </c>
      <c r="Q447">
        <v>1</v>
      </c>
      <c r="R447">
        <v>1</v>
      </c>
      <c r="S447">
        <v>1</v>
      </c>
      <c r="T447">
        <v>85</v>
      </c>
      <c r="U447">
        <v>10240</v>
      </c>
      <c r="V447">
        <v>70</v>
      </c>
      <c r="W447">
        <v>390</v>
      </c>
      <c r="X447" t="s">
        <v>185</v>
      </c>
      <c r="Y447" t="s">
        <v>1565</v>
      </c>
      <c r="Z447">
        <v>40</v>
      </c>
      <c r="AA447">
        <v>1250000</v>
      </c>
      <c r="AB447">
        <v>0.6</v>
      </c>
      <c r="AC447">
        <v>135</v>
      </c>
      <c r="AD447" t="s">
        <v>1566</v>
      </c>
      <c r="AE447" t="s">
        <v>1567</v>
      </c>
      <c r="AF447">
        <v>88.1</v>
      </c>
      <c r="AG447">
        <v>446</v>
      </c>
      <c r="AH447">
        <v>40</v>
      </c>
      <c r="AI447">
        <v>85</v>
      </c>
      <c r="AJ447">
        <v>5</v>
      </c>
      <c r="AK447" t="s">
        <v>102</v>
      </c>
      <c r="AM447">
        <v>105</v>
      </c>
      <c r="AN447">
        <v>4</v>
      </c>
      <c r="AO447">
        <v>0</v>
      </c>
    </row>
    <row r="448" spans="1:41" hidden="1">
      <c r="A448" t="s">
        <v>1568</v>
      </c>
      <c r="B448">
        <v>0.5</v>
      </c>
      <c r="C448">
        <v>0.5</v>
      </c>
      <c r="D448">
        <v>1</v>
      </c>
      <c r="E448">
        <v>1</v>
      </c>
      <c r="F448">
        <v>2</v>
      </c>
      <c r="G448">
        <v>1</v>
      </c>
      <c r="H448">
        <v>1</v>
      </c>
      <c r="I448">
        <v>2</v>
      </c>
      <c r="J448">
        <v>1</v>
      </c>
      <c r="K448">
        <v>1</v>
      </c>
      <c r="L448">
        <v>1</v>
      </c>
      <c r="M448">
        <v>1</v>
      </c>
      <c r="N448">
        <v>1</v>
      </c>
      <c r="O448">
        <v>1</v>
      </c>
      <c r="P448">
        <v>2</v>
      </c>
      <c r="Q448">
        <v>0.5</v>
      </c>
      <c r="R448">
        <v>1</v>
      </c>
      <c r="S448">
        <v>1</v>
      </c>
      <c r="T448">
        <v>70</v>
      </c>
      <c r="U448">
        <v>6400</v>
      </c>
      <c r="V448">
        <v>70</v>
      </c>
      <c r="W448">
        <v>285</v>
      </c>
      <c r="X448" t="s">
        <v>136</v>
      </c>
      <c r="Y448" t="s">
        <v>1569</v>
      </c>
      <c r="Z448">
        <v>40</v>
      </c>
      <c r="AA448">
        <v>1059860</v>
      </c>
      <c r="AB448">
        <v>0.7</v>
      </c>
      <c r="AC448">
        <v>40</v>
      </c>
      <c r="AD448" t="s">
        <v>1570</v>
      </c>
      <c r="AE448" t="s">
        <v>1571</v>
      </c>
      <c r="AF448">
        <v>88.1</v>
      </c>
      <c r="AG448">
        <v>447</v>
      </c>
      <c r="AH448">
        <v>35</v>
      </c>
      <c r="AI448">
        <v>40</v>
      </c>
      <c r="AJ448">
        <v>60</v>
      </c>
      <c r="AK448" t="s">
        <v>243</v>
      </c>
      <c r="AM448">
        <v>20.2</v>
      </c>
      <c r="AN448">
        <v>4</v>
      </c>
      <c r="AO448">
        <v>0</v>
      </c>
    </row>
    <row r="449" spans="1:41" hidden="1">
      <c r="A449" t="s">
        <v>1572</v>
      </c>
      <c r="B449">
        <v>0.25</v>
      </c>
      <c r="C449">
        <v>0.5</v>
      </c>
      <c r="D449">
        <v>0.5</v>
      </c>
      <c r="E449">
        <v>1</v>
      </c>
      <c r="F449">
        <v>1</v>
      </c>
      <c r="G449">
        <v>2</v>
      </c>
      <c r="H449">
        <v>2</v>
      </c>
      <c r="I449">
        <v>1</v>
      </c>
      <c r="J449">
        <v>1</v>
      </c>
      <c r="K449">
        <v>0.5</v>
      </c>
      <c r="L449">
        <v>2</v>
      </c>
      <c r="M449">
        <v>0.5</v>
      </c>
      <c r="N449">
        <v>0.5</v>
      </c>
      <c r="O449">
        <v>0</v>
      </c>
      <c r="P449">
        <v>1</v>
      </c>
      <c r="Q449">
        <v>0.25</v>
      </c>
      <c r="R449">
        <v>0.5</v>
      </c>
      <c r="S449">
        <v>1</v>
      </c>
      <c r="T449">
        <v>145</v>
      </c>
      <c r="U449">
        <v>6400</v>
      </c>
      <c r="V449">
        <v>70</v>
      </c>
      <c r="W449">
        <v>625</v>
      </c>
      <c r="X449" t="s">
        <v>42</v>
      </c>
      <c r="Y449" t="s">
        <v>1573</v>
      </c>
      <c r="Z449">
        <v>88</v>
      </c>
      <c r="AA449">
        <v>1059860</v>
      </c>
      <c r="AB449">
        <v>1.2</v>
      </c>
      <c r="AC449">
        <v>70</v>
      </c>
      <c r="AD449" t="s">
        <v>1574</v>
      </c>
      <c r="AE449" t="s">
        <v>1575</v>
      </c>
      <c r="AF449">
        <v>88.1</v>
      </c>
      <c r="AG449">
        <v>448</v>
      </c>
      <c r="AH449">
        <v>140</v>
      </c>
      <c r="AI449">
        <v>70</v>
      </c>
      <c r="AJ449">
        <v>112</v>
      </c>
      <c r="AK449" t="s">
        <v>243</v>
      </c>
      <c r="AL449" t="s">
        <v>323</v>
      </c>
      <c r="AM449">
        <v>54</v>
      </c>
      <c r="AN449">
        <v>4</v>
      </c>
      <c r="AO449">
        <v>0</v>
      </c>
    </row>
    <row r="450" spans="1:41" hidden="1">
      <c r="A450" t="s">
        <v>1576</v>
      </c>
      <c r="B450">
        <v>1</v>
      </c>
      <c r="C450">
        <v>1</v>
      </c>
      <c r="D450">
        <v>1</v>
      </c>
      <c r="E450">
        <v>0</v>
      </c>
      <c r="F450">
        <v>1</v>
      </c>
      <c r="G450">
        <v>1</v>
      </c>
      <c r="H450">
        <v>1</v>
      </c>
      <c r="I450">
        <v>1</v>
      </c>
      <c r="J450">
        <v>1</v>
      </c>
      <c r="K450">
        <v>2</v>
      </c>
      <c r="L450">
        <v>1</v>
      </c>
      <c r="M450">
        <v>2</v>
      </c>
      <c r="N450">
        <v>1</v>
      </c>
      <c r="O450">
        <v>0.5</v>
      </c>
      <c r="P450">
        <v>1</v>
      </c>
      <c r="Q450">
        <v>0.5</v>
      </c>
      <c r="R450">
        <v>1</v>
      </c>
      <c r="S450">
        <v>2</v>
      </c>
      <c r="T450">
        <v>72</v>
      </c>
      <c r="U450">
        <v>7680</v>
      </c>
      <c r="V450">
        <v>70</v>
      </c>
      <c r="W450">
        <v>330</v>
      </c>
      <c r="X450" t="s">
        <v>1577</v>
      </c>
      <c r="Y450" t="s">
        <v>1578</v>
      </c>
      <c r="Z450">
        <v>78</v>
      </c>
      <c r="AA450">
        <v>1250000</v>
      </c>
      <c r="AB450">
        <v>0.8</v>
      </c>
      <c r="AC450">
        <v>68</v>
      </c>
      <c r="AD450" t="s">
        <v>1579</v>
      </c>
      <c r="AE450" t="s">
        <v>1580</v>
      </c>
      <c r="AF450">
        <v>50</v>
      </c>
      <c r="AG450">
        <v>449</v>
      </c>
      <c r="AH450">
        <v>38</v>
      </c>
      <c r="AI450">
        <v>42</v>
      </c>
      <c r="AJ450">
        <v>32</v>
      </c>
      <c r="AK450" t="s">
        <v>142</v>
      </c>
      <c r="AM450">
        <v>49.5</v>
      </c>
      <c r="AN450">
        <v>4</v>
      </c>
      <c r="AO450">
        <v>0</v>
      </c>
    </row>
    <row r="451" spans="1:41" hidden="1">
      <c r="A451" t="s">
        <v>1576</v>
      </c>
      <c r="B451">
        <v>1</v>
      </c>
      <c r="C451">
        <v>1</v>
      </c>
      <c r="D451">
        <v>1</v>
      </c>
      <c r="E451">
        <v>0</v>
      </c>
      <c r="F451">
        <v>1</v>
      </c>
      <c r="G451">
        <v>1</v>
      </c>
      <c r="H451">
        <v>1</v>
      </c>
      <c r="I451">
        <v>1</v>
      </c>
      <c r="J451">
        <v>1</v>
      </c>
      <c r="K451">
        <v>2</v>
      </c>
      <c r="L451">
        <v>1</v>
      </c>
      <c r="M451">
        <v>2</v>
      </c>
      <c r="N451">
        <v>1</v>
      </c>
      <c r="O451">
        <v>0.5</v>
      </c>
      <c r="P451">
        <v>1</v>
      </c>
      <c r="Q451">
        <v>0.5</v>
      </c>
      <c r="R451">
        <v>1</v>
      </c>
      <c r="S451">
        <v>2</v>
      </c>
      <c r="T451">
        <v>112</v>
      </c>
      <c r="U451">
        <v>7680</v>
      </c>
      <c r="V451">
        <v>70</v>
      </c>
      <c r="W451">
        <v>525</v>
      </c>
      <c r="X451" t="s">
        <v>293</v>
      </c>
      <c r="Y451" t="s">
        <v>1581</v>
      </c>
      <c r="Z451">
        <v>118</v>
      </c>
      <c r="AA451">
        <v>1250000</v>
      </c>
      <c r="AB451">
        <v>2</v>
      </c>
      <c r="AC451">
        <v>108</v>
      </c>
      <c r="AD451" t="s">
        <v>1582</v>
      </c>
      <c r="AE451" t="s">
        <v>1583</v>
      </c>
      <c r="AF451">
        <v>50</v>
      </c>
      <c r="AG451">
        <v>450</v>
      </c>
      <c r="AH451">
        <v>68</v>
      </c>
      <c r="AI451">
        <v>72</v>
      </c>
      <c r="AJ451">
        <v>47</v>
      </c>
      <c r="AK451" t="s">
        <v>142</v>
      </c>
      <c r="AM451">
        <v>300</v>
      </c>
      <c r="AN451">
        <v>4</v>
      </c>
      <c r="AO451">
        <v>0</v>
      </c>
    </row>
    <row r="452" spans="1:41" hidden="1">
      <c r="A452" t="s">
        <v>1584</v>
      </c>
      <c r="B452">
        <v>0.5</v>
      </c>
      <c r="C452">
        <v>1</v>
      </c>
      <c r="D452">
        <v>1</v>
      </c>
      <c r="E452">
        <v>1</v>
      </c>
      <c r="F452">
        <v>0.5</v>
      </c>
      <c r="G452">
        <v>0.25</v>
      </c>
      <c r="H452">
        <v>2</v>
      </c>
      <c r="I452">
        <v>2</v>
      </c>
      <c r="J452">
        <v>1</v>
      </c>
      <c r="K452">
        <v>0.25</v>
      </c>
      <c r="L452">
        <v>1</v>
      </c>
      <c r="M452">
        <v>1</v>
      </c>
      <c r="N452">
        <v>1</v>
      </c>
      <c r="O452">
        <v>0.5</v>
      </c>
      <c r="P452">
        <v>2</v>
      </c>
      <c r="Q452">
        <v>2</v>
      </c>
      <c r="R452">
        <v>1</v>
      </c>
      <c r="S452">
        <v>1</v>
      </c>
      <c r="T452">
        <v>50</v>
      </c>
      <c r="U452">
        <v>5120</v>
      </c>
      <c r="V452">
        <v>70</v>
      </c>
      <c r="W452">
        <v>330</v>
      </c>
      <c r="X452" t="s">
        <v>81</v>
      </c>
      <c r="Y452" t="s">
        <v>1585</v>
      </c>
      <c r="Z452">
        <v>90</v>
      </c>
      <c r="AA452">
        <v>1250000</v>
      </c>
      <c r="AB452">
        <v>0.8</v>
      </c>
      <c r="AC452">
        <v>40</v>
      </c>
      <c r="AD452" t="s">
        <v>1586</v>
      </c>
      <c r="AE452" t="s">
        <v>1587</v>
      </c>
      <c r="AF452">
        <v>50</v>
      </c>
      <c r="AG452">
        <v>451</v>
      </c>
      <c r="AH452">
        <v>30</v>
      </c>
      <c r="AI452">
        <v>55</v>
      </c>
      <c r="AJ452">
        <v>65</v>
      </c>
      <c r="AK452" t="s">
        <v>47</v>
      </c>
      <c r="AL452" t="s">
        <v>79</v>
      </c>
      <c r="AM452">
        <v>12</v>
      </c>
      <c r="AN452">
        <v>4</v>
      </c>
      <c r="AO452">
        <v>0</v>
      </c>
    </row>
    <row r="453" spans="1:41" hidden="1">
      <c r="A453" t="s">
        <v>1584</v>
      </c>
      <c r="B453">
        <v>1</v>
      </c>
      <c r="C453">
        <v>0.5</v>
      </c>
      <c r="D453">
        <v>1</v>
      </c>
      <c r="E453">
        <v>1</v>
      </c>
      <c r="F453">
        <v>1</v>
      </c>
      <c r="G453">
        <v>1</v>
      </c>
      <c r="H453">
        <v>1</v>
      </c>
      <c r="I453">
        <v>1</v>
      </c>
      <c r="J453">
        <v>0.5</v>
      </c>
      <c r="K453">
        <v>0.5</v>
      </c>
      <c r="L453">
        <v>2</v>
      </c>
      <c r="M453">
        <v>1</v>
      </c>
      <c r="N453">
        <v>1</v>
      </c>
      <c r="O453">
        <v>0.5</v>
      </c>
      <c r="P453">
        <v>0</v>
      </c>
      <c r="Q453">
        <v>1</v>
      </c>
      <c r="R453">
        <v>1</v>
      </c>
      <c r="S453">
        <v>1</v>
      </c>
      <c r="T453">
        <v>90</v>
      </c>
      <c r="U453">
        <v>5120</v>
      </c>
      <c r="V453">
        <v>70</v>
      </c>
      <c r="W453">
        <v>500</v>
      </c>
      <c r="X453" t="s">
        <v>42</v>
      </c>
      <c r="Y453" t="s">
        <v>1588</v>
      </c>
      <c r="Z453">
        <v>110</v>
      </c>
      <c r="AA453">
        <v>1250000</v>
      </c>
      <c r="AB453">
        <v>1.3</v>
      </c>
      <c r="AC453">
        <v>70</v>
      </c>
      <c r="AD453" t="s">
        <v>1589</v>
      </c>
      <c r="AE453" t="s">
        <v>1590</v>
      </c>
      <c r="AF453">
        <v>50</v>
      </c>
      <c r="AG453">
        <v>452</v>
      </c>
      <c r="AH453">
        <v>60</v>
      </c>
      <c r="AI453">
        <v>75</v>
      </c>
      <c r="AJ453">
        <v>95</v>
      </c>
      <c r="AK453" t="s">
        <v>47</v>
      </c>
      <c r="AL453" t="s">
        <v>112</v>
      </c>
      <c r="AM453">
        <v>61.5</v>
      </c>
      <c r="AN453">
        <v>4</v>
      </c>
      <c r="AO453">
        <v>0</v>
      </c>
    </row>
    <row r="454" spans="1:41" hidden="1">
      <c r="A454" t="s">
        <v>1591</v>
      </c>
      <c r="B454">
        <v>0.25</v>
      </c>
      <c r="C454">
        <v>0.5</v>
      </c>
      <c r="D454">
        <v>1</v>
      </c>
      <c r="E454">
        <v>1</v>
      </c>
      <c r="F454">
        <v>1</v>
      </c>
      <c r="G454">
        <v>0.5</v>
      </c>
      <c r="H454">
        <v>1</v>
      </c>
      <c r="I454">
        <v>2</v>
      </c>
      <c r="J454">
        <v>1</v>
      </c>
      <c r="K454">
        <v>0.5</v>
      </c>
      <c r="L454">
        <v>2</v>
      </c>
      <c r="M454">
        <v>1</v>
      </c>
      <c r="N454">
        <v>1</v>
      </c>
      <c r="O454">
        <v>0.5</v>
      </c>
      <c r="P454">
        <v>4</v>
      </c>
      <c r="Q454">
        <v>0.5</v>
      </c>
      <c r="R454">
        <v>1</v>
      </c>
      <c r="S454">
        <v>1</v>
      </c>
      <c r="T454">
        <v>61</v>
      </c>
      <c r="U454">
        <v>2560</v>
      </c>
      <c r="V454">
        <v>100</v>
      </c>
      <c r="W454">
        <v>300</v>
      </c>
      <c r="X454" t="s">
        <v>1577</v>
      </c>
      <c r="Y454" t="s">
        <v>1592</v>
      </c>
      <c r="Z454">
        <v>40</v>
      </c>
      <c r="AA454">
        <v>1000000</v>
      </c>
      <c r="AB454">
        <v>0.7</v>
      </c>
      <c r="AC454">
        <v>48</v>
      </c>
      <c r="AD454" t="s">
        <v>1593</v>
      </c>
      <c r="AE454" t="s">
        <v>1594</v>
      </c>
      <c r="AF454">
        <v>50</v>
      </c>
      <c r="AG454">
        <v>453</v>
      </c>
      <c r="AH454">
        <v>61</v>
      </c>
      <c r="AI454">
        <v>40</v>
      </c>
      <c r="AJ454">
        <v>50</v>
      </c>
      <c r="AK454" t="s">
        <v>47</v>
      </c>
      <c r="AL454" t="s">
        <v>243</v>
      </c>
      <c r="AM454">
        <v>23</v>
      </c>
      <c r="AN454">
        <v>4</v>
      </c>
      <c r="AO454">
        <v>0</v>
      </c>
    </row>
    <row r="455" spans="1:41" hidden="1">
      <c r="A455" t="s">
        <v>1591</v>
      </c>
      <c r="B455">
        <v>0.25</v>
      </c>
      <c r="C455">
        <v>0.5</v>
      </c>
      <c r="D455">
        <v>1</v>
      </c>
      <c r="E455">
        <v>1</v>
      </c>
      <c r="F455">
        <v>1</v>
      </c>
      <c r="G455">
        <v>0.5</v>
      </c>
      <c r="H455">
        <v>1</v>
      </c>
      <c r="I455">
        <v>2</v>
      </c>
      <c r="J455">
        <v>1</v>
      </c>
      <c r="K455">
        <v>0.5</v>
      </c>
      <c r="L455">
        <v>2</v>
      </c>
      <c r="M455">
        <v>1</v>
      </c>
      <c r="N455">
        <v>1</v>
      </c>
      <c r="O455">
        <v>0.5</v>
      </c>
      <c r="P455">
        <v>4</v>
      </c>
      <c r="Q455">
        <v>0.5</v>
      </c>
      <c r="R455">
        <v>1</v>
      </c>
      <c r="S455">
        <v>1</v>
      </c>
      <c r="T455">
        <v>106</v>
      </c>
      <c r="U455">
        <v>5120</v>
      </c>
      <c r="V455">
        <v>70</v>
      </c>
      <c r="W455">
        <v>490</v>
      </c>
      <c r="X455" t="s">
        <v>136</v>
      </c>
      <c r="Y455" t="s">
        <v>1592</v>
      </c>
      <c r="Z455">
        <v>65</v>
      </c>
      <c r="AA455">
        <v>1000000</v>
      </c>
      <c r="AB455">
        <v>1.3</v>
      </c>
      <c r="AC455">
        <v>83</v>
      </c>
      <c r="AD455" t="s">
        <v>1595</v>
      </c>
      <c r="AE455" t="s">
        <v>1596</v>
      </c>
      <c r="AF455">
        <v>50</v>
      </c>
      <c r="AG455">
        <v>454</v>
      </c>
      <c r="AH455">
        <v>86</v>
      </c>
      <c r="AI455">
        <v>65</v>
      </c>
      <c r="AJ455">
        <v>85</v>
      </c>
      <c r="AK455" t="s">
        <v>47</v>
      </c>
      <c r="AL455" t="s">
        <v>243</v>
      </c>
      <c r="AM455">
        <v>44.4</v>
      </c>
      <c r="AN455">
        <v>4</v>
      </c>
      <c r="AO455">
        <v>0</v>
      </c>
    </row>
    <row r="456" spans="1:41" hidden="1">
      <c r="A456" t="s">
        <v>355</v>
      </c>
      <c r="B456">
        <v>2</v>
      </c>
      <c r="C456">
        <v>1</v>
      </c>
      <c r="D456">
        <v>1</v>
      </c>
      <c r="E456">
        <v>0.5</v>
      </c>
      <c r="F456">
        <v>1</v>
      </c>
      <c r="G456">
        <v>1</v>
      </c>
      <c r="H456">
        <v>2</v>
      </c>
      <c r="I456">
        <v>2</v>
      </c>
      <c r="J456">
        <v>1</v>
      </c>
      <c r="K456">
        <v>0.5</v>
      </c>
      <c r="L456">
        <v>0.5</v>
      </c>
      <c r="M456">
        <v>2</v>
      </c>
      <c r="N456">
        <v>1</v>
      </c>
      <c r="O456">
        <v>2</v>
      </c>
      <c r="P456">
        <v>1</v>
      </c>
      <c r="Q456">
        <v>1</v>
      </c>
      <c r="R456">
        <v>1</v>
      </c>
      <c r="S456">
        <v>0.5</v>
      </c>
      <c r="T456">
        <v>100</v>
      </c>
      <c r="U456">
        <v>6400</v>
      </c>
      <c r="V456">
        <v>70</v>
      </c>
      <c r="W456">
        <v>454</v>
      </c>
      <c r="X456" t="s">
        <v>262</v>
      </c>
      <c r="Y456" t="s">
        <v>1597</v>
      </c>
      <c r="Z456">
        <v>72</v>
      </c>
      <c r="AA456">
        <v>1250000</v>
      </c>
      <c r="AB456">
        <v>1.4</v>
      </c>
      <c r="AC456">
        <v>74</v>
      </c>
      <c r="AD456" t="s">
        <v>1598</v>
      </c>
      <c r="AE456" t="s">
        <v>1599</v>
      </c>
      <c r="AF456">
        <v>50</v>
      </c>
      <c r="AG456">
        <v>455</v>
      </c>
      <c r="AH456">
        <v>90</v>
      </c>
      <c r="AI456">
        <v>72</v>
      </c>
      <c r="AJ456">
        <v>46</v>
      </c>
      <c r="AK456" t="s">
        <v>46</v>
      </c>
      <c r="AM456">
        <v>27</v>
      </c>
      <c r="AN456">
        <v>4</v>
      </c>
      <c r="AO456">
        <v>0</v>
      </c>
    </row>
    <row r="457" spans="1:41" hidden="1">
      <c r="A457" t="s">
        <v>1600</v>
      </c>
      <c r="B457">
        <v>1</v>
      </c>
      <c r="C457">
        <v>1</v>
      </c>
      <c r="D457">
        <v>1</v>
      </c>
      <c r="E457">
        <v>2</v>
      </c>
      <c r="F457">
        <v>1</v>
      </c>
      <c r="G457">
        <v>1</v>
      </c>
      <c r="H457">
        <v>0.5</v>
      </c>
      <c r="I457">
        <v>1</v>
      </c>
      <c r="J457">
        <v>1</v>
      </c>
      <c r="K457">
        <v>2</v>
      </c>
      <c r="L457">
        <v>1</v>
      </c>
      <c r="M457">
        <v>0.5</v>
      </c>
      <c r="N457">
        <v>1</v>
      </c>
      <c r="O457">
        <v>1</v>
      </c>
      <c r="P457">
        <v>1</v>
      </c>
      <c r="Q457">
        <v>1</v>
      </c>
      <c r="R457">
        <v>0.5</v>
      </c>
      <c r="S457">
        <v>0.5</v>
      </c>
      <c r="T457">
        <v>49</v>
      </c>
      <c r="U457">
        <v>5120</v>
      </c>
      <c r="V457">
        <v>70</v>
      </c>
      <c r="W457">
        <v>330</v>
      </c>
      <c r="X457" t="s">
        <v>131</v>
      </c>
      <c r="Y457" t="s">
        <v>1601</v>
      </c>
      <c r="Z457">
        <v>56</v>
      </c>
      <c r="AA457">
        <v>600000</v>
      </c>
      <c r="AB457">
        <v>0.4</v>
      </c>
      <c r="AC457">
        <v>49</v>
      </c>
      <c r="AD457" t="s">
        <v>1602</v>
      </c>
      <c r="AE457" t="s">
        <v>1603</v>
      </c>
      <c r="AF457">
        <v>50</v>
      </c>
      <c r="AG457">
        <v>456</v>
      </c>
      <c r="AH457">
        <v>49</v>
      </c>
      <c r="AI457">
        <v>61</v>
      </c>
      <c r="AJ457">
        <v>66</v>
      </c>
      <c r="AK457" t="s">
        <v>67</v>
      </c>
      <c r="AM457">
        <v>7</v>
      </c>
      <c r="AN457">
        <v>4</v>
      </c>
      <c r="AO457">
        <v>0</v>
      </c>
    </row>
    <row r="458" spans="1:41" hidden="1">
      <c r="A458" t="s">
        <v>1600</v>
      </c>
      <c r="B458">
        <v>1</v>
      </c>
      <c r="C458">
        <v>1</v>
      </c>
      <c r="D458">
        <v>1</v>
      </c>
      <c r="E458">
        <v>2</v>
      </c>
      <c r="F458">
        <v>1</v>
      </c>
      <c r="G458">
        <v>1</v>
      </c>
      <c r="H458">
        <v>0.5</v>
      </c>
      <c r="I458">
        <v>1</v>
      </c>
      <c r="J458">
        <v>1</v>
      </c>
      <c r="K458">
        <v>2</v>
      </c>
      <c r="L458">
        <v>1</v>
      </c>
      <c r="M458">
        <v>0.5</v>
      </c>
      <c r="N458">
        <v>1</v>
      </c>
      <c r="O458">
        <v>1</v>
      </c>
      <c r="P458">
        <v>1</v>
      </c>
      <c r="Q458">
        <v>1</v>
      </c>
      <c r="R458">
        <v>0.5</v>
      </c>
      <c r="S458">
        <v>0.5</v>
      </c>
      <c r="T458">
        <v>69</v>
      </c>
      <c r="U458">
        <v>5120</v>
      </c>
      <c r="V458">
        <v>70</v>
      </c>
      <c r="W458">
        <v>460</v>
      </c>
      <c r="X458" t="s">
        <v>136</v>
      </c>
      <c r="Y458" t="s">
        <v>1604</v>
      </c>
      <c r="Z458">
        <v>76</v>
      </c>
      <c r="AA458">
        <v>600000</v>
      </c>
      <c r="AB458">
        <v>1.2</v>
      </c>
      <c r="AC458">
        <v>69</v>
      </c>
      <c r="AD458" t="s">
        <v>1605</v>
      </c>
      <c r="AE458" t="s">
        <v>1606</v>
      </c>
      <c r="AF458">
        <v>50</v>
      </c>
      <c r="AG458">
        <v>457</v>
      </c>
      <c r="AH458">
        <v>69</v>
      </c>
      <c r="AI458">
        <v>86</v>
      </c>
      <c r="AJ458">
        <v>91</v>
      </c>
      <c r="AK458" t="s">
        <v>67</v>
      </c>
      <c r="AM458">
        <v>24</v>
      </c>
      <c r="AN458">
        <v>4</v>
      </c>
      <c r="AO458">
        <v>0</v>
      </c>
    </row>
    <row r="459" spans="1:41" hidden="1">
      <c r="A459" t="s">
        <v>818</v>
      </c>
      <c r="B459">
        <v>0.5</v>
      </c>
      <c r="C459">
        <v>1</v>
      </c>
      <c r="D459">
        <v>1</v>
      </c>
      <c r="E459">
        <v>4</v>
      </c>
      <c r="F459">
        <v>1</v>
      </c>
      <c r="G459">
        <v>0.5</v>
      </c>
      <c r="H459">
        <v>0.5</v>
      </c>
      <c r="I459">
        <v>1</v>
      </c>
      <c r="J459">
        <v>1</v>
      </c>
      <c r="K459">
        <v>1</v>
      </c>
      <c r="L459">
        <v>0</v>
      </c>
      <c r="M459">
        <v>1</v>
      </c>
      <c r="N459">
        <v>1</v>
      </c>
      <c r="O459">
        <v>1</v>
      </c>
      <c r="P459">
        <v>1</v>
      </c>
      <c r="Q459">
        <v>2</v>
      </c>
      <c r="R459">
        <v>0.5</v>
      </c>
      <c r="S459">
        <v>0.5</v>
      </c>
      <c r="T459">
        <v>20</v>
      </c>
      <c r="U459">
        <v>6400</v>
      </c>
      <c r="V459">
        <v>70</v>
      </c>
      <c r="W459">
        <v>345</v>
      </c>
      <c r="X459" t="s">
        <v>170</v>
      </c>
      <c r="Y459" t="s">
        <v>819</v>
      </c>
      <c r="Z459">
        <v>50</v>
      </c>
      <c r="AA459">
        <v>1250000</v>
      </c>
      <c r="AB459">
        <v>1</v>
      </c>
      <c r="AC459">
        <v>45</v>
      </c>
      <c r="AD459" t="s">
        <v>1607</v>
      </c>
      <c r="AE459" t="s">
        <v>1608</v>
      </c>
      <c r="AF459">
        <v>50</v>
      </c>
      <c r="AG459">
        <v>458</v>
      </c>
      <c r="AH459">
        <v>60</v>
      </c>
      <c r="AI459">
        <v>120</v>
      </c>
      <c r="AJ459">
        <v>50</v>
      </c>
      <c r="AK459" t="s">
        <v>67</v>
      </c>
      <c r="AL459" t="s">
        <v>62</v>
      </c>
      <c r="AM459">
        <v>65</v>
      </c>
      <c r="AN459">
        <v>4</v>
      </c>
      <c r="AO459">
        <v>0</v>
      </c>
    </row>
    <row r="460" spans="1:41" hidden="1">
      <c r="A460" t="s">
        <v>1609</v>
      </c>
      <c r="B460">
        <v>2</v>
      </c>
      <c r="C460">
        <v>1</v>
      </c>
      <c r="D460">
        <v>1</v>
      </c>
      <c r="E460">
        <v>0.5</v>
      </c>
      <c r="F460">
        <v>1</v>
      </c>
      <c r="G460">
        <v>2</v>
      </c>
      <c r="H460">
        <v>4</v>
      </c>
      <c r="I460">
        <v>2</v>
      </c>
      <c r="J460">
        <v>1</v>
      </c>
      <c r="K460">
        <v>0.5</v>
      </c>
      <c r="L460">
        <v>0.5</v>
      </c>
      <c r="M460">
        <v>1</v>
      </c>
      <c r="N460">
        <v>1</v>
      </c>
      <c r="O460">
        <v>2</v>
      </c>
      <c r="P460">
        <v>1</v>
      </c>
      <c r="Q460">
        <v>2</v>
      </c>
      <c r="R460">
        <v>2</v>
      </c>
      <c r="S460">
        <v>0.5</v>
      </c>
      <c r="T460">
        <v>62</v>
      </c>
      <c r="U460">
        <v>5120</v>
      </c>
      <c r="V460">
        <v>70</v>
      </c>
      <c r="W460">
        <v>334</v>
      </c>
      <c r="X460" t="s">
        <v>81</v>
      </c>
      <c r="Y460" t="s">
        <v>1610</v>
      </c>
      <c r="Z460">
        <v>50</v>
      </c>
      <c r="AA460">
        <v>1250000</v>
      </c>
      <c r="AB460">
        <v>1</v>
      </c>
      <c r="AC460">
        <v>60</v>
      </c>
      <c r="AD460" t="s">
        <v>1611</v>
      </c>
      <c r="AE460" t="s">
        <v>1612</v>
      </c>
      <c r="AF460">
        <v>50</v>
      </c>
      <c r="AG460">
        <v>459</v>
      </c>
      <c r="AH460">
        <v>62</v>
      </c>
      <c r="AI460">
        <v>60</v>
      </c>
      <c r="AJ460">
        <v>40</v>
      </c>
      <c r="AK460" t="s">
        <v>46</v>
      </c>
      <c r="AL460" t="s">
        <v>143</v>
      </c>
      <c r="AM460">
        <v>50.5</v>
      </c>
      <c r="AN460">
        <v>4</v>
      </c>
      <c r="AO460">
        <v>0</v>
      </c>
    </row>
    <row r="461" spans="1:41" hidden="1">
      <c r="A461" t="s">
        <v>1609</v>
      </c>
      <c r="B461">
        <v>2</v>
      </c>
      <c r="C461">
        <v>1</v>
      </c>
      <c r="D461">
        <v>1</v>
      </c>
      <c r="E461">
        <v>0.5</v>
      </c>
      <c r="F461">
        <v>1</v>
      </c>
      <c r="G461">
        <v>2</v>
      </c>
      <c r="H461">
        <v>4</v>
      </c>
      <c r="I461">
        <v>2</v>
      </c>
      <c r="J461">
        <v>1</v>
      </c>
      <c r="K461">
        <v>0.5</v>
      </c>
      <c r="L461">
        <v>0.5</v>
      </c>
      <c r="M461">
        <v>1</v>
      </c>
      <c r="N461">
        <v>1</v>
      </c>
      <c r="O461">
        <v>2</v>
      </c>
      <c r="P461">
        <v>1</v>
      </c>
      <c r="Q461">
        <v>2</v>
      </c>
      <c r="R461">
        <v>2</v>
      </c>
      <c r="S461">
        <v>0.5</v>
      </c>
      <c r="T461">
        <v>132</v>
      </c>
      <c r="U461">
        <v>5120</v>
      </c>
      <c r="V461">
        <v>70</v>
      </c>
      <c r="W461">
        <v>594</v>
      </c>
      <c r="X461" t="s">
        <v>293</v>
      </c>
      <c r="Y461" t="s">
        <v>1610</v>
      </c>
      <c r="Z461">
        <v>105</v>
      </c>
      <c r="AA461">
        <v>1250000</v>
      </c>
      <c r="AB461">
        <v>2.2000000000000002</v>
      </c>
      <c r="AC461">
        <v>90</v>
      </c>
      <c r="AD461" t="s">
        <v>1613</v>
      </c>
      <c r="AE461" t="s">
        <v>1614</v>
      </c>
      <c r="AF461">
        <v>50</v>
      </c>
      <c r="AG461">
        <v>460</v>
      </c>
      <c r="AH461">
        <v>132</v>
      </c>
      <c r="AI461">
        <v>105</v>
      </c>
      <c r="AJ461">
        <v>30</v>
      </c>
      <c r="AK461" t="s">
        <v>46</v>
      </c>
      <c r="AL461" t="s">
        <v>143</v>
      </c>
      <c r="AM461">
        <v>135.5</v>
      </c>
      <c r="AN461">
        <v>4</v>
      </c>
      <c r="AO461">
        <v>0</v>
      </c>
    </row>
    <row r="462" spans="1:41" hidden="1">
      <c r="A462" t="s">
        <v>1615</v>
      </c>
      <c r="B462">
        <v>2</v>
      </c>
      <c r="C462">
        <v>0.5</v>
      </c>
      <c r="D462">
        <v>1</v>
      </c>
      <c r="E462">
        <v>1</v>
      </c>
      <c r="F462">
        <v>2</v>
      </c>
      <c r="G462">
        <v>4</v>
      </c>
      <c r="H462">
        <v>2</v>
      </c>
      <c r="I462">
        <v>1</v>
      </c>
      <c r="J462">
        <v>0.5</v>
      </c>
      <c r="K462">
        <v>1</v>
      </c>
      <c r="L462">
        <v>1</v>
      </c>
      <c r="M462">
        <v>0.5</v>
      </c>
      <c r="N462">
        <v>1</v>
      </c>
      <c r="O462">
        <v>1</v>
      </c>
      <c r="P462">
        <v>0</v>
      </c>
      <c r="Q462">
        <v>2</v>
      </c>
      <c r="R462">
        <v>2</v>
      </c>
      <c r="S462">
        <v>1</v>
      </c>
      <c r="T462">
        <v>120</v>
      </c>
      <c r="U462">
        <v>5120</v>
      </c>
      <c r="V462">
        <v>35</v>
      </c>
      <c r="W462">
        <v>510</v>
      </c>
      <c r="X462" t="s">
        <v>42</v>
      </c>
      <c r="Y462" t="s">
        <v>779</v>
      </c>
      <c r="Z462">
        <v>65</v>
      </c>
      <c r="AA462">
        <v>1059860</v>
      </c>
      <c r="AB462">
        <v>1.1000000000000001</v>
      </c>
      <c r="AC462">
        <v>70</v>
      </c>
      <c r="AD462" t="s">
        <v>1616</v>
      </c>
      <c r="AE462" t="s">
        <v>1617</v>
      </c>
      <c r="AF462">
        <v>50</v>
      </c>
      <c r="AG462">
        <v>461</v>
      </c>
      <c r="AH462">
        <v>45</v>
      </c>
      <c r="AI462">
        <v>85</v>
      </c>
      <c r="AJ462">
        <v>125</v>
      </c>
      <c r="AK462" t="s">
        <v>112</v>
      </c>
      <c r="AL462" t="s">
        <v>143</v>
      </c>
      <c r="AM462">
        <v>34</v>
      </c>
      <c r="AN462">
        <v>4</v>
      </c>
      <c r="AO462">
        <v>0</v>
      </c>
    </row>
    <row r="463" spans="1:41" hidden="1">
      <c r="A463" t="s">
        <v>319</v>
      </c>
      <c r="B463">
        <v>0.5</v>
      </c>
      <c r="C463">
        <v>1</v>
      </c>
      <c r="D463">
        <v>0.5</v>
      </c>
      <c r="E463">
        <v>0.5</v>
      </c>
      <c r="F463">
        <v>0.5</v>
      </c>
      <c r="G463">
        <v>2</v>
      </c>
      <c r="H463">
        <v>2</v>
      </c>
      <c r="I463">
        <v>0.25</v>
      </c>
      <c r="J463">
        <v>1</v>
      </c>
      <c r="K463">
        <v>0.5</v>
      </c>
      <c r="L463">
        <v>4</v>
      </c>
      <c r="M463">
        <v>0.5</v>
      </c>
      <c r="N463">
        <v>0.5</v>
      </c>
      <c r="O463">
        <v>0</v>
      </c>
      <c r="P463">
        <v>0.5</v>
      </c>
      <c r="Q463">
        <v>0.5</v>
      </c>
      <c r="R463">
        <v>0.25</v>
      </c>
      <c r="S463">
        <v>1</v>
      </c>
      <c r="T463">
        <v>70</v>
      </c>
      <c r="U463">
        <v>5120</v>
      </c>
      <c r="V463">
        <v>70</v>
      </c>
      <c r="W463">
        <v>535</v>
      </c>
      <c r="X463" t="s">
        <v>430</v>
      </c>
      <c r="Y463" t="s">
        <v>1618</v>
      </c>
      <c r="Z463">
        <v>115</v>
      </c>
      <c r="AA463">
        <v>1000000</v>
      </c>
      <c r="AB463">
        <v>1.2</v>
      </c>
      <c r="AC463">
        <v>70</v>
      </c>
      <c r="AD463" t="s">
        <v>1619</v>
      </c>
      <c r="AE463" t="s">
        <v>1620</v>
      </c>
      <c r="AG463">
        <v>462</v>
      </c>
      <c r="AH463">
        <v>130</v>
      </c>
      <c r="AI463">
        <v>90</v>
      </c>
      <c r="AJ463">
        <v>60</v>
      </c>
      <c r="AK463" t="s">
        <v>134</v>
      </c>
      <c r="AL463" t="s">
        <v>323</v>
      </c>
      <c r="AM463">
        <v>180</v>
      </c>
      <c r="AN463">
        <v>4</v>
      </c>
      <c r="AO463">
        <v>0</v>
      </c>
    </row>
    <row r="464" spans="1:41" hidden="1">
      <c r="A464" t="s">
        <v>414</v>
      </c>
      <c r="B464">
        <v>1</v>
      </c>
      <c r="C464">
        <v>1</v>
      </c>
      <c r="D464">
        <v>1</v>
      </c>
      <c r="E464">
        <v>1</v>
      </c>
      <c r="F464">
        <v>1</v>
      </c>
      <c r="G464">
        <v>2</v>
      </c>
      <c r="H464">
        <v>1</v>
      </c>
      <c r="I464">
        <v>1</v>
      </c>
      <c r="J464">
        <v>0</v>
      </c>
      <c r="K464">
        <v>1</v>
      </c>
      <c r="L464">
        <v>1</v>
      </c>
      <c r="M464">
        <v>1</v>
      </c>
      <c r="N464">
        <v>1</v>
      </c>
      <c r="O464">
        <v>1</v>
      </c>
      <c r="P464">
        <v>1</v>
      </c>
      <c r="Q464">
        <v>1</v>
      </c>
      <c r="R464">
        <v>1</v>
      </c>
      <c r="S464">
        <v>1</v>
      </c>
      <c r="T464">
        <v>85</v>
      </c>
      <c r="U464">
        <v>5120</v>
      </c>
      <c r="V464">
        <v>70</v>
      </c>
      <c r="W464">
        <v>515</v>
      </c>
      <c r="X464" t="s">
        <v>430</v>
      </c>
      <c r="Y464" t="s">
        <v>415</v>
      </c>
      <c r="Z464">
        <v>95</v>
      </c>
      <c r="AA464">
        <v>1000000</v>
      </c>
      <c r="AB464">
        <v>1.7</v>
      </c>
      <c r="AC464">
        <v>110</v>
      </c>
      <c r="AD464" t="s">
        <v>1621</v>
      </c>
      <c r="AE464" t="s">
        <v>1622</v>
      </c>
      <c r="AF464">
        <v>50</v>
      </c>
      <c r="AG464">
        <v>463</v>
      </c>
      <c r="AH464">
        <v>80</v>
      </c>
      <c r="AI464">
        <v>95</v>
      </c>
      <c r="AJ464">
        <v>50</v>
      </c>
      <c r="AK464" t="s">
        <v>102</v>
      </c>
      <c r="AM464">
        <v>140</v>
      </c>
      <c r="AN464">
        <v>4</v>
      </c>
      <c r="AO464">
        <v>0</v>
      </c>
    </row>
    <row r="465" spans="1:41" hidden="1">
      <c r="A465" t="s">
        <v>1623</v>
      </c>
      <c r="B465">
        <v>1</v>
      </c>
      <c r="C465">
        <v>1</v>
      </c>
      <c r="D465">
        <v>1</v>
      </c>
      <c r="E465">
        <v>0</v>
      </c>
      <c r="F465">
        <v>1</v>
      </c>
      <c r="G465">
        <v>2</v>
      </c>
      <c r="H465">
        <v>0.5</v>
      </c>
      <c r="I465">
        <v>0.5</v>
      </c>
      <c r="J465">
        <v>1</v>
      </c>
      <c r="K465">
        <v>4</v>
      </c>
      <c r="L465">
        <v>2</v>
      </c>
      <c r="M465">
        <v>2</v>
      </c>
      <c r="N465">
        <v>0.5</v>
      </c>
      <c r="O465">
        <v>0.25</v>
      </c>
      <c r="P465">
        <v>1</v>
      </c>
      <c r="Q465">
        <v>0.5</v>
      </c>
      <c r="R465">
        <v>2</v>
      </c>
      <c r="S465">
        <v>4</v>
      </c>
      <c r="T465">
        <v>140</v>
      </c>
      <c r="U465">
        <v>5120</v>
      </c>
      <c r="V465">
        <v>70</v>
      </c>
      <c r="W465">
        <v>535</v>
      </c>
      <c r="X465" t="s">
        <v>430</v>
      </c>
      <c r="Y465" t="s">
        <v>154</v>
      </c>
      <c r="Z465">
        <v>130</v>
      </c>
      <c r="AA465">
        <v>1250000</v>
      </c>
      <c r="AB465">
        <v>2.4</v>
      </c>
      <c r="AC465">
        <v>115</v>
      </c>
      <c r="AD465" t="s">
        <v>1624</v>
      </c>
      <c r="AE465" t="s">
        <v>1625</v>
      </c>
      <c r="AF465">
        <v>50</v>
      </c>
      <c r="AG465">
        <v>464</v>
      </c>
      <c r="AH465">
        <v>55</v>
      </c>
      <c r="AI465">
        <v>55</v>
      </c>
      <c r="AJ465">
        <v>40</v>
      </c>
      <c r="AK465" t="s">
        <v>142</v>
      </c>
      <c r="AL465" t="s">
        <v>300</v>
      </c>
      <c r="AM465">
        <v>282.8</v>
      </c>
      <c r="AN465">
        <v>4</v>
      </c>
      <c r="AO465">
        <v>0</v>
      </c>
    </row>
    <row r="466" spans="1:41" hidden="1">
      <c r="A466" t="s">
        <v>433</v>
      </c>
      <c r="B466">
        <v>2</v>
      </c>
      <c r="C466">
        <v>1</v>
      </c>
      <c r="D466">
        <v>1</v>
      </c>
      <c r="E466">
        <v>0.5</v>
      </c>
      <c r="F466">
        <v>1</v>
      </c>
      <c r="G466">
        <v>1</v>
      </c>
      <c r="H466">
        <v>2</v>
      </c>
      <c r="I466">
        <v>2</v>
      </c>
      <c r="J466">
        <v>1</v>
      </c>
      <c r="K466">
        <v>0.5</v>
      </c>
      <c r="L466">
        <v>0.5</v>
      </c>
      <c r="M466">
        <v>2</v>
      </c>
      <c r="N466">
        <v>1</v>
      </c>
      <c r="O466">
        <v>2</v>
      </c>
      <c r="P466">
        <v>1</v>
      </c>
      <c r="Q466">
        <v>1</v>
      </c>
      <c r="R466">
        <v>1</v>
      </c>
      <c r="S466">
        <v>0.5</v>
      </c>
      <c r="T466">
        <v>100</v>
      </c>
      <c r="U466">
        <v>5120</v>
      </c>
      <c r="V466">
        <v>70</v>
      </c>
      <c r="W466">
        <v>535</v>
      </c>
      <c r="X466" t="s">
        <v>430</v>
      </c>
      <c r="Y466" t="s">
        <v>434</v>
      </c>
      <c r="Z466">
        <v>125</v>
      </c>
      <c r="AA466">
        <v>1000000</v>
      </c>
      <c r="AB466">
        <v>2</v>
      </c>
      <c r="AC466">
        <v>100</v>
      </c>
      <c r="AD466" t="s">
        <v>1626</v>
      </c>
      <c r="AE466" t="s">
        <v>1627</v>
      </c>
      <c r="AF466">
        <v>50</v>
      </c>
      <c r="AG466">
        <v>465</v>
      </c>
      <c r="AH466">
        <v>110</v>
      </c>
      <c r="AI466">
        <v>50</v>
      </c>
      <c r="AJ466">
        <v>50</v>
      </c>
      <c r="AK466" t="s">
        <v>46</v>
      </c>
      <c r="AM466">
        <v>128.6</v>
      </c>
      <c r="AN466">
        <v>4</v>
      </c>
      <c r="AO466">
        <v>0</v>
      </c>
    </row>
    <row r="467" spans="1:41" hidden="1">
      <c r="A467" t="s">
        <v>1628</v>
      </c>
      <c r="B467">
        <v>1</v>
      </c>
      <c r="C467">
        <v>1</v>
      </c>
      <c r="D467">
        <v>1</v>
      </c>
      <c r="E467">
        <v>0.5</v>
      </c>
      <c r="F467">
        <v>1</v>
      </c>
      <c r="G467">
        <v>1</v>
      </c>
      <c r="H467">
        <v>1</v>
      </c>
      <c r="I467">
        <v>0.5</v>
      </c>
      <c r="J467">
        <v>1</v>
      </c>
      <c r="K467">
        <v>1</v>
      </c>
      <c r="L467">
        <v>2</v>
      </c>
      <c r="M467">
        <v>1</v>
      </c>
      <c r="N467">
        <v>1</v>
      </c>
      <c r="O467">
        <v>1</v>
      </c>
      <c r="P467">
        <v>1</v>
      </c>
      <c r="Q467">
        <v>1</v>
      </c>
      <c r="R467">
        <v>0.5</v>
      </c>
      <c r="S467">
        <v>1</v>
      </c>
      <c r="T467">
        <v>123</v>
      </c>
      <c r="U467">
        <v>6400</v>
      </c>
      <c r="V467">
        <v>70</v>
      </c>
      <c r="W467">
        <v>540</v>
      </c>
      <c r="X467" t="s">
        <v>430</v>
      </c>
      <c r="Y467" t="s">
        <v>1629</v>
      </c>
      <c r="Z467">
        <v>67</v>
      </c>
      <c r="AA467">
        <v>1000000</v>
      </c>
      <c r="AB467">
        <v>1.8</v>
      </c>
      <c r="AC467">
        <v>75</v>
      </c>
      <c r="AD467" t="s">
        <v>1630</v>
      </c>
      <c r="AE467" t="s">
        <v>1631</v>
      </c>
      <c r="AF467">
        <v>75.400000000000006</v>
      </c>
      <c r="AG467">
        <v>466</v>
      </c>
      <c r="AH467">
        <v>95</v>
      </c>
      <c r="AI467">
        <v>85</v>
      </c>
      <c r="AJ467">
        <v>95</v>
      </c>
      <c r="AK467" t="s">
        <v>134</v>
      </c>
      <c r="AM467">
        <v>138.6</v>
      </c>
      <c r="AN467">
        <v>4</v>
      </c>
      <c r="AO467">
        <v>0</v>
      </c>
    </row>
    <row r="468" spans="1:41" hidden="1">
      <c r="A468" t="s">
        <v>477</v>
      </c>
      <c r="B468">
        <v>0.5</v>
      </c>
      <c r="C468">
        <v>1</v>
      </c>
      <c r="D468">
        <v>1</v>
      </c>
      <c r="E468">
        <v>1</v>
      </c>
      <c r="F468">
        <v>0.5</v>
      </c>
      <c r="G468">
        <v>1</v>
      </c>
      <c r="H468">
        <v>0.5</v>
      </c>
      <c r="I468">
        <v>1</v>
      </c>
      <c r="J468">
        <v>1</v>
      </c>
      <c r="K468">
        <v>0.5</v>
      </c>
      <c r="L468">
        <v>2</v>
      </c>
      <c r="M468">
        <v>0.5</v>
      </c>
      <c r="N468">
        <v>1</v>
      </c>
      <c r="O468">
        <v>1</v>
      </c>
      <c r="P468">
        <v>1</v>
      </c>
      <c r="Q468">
        <v>2</v>
      </c>
      <c r="R468">
        <v>0.5</v>
      </c>
      <c r="S468">
        <v>2</v>
      </c>
      <c r="T468">
        <v>95</v>
      </c>
      <c r="U468">
        <v>6400</v>
      </c>
      <c r="V468">
        <v>70</v>
      </c>
      <c r="W468">
        <v>540</v>
      </c>
      <c r="X468" t="s">
        <v>430</v>
      </c>
      <c r="Y468" t="s">
        <v>1632</v>
      </c>
      <c r="Z468">
        <v>67</v>
      </c>
      <c r="AA468">
        <v>1000000</v>
      </c>
      <c r="AB468">
        <v>1.6</v>
      </c>
      <c r="AC468">
        <v>75</v>
      </c>
      <c r="AD468" t="s">
        <v>1633</v>
      </c>
      <c r="AE468" t="s">
        <v>1634</v>
      </c>
      <c r="AF468">
        <v>75.400000000000006</v>
      </c>
      <c r="AG468">
        <v>467</v>
      </c>
      <c r="AH468">
        <v>125</v>
      </c>
      <c r="AI468">
        <v>95</v>
      </c>
      <c r="AJ468">
        <v>83</v>
      </c>
      <c r="AK468" t="s">
        <v>56</v>
      </c>
      <c r="AM468">
        <v>68</v>
      </c>
      <c r="AN468">
        <v>4</v>
      </c>
      <c r="AO468">
        <v>0</v>
      </c>
    </row>
    <row r="469" spans="1:41" hidden="1">
      <c r="A469" t="s">
        <v>642</v>
      </c>
      <c r="B469">
        <v>0.25</v>
      </c>
      <c r="C469">
        <v>0.5</v>
      </c>
      <c r="D469">
        <v>0</v>
      </c>
      <c r="E469">
        <v>2</v>
      </c>
      <c r="F469">
        <v>1</v>
      </c>
      <c r="G469">
        <v>0.25</v>
      </c>
      <c r="H469">
        <v>1</v>
      </c>
      <c r="I469">
        <v>1</v>
      </c>
      <c r="J469">
        <v>1</v>
      </c>
      <c r="K469">
        <v>0.5</v>
      </c>
      <c r="L469">
        <v>0</v>
      </c>
      <c r="M469">
        <v>2</v>
      </c>
      <c r="N469">
        <v>1</v>
      </c>
      <c r="O469">
        <v>2</v>
      </c>
      <c r="P469">
        <v>1</v>
      </c>
      <c r="Q469">
        <v>2</v>
      </c>
      <c r="R469">
        <v>2</v>
      </c>
      <c r="S469">
        <v>1</v>
      </c>
      <c r="T469">
        <v>50</v>
      </c>
      <c r="U469">
        <v>2560</v>
      </c>
      <c r="V469">
        <v>70</v>
      </c>
      <c r="W469">
        <v>545</v>
      </c>
      <c r="X469" t="s">
        <v>430</v>
      </c>
      <c r="Y469" t="s">
        <v>1635</v>
      </c>
      <c r="Z469">
        <v>95</v>
      </c>
      <c r="AA469">
        <v>800000</v>
      </c>
      <c r="AB469">
        <v>1.5</v>
      </c>
      <c r="AC469">
        <v>85</v>
      </c>
      <c r="AD469" t="s">
        <v>1636</v>
      </c>
      <c r="AE469" t="s">
        <v>1637</v>
      </c>
      <c r="AF469">
        <v>88.1</v>
      </c>
      <c r="AG469">
        <v>468</v>
      </c>
      <c r="AH469">
        <v>120</v>
      </c>
      <c r="AI469">
        <v>115</v>
      </c>
      <c r="AJ469">
        <v>80</v>
      </c>
      <c r="AK469" t="s">
        <v>168</v>
      </c>
      <c r="AL469" t="s">
        <v>62</v>
      </c>
      <c r="AM469">
        <v>38</v>
      </c>
      <c r="AN469">
        <v>4</v>
      </c>
      <c r="AO469">
        <v>0</v>
      </c>
    </row>
    <row r="470" spans="1:41" hidden="1">
      <c r="A470" t="s">
        <v>1638</v>
      </c>
      <c r="B470">
        <v>0.5</v>
      </c>
      <c r="C470">
        <v>1</v>
      </c>
      <c r="D470">
        <v>1</v>
      </c>
      <c r="E470">
        <v>2</v>
      </c>
      <c r="F470">
        <v>1</v>
      </c>
      <c r="G470">
        <v>0.25</v>
      </c>
      <c r="H470">
        <v>2</v>
      </c>
      <c r="I470">
        <v>2</v>
      </c>
      <c r="J470">
        <v>1</v>
      </c>
      <c r="K470">
        <v>0.25</v>
      </c>
      <c r="L470">
        <v>0</v>
      </c>
      <c r="M470">
        <v>2</v>
      </c>
      <c r="N470">
        <v>1</v>
      </c>
      <c r="O470">
        <v>1</v>
      </c>
      <c r="P470">
        <v>1</v>
      </c>
      <c r="Q470">
        <v>4</v>
      </c>
      <c r="R470">
        <v>1</v>
      </c>
      <c r="S470">
        <v>1</v>
      </c>
      <c r="T470">
        <v>76</v>
      </c>
      <c r="U470">
        <v>5120</v>
      </c>
      <c r="V470">
        <v>70</v>
      </c>
      <c r="W470">
        <v>515</v>
      </c>
      <c r="X470" t="s">
        <v>430</v>
      </c>
      <c r="Y470" t="s">
        <v>1639</v>
      </c>
      <c r="Z470">
        <v>86</v>
      </c>
      <c r="AA470">
        <v>1000000</v>
      </c>
      <c r="AB470">
        <v>1.9</v>
      </c>
      <c r="AC470">
        <v>86</v>
      </c>
      <c r="AD470" t="s">
        <v>1640</v>
      </c>
      <c r="AE470" t="s">
        <v>1641</v>
      </c>
      <c r="AF470">
        <v>50</v>
      </c>
      <c r="AG470">
        <v>469</v>
      </c>
      <c r="AH470">
        <v>116</v>
      </c>
      <c r="AI470">
        <v>56</v>
      </c>
      <c r="AJ470">
        <v>95</v>
      </c>
      <c r="AK470" t="s">
        <v>79</v>
      </c>
      <c r="AL470" t="s">
        <v>62</v>
      </c>
      <c r="AM470">
        <v>51.5</v>
      </c>
      <c r="AN470">
        <v>4</v>
      </c>
      <c r="AO470">
        <v>0</v>
      </c>
    </row>
    <row r="471" spans="1:41" hidden="1">
      <c r="A471" t="s">
        <v>1642</v>
      </c>
      <c r="B471">
        <v>2</v>
      </c>
      <c r="C471">
        <v>1</v>
      </c>
      <c r="D471">
        <v>1</v>
      </c>
      <c r="E471">
        <v>0.5</v>
      </c>
      <c r="F471">
        <v>1</v>
      </c>
      <c r="G471">
        <v>1</v>
      </c>
      <c r="H471">
        <v>2</v>
      </c>
      <c r="I471">
        <v>2</v>
      </c>
      <c r="J471">
        <v>1</v>
      </c>
      <c r="K471">
        <v>0.5</v>
      </c>
      <c r="L471">
        <v>0.5</v>
      </c>
      <c r="M471">
        <v>2</v>
      </c>
      <c r="N471">
        <v>1</v>
      </c>
      <c r="O471">
        <v>2</v>
      </c>
      <c r="P471">
        <v>1</v>
      </c>
      <c r="Q471">
        <v>1</v>
      </c>
      <c r="R471">
        <v>1</v>
      </c>
      <c r="S471">
        <v>0.5</v>
      </c>
      <c r="T471">
        <v>110</v>
      </c>
      <c r="U471">
        <v>8960</v>
      </c>
      <c r="V471">
        <v>35</v>
      </c>
      <c r="W471">
        <v>525</v>
      </c>
      <c r="X471" t="s">
        <v>42</v>
      </c>
      <c r="Y471" t="s">
        <v>1643</v>
      </c>
      <c r="Z471">
        <v>130</v>
      </c>
      <c r="AA471">
        <v>1000000</v>
      </c>
      <c r="AB471">
        <v>1</v>
      </c>
      <c r="AC471">
        <v>65</v>
      </c>
      <c r="AD471" t="s">
        <v>1644</v>
      </c>
      <c r="AE471" t="s">
        <v>1645</v>
      </c>
      <c r="AF471">
        <v>88.1</v>
      </c>
      <c r="AG471">
        <v>470</v>
      </c>
      <c r="AH471">
        <v>60</v>
      </c>
      <c r="AI471">
        <v>65</v>
      </c>
      <c r="AJ471">
        <v>95</v>
      </c>
      <c r="AK471" t="s">
        <v>46</v>
      </c>
      <c r="AM471">
        <v>25.5</v>
      </c>
      <c r="AN471">
        <v>4</v>
      </c>
      <c r="AO471">
        <v>0</v>
      </c>
    </row>
    <row r="472" spans="1:41" hidden="1">
      <c r="A472" t="s">
        <v>1646</v>
      </c>
      <c r="B472">
        <v>1</v>
      </c>
      <c r="C472">
        <v>1</v>
      </c>
      <c r="D472">
        <v>1</v>
      </c>
      <c r="E472">
        <v>1</v>
      </c>
      <c r="F472">
        <v>1</v>
      </c>
      <c r="G472">
        <v>2</v>
      </c>
      <c r="H472">
        <v>2</v>
      </c>
      <c r="I472">
        <v>1</v>
      </c>
      <c r="J472">
        <v>1</v>
      </c>
      <c r="K472">
        <v>1</v>
      </c>
      <c r="L472">
        <v>1</v>
      </c>
      <c r="M472">
        <v>0.5</v>
      </c>
      <c r="N472">
        <v>1</v>
      </c>
      <c r="O472">
        <v>1</v>
      </c>
      <c r="P472">
        <v>1</v>
      </c>
      <c r="Q472">
        <v>2</v>
      </c>
      <c r="R472">
        <v>2</v>
      </c>
      <c r="S472">
        <v>1</v>
      </c>
      <c r="T472">
        <v>60</v>
      </c>
      <c r="U472">
        <v>8960</v>
      </c>
      <c r="V472">
        <v>35</v>
      </c>
      <c r="W472">
        <v>525</v>
      </c>
      <c r="X472" t="s">
        <v>42</v>
      </c>
      <c r="Y472" t="s">
        <v>1647</v>
      </c>
      <c r="Z472">
        <v>110</v>
      </c>
      <c r="AA472">
        <v>1000000</v>
      </c>
      <c r="AB472">
        <v>0.8</v>
      </c>
      <c r="AC472">
        <v>65</v>
      </c>
      <c r="AD472" t="s">
        <v>1648</v>
      </c>
      <c r="AE472" t="s">
        <v>1649</v>
      </c>
      <c r="AF472">
        <v>88.1</v>
      </c>
      <c r="AG472">
        <v>471</v>
      </c>
      <c r="AH472">
        <v>130</v>
      </c>
      <c r="AI472">
        <v>95</v>
      </c>
      <c r="AJ472">
        <v>65</v>
      </c>
      <c r="AK472" t="s">
        <v>143</v>
      </c>
      <c r="AM472">
        <v>25.9</v>
      </c>
      <c r="AN472">
        <v>4</v>
      </c>
      <c r="AO472">
        <v>0</v>
      </c>
    </row>
    <row r="473" spans="1:41" hidden="1">
      <c r="A473" t="s">
        <v>1650</v>
      </c>
      <c r="B473">
        <v>0.5</v>
      </c>
      <c r="C473">
        <v>1</v>
      </c>
      <c r="D473">
        <v>1</v>
      </c>
      <c r="E473">
        <v>0</v>
      </c>
      <c r="F473">
        <v>1</v>
      </c>
      <c r="G473">
        <v>0.5</v>
      </c>
      <c r="H473">
        <v>1</v>
      </c>
      <c r="I473">
        <v>1</v>
      </c>
      <c r="J473">
        <v>1</v>
      </c>
      <c r="K473">
        <v>1</v>
      </c>
      <c r="L473">
        <v>0</v>
      </c>
      <c r="M473">
        <v>4</v>
      </c>
      <c r="N473">
        <v>1</v>
      </c>
      <c r="O473">
        <v>0.5</v>
      </c>
      <c r="P473">
        <v>1</v>
      </c>
      <c r="Q473">
        <v>1</v>
      </c>
      <c r="R473">
        <v>1</v>
      </c>
      <c r="S473">
        <v>2</v>
      </c>
      <c r="T473">
        <v>95</v>
      </c>
      <c r="U473">
        <v>5120</v>
      </c>
      <c r="V473">
        <v>70</v>
      </c>
      <c r="W473">
        <v>510</v>
      </c>
      <c r="X473" t="s">
        <v>430</v>
      </c>
      <c r="Y473" t="s">
        <v>1651</v>
      </c>
      <c r="Z473">
        <v>125</v>
      </c>
      <c r="AA473">
        <v>1059860</v>
      </c>
      <c r="AB473">
        <v>2</v>
      </c>
      <c r="AC473">
        <v>75</v>
      </c>
      <c r="AD473" t="s">
        <v>1652</v>
      </c>
      <c r="AE473" t="s">
        <v>1653</v>
      </c>
      <c r="AF473">
        <v>50</v>
      </c>
      <c r="AG473">
        <v>472</v>
      </c>
      <c r="AH473">
        <v>45</v>
      </c>
      <c r="AI473">
        <v>75</v>
      </c>
      <c r="AJ473">
        <v>95</v>
      </c>
      <c r="AK473" t="s">
        <v>142</v>
      </c>
      <c r="AL473" t="s">
        <v>62</v>
      </c>
      <c r="AM473">
        <v>42.5</v>
      </c>
      <c r="AN473">
        <v>4</v>
      </c>
      <c r="AO473">
        <v>0</v>
      </c>
    </row>
    <row r="474" spans="1:41" hidden="1">
      <c r="A474" t="s">
        <v>796</v>
      </c>
      <c r="B474">
        <v>1</v>
      </c>
      <c r="C474">
        <v>1</v>
      </c>
      <c r="D474">
        <v>1</v>
      </c>
      <c r="E474">
        <v>0</v>
      </c>
      <c r="F474">
        <v>1</v>
      </c>
      <c r="G474">
        <v>2</v>
      </c>
      <c r="H474">
        <v>2</v>
      </c>
      <c r="I474">
        <v>1</v>
      </c>
      <c r="J474">
        <v>1</v>
      </c>
      <c r="K474">
        <v>2</v>
      </c>
      <c r="L474">
        <v>1</v>
      </c>
      <c r="M474">
        <v>1</v>
      </c>
      <c r="N474">
        <v>1</v>
      </c>
      <c r="O474">
        <v>0.5</v>
      </c>
      <c r="P474">
        <v>1</v>
      </c>
      <c r="Q474">
        <v>1</v>
      </c>
      <c r="R474">
        <v>2</v>
      </c>
      <c r="S474">
        <v>2</v>
      </c>
      <c r="T474">
        <v>130</v>
      </c>
      <c r="U474">
        <v>5120</v>
      </c>
      <c r="V474">
        <v>70</v>
      </c>
      <c r="W474">
        <v>530</v>
      </c>
      <c r="X474" t="s">
        <v>185</v>
      </c>
      <c r="Y474" t="s">
        <v>1654</v>
      </c>
      <c r="Z474">
        <v>80</v>
      </c>
      <c r="AA474">
        <v>1250000</v>
      </c>
      <c r="AB474">
        <v>2.5</v>
      </c>
      <c r="AC474">
        <v>110</v>
      </c>
      <c r="AD474" t="s">
        <v>1655</v>
      </c>
      <c r="AE474" t="s">
        <v>1656</v>
      </c>
      <c r="AF474">
        <v>50</v>
      </c>
      <c r="AG474">
        <v>473</v>
      </c>
      <c r="AH474">
        <v>70</v>
      </c>
      <c r="AI474">
        <v>60</v>
      </c>
      <c r="AJ474">
        <v>80</v>
      </c>
      <c r="AK474" t="s">
        <v>143</v>
      </c>
      <c r="AL474" t="s">
        <v>142</v>
      </c>
      <c r="AM474">
        <v>291</v>
      </c>
      <c r="AN474">
        <v>4</v>
      </c>
      <c r="AO474">
        <v>0</v>
      </c>
    </row>
    <row r="475" spans="1:41" hidden="1">
      <c r="A475" t="s">
        <v>1657</v>
      </c>
      <c r="B475">
        <v>1</v>
      </c>
      <c r="C475">
        <v>1</v>
      </c>
      <c r="D475">
        <v>1</v>
      </c>
      <c r="E475">
        <v>1</v>
      </c>
      <c r="F475">
        <v>1</v>
      </c>
      <c r="G475">
        <v>2</v>
      </c>
      <c r="H475">
        <v>1</v>
      </c>
      <c r="I475">
        <v>1</v>
      </c>
      <c r="J475">
        <v>0</v>
      </c>
      <c r="K475">
        <v>1</v>
      </c>
      <c r="L475">
        <v>1</v>
      </c>
      <c r="M475">
        <v>1</v>
      </c>
      <c r="N475">
        <v>1</v>
      </c>
      <c r="O475">
        <v>1</v>
      </c>
      <c r="P475">
        <v>1</v>
      </c>
      <c r="Q475">
        <v>1</v>
      </c>
      <c r="R475">
        <v>1</v>
      </c>
      <c r="S475">
        <v>1</v>
      </c>
      <c r="T475">
        <v>80</v>
      </c>
      <c r="U475">
        <v>5120</v>
      </c>
      <c r="V475">
        <v>70</v>
      </c>
      <c r="W475">
        <v>535</v>
      </c>
      <c r="X475" t="s">
        <v>430</v>
      </c>
      <c r="Y475" t="s">
        <v>522</v>
      </c>
      <c r="Z475">
        <v>70</v>
      </c>
      <c r="AA475">
        <v>1000000</v>
      </c>
      <c r="AB475">
        <v>0.9</v>
      </c>
      <c r="AC475">
        <v>85</v>
      </c>
      <c r="AD475" t="s">
        <v>1658</v>
      </c>
      <c r="AE475" t="s">
        <v>1659</v>
      </c>
      <c r="AG475">
        <v>474</v>
      </c>
      <c r="AH475">
        <v>135</v>
      </c>
      <c r="AI475">
        <v>75</v>
      </c>
      <c r="AJ475">
        <v>90</v>
      </c>
      <c r="AK475" t="s">
        <v>102</v>
      </c>
      <c r="AM475">
        <v>34</v>
      </c>
      <c r="AN475">
        <v>4</v>
      </c>
      <c r="AO475">
        <v>0</v>
      </c>
    </row>
    <row r="476" spans="1:41" hidden="1">
      <c r="A476" t="s">
        <v>1660</v>
      </c>
      <c r="B476">
        <v>1</v>
      </c>
      <c r="C476">
        <v>1</v>
      </c>
      <c r="D476">
        <v>1</v>
      </c>
      <c r="E476">
        <v>1</v>
      </c>
      <c r="F476">
        <v>2</v>
      </c>
      <c r="G476">
        <v>0.5</v>
      </c>
      <c r="H476">
        <v>1</v>
      </c>
      <c r="I476">
        <v>2</v>
      </c>
      <c r="J476">
        <v>2</v>
      </c>
      <c r="K476">
        <v>1</v>
      </c>
      <c r="L476">
        <v>1</v>
      </c>
      <c r="M476">
        <v>1</v>
      </c>
      <c r="N476">
        <v>1</v>
      </c>
      <c r="O476">
        <v>1</v>
      </c>
      <c r="P476">
        <v>1</v>
      </c>
      <c r="Q476">
        <v>0.5</v>
      </c>
      <c r="R476">
        <v>1</v>
      </c>
      <c r="S476">
        <v>1</v>
      </c>
      <c r="T476">
        <v>165</v>
      </c>
      <c r="U476">
        <v>5120</v>
      </c>
      <c r="V476">
        <v>35</v>
      </c>
      <c r="W476">
        <v>618</v>
      </c>
      <c r="X476" t="s">
        <v>42</v>
      </c>
      <c r="Y476" t="s">
        <v>1661</v>
      </c>
      <c r="Z476">
        <v>95</v>
      </c>
      <c r="AA476">
        <v>1250000</v>
      </c>
      <c r="AB476">
        <v>1.6</v>
      </c>
      <c r="AC476">
        <v>68</v>
      </c>
      <c r="AD476" t="s">
        <v>1662</v>
      </c>
      <c r="AE476" t="s">
        <v>1663</v>
      </c>
      <c r="AF476">
        <v>100</v>
      </c>
      <c r="AG476">
        <v>475</v>
      </c>
      <c r="AH476">
        <v>65</v>
      </c>
      <c r="AI476">
        <v>115</v>
      </c>
      <c r="AJ476">
        <v>110</v>
      </c>
      <c r="AK476" t="s">
        <v>266</v>
      </c>
      <c r="AL476" t="s">
        <v>243</v>
      </c>
      <c r="AM476">
        <v>52</v>
      </c>
      <c r="AN476">
        <v>4</v>
      </c>
      <c r="AO476">
        <v>0</v>
      </c>
    </row>
    <row r="477" spans="1:41" hidden="1">
      <c r="A477" t="s">
        <v>1062</v>
      </c>
      <c r="B477">
        <v>0.5</v>
      </c>
      <c r="C477">
        <v>1</v>
      </c>
      <c r="D477">
        <v>0.5</v>
      </c>
      <c r="E477">
        <v>1</v>
      </c>
      <c r="F477">
        <v>0.5</v>
      </c>
      <c r="G477">
        <v>4</v>
      </c>
      <c r="H477">
        <v>1</v>
      </c>
      <c r="I477">
        <v>0.25</v>
      </c>
      <c r="J477">
        <v>1</v>
      </c>
      <c r="K477">
        <v>1</v>
      </c>
      <c r="L477">
        <v>4</v>
      </c>
      <c r="M477">
        <v>0.5</v>
      </c>
      <c r="N477">
        <v>0.25</v>
      </c>
      <c r="O477">
        <v>0</v>
      </c>
      <c r="P477">
        <v>0.5</v>
      </c>
      <c r="Q477">
        <v>0.5</v>
      </c>
      <c r="R477">
        <v>1</v>
      </c>
      <c r="S477">
        <v>2</v>
      </c>
      <c r="T477">
        <v>55</v>
      </c>
      <c r="U477">
        <v>5120</v>
      </c>
      <c r="V477">
        <v>70</v>
      </c>
      <c r="W477">
        <v>525</v>
      </c>
      <c r="X477" t="s">
        <v>293</v>
      </c>
      <c r="Y477" t="s">
        <v>1063</v>
      </c>
      <c r="Z477">
        <v>145</v>
      </c>
      <c r="AA477">
        <v>1000000</v>
      </c>
      <c r="AB477">
        <v>1.4</v>
      </c>
      <c r="AC477">
        <v>60</v>
      </c>
      <c r="AD477" t="s">
        <v>1664</v>
      </c>
      <c r="AE477" t="s">
        <v>1665</v>
      </c>
      <c r="AF477">
        <v>50</v>
      </c>
      <c r="AG477">
        <v>476</v>
      </c>
      <c r="AH477">
        <v>75</v>
      </c>
      <c r="AI477">
        <v>150</v>
      </c>
      <c r="AJ477">
        <v>40</v>
      </c>
      <c r="AK477" t="s">
        <v>300</v>
      </c>
      <c r="AL477" t="s">
        <v>323</v>
      </c>
      <c r="AM477">
        <v>340</v>
      </c>
      <c r="AN477">
        <v>4</v>
      </c>
      <c r="AO477">
        <v>0</v>
      </c>
    </row>
    <row r="478" spans="1:41" hidden="1">
      <c r="A478" t="s">
        <v>1259</v>
      </c>
      <c r="B478">
        <v>0.5</v>
      </c>
      <c r="C478">
        <v>2</v>
      </c>
      <c r="D478">
        <v>1</v>
      </c>
      <c r="E478">
        <v>1</v>
      </c>
      <c r="F478">
        <v>1</v>
      </c>
      <c r="G478">
        <v>0</v>
      </c>
      <c r="H478">
        <v>1</v>
      </c>
      <c r="I478">
        <v>1</v>
      </c>
      <c r="J478">
        <v>2</v>
      </c>
      <c r="K478">
        <v>1</v>
      </c>
      <c r="L478">
        <v>1</v>
      </c>
      <c r="M478">
        <v>1</v>
      </c>
      <c r="N478">
        <v>0</v>
      </c>
      <c r="O478">
        <v>0.5</v>
      </c>
      <c r="P478">
        <v>1</v>
      </c>
      <c r="Q478">
        <v>1</v>
      </c>
      <c r="R478">
        <v>1</v>
      </c>
      <c r="S478">
        <v>1</v>
      </c>
      <c r="T478">
        <v>100</v>
      </c>
      <c r="U478">
        <v>6400</v>
      </c>
      <c r="V478">
        <v>35</v>
      </c>
      <c r="W478">
        <v>525</v>
      </c>
      <c r="X478" t="s">
        <v>42</v>
      </c>
      <c r="Y478" t="s">
        <v>1666</v>
      </c>
      <c r="Z478">
        <v>135</v>
      </c>
      <c r="AA478">
        <v>800000</v>
      </c>
      <c r="AB478">
        <v>2.2000000000000002</v>
      </c>
      <c r="AC478">
        <v>45</v>
      </c>
      <c r="AD478" t="s">
        <v>1667</v>
      </c>
      <c r="AE478" t="s">
        <v>1668</v>
      </c>
      <c r="AF478">
        <v>50</v>
      </c>
      <c r="AG478">
        <v>477</v>
      </c>
      <c r="AH478">
        <v>65</v>
      </c>
      <c r="AI478">
        <v>135</v>
      </c>
      <c r="AJ478">
        <v>45</v>
      </c>
      <c r="AK478" t="s">
        <v>359</v>
      </c>
      <c r="AM478">
        <v>106.6</v>
      </c>
      <c r="AN478">
        <v>4</v>
      </c>
      <c r="AO478">
        <v>0</v>
      </c>
    </row>
    <row r="479" spans="1:41" hidden="1">
      <c r="A479" t="s">
        <v>1669</v>
      </c>
      <c r="B479">
        <v>0.5</v>
      </c>
      <c r="C479">
        <v>2</v>
      </c>
      <c r="D479">
        <v>1</v>
      </c>
      <c r="E479">
        <v>1</v>
      </c>
      <c r="F479">
        <v>1</v>
      </c>
      <c r="G479">
        <v>0</v>
      </c>
      <c r="H479">
        <v>2</v>
      </c>
      <c r="I479">
        <v>1</v>
      </c>
      <c r="J479">
        <v>2</v>
      </c>
      <c r="K479">
        <v>1</v>
      </c>
      <c r="L479">
        <v>1</v>
      </c>
      <c r="M479">
        <v>0.5</v>
      </c>
      <c r="N479">
        <v>0</v>
      </c>
      <c r="O479">
        <v>0.5</v>
      </c>
      <c r="P479">
        <v>1</v>
      </c>
      <c r="Q479">
        <v>2</v>
      </c>
      <c r="R479">
        <v>2</v>
      </c>
      <c r="S479">
        <v>1</v>
      </c>
      <c r="T479">
        <v>80</v>
      </c>
      <c r="U479">
        <v>5120</v>
      </c>
      <c r="V479">
        <v>70</v>
      </c>
      <c r="W479">
        <v>480</v>
      </c>
      <c r="X479" t="s">
        <v>136</v>
      </c>
      <c r="Y479" t="s">
        <v>1670</v>
      </c>
      <c r="Z479">
        <v>70</v>
      </c>
      <c r="AA479">
        <v>1000000</v>
      </c>
      <c r="AB479">
        <v>1.3</v>
      </c>
      <c r="AC479">
        <v>70</v>
      </c>
      <c r="AD479" t="s">
        <v>1671</v>
      </c>
      <c r="AE479" t="s">
        <v>1672</v>
      </c>
      <c r="AF479">
        <v>0</v>
      </c>
      <c r="AG479">
        <v>478</v>
      </c>
      <c r="AH479">
        <v>80</v>
      </c>
      <c r="AI479">
        <v>70</v>
      </c>
      <c r="AJ479">
        <v>110</v>
      </c>
      <c r="AK479" t="s">
        <v>143</v>
      </c>
      <c r="AL479" t="s">
        <v>359</v>
      </c>
      <c r="AM479">
        <v>26.6</v>
      </c>
      <c r="AN479">
        <v>4</v>
      </c>
      <c r="AO479">
        <v>0</v>
      </c>
    </row>
    <row r="480" spans="1:41" hidden="1">
      <c r="A480" t="s">
        <v>355</v>
      </c>
      <c r="B480">
        <v>0.5</v>
      </c>
      <c r="C480">
        <v>2</v>
      </c>
      <c r="D480">
        <v>1</v>
      </c>
      <c r="E480">
        <v>0.5</v>
      </c>
      <c r="F480">
        <v>1</v>
      </c>
      <c r="G480">
        <v>0</v>
      </c>
      <c r="H480">
        <v>1</v>
      </c>
      <c r="I480">
        <v>0.5</v>
      </c>
      <c r="J480">
        <v>2</v>
      </c>
      <c r="K480">
        <v>1</v>
      </c>
      <c r="L480">
        <v>2</v>
      </c>
      <c r="M480">
        <v>1</v>
      </c>
      <c r="N480">
        <v>0</v>
      </c>
      <c r="O480">
        <v>0.5</v>
      </c>
      <c r="P480">
        <v>1</v>
      </c>
      <c r="Q480">
        <v>1</v>
      </c>
      <c r="R480">
        <v>0.5</v>
      </c>
      <c r="S480">
        <v>1</v>
      </c>
      <c r="T480">
        <v>65</v>
      </c>
      <c r="U480">
        <v>5120</v>
      </c>
      <c r="V480">
        <v>70</v>
      </c>
      <c r="W480">
        <v>520</v>
      </c>
      <c r="X480" t="s">
        <v>42</v>
      </c>
      <c r="Y480" t="s">
        <v>1673</v>
      </c>
      <c r="Z480">
        <v>107</v>
      </c>
      <c r="AA480">
        <v>1000000</v>
      </c>
      <c r="AB480">
        <v>0.3</v>
      </c>
      <c r="AC480">
        <v>50</v>
      </c>
      <c r="AD480" t="s">
        <v>1674</v>
      </c>
      <c r="AE480" t="s">
        <v>1675</v>
      </c>
      <c r="AG480">
        <v>479</v>
      </c>
      <c r="AH480">
        <v>105</v>
      </c>
      <c r="AI480">
        <v>107</v>
      </c>
      <c r="AJ480">
        <v>86</v>
      </c>
      <c r="AK480" t="s">
        <v>134</v>
      </c>
      <c r="AL480" t="s">
        <v>359</v>
      </c>
      <c r="AM480">
        <v>0.3</v>
      </c>
      <c r="AN480">
        <v>4</v>
      </c>
      <c r="AO480">
        <v>0</v>
      </c>
    </row>
    <row r="481" spans="1:41">
      <c r="A481" t="s">
        <v>355</v>
      </c>
      <c r="B481">
        <v>2</v>
      </c>
      <c r="C481">
        <v>2</v>
      </c>
      <c r="D481">
        <v>1</v>
      </c>
      <c r="E481">
        <v>1</v>
      </c>
      <c r="F481">
        <v>1</v>
      </c>
      <c r="G481">
        <v>0.5</v>
      </c>
      <c r="H481">
        <v>1</v>
      </c>
      <c r="I481">
        <v>1</v>
      </c>
      <c r="J481">
        <v>2</v>
      </c>
      <c r="K481">
        <v>1</v>
      </c>
      <c r="L481">
        <v>1</v>
      </c>
      <c r="M481">
        <v>1</v>
      </c>
      <c r="N481">
        <v>1</v>
      </c>
      <c r="O481">
        <v>1</v>
      </c>
      <c r="P481">
        <v>0.5</v>
      </c>
      <c r="Q481">
        <v>1</v>
      </c>
      <c r="R481">
        <v>1</v>
      </c>
      <c r="S481">
        <v>1</v>
      </c>
      <c r="T481">
        <v>75</v>
      </c>
      <c r="U481">
        <v>20480</v>
      </c>
      <c r="V481">
        <v>140</v>
      </c>
      <c r="W481">
        <v>580</v>
      </c>
      <c r="X481" t="s">
        <v>545</v>
      </c>
      <c r="Y481" t="s">
        <v>1676</v>
      </c>
      <c r="Z481">
        <v>130</v>
      </c>
      <c r="AA481">
        <v>1250000</v>
      </c>
      <c r="AB481">
        <v>0.3</v>
      </c>
      <c r="AC481">
        <v>75</v>
      </c>
      <c r="AD481" t="s">
        <v>1677</v>
      </c>
      <c r="AE481" t="s">
        <v>1678</v>
      </c>
      <c r="AG481">
        <v>480</v>
      </c>
      <c r="AH481">
        <v>75</v>
      </c>
      <c r="AI481">
        <v>130</v>
      </c>
      <c r="AJ481">
        <v>95</v>
      </c>
      <c r="AK481" t="s">
        <v>266</v>
      </c>
      <c r="AM481">
        <v>0.3</v>
      </c>
      <c r="AN481">
        <v>4</v>
      </c>
      <c r="AO481">
        <v>1</v>
      </c>
    </row>
    <row r="482" spans="1:41">
      <c r="A482" t="s">
        <v>355</v>
      </c>
      <c r="B482">
        <v>2</v>
      </c>
      <c r="C482">
        <v>2</v>
      </c>
      <c r="D482">
        <v>1</v>
      </c>
      <c r="E482">
        <v>1</v>
      </c>
      <c r="F482">
        <v>1</v>
      </c>
      <c r="G482">
        <v>0.5</v>
      </c>
      <c r="H482">
        <v>1</v>
      </c>
      <c r="I482">
        <v>1</v>
      </c>
      <c r="J482">
        <v>2</v>
      </c>
      <c r="K482">
        <v>1</v>
      </c>
      <c r="L482">
        <v>1</v>
      </c>
      <c r="M482">
        <v>1</v>
      </c>
      <c r="N482">
        <v>1</v>
      </c>
      <c r="O482">
        <v>1</v>
      </c>
      <c r="P482">
        <v>0.5</v>
      </c>
      <c r="Q482">
        <v>1</v>
      </c>
      <c r="R482">
        <v>1</v>
      </c>
      <c r="S482">
        <v>1</v>
      </c>
      <c r="T482">
        <v>105</v>
      </c>
      <c r="U482">
        <v>20480</v>
      </c>
      <c r="V482">
        <v>140</v>
      </c>
      <c r="W482">
        <v>580</v>
      </c>
      <c r="X482" t="s">
        <v>545</v>
      </c>
      <c r="Y482" t="s">
        <v>998</v>
      </c>
      <c r="Z482">
        <v>105</v>
      </c>
      <c r="AA482">
        <v>1250000</v>
      </c>
      <c r="AB482">
        <v>0.3</v>
      </c>
      <c r="AC482">
        <v>80</v>
      </c>
      <c r="AD482" t="s">
        <v>1679</v>
      </c>
      <c r="AE482" t="s">
        <v>1680</v>
      </c>
      <c r="AG482">
        <v>481</v>
      </c>
      <c r="AH482">
        <v>105</v>
      </c>
      <c r="AI482">
        <v>105</v>
      </c>
      <c r="AJ482">
        <v>80</v>
      </c>
      <c r="AK482" t="s">
        <v>266</v>
      </c>
      <c r="AM482">
        <v>0.3</v>
      </c>
      <c r="AN482">
        <v>4</v>
      </c>
      <c r="AO482">
        <v>1</v>
      </c>
    </row>
    <row r="483" spans="1:41">
      <c r="A483" t="s">
        <v>355</v>
      </c>
      <c r="B483">
        <v>2</v>
      </c>
      <c r="C483">
        <v>2</v>
      </c>
      <c r="D483">
        <v>1</v>
      </c>
      <c r="E483">
        <v>1</v>
      </c>
      <c r="F483">
        <v>1</v>
      </c>
      <c r="G483">
        <v>0.5</v>
      </c>
      <c r="H483">
        <v>1</v>
      </c>
      <c r="I483">
        <v>1</v>
      </c>
      <c r="J483">
        <v>2</v>
      </c>
      <c r="K483">
        <v>1</v>
      </c>
      <c r="L483">
        <v>1</v>
      </c>
      <c r="M483">
        <v>1</v>
      </c>
      <c r="N483">
        <v>1</v>
      </c>
      <c r="O483">
        <v>1</v>
      </c>
      <c r="P483">
        <v>0.5</v>
      </c>
      <c r="Q483">
        <v>1</v>
      </c>
      <c r="R483">
        <v>1</v>
      </c>
      <c r="S483">
        <v>1</v>
      </c>
      <c r="T483">
        <v>125</v>
      </c>
      <c r="U483">
        <v>20480</v>
      </c>
      <c r="V483">
        <v>140</v>
      </c>
      <c r="W483">
        <v>580</v>
      </c>
      <c r="X483" t="s">
        <v>545</v>
      </c>
      <c r="Y483" t="s">
        <v>1681</v>
      </c>
      <c r="Z483">
        <v>70</v>
      </c>
      <c r="AA483">
        <v>1250000</v>
      </c>
      <c r="AB483">
        <v>0.3</v>
      </c>
      <c r="AC483">
        <v>75</v>
      </c>
      <c r="AD483" t="s">
        <v>1682</v>
      </c>
      <c r="AE483" t="s">
        <v>1683</v>
      </c>
      <c r="AG483">
        <v>482</v>
      </c>
      <c r="AH483">
        <v>125</v>
      </c>
      <c r="AI483">
        <v>70</v>
      </c>
      <c r="AJ483">
        <v>115</v>
      </c>
      <c r="AK483" t="s">
        <v>266</v>
      </c>
      <c r="AM483">
        <v>0.3</v>
      </c>
      <c r="AN483">
        <v>4</v>
      </c>
      <c r="AO483">
        <v>1</v>
      </c>
    </row>
    <row r="484" spans="1:41">
      <c r="A484" t="s">
        <v>1684</v>
      </c>
      <c r="B484">
        <v>0.5</v>
      </c>
      <c r="C484">
        <v>1</v>
      </c>
      <c r="D484">
        <v>1</v>
      </c>
      <c r="E484">
        <v>0.5</v>
      </c>
      <c r="F484">
        <v>1</v>
      </c>
      <c r="G484">
        <v>2</v>
      </c>
      <c r="H484">
        <v>1</v>
      </c>
      <c r="I484">
        <v>0.5</v>
      </c>
      <c r="J484">
        <v>1</v>
      </c>
      <c r="K484">
        <v>0.25</v>
      </c>
      <c r="L484">
        <v>2</v>
      </c>
      <c r="M484">
        <v>1</v>
      </c>
      <c r="N484">
        <v>0.5</v>
      </c>
      <c r="O484">
        <v>0</v>
      </c>
      <c r="P484">
        <v>0.5</v>
      </c>
      <c r="Q484">
        <v>0.5</v>
      </c>
      <c r="R484">
        <v>0.5</v>
      </c>
      <c r="S484">
        <v>0.5</v>
      </c>
      <c r="T484">
        <v>120</v>
      </c>
      <c r="U484">
        <v>30720</v>
      </c>
      <c r="V484">
        <v>0</v>
      </c>
      <c r="W484">
        <v>680</v>
      </c>
      <c r="X484" t="s">
        <v>545</v>
      </c>
      <c r="Y484" t="s">
        <v>1685</v>
      </c>
      <c r="Z484">
        <v>120</v>
      </c>
      <c r="AA484">
        <v>1250000</v>
      </c>
      <c r="AB484">
        <v>5.4</v>
      </c>
      <c r="AC484">
        <v>100</v>
      </c>
      <c r="AD484" t="s">
        <v>1686</v>
      </c>
      <c r="AE484" t="s">
        <v>1687</v>
      </c>
      <c r="AG484">
        <v>483</v>
      </c>
      <c r="AH484">
        <v>150</v>
      </c>
      <c r="AI484">
        <v>100</v>
      </c>
      <c r="AJ484">
        <v>90</v>
      </c>
      <c r="AK484" t="s">
        <v>323</v>
      </c>
      <c r="AL484" t="s">
        <v>558</v>
      </c>
      <c r="AM484">
        <v>683</v>
      </c>
      <c r="AN484">
        <v>4</v>
      </c>
      <c r="AO484">
        <v>1</v>
      </c>
    </row>
    <row r="485" spans="1:41">
      <c r="A485" t="s">
        <v>1684</v>
      </c>
      <c r="B485">
        <v>1</v>
      </c>
      <c r="C485">
        <v>1</v>
      </c>
      <c r="D485">
        <v>2</v>
      </c>
      <c r="E485">
        <v>1</v>
      </c>
      <c r="F485">
        <v>2</v>
      </c>
      <c r="G485">
        <v>1</v>
      </c>
      <c r="H485">
        <v>0.25</v>
      </c>
      <c r="I485">
        <v>1</v>
      </c>
      <c r="J485">
        <v>1</v>
      </c>
      <c r="K485">
        <v>1</v>
      </c>
      <c r="L485">
        <v>1</v>
      </c>
      <c r="M485">
        <v>1</v>
      </c>
      <c r="N485">
        <v>1</v>
      </c>
      <c r="O485">
        <v>1</v>
      </c>
      <c r="P485">
        <v>1</v>
      </c>
      <c r="Q485">
        <v>1</v>
      </c>
      <c r="R485">
        <v>0.5</v>
      </c>
      <c r="S485">
        <v>0.25</v>
      </c>
      <c r="T485">
        <v>120</v>
      </c>
      <c r="U485">
        <v>30720</v>
      </c>
      <c r="V485">
        <v>0</v>
      </c>
      <c r="W485">
        <v>680</v>
      </c>
      <c r="X485" t="s">
        <v>545</v>
      </c>
      <c r="Y485" t="s">
        <v>1688</v>
      </c>
      <c r="Z485">
        <v>100</v>
      </c>
      <c r="AA485">
        <v>1250000</v>
      </c>
      <c r="AB485">
        <v>4.2</v>
      </c>
      <c r="AC485">
        <v>90</v>
      </c>
      <c r="AD485" t="s">
        <v>1689</v>
      </c>
      <c r="AE485" t="s">
        <v>1690</v>
      </c>
      <c r="AG485">
        <v>484</v>
      </c>
      <c r="AH485">
        <v>150</v>
      </c>
      <c r="AI485">
        <v>120</v>
      </c>
      <c r="AJ485">
        <v>100</v>
      </c>
      <c r="AK485" t="s">
        <v>67</v>
      </c>
      <c r="AL485" t="s">
        <v>558</v>
      </c>
      <c r="AM485">
        <v>336</v>
      </c>
      <c r="AN485">
        <v>4</v>
      </c>
      <c r="AO485">
        <v>1</v>
      </c>
    </row>
    <row r="486" spans="1:41">
      <c r="A486" t="s">
        <v>1691</v>
      </c>
      <c r="B486">
        <v>0.25</v>
      </c>
      <c r="C486">
        <v>1</v>
      </c>
      <c r="D486">
        <v>0.5</v>
      </c>
      <c r="E486">
        <v>1</v>
      </c>
      <c r="F486">
        <v>0.25</v>
      </c>
      <c r="G486">
        <v>2</v>
      </c>
      <c r="H486">
        <v>1</v>
      </c>
      <c r="I486">
        <v>0.5</v>
      </c>
      <c r="J486">
        <v>1</v>
      </c>
      <c r="K486">
        <v>0.25</v>
      </c>
      <c r="L486">
        <v>4</v>
      </c>
      <c r="M486">
        <v>0.25</v>
      </c>
      <c r="N486">
        <v>0.5</v>
      </c>
      <c r="O486">
        <v>0</v>
      </c>
      <c r="P486">
        <v>0.5</v>
      </c>
      <c r="Q486">
        <v>1</v>
      </c>
      <c r="R486">
        <v>0.25</v>
      </c>
      <c r="S486">
        <v>2</v>
      </c>
      <c r="T486">
        <v>90</v>
      </c>
      <c r="U486">
        <v>2560</v>
      </c>
      <c r="V486">
        <v>100</v>
      </c>
      <c r="W486">
        <v>600</v>
      </c>
      <c r="X486" t="s">
        <v>545</v>
      </c>
      <c r="Y486" t="s">
        <v>1692</v>
      </c>
      <c r="Z486">
        <v>106</v>
      </c>
      <c r="AA486">
        <v>1250000</v>
      </c>
      <c r="AB486">
        <v>1.7</v>
      </c>
      <c r="AC486">
        <v>91</v>
      </c>
      <c r="AD486" t="s">
        <v>1693</v>
      </c>
      <c r="AE486" t="s">
        <v>1694</v>
      </c>
      <c r="AF486">
        <v>50</v>
      </c>
      <c r="AG486">
        <v>485</v>
      </c>
      <c r="AH486">
        <v>130</v>
      </c>
      <c r="AI486">
        <v>106</v>
      </c>
      <c r="AJ486">
        <v>77</v>
      </c>
      <c r="AK486" t="s">
        <v>56</v>
      </c>
      <c r="AL486" t="s">
        <v>323</v>
      </c>
      <c r="AM486">
        <v>430</v>
      </c>
      <c r="AN486">
        <v>4</v>
      </c>
      <c r="AO486">
        <v>1</v>
      </c>
    </row>
    <row r="487" spans="1:41">
      <c r="A487" t="s">
        <v>1695</v>
      </c>
      <c r="B487">
        <v>1</v>
      </c>
      <c r="C487">
        <v>1</v>
      </c>
      <c r="D487">
        <v>1</v>
      </c>
      <c r="E487">
        <v>1</v>
      </c>
      <c r="F487">
        <v>1</v>
      </c>
      <c r="G487">
        <v>2</v>
      </c>
      <c r="H487">
        <v>1</v>
      </c>
      <c r="I487">
        <v>1</v>
      </c>
      <c r="J487">
        <v>0</v>
      </c>
      <c r="K487">
        <v>1</v>
      </c>
      <c r="L487">
        <v>1</v>
      </c>
      <c r="M487">
        <v>1</v>
      </c>
      <c r="N487">
        <v>1</v>
      </c>
      <c r="O487">
        <v>1</v>
      </c>
      <c r="P487">
        <v>1</v>
      </c>
      <c r="Q487">
        <v>1</v>
      </c>
      <c r="R487">
        <v>1</v>
      </c>
      <c r="S487">
        <v>1</v>
      </c>
      <c r="T487">
        <v>160</v>
      </c>
      <c r="U487">
        <v>30720</v>
      </c>
      <c r="V487">
        <v>0</v>
      </c>
      <c r="W487">
        <v>670</v>
      </c>
      <c r="X487" t="s">
        <v>545</v>
      </c>
      <c r="Y487" t="s">
        <v>1696</v>
      </c>
      <c r="Z487">
        <v>110</v>
      </c>
      <c r="AA487">
        <v>1250000</v>
      </c>
      <c r="AB487">
        <v>3.7</v>
      </c>
      <c r="AC487">
        <v>110</v>
      </c>
      <c r="AD487" t="s">
        <v>1697</v>
      </c>
      <c r="AE487" t="s">
        <v>1698</v>
      </c>
      <c r="AG487">
        <v>486</v>
      </c>
      <c r="AH487">
        <v>80</v>
      </c>
      <c r="AI487">
        <v>110</v>
      </c>
      <c r="AJ487">
        <v>100</v>
      </c>
      <c r="AK487" t="s">
        <v>102</v>
      </c>
      <c r="AM487">
        <v>420</v>
      </c>
      <c r="AN487">
        <v>4</v>
      </c>
      <c r="AO487">
        <v>1</v>
      </c>
    </row>
    <row r="488" spans="1:41">
      <c r="A488" t="s">
        <v>1699</v>
      </c>
      <c r="B488">
        <v>0.5</v>
      </c>
      <c r="C488">
        <v>2</v>
      </c>
      <c r="D488">
        <v>2</v>
      </c>
      <c r="E488">
        <v>0.5</v>
      </c>
      <c r="F488">
        <v>2</v>
      </c>
      <c r="G488">
        <v>0</v>
      </c>
      <c r="H488">
        <v>0.5</v>
      </c>
      <c r="I488">
        <v>1</v>
      </c>
      <c r="J488">
        <v>2</v>
      </c>
      <c r="K488">
        <v>0.5</v>
      </c>
      <c r="L488">
        <v>1</v>
      </c>
      <c r="M488">
        <v>2</v>
      </c>
      <c r="N488">
        <v>0</v>
      </c>
      <c r="O488">
        <v>0.5</v>
      </c>
      <c r="P488">
        <v>1</v>
      </c>
      <c r="Q488">
        <v>1</v>
      </c>
      <c r="R488">
        <v>1</v>
      </c>
      <c r="S488">
        <v>0.5</v>
      </c>
      <c r="T488">
        <v>120</v>
      </c>
      <c r="U488">
        <v>30720</v>
      </c>
      <c r="V488">
        <v>0</v>
      </c>
      <c r="W488">
        <v>680</v>
      </c>
      <c r="X488" t="s">
        <v>545</v>
      </c>
      <c r="Y488" t="s">
        <v>1700</v>
      </c>
      <c r="Z488">
        <v>100</v>
      </c>
      <c r="AA488">
        <v>1250000</v>
      </c>
      <c r="AB488">
        <v>4.5</v>
      </c>
      <c r="AC488">
        <v>150</v>
      </c>
      <c r="AD488" t="s">
        <v>1701</v>
      </c>
      <c r="AE488" t="s">
        <v>1702</v>
      </c>
      <c r="AG488">
        <v>487</v>
      </c>
      <c r="AH488">
        <v>120</v>
      </c>
      <c r="AI488">
        <v>100</v>
      </c>
      <c r="AJ488">
        <v>90</v>
      </c>
      <c r="AK488" t="s">
        <v>359</v>
      </c>
      <c r="AL488" t="s">
        <v>558</v>
      </c>
      <c r="AM488">
        <v>750</v>
      </c>
      <c r="AN488">
        <v>4</v>
      </c>
      <c r="AO488">
        <v>1</v>
      </c>
    </row>
    <row r="489" spans="1:41">
      <c r="A489" t="s">
        <v>355</v>
      </c>
      <c r="B489">
        <v>2</v>
      </c>
      <c r="C489">
        <v>2</v>
      </c>
      <c r="D489">
        <v>1</v>
      </c>
      <c r="E489">
        <v>1</v>
      </c>
      <c r="F489">
        <v>1</v>
      </c>
      <c r="G489">
        <v>0.5</v>
      </c>
      <c r="H489">
        <v>1</v>
      </c>
      <c r="I489">
        <v>1</v>
      </c>
      <c r="J489">
        <v>2</v>
      </c>
      <c r="K489">
        <v>1</v>
      </c>
      <c r="L489">
        <v>1</v>
      </c>
      <c r="M489">
        <v>1</v>
      </c>
      <c r="N489">
        <v>1</v>
      </c>
      <c r="O489">
        <v>1</v>
      </c>
      <c r="P489">
        <v>0.5</v>
      </c>
      <c r="Q489">
        <v>1</v>
      </c>
      <c r="R489">
        <v>1</v>
      </c>
      <c r="S489">
        <v>1</v>
      </c>
      <c r="T489">
        <v>70</v>
      </c>
      <c r="U489">
        <v>30720</v>
      </c>
      <c r="V489">
        <v>100</v>
      </c>
      <c r="W489">
        <v>600</v>
      </c>
      <c r="X489" t="s">
        <v>545</v>
      </c>
      <c r="Y489" t="s">
        <v>1703</v>
      </c>
      <c r="Z489">
        <v>120</v>
      </c>
      <c r="AA489">
        <v>1250000</v>
      </c>
      <c r="AB489">
        <v>1.5</v>
      </c>
      <c r="AC489">
        <v>120</v>
      </c>
      <c r="AD489" t="s">
        <v>1704</v>
      </c>
      <c r="AE489" t="s">
        <v>1705</v>
      </c>
      <c r="AF489">
        <v>0</v>
      </c>
      <c r="AG489">
        <v>488</v>
      </c>
      <c r="AH489">
        <v>75</v>
      </c>
      <c r="AI489">
        <v>130</v>
      </c>
      <c r="AJ489">
        <v>85</v>
      </c>
      <c r="AK489" t="s">
        <v>266</v>
      </c>
      <c r="AM489">
        <v>85.6</v>
      </c>
      <c r="AN489">
        <v>4</v>
      </c>
      <c r="AO489">
        <v>1</v>
      </c>
    </row>
    <row r="490" spans="1:41" hidden="1">
      <c r="A490" t="s">
        <v>1706</v>
      </c>
      <c r="B490">
        <v>1</v>
      </c>
      <c r="C490">
        <v>1</v>
      </c>
      <c r="D490">
        <v>1</v>
      </c>
      <c r="E490">
        <v>2</v>
      </c>
      <c r="F490">
        <v>1</v>
      </c>
      <c r="G490">
        <v>1</v>
      </c>
      <c r="H490">
        <v>0.5</v>
      </c>
      <c r="I490">
        <v>1</v>
      </c>
      <c r="J490">
        <v>1</v>
      </c>
      <c r="K490">
        <v>2</v>
      </c>
      <c r="L490">
        <v>1</v>
      </c>
      <c r="M490">
        <v>0.5</v>
      </c>
      <c r="N490">
        <v>1</v>
      </c>
      <c r="O490">
        <v>1</v>
      </c>
      <c r="P490">
        <v>1</v>
      </c>
      <c r="Q490">
        <v>1</v>
      </c>
      <c r="R490">
        <v>0.5</v>
      </c>
      <c r="S490">
        <v>0.5</v>
      </c>
      <c r="T490">
        <v>80</v>
      </c>
      <c r="U490">
        <v>10240</v>
      </c>
      <c r="V490">
        <v>70</v>
      </c>
      <c r="W490">
        <v>480</v>
      </c>
      <c r="X490" t="s">
        <v>430</v>
      </c>
      <c r="Y490" t="s">
        <v>1707</v>
      </c>
      <c r="Z490">
        <v>80</v>
      </c>
      <c r="AA490">
        <v>1250000</v>
      </c>
      <c r="AB490">
        <v>0.4</v>
      </c>
      <c r="AC490">
        <v>80</v>
      </c>
      <c r="AD490" t="s">
        <v>1708</v>
      </c>
      <c r="AE490" t="s">
        <v>1709</v>
      </c>
      <c r="AG490">
        <v>489</v>
      </c>
      <c r="AH490">
        <v>80</v>
      </c>
      <c r="AI490">
        <v>80</v>
      </c>
      <c r="AJ490">
        <v>80</v>
      </c>
      <c r="AK490" t="s">
        <v>67</v>
      </c>
      <c r="AM490">
        <v>3.1</v>
      </c>
      <c r="AN490">
        <v>4</v>
      </c>
      <c r="AO490">
        <v>0</v>
      </c>
    </row>
    <row r="491" spans="1:41">
      <c r="A491" t="s">
        <v>1706</v>
      </c>
      <c r="B491">
        <v>1</v>
      </c>
      <c r="C491">
        <v>1</v>
      </c>
      <c r="D491">
        <v>1</v>
      </c>
      <c r="E491">
        <v>2</v>
      </c>
      <c r="F491">
        <v>1</v>
      </c>
      <c r="G491">
        <v>1</v>
      </c>
      <c r="H491">
        <v>0.5</v>
      </c>
      <c r="I491">
        <v>1</v>
      </c>
      <c r="J491">
        <v>1</v>
      </c>
      <c r="K491">
        <v>2</v>
      </c>
      <c r="L491">
        <v>1</v>
      </c>
      <c r="M491">
        <v>0.5</v>
      </c>
      <c r="N491">
        <v>1</v>
      </c>
      <c r="O491">
        <v>1</v>
      </c>
      <c r="P491">
        <v>1</v>
      </c>
      <c r="Q491">
        <v>1</v>
      </c>
      <c r="R491">
        <v>0.5</v>
      </c>
      <c r="S491">
        <v>0.5</v>
      </c>
      <c r="T491">
        <v>100</v>
      </c>
      <c r="U491">
        <v>2560</v>
      </c>
      <c r="V491">
        <v>70</v>
      </c>
      <c r="W491">
        <v>600</v>
      </c>
      <c r="X491" t="s">
        <v>545</v>
      </c>
      <c r="Y491" t="s">
        <v>1710</v>
      </c>
      <c r="Z491">
        <v>100</v>
      </c>
      <c r="AA491">
        <v>1250000</v>
      </c>
      <c r="AB491">
        <v>0.3</v>
      </c>
      <c r="AC491">
        <v>100</v>
      </c>
      <c r="AD491" t="s">
        <v>1711</v>
      </c>
      <c r="AE491" t="s">
        <v>1712</v>
      </c>
      <c r="AG491">
        <v>490</v>
      </c>
      <c r="AH491">
        <v>100</v>
      </c>
      <c r="AI491">
        <v>100</v>
      </c>
      <c r="AJ491">
        <v>100</v>
      </c>
      <c r="AK491" t="s">
        <v>67</v>
      </c>
      <c r="AM491">
        <v>1.4</v>
      </c>
      <c r="AN491">
        <v>4</v>
      </c>
      <c r="AO491">
        <v>1</v>
      </c>
    </row>
    <row r="492" spans="1:41">
      <c r="A492" t="s">
        <v>1713</v>
      </c>
      <c r="B492">
        <v>2</v>
      </c>
      <c r="C492">
        <v>0.5</v>
      </c>
      <c r="D492">
        <v>1</v>
      </c>
      <c r="E492">
        <v>1</v>
      </c>
      <c r="F492">
        <v>2</v>
      </c>
      <c r="G492">
        <v>2</v>
      </c>
      <c r="H492">
        <v>1</v>
      </c>
      <c r="I492">
        <v>1</v>
      </c>
      <c r="J492">
        <v>0.5</v>
      </c>
      <c r="K492">
        <v>1</v>
      </c>
      <c r="L492">
        <v>1</v>
      </c>
      <c r="M492">
        <v>1</v>
      </c>
      <c r="N492">
        <v>1</v>
      </c>
      <c r="O492">
        <v>1</v>
      </c>
      <c r="P492">
        <v>0</v>
      </c>
      <c r="Q492">
        <v>1</v>
      </c>
      <c r="R492">
        <v>1</v>
      </c>
      <c r="S492">
        <v>1</v>
      </c>
      <c r="T492">
        <v>90</v>
      </c>
      <c r="U492">
        <v>30720</v>
      </c>
      <c r="V492">
        <v>0</v>
      </c>
      <c r="W492">
        <v>600</v>
      </c>
      <c r="X492" t="s">
        <v>545</v>
      </c>
      <c r="Y492" t="s">
        <v>1714</v>
      </c>
      <c r="Z492">
        <v>90</v>
      </c>
      <c r="AA492">
        <v>1250000</v>
      </c>
      <c r="AB492">
        <v>1.5</v>
      </c>
      <c r="AC492">
        <v>70</v>
      </c>
      <c r="AD492" t="s">
        <v>1715</v>
      </c>
      <c r="AE492" t="s">
        <v>1716</v>
      </c>
      <c r="AG492">
        <v>491</v>
      </c>
      <c r="AH492">
        <v>135</v>
      </c>
      <c r="AI492">
        <v>90</v>
      </c>
      <c r="AJ492">
        <v>125</v>
      </c>
      <c r="AK492" t="s">
        <v>112</v>
      </c>
      <c r="AM492">
        <v>50.5</v>
      </c>
      <c r="AN492">
        <v>4</v>
      </c>
      <c r="AO492">
        <v>1</v>
      </c>
    </row>
    <row r="493" spans="1:41">
      <c r="A493" t="s">
        <v>1717</v>
      </c>
      <c r="B493">
        <v>2</v>
      </c>
      <c r="C493">
        <v>1</v>
      </c>
      <c r="D493">
        <v>1</v>
      </c>
      <c r="E493">
        <v>0.5</v>
      </c>
      <c r="F493">
        <v>1</v>
      </c>
      <c r="G493">
        <v>1</v>
      </c>
      <c r="H493">
        <v>2</v>
      </c>
      <c r="I493">
        <v>2</v>
      </c>
      <c r="J493">
        <v>1</v>
      </c>
      <c r="K493">
        <v>0.5</v>
      </c>
      <c r="L493">
        <v>0.5</v>
      </c>
      <c r="M493">
        <v>2</v>
      </c>
      <c r="N493">
        <v>1</v>
      </c>
      <c r="O493">
        <v>2</v>
      </c>
      <c r="P493">
        <v>1</v>
      </c>
      <c r="Q493">
        <v>1</v>
      </c>
      <c r="R493">
        <v>1</v>
      </c>
      <c r="S493">
        <v>0.5</v>
      </c>
      <c r="T493">
        <v>103</v>
      </c>
      <c r="U493">
        <v>30720</v>
      </c>
      <c r="V493">
        <v>100</v>
      </c>
      <c r="W493">
        <v>600</v>
      </c>
      <c r="X493" t="s">
        <v>42</v>
      </c>
      <c r="Y493" t="s">
        <v>1718</v>
      </c>
      <c r="Z493">
        <v>75</v>
      </c>
      <c r="AA493">
        <v>1059860</v>
      </c>
      <c r="AB493">
        <v>0.2</v>
      </c>
      <c r="AC493">
        <v>100</v>
      </c>
      <c r="AD493" t="s">
        <v>1719</v>
      </c>
      <c r="AE493" t="s">
        <v>1720</v>
      </c>
      <c r="AG493">
        <v>492</v>
      </c>
      <c r="AH493">
        <v>120</v>
      </c>
      <c r="AI493">
        <v>75</v>
      </c>
      <c r="AJ493">
        <v>127</v>
      </c>
      <c r="AK493" t="s">
        <v>46</v>
      </c>
      <c r="AL493" t="s">
        <v>46</v>
      </c>
      <c r="AM493">
        <v>2.1</v>
      </c>
      <c r="AN493">
        <v>4</v>
      </c>
      <c r="AO493">
        <v>1</v>
      </c>
    </row>
    <row r="494" spans="1:41">
      <c r="A494" t="s">
        <v>1721</v>
      </c>
      <c r="B494">
        <v>1</v>
      </c>
      <c r="C494">
        <v>1</v>
      </c>
      <c r="D494">
        <v>1</v>
      </c>
      <c r="E494">
        <v>1</v>
      </c>
      <c r="F494">
        <v>1</v>
      </c>
      <c r="G494">
        <v>2</v>
      </c>
      <c r="H494">
        <v>1</v>
      </c>
      <c r="I494">
        <v>1</v>
      </c>
      <c r="J494">
        <v>0</v>
      </c>
      <c r="K494">
        <v>1</v>
      </c>
      <c r="L494">
        <v>1</v>
      </c>
      <c r="M494">
        <v>1</v>
      </c>
      <c r="N494">
        <v>1</v>
      </c>
      <c r="O494">
        <v>1</v>
      </c>
      <c r="P494">
        <v>1</v>
      </c>
      <c r="Q494">
        <v>1</v>
      </c>
      <c r="R494">
        <v>1</v>
      </c>
      <c r="S494">
        <v>1</v>
      </c>
      <c r="T494">
        <v>120</v>
      </c>
      <c r="U494">
        <v>30720</v>
      </c>
      <c r="V494">
        <v>0</v>
      </c>
      <c r="W494">
        <v>720</v>
      </c>
      <c r="X494" t="s">
        <v>545</v>
      </c>
      <c r="Y494" t="s">
        <v>1722</v>
      </c>
      <c r="Z494">
        <v>120</v>
      </c>
      <c r="AA494">
        <v>1250000</v>
      </c>
      <c r="AB494">
        <v>3.2</v>
      </c>
      <c r="AC494">
        <v>120</v>
      </c>
      <c r="AD494" t="s">
        <v>1723</v>
      </c>
      <c r="AE494" t="s">
        <v>1724</v>
      </c>
      <c r="AG494">
        <v>493</v>
      </c>
      <c r="AH494">
        <v>120</v>
      </c>
      <c r="AI494">
        <v>120</v>
      </c>
      <c r="AJ494">
        <v>120</v>
      </c>
      <c r="AK494" t="s">
        <v>102</v>
      </c>
      <c r="AM494">
        <v>320</v>
      </c>
      <c r="AN494">
        <v>4</v>
      </c>
      <c r="AO494">
        <v>1</v>
      </c>
    </row>
  </sheetData>
  <autoFilter ref="A1:AO494" xr:uid="{28F5A67F-4C3E-474F-AE07-7E2DAAF9DE01}">
    <filterColumn colId="40">
      <filters>
        <filter val="1"/>
      </filters>
    </filterColumn>
  </autoFilter>
  <pageMargins left="0.7" right="0.7" top="0.75" bottom="0.75" header="0.3" footer="0.3"/>
  <pageSetup paperSize="9" orientation="portrait" r:id="rId1"/>
  <headerFooter>
    <oddHeader>&amp;L&amp;"Calibri"&amp;12&amp;K03C03COpenbaar-Public&amp;1#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D4798-2E0A-4AEE-BE7E-92BE5866083F}">
  <dimension ref="A1:AR54"/>
  <sheetViews>
    <sheetView topLeftCell="R2" workbookViewId="0">
      <selection activeCell="R2" sqref="R2"/>
    </sheetView>
  </sheetViews>
  <sheetFormatPr defaultRowHeight="14.5"/>
  <cols>
    <col min="1" max="1" width="77.81640625" bestFit="1" customWidth="1"/>
    <col min="2" max="2" width="11.54296875" bestFit="1" customWidth="1"/>
    <col min="3" max="3" width="12.1796875" bestFit="1" customWidth="1"/>
    <col min="4" max="4" width="14.54296875" bestFit="1" customWidth="1"/>
    <col min="5" max="5" width="15" bestFit="1" customWidth="1"/>
    <col min="6" max="6" width="12.26953125" bestFit="1" customWidth="1"/>
    <col min="7" max="7" width="12.453125" bestFit="1" customWidth="1"/>
    <col min="8" max="8" width="11.453125" bestFit="1" customWidth="1"/>
    <col min="9" max="9" width="13.453125" bestFit="1" customWidth="1"/>
    <col min="10" max="10" width="13.26953125" bestFit="1" customWidth="1"/>
    <col min="11" max="11" width="12.7265625" bestFit="1" customWidth="1"/>
    <col min="12" max="12" width="14.7265625" bestFit="1" customWidth="1"/>
    <col min="13" max="13" width="10.81640625" bestFit="1" customWidth="1"/>
    <col min="14" max="14" width="14.7265625" bestFit="1" customWidth="1"/>
    <col min="15" max="15" width="14.453125" bestFit="1" customWidth="1"/>
    <col min="16" max="16" width="14.81640625" bestFit="1" customWidth="1"/>
    <col min="17" max="17" width="12" bestFit="1" customWidth="1"/>
    <col min="18" max="18" width="12.7265625" bestFit="1" customWidth="1"/>
    <col min="19" max="19" width="13.54296875" bestFit="1" customWidth="1"/>
    <col min="20" max="20" width="6.26953125" bestFit="1" customWidth="1"/>
    <col min="21" max="21" width="8.26953125" bestFit="1" customWidth="1"/>
    <col min="22" max="22" width="4" bestFit="1" customWidth="1"/>
    <col min="23" max="23" width="9.26953125" bestFit="1" customWidth="1"/>
    <col min="24" max="24" width="11.26953125" bestFit="1" customWidth="1"/>
    <col min="25" max="25" width="10.26953125" bestFit="1" customWidth="1"/>
    <col min="26" max="26" width="15.1796875" bestFit="1" customWidth="1"/>
    <col min="27" max="27" width="90.81640625" customWidth="1"/>
    <col min="28" max="28" width="72.453125" customWidth="1"/>
    <col min="29" max="29" width="22.453125" bestFit="1" customWidth="1"/>
    <col min="30" max="30" width="56.26953125" customWidth="1"/>
    <col min="31" max="31" width="9.453125" bestFit="1" customWidth="1"/>
    <col min="32" max="32" width="40" bestFit="1" customWidth="1"/>
    <col min="33" max="33" width="12" bestFit="1" customWidth="1"/>
    <col min="34" max="34" width="16.54296875" bestFit="1" customWidth="1"/>
    <col min="35" max="35" width="16.81640625" bestFit="1" customWidth="1"/>
    <col min="36" max="36" width="6.453125" bestFit="1" customWidth="1"/>
    <col min="37" max="38" width="7.81640625" bestFit="1" customWidth="1"/>
    <col min="39" max="39" width="10.1796875" bestFit="1" customWidth="1"/>
    <col min="40" max="40" width="10.7265625" bestFit="1" customWidth="1"/>
    <col min="41" max="41" width="12.26953125" bestFit="1"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25</v>
      </c>
      <c r="V1" s="1" t="s">
        <v>28</v>
      </c>
      <c r="W1" s="1" t="s">
        <v>33</v>
      </c>
      <c r="X1" s="1" t="s">
        <v>34</v>
      </c>
      <c r="Y1" s="1" t="s">
        <v>22</v>
      </c>
      <c r="Z1" s="1" t="s">
        <v>20</v>
      </c>
      <c r="AA1" s="1" t="s">
        <v>21</v>
      </c>
      <c r="AB1" s="1" t="s">
        <v>23</v>
      </c>
      <c r="AC1" s="1" t="s">
        <v>24</v>
      </c>
      <c r="AD1" s="1" t="s">
        <v>26</v>
      </c>
      <c r="AE1" s="1" t="s">
        <v>27</v>
      </c>
      <c r="AF1" s="1" t="s">
        <v>29</v>
      </c>
      <c r="AG1" s="1" t="s">
        <v>30</v>
      </c>
      <c r="AH1" s="1" t="s">
        <v>31</v>
      </c>
      <c r="AI1" s="1" t="s">
        <v>32</v>
      </c>
      <c r="AJ1" s="1" t="s">
        <v>35</v>
      </c>
      <c r="AK1" s="1" t="s">
        <v>36</v>
      </c>
      <c r="AL1" s="1" t="s">
        <v>37</v>
      </c>
      <c r="AM1" s="1" t="s">
        <v>38</v>
      </c>
      <c r="AN1" s="1" t="s">
        <v>39</v>
      </c>
      <c r="AO1" s="1" t="s">
        <v>40</v>
      </c>
    </row>
    <row r="2" spans="1:44" s="2" customFormat="1" ht="159.5">
      <c r="A2" s="2" t="s">
        <v>1998</v>
      </c>
      <c r="B2" s="2" t="s">
        <v>1725</v>
      </c>
      <c r="C2" s="2" t="s">
        <v>1725</v>
      </c>
      <c r="D2" s="2" t="s">
        <v>1725</v>
      </c>
      <c r="E2" s="2" t="s">
        <v>1725</v>
      </c>
      <c r="F2" s="2" t="s">
        <v>1725</v>
      </c>
      <c r="G2" s="2" t="s">
        <v>1725</v>
      </c>
      <c r="H2" s="2" t="s">
        <v>1725</v>
      </c>
      <c r="I2" s="2" t="s">
        <v>1725</v>
      </c>
      <c r="J2" s="2" t="s">
        <v>1725</v>
      </c>
      <c r="K2" s="2" t="s">
        <v>1725</v>
      </c>
      <c r="L2" s="2" t="s">
        <v>1725</v>
      </c>
      <c r="M2" s="2" t="s">
        <v>1725</v>
      </c>
      <c r="N2" s="2" t="s">
        <v>1725</v>
      </c>
      <c r="O2" s="2" t="s">
        <v>1725</v>
      </c>
      <c r="P2" s="2" t="s">
        <v>1725</v>
      </c>
      <c r="Q2" s="2" t="s">
        <v>1725</v>
      </c>
      <c r="R2" s="2" t="s">
        <v>1725</v>
      </c>
      <c r="S2" s="2" t="s">
        <v>1725</v>
      </c>
      <c r="T2" s="2" t="s">
        <v>1726</v>
      </c>
      <c r="U2" s="2" t="s">
        <v>1726</v>
      </c>
      <c r="V2" s="2" t="s">
        <v>1726</v>
      </c>
      <c r="W2" s="2" t="s">
        <v>1726</v>
      </c>
      <c r="X2" s="2" t="s">
        <v>1726</v>
      </c>
      <c r="Z2" s="2" t="s">
        <v>1732</v>
      </c>
      <c r="AA2" s="2" t="s">
        <v>1733</v>
      </c>
      <c r="AB2" s="2" t="s">
        <v>1734</v>
      </c>
      <c r="AC2" s="2" t="s">
        <v>1731</v>
      </c>
      <c r="AD2" s="2" t="s">
        <v>1746</v>
      </c>
      <c r="AE2" s="2" t="s">
        <v>1739</v>
      </c>
      <c r="AF2" s="2" t="s">
        <v>1740</v>
      </c>
      <c r="AG2" s="2" t="s">
        <v>1740</v>
      </c>
      <c r="AI2" s="2" t="s">
        <v>1741</v>
      </c>
      <c r="AN2" s="2" t="s">
        <v>1742</v>
      </c>
      <c r="AR2" s="2" t="s">
        <v>1743</v>
      </c>
    </row>
    <row r="3" spans="1:44">
      <c r="AD3" t="s">
        <v>1735</v>
      </c>
    </row>
    <row r="4" spans="1:44">
      <c r="A4" s="4" t="s">
        <v>2002</v>
      </c>
      <c r="AA4" t="s">
        <v>1735</v>
      </c>
    </row>
    <row r="5" spans="1:44">
      <c r="AB5" t="s">
        <v>1735</v>
      </c>
    </row>
    <row r="6" spans="1:44">
      <c r="A6" t="s">
        <v>2000</v>
      </c>
    </row>
    <row r="27" spans="5:30">
      <c r="E27" t="s">
        <v>2022</v>
      </c>
    </row>
    <row r="28" spans="5:30">
      <c r="E28" t="s">
        <v>2023</v>
      </c>
      <c r="AA28" t="s">
        <v>1736</v>
      </c>
      <c r="AD28" t="s">
        <v>1738</v>
      </c>
    </row>
    <row r="29" spans="5:30">
      <c r="E29" t="s">
        <v>2024</v>
      </c>
      <c r="AD29">
        <f>'Original Data'!AA2-1000000</f>
        <v>59860</v>
      </c>
    </row>
    <row r="30" spans="5:30">
      <c r="E30" t="s">
        <v>2025</v>
      </c>
    </row>
    <row r="31" spans="5:30">
      <c r="E31" t="s">
        <v>2026</v>
      </c>
    </row>
    <row r="53" spans="27:30">
      <c r="AA53" t="s">
        <v>1737</v>
      </c>
      <c r="AD53" t="s">
        <v>1744</v>
      </c>
    </row>
    <row r="54" spans="27:30">
      <c r="AD54" t="s">
        <v>1745</v>
      </c>
    </row>
  </sheetData>
  <sortState xmlns:xlrd2="http://schemas.microsoft.com/office/spreadsheetml/2017/richdata2" ref="BA2:BA11">
    <sortCondition ref="BA2:BA11"/>
  </sortState>
  <pageMargins left="0.7" right="0.7" top="0.75" bottom="0.75" header="0.3" footer="0.3"/>
  <pageSetup paperSize="9" orientation="portrait" r:id="rId1"/>
  <headerFooter>
    <oddHeader>&amp;L&amp;"Calibri"&amp;12&amp;K03C03COpenbaar-Public&amp;1#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87D7-DD1F-4560-B353-797C0D270295}">
  <dimension ref="B3:M22"/>
  <sheetViews>
    <sheetView workbookViewId="0">
      <selection activeCell="I23" sqref="I23"/>
    </sheetView>
  </sheetViews>
  <sheetFormatPr defaultRowHeight="14.5"/>
  <cols>
    <col min="7" max="7" width="9.1796875" customWidth="1"/>
  </cols>
  <sheetData>
    <row r="3" spans="2:13">
      <c r="B3" t="s">
        <v>2022</v>
      </c>
    </row>
    <row r="4" spans="2:13">
      <c r="B4" t="s">
        <v>2023</v>
      </c>
      <c r="J4" t="s">
        <v>2034</v>
      </c>
      <c r="M4" t="s">
        <v>2035</v>
      </c>
    </row>
    <row r="5" spans="2:13">
      <c r="B5" t="s">
        <v>2024</v>
      </c>
      <c r="I5" t="s">
        <v>2035</v>
      </c>
      <c r="M5" s="10">
        <v>0</v>
      </c>
    </row>
    <row r="6" spans="2:13">
      <c r="B6" t="s">
        <v>2025</v>
      </c>
      <c r="H6" t="s">
        <v>2017</v>
      </c>
      <c r="I6" s="15">
        <v>8.9999999999999993E-3</v>
      </c>
    </row>
    <row r="7" spans="2:13">
      <c r="B7" t="s">
        <v>2026</v>
      </c>
    </row>
    <row r="8" spans="2:13">
      <c r="J8" t="s">
        <v>2034</v>
      </c>
    </row>
    <row r="9" spans="2:13">
      <c r="M9" s="10">
        <v>0.16500000000000001</v>
      </c>
    </row>
    <row r="10" spans="2:13">
      <c r="B10" t="s">
        <v>2027</v>
      </c>
      <c r="I10" s="15">
        <v>1.7000000000000001E-2</v>
      </c>
    </row>
    <row r="11" spans="2:13">
      <c r="H11" t="s">
        <v>2017</v>
      </c>
    </row>
    <row r="12" spans="2:13">
      <c r="J12" t="s">
        <v>2034</v>
      </c>
    </row>
    <row r="13" spans="2:13">
      <c r="M13" s="10">
        <v>0.33600000000000002</v>
      </c>
    </row>
    <row r="14" spans="2:13">
      <c r="H14" t="s">
        <v>2017</v>
      </c>
      <c r="I14" s="15">
        <v>1.7000000000000001E-2</v>
      </c>
    </row>
    <row r="16" spans="2:13">
      <c r="J16" t="s">
        <v>2034</v>
      </c>
      <c r="M16" s="10">
        <v>0.43</v>
      </c>
    </row>
    <row r="18" spans="8:13">
      <c r="H18" t="s">
        <v>2017</v>
      </c>
      <c r="I18" s="15">
        <v>8.5000000000000006E-2</v>
      </c>
    </row>
    <row r="20" spans="8:13">
      <c r="J20" t="s">
        <v>2034</v>
      </c>
      <c r="M20" s="10">
        <v>0.5</v>
      </c>
    </row>
    <row r="22" spans="8:13">
      <c r="H22" t="s">
        <v>2017</v>
      </c>
      <c r="I22" s="14">
        <v>0</v>
      </c>
    </row>
  </sheetData>
  <pageMargins left="0.7" right="0.7" top="0.75" bottom="0.75" header="0.3" footer="0.3"/>
  <pageSetup paperSize="9" orientation="portrait" r:id="rId1"/>
  <headerFooter>
    <oddHeader>&amp;L&amp;"Calibri"&amp;12&amp;K03C03COpenbaar-Public&amp;1#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FA253-EAB4-441A-BD6A-6A5682DB59B5}">
  <dimension ref="A1:Z493"/>
  <sheetViews>
    <sheetView workbookViewId="0"/>
  </sheetViews>
  <sheetFormatPr defaultRowHeight="14.5"/>
  <sheetData>
    <row r="1" spans="1:23">
      <c r="A1" t="s">
        <v>1727</v>
      </c>
      <c r="B1" t="s">
        <v>1730</v>
      </c>
      <c r="D1" t="s">
        <v>1729</v>
      </c>
      <c r="E1" t="s">
        <v>1730</v>
      </c>
      <c r="G1" s="1" t="s">
        <v>23</v>
      </c>
      <c r="H1" t="s">
        <v>1728</v>
      </c>
      <c r="I1" s="1"/>
      <c r="U1" s="3" t="s">
        <v>1771</v>
      </c>
      <c r="V1" t="s">
        <v>1772</v>
      </c>
    </row>
    <row r="2" spans="1:23">
      <c r="A2">
        <v>1280</v>
      </c>
      <c r="B2">
        <v>1</v>
      </c>
      <c r="D2">
        <v>70</v>
      </c>
      <c r="E2">
        <v>1</v>
      </c>
      <c r="G2" s="5" t="s">
        <v>545</v>
      </c>
      <c r="H2">
        <v>1</v>
      </c>
      <c r="N2">
        <v>1059860</v>
      </c>
      <c r="U2" s="3" t="s">
        <v>1771</v>
      </c>
      <c r="V2" t="s">
        <v>1772</v>
      </c>
    </row>
    <row r="3" spans="1:23">
      <c r="A3">
        <v>2560</v>
      </c>
      <c r="B3">
        <v>2</v>
      </c>
      <c r="D3">
        <v>140</v>
      </c>
      <c r="E3">
        <v>2</v>
      </c>
      <c r="G3" s="5" t="s">
        <v>170</v>
      </c>
      <c r="H3">
        <v>2</v>
      </c>
      <c r="N3">
        <v>1000000</v>
      </c>
      <c r="U3" s="3" t="s">
        <v>1771</v>
      </c>
      <c r="V3" t="s">
        <v>1772</v>
      </c>
    </row>
    <row r="4" spans="1:23">
      <c r="A4">
        <v>3840</v>
      </c>
      <c r="B4">
        <v>3</v>
      </c>
      <c r="D4">
        <v>35</v>
      </c>
      <c r="E4">
        <v>3</v>
      </c>
      <c r="G4" s="5" t="s">
        <v>430</v>
      </c>
      <c r="H4">
        <v>3</v>
      </c>
      <c r="N4">
        <v>800000</v>
      </c>
      <c r="U4" s="3" t="s">
        <v>1773</v>
      </c>
      <c r="V4" t="s">
        <v>1774</v>
      </c>
    </row>
    <row r="5" spans="1:23">
      <c r="A5">
        <v>5120</v>
      </c>
      <c r="B5">
        <v>4</v>
      </c>
      <c r="D5">
        <v>0</v>
      </c>
      <c r="E5">
        <v>4</v>
      </c>
      <c r="G5" s="5" t="s">
        <v>502</v>
      </c>
      <c r="H5">
        <v>4</v>
      </c>
      <c r="N5">
        <v>1250000</v>
      </c>
      <c r="U5" s="3" t="s">
        <v>1773</v>
      </c>
      <c r="V5" t="s">
        <v>1774</v>
      </c>
    </row>
    <row r="6" spans="1:23">
      <c r="A6">
        <v>6400</v>
      </c>
      <c r="B6">
        <v>5</v>
      </c>
      <c r="D6">
        <v>100</v>
      </c>
      <c r="E6">
        <v>5</v>
      </c>
      <c r="G6" s="5" t="s">
        <v>42</v>
      </c>
      <c r="H6">
        <v>5</v>
      </c>
      <c r="N6">
        <v>1640000</v>
      </c>
      <c r="U6" s="3" t="s">
        <v>1773</v>
      </c>
      <c r="V6" t="s">
        <v>1774</v>
      </c>
    </row>
    <row r="7" spans="1:23">
      <c r="A7">
        <v>7680</v>
      </c>
      <c r="B7">
        <v>6</v>
      </c>
      <c r="D7">
        <v>90</v>
      </c>
      <c r="E7">
        <v>6</v>
      </c>
      <c r="G7" s="5" t="s">
        <v>185</v>
      </c>
      <c r="H7">
        <v>6</v>
      </c>
      <c r="N7">
        <v>600000</v>
      </c>
      <c r="U7" s="3" t="s">
        <v>1775</v>
      </c>
      <c r="V7" t="s">
        <v>1776</v>
      </c>
    </row>
    <row r="8" spans="1:23">
      <c r="A8">
        <v>8960</v>
      </c>
      <c r="B8">
        <v>7</v>
      </c>
      <c r="G8" s="5" t="s">
        <v>293</v>
      </c>
      <c r="H8">
        <v>7</v>
      </c>
      <c r="U8" s="3" t="s">
        <v>1775</v>
      </c>
      <c r="V8" t="s">
        <v>1776</v>
      </c>
    </row>
    <row r="9" spans="1:23">
      <c r="A9">
        <v>10240</v>
      </c>
      <c r="B9">
        <v>8</v>
      </c>
      <c r="G9" s="5" t="s">
        <v>675</v>
      </c>
      <c r="H9">
        <v>8</v>
      </c>
      <c r="U9" s="3" t="s">
        <v>1775</v>
      </c>
      <c r="V9" t="s">
        <v>1776</v>
      </c>
    </row>
    <row r="10" spans="1:23">
      <c r="A10">
        <v>20480</v>
      </c>
      <c r="B10">
        <v>9</v>
      </c>
      <c r="G10" s="5" t="s">
        <v>722</v>
      </c>
      <c r="H10">
        <v>9</v>
      </c>
      <c r="U10" s="3" t="s">
        <v>1777</v>
      </c>
      <c r="V10" t="s">
        <v>1778</v>
      </c>
    </row>
    <row r="11" spans="1:23">
      <c r="A11">
        <v>30720</v>
      </c>
      <c r="B11">
        <v>10</v>
      </c>
      <c r="G11" s="5" t="s">
        <v>136</v>
      </c>
      <c r="H11">
        <v>10</v>
      </c>
      <c r="U11" s="3" t="s">
        <v>1779</v>
      </c>
    </row>
    <row r="12" spans="1:23">
      <c r="G12" s="5" t="s">
        <v>119</v>
      </c>
      <c r="H12">
        <v>11</v>
      </c>
      <c r="U12" s="3" t="s">
        <v>1780</v>
      </c>
      <c r="V12" t="s">
        <v>1781</v>
      </c>
    </row>
    <row r="13" spans="1:23">
      <c r="G13" s="5" t="s">
        <v>267</v>
      </c>
      <c r="H13">
        <v>12</v>
      </c>
      <c r="U13" s="3" t="s">
        <v>1777</v>
      </c>
      <c r="V13" t="s">
        <v>1778</v>
      </c>
    </row>
    <row r="14" spans="1:23">
      <c r="G14" s="5" t="s">
        <v>81</v>
      </c>
      <c r="H14">
        <v>13</v>
      </c>
      <c r="U14" s="3" t="s">
        <v>1779</v>
      </c>
    </row>
    <row r="15" spans="1:23">
      <c r="G15" s="5" t="s">
        <v>1133</v>
      </c>
      <c r="H15">
        <v>14</v>
      </c>
      <c r="U15" s="3" t="s">
        <v>1782</v>
      </c>
      <c r="V15" t="s">
        <v>1783</v>
      </c>
    </row>
    <row r="16" spans="1:23">
      <c r="G16" s="5" t="s">
        <v>113</v>
      </c>
      <c r="H16">
        <v>15</v>
      </c>
      <c r="U16" s="3" t="s">
        <v>1784</v>
      </c>
      <c r="V16" t="s">
        <v>1785</v>
      </c>
      <c r="W16" t="s">
        <v>1786</v>
      </c>
    </row>
    <row r="17" spans="7:26">
      <c r="G17" s="5" t="s">
        <v>1543</v>
      </c>
      <c r="H17">
        <v>16</v>
      </c>
      <c r="U17" s="3" t="s">
        <v>1784</v>
      </c>
      <c r="V17" t="s">
        <v>1785</v>
      </c>
      <c r="W17" t="s">
        <v>1786</v>
      </c>
    </row>
    <row r="18" spans="7:26">
      <c r="G18" s="5" t="s">
        <v>1577</v>
      </c>
      <c r="H18">
        <v>17</v>
      </c>
      <c r="U18" s="3" t="s">
        <v>1784</v>
      </c>
      <c r="V18" t="s">
        <v>1785</v>
      </c>
      <c r="W18" t="s">
        <v>1786</v>
      </c>
    </row>
    <row r="19" spans="7:26">
      <c r="G19" s="5" t="s">
        <v>1538</v>
      </c>
      <c r="H19">
        <v>18</v>
      </c>
      <c r="U19" s="3" t="s">
        <v>1787</v>
      </c>
      <c r="V19" t="s">
        <v>1788</v>
      </c>
      <c r="W19" t="s">
        <v>1789</v>
      </c>
      <c r="X19" t="s">
        <v>1751</v>
      </c>
      <c r="Y19" t="s">
        <v>1750</v>
      </c>
      <c r="Z19" t="s">
        <v>1752</v>
      </c>
    </row>
    <row r="20" spans="7:26">
      <c r="G20" s="5" t="s">
        <v>164</v>
      </c>
      <c r="H20">
        <v>19</v>
      </c>
      <c r="U20" s="3" t="s">
        <v>1787</v>
      </c>
      <c r="V20" t="s">
        <v>1788</v>
      </c>
      <c r="W20" t="s">
        <v>1789</v>
      </c>
      <c r="X20" t="s">
        <v>1751</v>
      </c>
      <c r="Y20" t="s">
        <v>1750</v>
      </c>
      <c r="Z20" t="s">
        <v>1752</v>
      </c>
    </row>
    <row r="21" spans="7:26">
      <c r="G21" s="5" t="s">
        <v>1210</v>
      </c>
      <c r="H21">
        <v>20</v>
      </c>
      <c r="U21" s="3" t="s">
        <v>1784</v>
      </c>
      <c r="V21" t="s">
        <v>1783</v>
      </c>
    </row>
    <row r="22" spans="7:26">
      <c r="G22" s="5" t="s">
        <v>180</v>
      </c>
      <c r="H22">
        <v>21</v>
      </c>
      <c r="U22" s="3" t="s">
        <v>1784</v>
      </c>
      <c r="V22" t="s">
        <v>1783</v>
      </c>
    </row>
    <row r="23" spans="7:26">
      <c r="G23" s="5" t="s">
        <v>273</v>
      </c>
      <c r="H23">
        <v>22</v>
      </c>
      <c r="U23" s="3" t="s">
        <v>1790</v>
      </c>
      <c r="V23" t="s">
        <v>1791</v>
      </c>
      <c r="W23" t="s">
        <v>1792</v>
      </c>
    </row>
    <row r="24" spans="7:26">
      <c r="G24" s="5" t="s">
        <v>131</v>
      </c>
      <c r="H24">
        <v>23</v>
      </c>
      <c r="U24" s="3" t="s">
        <v>1790</v>
      </c>
      <c r="V24" t="s">
        <v>1791</v>
      </c>
      <c r="W24" t="s">
        <v>1792</v>
      </c>
    </row>
    <row r="25" spans="7:26">
      <c r="G25" s="5" t="s">
        <v>262</v>
      </c>
      <c r="H25">
        <v>24</v>
      </c>
      <c r="U25" s="3" t="s">
        <v>1793</v>
      </c>
      <c r="V25" t="s">
        <v>1794</v>
      </c>
    </row>
    <row r="26" spans="7:26">
      <c r="G26" s="5" t="s">
        <v>1206</v>
      </c>
      <c r="H26">
        <v>25</v>
      </c>
      <c r="U26" s="3" t="s">
        <v>1793</v>
      </c>
      <c r="V26" t="s">
        <v>1794</v>
      </c>
      <c r="W26" t="s">
        <v>1795</v>
      </c>
    </row>
    <row r="27" spans="7:26">
      <c r="G27" s="5" t="s">
        <v>377</v>
      </c>
      <c r="H27">
        <v>26</v>
      </c>
      <c r="U27" s="3" t="s">
        <v>1796</v>
      </c>
      <c r="V27" t="s">
        <v>1797</v>
      </c>
      <c r="W27" t="s">
        <v>1798</v>
      </c>
      <c r="X27" t="s">
        <v>1754</v>
      </c>
    </row>
    <row r="28" spans="7:26">
      <c r="G28" s="5" t="s">
        <v>147</v>
      </c>
      <c r="H28">
        <v>27</v>
      </c>
      <c r="U28" s="3" t="s">
        <v>1796</v>
      </c>
      <c r="V28" t="s">
        <v>1797</v>
      </c>
      <c r="W28" t="s">
        <v>1798</v>
      </c>
      <c r="X28" t="s">
        <v>1754</v>
      </c>
    </row>
    <row r="29" spans="7:26">
      <c r="G29" s="5" t="s">
        <v>75</v>
      </c>
      <c r="H29">
        <v>28</v>
      </c>
      <c r="U29" s="3" t="s">
        <v>1799</v>
      </c>
      <c r="V29" t="s">
        <v>1800</v>
      </c>
      <c r="W29" t="s">
        <v>1789</v>
      </c>
    </row>
    <row r="30" spans="7:26">
      <c r="U30" s="3" t="s">
        <v>1799</v>
      </c>
      <c r="V30" t="s">
        <v>1800</v>
      </c>
      <c r="W30" t="s">
        <v>1789</v>
      </c>
    </row>
    <row r="31" spans="7:26">
      <c r="U31" s="3" t="s">
        <v>1799</v>
      </c>
      <c r="V31" t="s">
        <v>1800</v>
      </c>
      <c r="W31" t="s">
        <v>1801</v>
      </c>
    </row>
    <row r="32" spans="7:26">
      <c r="U32" s="3" t="s">
        <v>1799</v>
      </c>
      <c r="V32" t="s">
        <v>1800</v>
      </c>
      <c r="W32" t="s">
        <v>1789</v>
      </c>
    </row>
    <row r="33" spans="21:24">
      <c r="U33" s="3" t="s">
        <v>1799</v>
      </c>
      <c r="V33" t="s">
        <v>1800</v>
      </c>
      <c r="W33" t="s">
        <v>1789</v>
      </c>
    </row>
    <row r="34" spans="21:24">
      <c r="U34" s="3" t="s">
        <v>1799</v>
      </c>
      <c r="V34" t="s">
        <v>1800</v>
      </c>
      <c r="W34" t="s">
        <v>1801</v>
      </c>
    </row>
    <row r="35" spans="21:24">
      <c r="U35" s="3" t="s">
        <v>1802</v>
      </c>
      <c r="V35" t="s">
        <v>1803</v>
      </c>
      <c r="W35" t="s">
        <v>1804</v>
      </c>
    </row>
    <row r="36" spans="21:24">
      <c r="U36" s="3" t="s">
        <v>1802</v>
      </c>
      <c r="V36" t="s">
        <v>1803</v>
      </c>
      <c r="W36" t="s">
        <v>1805</v>
      </c>
    </row>
    <row r="37" spans="21:24">
      <c r="U37" s="3" t="s">
        <v>1806</v>
      </c>
      <c r="V37" t="s">
        <v>1807</v>
      </c>
      <c r="W37" t="s">
        <v>1798</v>
      </c>
      <c r="X37" t="s">
        <v>1755</v>
      </c>
    </row>
    <row r="38" spans="21:24">
      <c r="U38" s="3" t="s">
        <v>1806</v>
      </c>
      <c r="V38" t="s">
        <v>1807</v>
      </c>
      <c r="W38" t="s">
        <v>1798</v>
      </c>
      <c r="X38" t="s">
        <v>1755</v>
      </c>
    </row>
    <row r="39" spans="21:24">
      <c r="U39" s="3" t="s">
        <v>1802</v>
      </c>
      <c r="V39" t="s">
        <v>1808</v>
      </c>
      <c r="W39" t="s">
        <v>1804</v>
      </c>
    </row>
    <row r="40" spans="21:24">
      <c r="U40" s="3" t="s">
        <v>1802</v>
      </c>
      <c r="V40" t="s">
        <v>1808</v>
      </c>
      <c r="W40" t="s">
        <v>1809</v>
      </c>
    </row>
    <row r="41" spans="21:24">
      <c r="U41" s="3" t="s">
        <v>1810</v>
      </c>
      <c r="V41" t="s">
        <v>1811</v>
      </c>
    </row>
    <row r="42" spans="21:24">
      <c r="U42" s="3" t="s">
        <v>1810</v>
      </c>
      <c r="V42" t="s">
        <v>1811</v>
      </c>
    </row>
    <row r="43" spans="21:24">
      <c r="U43" s="3" t="s">
        <v>1812</v>
      </c>
      <c r="V43" t="s">
        <v>1778</v>
      </c>
    </row>
    <row r="44" spans="21:24">
      <c r="U44" s="3" t="s">
        <v>1812</v>
      </c>
      <c r="V44" t="s">
        <v>1813</v>
      </c>
    </row>
    <row r="45" spans="21:24">
      <c r="U45" s="3" t="s">
        <v>1812</v>
      </c>
      <c r="V45" t="s">
        <v>1814</v>
      </c>
    </row>
    <row r="46" spans="21:24">
      <c r="U46" s="3" t="s">
        <v>1815</v>
      </c>
      <c r="V46" t="s">
        <v>1816</v>
      </c>
      <c r="W46" t="s">
        <v>1817</v>
      </c>
    </row>
    <row r="47" spans="21:24">
      <c r="U47" s="3" t="s">
        <v>1815</v>
      </c>
      <c r="V47" t="s">
        <v>1816</v>
      </c>
      <c r="W47" t="s">
        <v>1817</v>
      </c>
    </row>
    <row r="48" spans="21:24">
      <c r="U48" s="3" t="s">
        <v>1780</v>
      </c>
      <c r="V48" t="s">
        <v>1781</v>
      </c>
      <c r="W48" t="s">
        <v>1778</v>
      </c>
    </row>
    <row r="49" spans="21:26">
      <c r="U49" s="3" t="s">
        <v>1777</v>
      </c>
      <c r="V49" t="s">
        <v>1781</v>
      </c>
      <c r="W49" t="s">
        <v>1818</v>
      </c>
    </row>
    <row r="50" spans="21:26">
      <c r="U50" s="3" t="s">
        <v>1796</v>
      </c>
      <c r="V50" t="s">
        <v>1819</v>
      </c>
      <c r="W50" t="s">
        <v>1820</v>
      </c>
      <c r="X50" t="s">
        <v>1757</v>
      </c>
      <c r="Y50" t="s">
        <v>1758</v>
      </c>
      <c r="Z50" t="s">
        <v>1756</v>
      </c>
    </row>
    <row r="51" spans="21:26">
      <c r="U51" s="3" t="s">
        <v>1796</v>
      </c>
      <c r="V51" t="s">
        <v>1819</v>
      </c>
      <c r="W51" t="s">
        <v>1820</v>
      </c>
      <c r="X51" t="s">
        <v>1757</v>
      </c>
      <c r="Y51" t="s">
        <v>1758</v>
      </c>
      <c r="Z51" t="s">
        <v>1756</v>
      </c>
    </row>
    <row r="52" spans="21:26">
      <c r="U52" s="3" t="s">
        <v>1821</v>
      </c>
      <c r="V52" t="s">
        <v>1822</v>
      </c>
      <c r="W52" t="s">
        <v>1792</v>
      </c>
      <c r="X52" t="s">
        <v>1760</v>
      </c>
      <c r="Y52" t="s">
        <v>1759</v>
      </c>
      <c r="Z52" t="s">
        <v>1761</v>
      </c>
    </row>
    <row r="53" spans="21:26">
      <c r="U53" s="3" t="s">
        <v>1823</v>
      </c>
      <c r="V53" t="s">
        <v>1822</v>
      </c>
      <c r="W53" t="s">
        <v>1792</v>
      </c>
      <c r="X53" t="s">
        <v>1762</v>
      </c>
      <c r="Y53" t="s">
        <v>1759</v>
      </c>
      <c r="Z53" t="s">
        <v>1761</v>
      </c>
    </row>
    <row r="54" spans="21:26">
      <c r="U54" s="3" t="s">
        <v>1824</v>
      </c>
      <c r="V54" t="s">
        <v>1825</v>
      </c>
      <c r="W54" t="s">
        <v>1826</v>
      </c>
    </row>
    <row r="55" spans="21:26">
      <c r="U55" s="3" t="s">
        <v>1824</v>
      </c>
      <c r="V55" t="s">
        <v>1825</v>
      </c>
      <c r="W55" t="s">
        <v>1826</v>
      </c>
    </row>
    <row r="56" spans="21:26">
      <c r="U56" s="3" t="s">
        <v>1827</v>
      </c>
      <c r="V56" t="s">
        <v>1828</v>
      </c>
      <c r="W56" t="s">
        <v>1829</v>
      </c>
    </row>
    <row r="57" spans="21:26">
      <c r="U57" s="3" t="s">
        <v>1827</v>
      </c>
      <c r="V57" t="s">
        <v>1828</v>
      </c>
      <c r="W57" t="s">
        <v>1829</v>
      </c>
    </row>
    <row r="58" spans="21:26">
      <c r="U58" s="3" t="s">
        <v>1790</v>
      </c>
      <c r="V58" t="s">
        <v>1830</v>
      </c>
      <c r="W58" t="s">
        <v>1831</v>
      </c>
    </row>
    <row r="59" spans="21:26">
      <c r="U59" s="3" t="s">
        <v>1790</v>
      </c>
      <c r="V59" t="s">
        <v>1830</v>
      </c>
      <c r="W59" t="s">
        <v>1831</v>
      </c>
    </row>
    <row r="60" spans="21:26">
      <c r="U60" s="3" t="s">
        <v>1832</v>
      </c>
      <c r="V60" t="s">
        <v>1817</v>
      </c>
      <c r="W60" t="s">
        <v>1826</v>
      </c>
    </row>
    <row r="61" spans="21:26">
      <c r="U61" s="3" t="s">
        <v>1832</v>
      </c>
      <c r="V61" t="s">
        <v>1817</v>
      </c>
      <c r="W61" t="s">
        <v>1826</v>
      </c>
    </row>
    <row r="62" spans="21:26">
      <c r="U62" s="3" t="s">
        <v>1832</v>
      </c>
      <c r="V62" t="s">
        <v>1817</v>
      </c>
      <c r="W62" t="s">
        <v>1826</v>
      </c>
    </row>
    <row r="63" spans="21:26">
      <c r="U63" s="3" t="s">
        <v>1833</v>
      </c>
      <c r="V63" t="s">
        <v>1834</v>
      </c>
      <c r="W63" t="s">
        <v>1803</v>
      </c>
    </row>
    <row r="64" spans="21:26">
      <c r="U64" s="3" t="s">
        <v>1833</v>
      </c>
      <c r="V64" t="s">
        <v>1834</v>
      </c>
      <c r="W64" t="s">
        <v>1803</v>
      </c>
    </row>
    <row r="65" spans="21:26">
      <c r="U65" s="3" t="s">
        <v>1833</v>
      </c>
      <c r="V65" t="s">
        <v>1834</v>
      </c>
      <c r="W65" t="s">
        <v>1803</v>
      </c>
    </row>
    <row r="66" spans="21:26">
      <c r="U66" s="3" t="s">
        <v>1835</v>
      </c>
      <c r="V66" t="s">
        <v>1836</v>
      </c>
      <c r="W66" t="s">
        <v>1837</v>
      </c>
    </row>
    <row r="67" spans="21:26">
      <c r="U67" s="3" t="s">
        <v>1835</v>
      </c>
      <c r="V67" t="s">
        <v>1836</v>
      </c>
      <c r="W67" t="s">
        <v>1837</v>
      </c>
    </row>
    <row r="68" spans="21:26">
      <c r="U68" s="3" t="s">
        <v>1835</v>
      </c>
      <c r="V68" t="s">
        <v>1836</v>
      </c>
      <c r="W68" t="s">
        <v>1837</v>
      </c>
    </row>
    <row r="69" spans="21:26">
      <c r="U69" s="3" t="s">
        <v>1812</v>
      </c>
      <c r="V69" t="s">
        <v>1838</v>
      </c>
    </row>
    <row r="70" spans="21:26">
      <c r="U70" s="3" t="s">
        <v>1812</v>
      </c>
      <c r="V70" t="s">
        <v>1838</v>
      </c>
    </row>
    <row r="71" spans="21:26">
      <c r="U71" s="3" t="s">
        <v>1812</v>
      </c>
      <c r="V71" t="s">
        <v>1838</v>
      </c>
    </row>
    <row r="72" spans="21:26">
      <c r="U72" s="3" t="s">
        <v>1839</v>
      </c>
      <c r="V72" t="s">
        <v>1840</v>
      </c>
      <c r="W72" t="s">
        <v>1776</v>
      </c>
    </row>
    <row r="73" spans="21:26">
      <c r="U73" s="3" t="s">
        <v>1839</v>
      </c>
      <c r="V73" t="s">
        <v>1840</v>
      </c>
      <c r="W73" t="s">
        <v>1776</v>
      </c>
    </row>
    <row r="74" spans="21:26">
      <c r="U74" s="3" t="s">
        <v>1841</v>
      </c>
      <c r="V74" t="s">
        <v>1842</v>
      </c>
      <c r="W74" t="s">
        <v>1843</v>
      </c>
      <c r="X74" t="s">
        <v>1764</v>
      </c>
      <c r="Y74" t="s">
        <v>1763</v>
      </c>
      <c r="Z74" t="s">
        <v>1765</v>
      </c>
    </row>
    <row r="75" spans="21:26">
      <c r="U75" s="3" t="s">
        <v>1841</v>
      </c>
      <c r="V75" t="s">
        <v>1842</v>
      </c>
      <c r="W75" t="s">
        <v>1843</v>
      </c>
      <c r="X75" t="s">
        <v>1764</v>
      </c>
      <c r="Y75" t="s">
        <v>1763</v>
      </c>
      <c r="Z75" t="s">
        <v>1765</v>
      </c>
    </row>
    <row r="76" spans="21:26">
      <c r="U76" s="3" t="s">
        <v>1841</v>
      </c>
      <c r="V76" t="s">
        <v>1842</v>
      </c>
      <c r="W76" t="s">
        <v>1843</v>
      </c>
      <c r="X76" t="s">
        <v>1764</v>
      </c>
      <c r="Y76" t="s">
        <v>1763</v>
      </c>
      <c r="Z76" t="s">
        <v>1765</v>
      </c>
    </row>
    <row r="77" spans="21:26">
      <c r="U77" s="3" t="s">
        <v>1787</v>
      </c>
      <c r="V77" t="s">
        <v>1830</v>
      </c>
      <c r="W77" t="s">
        <v>1844</v>
      </c>
    </row>
    <row r="78" spans="21:26">
      <c r="U78" s="3" t="s">
        <v>1787</v>
      </c>
      <c r="V78" t="s">
        <v>1830</v>
      </c>
      <c r="W78" t="s">
        <v>1844</v>
      </c>
    </row>
    <row r="79" spans="21:26">
      <c r="U79" s="3" t="s">
        <v>1845</v>
      </c>
      <c r="V79" t="s">
        <v>1846</v>
      </c>
      <c r="W79" t="s">
        <v>1847</v>
      </c>
    </row>
    <row r="80" spans="21:26">
      <c r="U80" s="3" t="s">
        <v>1845</v>
      </c>
      <c r="V80" t="s">
        <v>1846</v>
      </c>
      <c r="W80" t="s">
        <v>1847</v>
      </c>
    </row>
    <row r="81" spans="21:26">
      <c r="U81" s="3" t="s">
        <v>1848</v>
      </c>
      <c r="V81" t="s">
        <v>1842</v>
      </c>
      <c r="W81" t="s">
        <v>1849</v>
      </c>
    </row>
    <row r="82" spans="21:26">
      <c r="U82" s="3" t="s">
        <v>1848</v>
      </c>
      <c r="V82" t="s">
        <v>1842</v>
      </c>
      <c r="W82" t="s">
        <v>1849</v>
      </c>
    </row>
    <row r="83" spans="21:26">
      <c r="U83" s="3" t="s">
        <v>1784</v>
      </c>
      <c r="V83" t="s">
        <v>1834</v>
      </c>
      <c r="W83" t="s">
        <v>1829</v>
      </c>
    </row>
    <row r="84" spans="21:26">
      <c r="U84" s="3" t="s">
        <v>1787</v>
      </c>
      <c r="V84" t="s">
        <v>1850</v>
      </c>
      <c r="W84" t="s">
        <v>1785</v>
      </c>
    </row>
    <row r="85" spans="21:26">
      <c r="U85" s="3" t="s">
        <v>1787</v>
      </c>
      <c r="V85" t="s">
        <v>1850</v>
      </c>
      <c r="W85" t="s">
        <v>1785</v>
      </c>
    </row>
    <row r="86" spans="21:26">
      <c r="U86" s="3" t="s">
        <v>1851</v>
      </c>
      <c r="V86" t="s">
        <v>1852</v>
      </c>
      <c r="W86" t="s">
        <v>1853</v>
      </c>
    </row>
    <row r="87" spans="21:26">
      <c r="U87" s="3" t="s">
        <v>1851</v>
      </c>
      <c r="V87" t="s">
        <v>1852</v>
      </c>
      <c r="W87" t="s">
        <v>1853</v>
      </c>
    </row>
    <row r="88" spans="21:26">
      <c r="U88" s="3" t="s">
        <v>1854</v>
      </c>
      <c r="V88" t="s">
        <v>1855</v>
      </c>
      <c r="W88" t="s">
        <v>1856</v>
      </c>
      <c r="X88" t="s">
        <v>1766</v>
      </c>
      <c r="Y88" t="s">
        <v>1751</v>
      </c>
      <c r="Z88" t="s">
        <v>1767</v>
      </c>
    </row>
    <row r="89" spans="21:26">
      <c r="U89" s="3" t="s">
        <v>1854</v>
      </c>
      <c r="V89" t="s">
        <v>1855</v>
      </c>
      <c r="W89" t="s">
        <v>1856</v>
      </c>
      <c r="X89" t="s">
        <v>1766</v>
      </c>
      <c r="Y89" t="s">
        <v>1751</v>
      </c>
      <c r="Z89" t="s">
        <v>1767</v>
      </c>
    </row>
    <row r="90" spans="21:26">
      <c r="U90" s="3" t="s">
        <v>1857</v>
      </c>
      <c r="V90" t="s">
        <v>1858</v>
      </c>
      <c r="W90" t="s">
        <v>1859</v>
      </c>
    </row>
    <row r="91" spans="21:26">
      <c r="U91" s="3" t="s">
        <v>1857</v>
      </c>
      <c r="V91" t="s">
        <v>1858</v>
      </c>
      <c r="W91" t="s">
        <v>1859</v>
      </c>
    </row>
    <row r="92" spans="21:26">
      <c r="U92" s="3" t="s">
        <v>1860</v>
      </c>
    </row>
    <row r="93" spans="21:26">
      <c r="U93" s="3" t="s">
        <v>1860</v>
      </c>
    </row>
    <row r="94" spans="21:26">
      <c r="U94" s="3" t="s">
        <v>1861</v>
      </c>
    </row>
    <row r="95" spans="21:26">
      <c r="U95" s="3" t="s">
        <v>1841</v>
      </c>
      <c r="V95" t="s">
        <v>1842</v>
      </c>
      <c r="W95" t="s">
        <v>1862</v>
      </c>
    </row>
    <row r="96" spans="21:26">
      <c r="U96" s="3" t="s">
        <v>1863</v>
      </c>
      <c r="V96" t="s">
        <v>1864</v>
      </c>
      <c r="W96" t="s">
        <v>1834</v>
      </c>
    </row>
    <row r="97" spans="21:26">
      <c r="U97" s="3" t="s">
        <v>1863</v>
      </c>
      <c r="V97" t="s">
        <v>1864</v>
      </c>
      <c r="W97" t="s">
        <v>1834</v>
      </c>
    </row>
    <row r="98" spans="21:26">
      <c r="U98" s="3" t="s">
        <v>1865</v>
      </c>
      <c r="V98" t="s">
        <v>1866</v>
      </c>
      <c r="W98" t="s">
        <v>1801</v>
      </c>
    </row>
    <row r="99" spans="21:26">
      <c r="U99" s="3" t="s">
        <v>1865</v>
      </c>
      <c r="V99" t="s">
        <v>1866</v>
      </c>
      <c r="W99" t="s">
        <v>1801</v>
      </c>
    </row>
    <row r="100" spans="21:26">
      <c r="U100" s="3" t="s">
        <v>1867</v>
      </c>
      <c r="V100" t="s">
        <v>1868</v>
      </c>
      <c r="W100" t="s">
        <v>1869</v>
      </c>
    </row>
    <row r="101" spans="21:26">
      <c r="U101" s="3" t="s">
        <v>1867</v>
      </c>
      <c r="V101" t="s">
        <v>1868</v>
      </c>
      <c r="W101" t="s">
        <v>1869</v>
      </c>
    </row>
    <row r="102" spans="21:26">
      <c r="U102" s="3" t="s">
        <v>1812</v>
      </c>
      <c r="V102" t="s">
        <v>1870</v>
      </c>
    </row>
    <row r="103" spans="21:26">
      <c r="U103" s="3" t="s">
        <v>1812</v>
      </c>
      <c r="V103" t="s">
        <v>1870</v>
      </c>
      <c r="W103" t="s">
        <v>1809</v>
      </c>
      <c r="X103" t="s">
        <v>1768</v>
      </c>
    </row>
    <row r="104" spans="21:26">
      <c r="U104" s="3" t="s">
        <v>1841</v>
      </c>
      <c r="V104" t="s">
        <v>1794</v>
      </c>
      <c r="W104" t="s">
        <v>1871</v>
      </c>
    </row>
    <row r="105" spans="21:26">
      <c r="U105" s="3" t="s">
        <v>1841</v>
      </c>
      <c r="V105" t="s">
        <v>1794</v>
      </c>
      <c r="W105" t="s">
        <v>1871</v>
      </c>
      <c r="X105" t="s">
        <v>1769</v>
      </c>
      <c r="Y105" t="s">
        <v>1753</v>
      </c>
      <c r="Z105" t="s">
        <v>1770</v>
      </c>
    </row>
    <row r="106" spans="21:26">
      <c r="U106" s="3" t="s">
        <v>1823</v>
      </c>
      <c r="V106" t="s">
        <v>1872</v>
      </c>
      <c r="W106" t="s">
        <v>1873</v>
      </c>
    </row>
    <row r="107" spans="21:26">
      <c r="U107" s="3" t="s">
        <v>1784</v>
      </c>
      <c r="V107" t="s">
        <v>1874</v>
      </c>
      <c r="W107" t="s">
        <v>1834</v>
      </c>
    </row>
    <row r="108" spans="21:26">
      <c r="U108" s="3" t="s">
        <v>1875</v>
      </c>
      <c r="V108" t="s">
        <v>1876</v>
      </c>
      <c r="W108" t="s">
        <v>1825</v>
      </c>
    </row>
    <row r="109" spans="21:26">
      <c r="U109" s="3" t="s">
        <v>1860</v>
      </c>
    </row>
    <row r="110" spans="21:26">
      <c r="U110" s="3" t="s">
        <v>1860</v>
      </c>
    </row>
    <row r="111" spans="21:26">
      <c r="U111" s="3" t="s">
        <v>1877</v>
      </c>
      <c r="V111" t="s">
        <v>1878</v>
      </c>
      <c r="W111" t="s">
        <v>1872</v>
      </c>
    </row>
    <row r="112" spans="21:26">
      <c r="U112" s="3" t="s">
        <v>1877</v>
      </c>
      <c r="V112" t="s">
        <v>1878</v>
      </c>
      <c r="W112" t="s">
        <v>1872</v>
      </c>
    </row>
    <row r="113" spans="21:23">
      <c r="U113" s="3" t="s">
        <v>1879</v>
      </c>
      <c r="V113" t="s">
        <v>1880</v>
      </c>
      <c r="W113" t="s">
        <v>1881</v>
      </c>
    </row>
    <row r="114" spans="21:23">
      <c r="U114" s="3" t="s">
        <v>1812</v>
      </c>
      <c r="V114" t="s">
        <v>1882</v>
      </c>
      <c r="W114" t="s">
        <v>1847</v>
      </c>
    </row>
    <row r="115" spans="21:23">
      <c r="U115" s="3" t="s">
        <v>1883</v>
      </c>
      <c r="V115" t="s">
        <v>1884</v>
      </c>
      <c r="W115" t="s">
        <v>1834</v>
      </c>
    </row>
    <row r="116" spans="21:23">
      <c r="U116" s="3" t="s">
        <v>1885</v>
      </c>
      <c r="V116" t="s">
        <v>1783</v>
      </c>
      <c r="W116" t="s">
        <v>1817</v>
      </c>
    </row>
    <row r="117" spans="21:23">
      <c r="U117" s="3" t="s">
        <v>1799</v>
      </c>
      <c r="V117" t="s">
        <v>1783</v>
      </c>
      <c r="W117" t="s">
        <v>1817</v>
      </c>
    </row>
    <row r="118" spans="21:23">
      <c r="U118" s="3" t="s">
        <v>1885</v>
      </c>
      <c r="V118" t="s">
        <v>1886</v>
      </c>
      <c r="W118" t="s">
        <v>1794</v>
      </c>
    </row>
    <row r="119" spans="21:23">
      <c r="U119" s="3" t="s">
        <v>1885</v>
      </c>
      <c r="V119" t="s">
        <v>1886</v>
      </c>
      <c r="W119" t="s">
        <v>1794</v>
      </c>
    </row>
    <row r="120" spans="21:23">
      <c r="U120" s="3" t="s">
        <v>1887</v>
      </c>
      <c r="V120" t="s">
        <v>1888</v>
      </c>
      <c r="W120" t="s">
        <v>1849</v>
      </c>
    </row>
    <row r="121" spans="21:23">
      <c r="U121" s="3" t="s">
        <v>1887</v>
      </c>
      <c r="V121" t="s">
        <v>1888</v>
      </c>
      <c r="W121" t="s">
        <v>1849</v>
      </c>
    </row>
    <row r="122" spans="21:23">
      <c r="U122" s="3" t="s">
        <v>1867</v>
      </c>
      <c r="V122" t="s">
        <v>1889</v>
      </c>
      <c r="W122" t="s">
        <v>1822</v>
      </c>
    </row>
    <row r="123" spans="21:23">
      <c r="U123" s="3" t="s">
        <v>1782</v>
      </c>
      <c r="V123" t="s">
        <v>1822</v>
      </c>
      <c r="W123" t="s">
        <v>1837</v>
      </c>
    </row>
    <row r="124" spans="21:23">
      <c r="U124" s="3" t="s">
        <v>1845</v>
      </c>
      <c r="V124" t="s">
        <v>1864</v>
      </c>
      <c r="W124" t="s">
        <v>1816</v>
      </c>
    </row>
    <row r="125" spans="21:23">
      <c r="U125" s="3" t="s">
        <v>1793</v>
      </c>
      <c r="V125" t="s">
        <v>1890</v>
      </c>
    </row>
    <row r="126" spans="21:23">
      <c r="U126" s="3" t="s">
        <v>1891</v>
      </c>
      <c r="V126" t="s">
        <v>1890</v>
      </c>
    </row>
    <row r="127" spans="21:23">
      <c r="U127" s="3" t="s">
        <v>1865</v>
      </c>
      <c r="V127" t="s">
        <v>1892</v>
      </c>
      <c r="W127" t="s">
        <v>1893</v>
      </c>
    </row>
    <row r="128" spans="21:23">
      <c r="U128" s="3" t="s">
        <v>1790</v>
      </c>
      <c r="V128" t="s">
        <v>1828</v>
      </c>
      <c r="W128" t="s">
        <v>1801</v>
      </c>
    </row>
    <row r="129" spans="21:23">
      <c r="U129" s="3" t="s">
        <v>1885</v>
      </c>
      <c r="V129" t="s">
        <v>1894</v>
      </c>
    </row>
    <row r="130" spans="21:23">
      <c r="U130" s="3" t="s">
        <v>1790</v>
      </c>
      <c r="V130" t="s">
        <v>1893</v>
      </c>
    </row>
    <row r="131" spans="21:23">
      <c r="U131" s="3" t="s">
        <v>1832</v>
      </c>
      <c r="V131" t="s">
        <v>1866</v>
      </c>
      <c r="W131" t="s">
        <v>1852</v>
      </c>
    </row>
    <row r="132" spans="21:23">
      <c r="U132" s="3" t="s">
        <v>1823</v>
      </c>
      <c r="V132" t="s">
        <v>1895</v>
      </c>
    </row>
    <row r="133" spans="21:23">
      <c r="U133" s="3" t="s">
        <v>1787</v>
      </c>
      <c r="V133" t="s">
        <v>1896</v>
      </c>
      <c r="W133" t="s">
        <v>1897</v>
      </c>
    </row>
    <row r="134" spans="21:23">
      <c r="U134" s="3" t="s">
        <v>1832</v>
      </c>
      <c r="V134" t="s">
        <v>1852</v>
      </c>
    </row>
    <row r="135" spans="21:23">
      <c r="U135" s="3" t="s">
        <v>1898</v>
      </c>
      <c r="V135" t="s">
        <v>1899</v>
      </c>
    </row>
    <row r="136" spans="21:23">
      <c r="U136" s="3" t="s">
        <v>1806</v>
      </c>
      <c r="V136" t="s">
        <v>1788</v>
      </c>
    </row>
    <row r="137" spans="21:23">
      <c r="U137" s="3" t="s">
        <v>1900</v>
      </c>
      <c r="V137" t="s">
        <v>1901</v>
      </c>
      <c r="W137" t="s">
        <v>1849</v>
      </c>
    </row>
    <row r="138" spans="21:23">
      <c r="U138" s="3" t="s">
        <v>1885</v>
      </c>
      <c r="V138" t="s">
        <v>1866</v>
      </c>
      <c r="W138" t="s">
        <v>1862</v>
      </c>
    </row>
    <row r="139" spans="21:23">
      <c r="U139" s="3" t="s">
        <v>1885</v>
      </c>
      <c r="V139" t="s">
        <v>1866</v>
      </c>
      <c r="W139" t="s">
        <v>1862</v>
      </c>
    </row>
    <row r="140" spans="21:23">
      <c r="U140" s="3" t="s">
        <v>1885</v>
      </c>
      <c r="V140" t="s">
        <v>1871</v>
      </c>
      <c r="W140" t="s">
        <v>1862</v>
      </c>
    </row>
    <row r="141" spans="21:23">
      <c r="U141" s="3" t="s">
        <v>1885</v>
      </c>
      <c r="V141" t="s">
        <v>1871</v>
      </c>
      <c r="W141" t="s">
        <v>1862</v>
      </c>
    </row>
    <row r="142" spans="21:23">
      <c r="U142" s="3" t="s">
        <v>1841</v>
      </c>
      <c r="V142" t="s">
        <v>1902</v>
      </c>
      <c r="W142" t="s">
        <v>1792</v>
      </c>
    </row>
    <row r="143" spans="21:23">
      <c r="U143" s="3" t="s">
        <v>1903</v>
      </c>
      <c r="V143" t="s">
        <v>1904</v>
      </c>
      <c r="W143" t="s">
        <v>1838</v>
      </c>
    </row>
    <row r="144" spans="21:23">
      <c r="U144" s="3" t="s">
        <v>1905</v>
      </c>
      <c r="V144" t="s">
        <v>1798</v>
      </c>
    </row>
    <row r="145" spans="21:22">
      <c r="U145" s="3" t="s">
        <v>1905</v>
      </c>
      <c r="V145" t="s">
        <v>1868</v>
      </c>
    </row>
    <row r="146" spans="21:22">
      <c r="U146" s="3" t="s">
        <v>1905</v>
      </c>
      <c r="V146" t="s">
        <v>1844</v>
      </c>
    </row>
    <row r="147" spans="21:22">
      <c r="U147" s="3" t="s">
        <v>1779</v>
      </c>
      <c r="V147" t="s">
        <v>1906</v>
      </c>
    </row>
    <row r="148" spans="21:22">
      <c r="U148" s="3" t="s">
        <v>1779</v>
      </c>
      <c r="V148" t="s">
        <v>1906</v>
      </c>
    </row>
    <row r="149" spans="21:22">
      <c r="U149" s="3" t="s">
        <v>1810</v>
      </c>
      <c r="V149" t="s">
        <v>1907</v>
      </c>
    </row>
    <row r="150" spans="21:22">
      <c r="U150" s="3" t="s">
        <v>1905</v>
      </c>
      <c r="V150" t="s">
        <v>1792</v>
      </c>
    </row>
    <row r="151" spans="21:22">
      <c r="U151" s="3" t="s">
        <v>1833</v>
      </c>
    </row>
    <row r="152" spans="21:22">
      <c r="U152" s="3" t="s">
        <v>1771</v>
      </c>
      <c r="V152" t="s">
        <v>1882</v>
      </c>
    </row>
    <row r="153" spans="21:22">
      <c r="U153" s="3" t="s">
        <v>1771</v>
      </c>
      <c r="V153" t="s">
        <v>1882</v>
      </c>
    </row>
    <row r="154" spans="21:22">
      <c r="U154" s="3" t="s">
        <v>1771</v>
      </c>
      <c r="V154" t="s">
        <v>1882</v>
      </c>
    </row>
    <row r="155" spans="21:22">
      <c r="U155" s="3" t="s">
        <v>1773</v>
      </c>
      <c r="V155" t="s">
        <v>1830</v>
      </c>
    </row>
    <row r="156" spans="21:22">
      <c r="U156" s="3" t="s">
        <v>1773</v>
      </c>
      <c r="V156" t="s">
        <v>1830</v>
      </c>
    </row>
    <row r="157" spans="21:22">
      <c r="U157" s="3" t="s">
        <v>1773</v>
      </c>
      <c r="V157" t="s">
        <v>1830</v>
      </c>
    </row>
    <row r="158" spans="21:22">
      <c r="U158" s="3" t="s">
        <v>1775</v>
      </c>
      <c r="V158" t="s">
        <v>1801</v>
      </c>
    </row>
    <row r="159" spans="21:22">
      <c r="U159" s="3" t="s">
        <v>1775</v>
      </c>
      <c r="V159" t="s">
        <v>1801</v>
      </c>
    </row>
    <row r="160" spans="21:22">
      <c r="U160" s="3" t="s">
        <v>1775</v>
      </c>
      <c r="V160" t="s">
        <v>1801</v>
      </c>
    </row>
    <row r="161" spans="21:23">
      <c r="U161" s="3" t="s">
        <v>1787</v>
      </c>
      <c r="V161" t="s">
        <v>1908</v>
      </c>
      <c r="W161" t="s">
        <v>1809</v>
      </c>
    </row>
    <row r="162" spans="21:23">
      <c r="U162" s="3" t="s">
        <v>1787</v>
      </c>
      <c r="V162" t="s">
        <v>1908</v>
      </c>
      <c r="W162" t="s">
        <v>1809</v>
      </c>
    </row>
    <row r="163" spans="21:23">
      <c r="U163" s="3" t="s">
        <v>1863</v>
      </c>
      <c r="V163" t="s">
        <v>1908</v>
      </c>
      <c r="W163" t="s">
        <v>1781</v>
      </c>
    </row>
    <row r="164" spans="21:23">
      <c r="U164" s="3" t="s">
        <v>1863</v>
      </c>
      <c r="V164" t="s">
        <v>1908</v>
      </c>
      <c r="W164" t="s">
        <v>1781</v>
      </c>
    </row>
    <row r="165" spans="21:23">
      <c r="U165" s="3" t="s">
        <v>1782</v>
      </c>
      <c r="V165" t="s">
        <v>1850</v>
      </c>
      <c r="W165" t="s">
        <v>1894</v>
      </c>
    </row>
    <row r="166" spans="21:23">
      <c r="U166" s="3" t="s">
        <v>1782</v>
      </c>
      <c r="V166" t="s">
        <v>1850</v>
      </c>
      <c r="W166" t="s">
        <v>1874</v>
      </c>
    </row>
    <row r="167" spans="21:23">
      <c r="U167" s="3" t="s">
        <v>1782</v>
      </c>
      <c r="V167" t="s">
        <v>1909</v>
      </c>
      <c r="W167" t="s">
        <v>1783</v>
      </c>
    </row>
    <row r="168" spans="21:23">
      <c r="U168" s="3" t="s">
        <v>1782</v>
      </c>
      <c r="V168" t="s">
        <v>1909</v>
      </c>
      <c r="W168" t="s">
        <v>1783</v>
      </c>
    </row>
    <row r="169" spans="21:23">
      <c r="U169" s="3" t="s">
        <v>1810</v>
      </c>
      <c r="V169" t="s">
        <v>1811</v>
      </c>
    </row>
    <row r="170" spans="21:23">
      <c r="U170" s="3" t="s">
        <v>1898</v>
      </c>
      <c r="V170" t="s">
        <v>1910</v>
      </c>
      <c r="W170" t="s">
        <v>1911</v>
      </c>
    </row>
    <row r="171" spans="21:23">
      <c r="U171" s="3" t="s">
        <v>1898</v>
      </c>
      <c r="V171" t="s">
        <v>1910</v>
      </c>
      <c r="W171" t="s">
        <v>1911</v>
      </c>
    </row>
    <row r="172" spans="21:23">
      <c r="U172" s="3" t="s">
        <v>1793</v>
      </c>
      <c r="V172" t="s">
        <v>1794</v>
      </c>
    </row>
    <row r="173" spans="21:23">
      <c r="U173" s="3" t="s">
        <v>1802</v>
      </c>
      <c r="V173" t="s">
        <v>1803</v>
      </c>
      <c r="W173" t="s">
        <v>1804</v>
      </c>
    </row>
    <row r="174" spans="21:23">
      <c r="U174" s="3" t="s">
        <v>1802</v>
      </c>
      <c r="V174" t="s">
        <v>1808</v>
      </c>
      <c r="W174" t="s">
        <v>1804</v>
      </c>
    </row>
    <row r="175" spans="21:23">
      <c r="U175" s="3" t="s">
        <v>1912</v>
      </c>
      <c r="V175" t="s">
        <v>1880</v>
      </c>
      <c r="W175" t="s">
        <v>1913</v>
      </c>
    </row>
    <row r="176" spans="21:23">
      <c r="U176" s="3" t="s">
        <v>1912</v>
      </c>
      <c r="V176" t="s">
        <v>1880</v>
      </c>
      <c r="W176" t="s">
        <v>1913</v>
      </c>
    </row>
    <row r="177" spans="21:23">
      <c r="U177" s="3" t="s">
        <v>1833</v>
      </c>
      <c r="V177" t="s">
        <v>1850</v>
      </c>
      <c r="W177" t="s">
        <v>1914</v>
      </c>
    </row>
    <row r="178" spans="21:23">
      <c r="U178" s="3" t="s">
        <v>1833</v>
      </c>
      <c r="V178" t="s">
        <v>1850</v>
      </c>
      <c r="W178" t="s">
        <v>1914</v>
      </c>
    </row>
    <row r="179" spans="21:23">
      <c r="U179" s="3" t="s">
        <v>1793</v>
      </c>
      <c r="V179" t="s">
        <v>1915</v>
      </c>
    </row>
    <row r="180" spans="21:23">
      <c r="U180" s="3" t="s">
        <v>1793</v>
      </c>
      <c r="V180" t="s">
        <v>1915</v>
      </c>
    </row>
    <row r="181" spans="21:23">
      <c r="U181" s="3" t="s">
        <v>1793</v>
      </c>
      <c r="V181" t="s">
        <v>1915</v>
      </c>
    </row>
    <row r="182" spans="21:23">
      <c r="U182" s="3" t="s">
        <v>1812</v>
      </c>
      <c r="V182" t="s">
        <v>1881</v>
      </c>
    </row>
    <row r="183" spans="21:23">
      <c r="U183" s="3" t="s">
        <v>1851</v>
      </c>
      <c r="V183" t="s">
        <v>1916</v>
      </c>
      <c r="W183" t="s">
        <v>1917</v>
      </c>
    </row>
    <row r="184" spans="21:23">
      <c r="U184" s="3" t="s">
        <v>1851</v>
      </c>
      <c r="V184" t="s">
        <v>1916</v>
      </c>
      <c r="W184" t="s">
        <v>1917</v>
      </c>
    </row>
    <row r="185" spans="21:23">
      <c r="U185" s="3" t="s">
        <v>1918</v>
      </c>
      <c r="V185" t="s">
        <v>1878</v>
      </c>
      <c r="W185" t="s">
        <v>1894</v>
      </c>
    </row>
    <row r="186" spans="21:23">
      <c r="U186" s="3" t="s">
        <v>1832</v>
      </c>
      <c r="V186" t="s">
        <v>1817</v>
      </c>
      <c r="W186" t="s">
        <v>1919</v>
      </c>
    </row>
    <row r="187" spans="21:23">
      <c r="U187" s="3" t="s">
        <v>1812</v>
      </c>
      <c r="V187" t="s">
        <v>1882</v>
      </c>
      <c r="W187" t="s">
        <v>1811</v>
      </c>
    </row>
    <row r="188" spans="21:23">
      <c r="U188" s="3" t="s">
        <v>1812</v>
      </c>
      <c r="V188" t="s">
        <v>1882</v>
      </c>
      <c r="W188" t="s">
        <v>1811</v>
      </c>
    </row>
    <row r="189" spans="21:23">
      <c r="U189" s="3" t="s">
        <v>1812</v>
      </c>
      <c r="V189" t="s">
        <v>1882</v>
      </c>
      <c r="W189" t="s">
        <v>1811</v>
      </c>
    </row>
    <row r="190" spans="21:23">
      <c r="U190" s="3" t="s">
        <v>1787</v>
      </c>
      <c r="V190" t="s">
        <v>1920</v>
      </c>
      <c r="W190" t="s">
        <v>1858</v>
      </c>
    </row>
    <row r="191" spans="21:23">
      <c r="U191" s="3" t="s">
        <v>1812</v>
      </c>
      <c r="V191" t="s">
        <v>1774</v>
      </c>
      <c r="W191" t="s">
        <v>1850</v>
      </c>
    </row>
    <row r="192" spans="21:23">
      <c r="U192" s="3" t="s">
        <v>1812</v>
      </c>
      <c r="V192" t="s">
        <v>1774</v>
      </c>
      <c r="W192" t="s">
        <v>1850</v>
      </c>
    </row>
    <row r="193" spans="21:23">
      <c r="U193" s="3" t="s">
        <v>1921</v>
      </c>
      <c r="V193" t="s">
        <v>1922</v>
      </c>
      <c r="W193" t="s">
        <v>1809</v>
      </c>
    </row>
    <row r="194" spans="21:23">
      <c r="U194" s="3" t="s">
        <v>1824</v>
      </c>
      <c r="V194" t="s">
        <v>1911</v>
      </c>
      <c r="W194" t="s">
        <v>1805</v>
      </c>
    </row>
    <row r="195" spans="21:23">
      <c r="U195" s="3" t="s">
        <v>1824</v>
      </c>
      <c r="V195" t="s">
        <v>1911</v>
      </c>
      <c r="W195" t="s">
        <v>1805</v>
      </c>
    </row>
    <row r="196" spans="21:23">
      <c r="U196" s="3" t="s">
        <v>1833</v>
      </c>
      <c r="V196" t="s">
        <v>1914</v>
      </c>
    </row>
    <row r="197" spans="21:23">
      <c r="U197" s="3" t="s">
        <v>1833</v>
      </c>
      <c r="V197" t="s">
        <v>1834</v>
      </c>
    </row>
    <row r="198" spans="21:23">
      <c r="U198" s="3" t="s">
        <v>1863</v>
      </c>
      <c r="V198" t="s">
        <v>1913</v>
      </c>
      <c r="W198" t="s">
        <v>1923</v>
      </c>
    </row>
    <row r="199" spans="21:23">
      <c r="U199" s="3" t="s">
        <v>1845</v>
      </c>
      <c r="V199" t="s">
        <v>1846</v>
      </c>
      <c r="W199" t="s">
        <v>1847</v>
      </c>
    </row>
    <row r="200" spans="21:23">
      <c r="U200" s="3" t="s">
        <v>1860</v>
      </c>
    </row>
    <row r="201" spans="21:23">
      <c r="U201" s="3" t="s">
        <v>1860</v>
      </c>
    </row>
    <row r="202" spans="21:23">
      <c r="U202" s="3" t="s">
        <v>1924</v>
      </c>
      <c r="V202" t="s">
        <v>1925</v>
      </c>
    </row>
    <row r="203" spans="21:23">
      <c r="U203" s="3" t="s">
        <v>1810</v>
      </c>
      <c r="V203" t="s">
        <v>1850</v>
      </c>
      <c r="W203" t="s">
        <v>1917</v>
      </c>
    </row>
    <row r="204" spans="21:23">
      <c r="U204" s="3" t="s">
        <v>1918</v>
      </c>
      <c r="V204" t="s">
        <v>1859</v>
      </c>
    </row>
    <row r="205" spans="21:23">
      <c r="U205" s="3" t="s">
        <v>1918</v>
      </c>
      <c r="V205" t="s">
        <v>1859</v>
      </c>
    </row>
    <row r="206" spans="21:23">
      <c r="U206" s="3" t="s">
        <v>1926</v>
      </c>
      <c r="V206" t="s">
        <v>1778</v>
      </c>
      <c r="W206" t="s">
        <v>1894</v>
      </c>
    </row>
    <row r="207" spans="21:23">
      <c r="U207" s="3" t="s">
        <v>1865</v>
      </c>
      <c r="V207" t="s">
        <v>1843</v>
      </c>
      <c r="W207" t="s">
        <v>1927</v>
      </c>
    </row>
    <row r="208" spans="21:23">
      <c r="U208" s="3" t="s">
        <v>1841</v>
      </c>
      <c r="V208" t="s">
        <v>1842</v>
      </c>
      <c r="W208" t="s">
        <v>1801</v>
      </c>
    </row>
    <row r="209" spans="21:23">
      <c r="U209" s="3" t="s">
        <v>1790</v>
      </c>
      <c r="V209" t="s">
        <v>1778</v>
      </c>
      <c r="W209" t="s">
        <v>1894</v>
      </c>
    </row>
    <row r="210" spans="21:23">
      <c r="U210" s="3" t="s">
        <v>1790</v>
      </c>
      <c r="V210" t="s">
        <v>1899</v>
      </c>
      <c r="W210" t="s">
        <v>1894</v>
      </c>
    </row>
    <row r="211" spans="21:23">
      <c r="U211" s="3" t="s">
        <v>1799</v>
      </c>
      <c r="V211" t="s">
        <v>1826</v>
      </c>
      <c r="W211" t="s">
        <v>1928</v>
      </c>
    </row>
    <row r="212" spans="21:23">
      <c r="U212" s="3" t="s">
        <v>1782</v>
      </c>
      <c r="V212" t="s">
        <v>1822</v>
      </c>
      <c r="W212" t="s">
        <v>1929</v>
      </c>
    </row>
    <row r="213" spans="21:23">
      <c r="U213" s="3" t="s">
        <v>1918</v>
      </c>
      <c r="V213" t="s">
        <v>1838</v>
      </c>
      <c r="W213" t="s">
        <v>1930</v>
      </c>
    </row>
    <row r="214" spans="21:23">
      <c r="U214" s="3" t="s">
        <v>1782</v>
      </c>
      <c r="V214" t="s">
        <v>1788</v>
      </c>
      <c r="W214" t="s">
        <v>1893</v>
      </c>
    </row>
    <row r="215" spans="21:23">
      <c r="U215" s="3" t="s">
        <v>1810</v>
      </c>
      <c r="V215" t="s">
        <v>1908</v>
      </c>
      <c r="W215" t="s">
        <v>1931</v>
      </c>
    </row>
    <row r="216" spans="21:23">
      <c r="U216" s="3" t="s">
        <v>1821</v>
      </c>
      <c r="V216" t="s">
        <v>1899</v>
      </c>
      <c r="W216" t="s">
        <v>1932</v>
      </c>
    </row>
    <row r="217" spans="21:23">
      <c r="U217" s="3" t="s">
        <v>1835</v>
      </c>
      <c r="V217" t="s">
        <v>1899</v>
      </c>
      <c r="W217" t="s">
        <v>1792</v>
      </c>
    </row>
    <row r="218" spans="21:23">
      <c r="U218" s="3" t="s">
        <v>1933</v>
      </c>
      <c r="V218" t="s">
        <v>1844</v>
      </c>
      <c r="W218" t="s">
        <v>1862</v>
      </c>
    </row>
    <row r="219" spans="21:23">
      <c r="U219" s="3" t="s">
        <v>1933</v>
      </c>
      <c r="V219" t="s">
        <v>1844</v>
      </c>
      <c r="W219" t="s">
        <v>1862</v>
      </c>
    </row>
    <row r="220" spans="21:23">
      <c r="U220" s="3" t="s">
        <v>1845</v>
      </c>
      <c r="V220" t="s">
        <v>1798</v>
      </c>
      <c r="W220" t="s">
        <v>1904</v>
      </c>
    </row>
    <row r="221" spans="21:23">
      <c r="U221" s="3" t="s">
        <v>1845</v>
      </c>
      <c r="V221" t="s">
        <v>1798</v>
      </c>
      <c r="W221" t="s">
        <v>1904</v>
      </c>
    </row>
    <row r="222" spans="21:23">
      <c r="U222" s="3" t="s">
        <v>1912</v>
      </c>
      <c r="V222" t="s">
        <v>1888</v>
      </c>
      <c r="W222" t="s">
        <v>1847</v>
      </c>
    </row>
    <row r="223" spans="21:23">
      <c r="U223" s="3" t="s">
        <v>1912</v>
      </c>
      <c r="V223" t="s">
        <v>1783</v>
      </c>
      <c r="W223" t="s">
        <v>1934</v>
      </c>
    </row>
    <row r="224" spans="21:23">
      <c r="U224" s="3" t="s">
        <v>1935</v>
      </c>
      <c r="V224" t="s">
        <v>1783</v>
      </c>
      <c r="W224" t="s">
        <v>1934</v>
      </c>
    </row>
    <row r="225" spans="21:23">
      <c r="U225" s="3" t="s">
        <v>1827</v>
      </c>
      <c r="V225" t="s">
        <v>1789</v>
      </c>
      <c r="W225" t="s">
        <v>1909</v>
      </c>
    </row>
    <row r="226" spans="21:23">
      <c r="U226" s="3" t="s">
        <v>1885</v>
      </c>
      <c r="V226" t="s">
        <v>1911</v>
      </c>
      <c r="W226" t="s">
        <v>1886</v>
      </c>
    </row>
    <row r="227" spans="21:23">
      <c r="U227" s="3" t="s">
        <v>1784</v>
      </c>
      <c r="V227" t="s">
        <v>1842</v>
      </c>
      <c r="W227" t="s">
        <v>1862</v>
      </c>
    </row>
    <row r="228" spans="21:23">
      <c r="U228" s="3" t="s">
        <v>1883</v>
      </c>
      <c r="V228" t="s">
        <v>1830</v>
      </c>
      <c r="W228" t="s">
        <v>1792</v>
      </c>
    </row>
    <row r="229" spans="21:23">
      <c r="U229" s="3" t="s">
        <v>1883</v>
      </c>
      <c r="V229" t="s">
        <v>1830</v>
      </c>
      <c r="W229" t="s">
        <v>1792</v>
      </c>
    </row>
    <row r="230" spans="21:23">
      <c r="U230" s="3" t="s">
        <v>1885</v>
      </c>
      <c r="V230" t="s">
        <v>1783</v>
      </c>
      <c r="W230" t="s">
        <v>1817</v>
      </c>
    </row>
    <row r="231" spans="21:23">
      <c r="U231" s="3" t="s">
        <v>1821</v>
      </c>
      <c r="V231" t="s">
        <v>1843</v>
      </c>
    </row>
    <row r="232" spans="21:23">
      <c r="U232" s="3" t="s">
        <v>1918</v>
      </c>
      <c r="V232" t="s">
        <v>1843</v>
      </c>
    </row>
    <row r="233" spans="21:23">
      <c r="U233" s="3" t="s">
        <v>1900</v>
      </c>
      <c r="V233" t="s">
        <v>1901</v>
      </c>
      <c r="W233" t="s">
        <v>1849</v>
      </c>
    </row>
    <row r="234" spans="21:23">
      <c r="U234" s="3" t="s">
        <v>1790</v>
      </c>
      <c r="V234" t="s">
        <v>1809</v>
      </c>
      <c r="W234" t="s">
        <v>1917</v>
      </c>
    </row>
    <row r="235" spans="21:23">
      <c r="U235" s="3" t="s">
        <v>1875</v>
      </c>
      <c r="V235" t="s">
        <v>1822</v>
      </c>
      <c r="W235" t="s">
        <v>1934</v>
      </c>
    </row>
    <row r="236" spans="21:23">
      <c r="U236" s="3" t="s">
        <v>1835</v>
      </c>
      <c r="V236" t="s">
        <v>1837</v>
      </c>
      <c r="W236" t="s">
        <v>1890</v>
      </c>
    </row>
    <row r="237" spans="21:23">
      <c r="U237" s="3" t="s">
        <v>1790</v>
      </c>
      <c r="V237" t="s">
        <v>1822</v>
      </c>
      <c r="W237" t="s">
        <v>1837</v>
      </c>
    </row>
    <row r="238" spans="21:23">
      <c r="U238" s="3" t="s">
        <v>1845</v>
      </c>
      <c r="V238" t="s">
        <v>1864</v>
      </c>
      <c r="W238" t="s">
        <v>1852</v>
      </c>
    </row>
    <row r="239" spans="21:23">
      <c r="U239" s="3" t="s">
        <v>1793</v>
      </c>
      <c r="V239" t="s">
        <v>1890</v>
      </c>
    </row>
    <row r="240" spans="21:23">
      <c r="U240" s="3" t="s">
        <v>1891</v>
      </c>
      <c r="V240" t="s">
        <v>1890</v>
      </c>
    </row>
    <row r="241" spans="21:23">
      <c r="U241" s="3" t="s">
        <v>1851</v>
      </c>
      <c r="V241" t="s">
        <v>1884</v>
      </c>
      <c r="W241" t="s">
        <v>1917</v>
      </c>
    </row>
    <row r="242" spans="21:23">
      <c r="U242" s="3" t="s">
        <v>1879</v>
      </c>
      <c r="V242" t="s">
        <v>1880</v>
      </c>
      <c r="W242" t="s">
        <v>1881</v>
      </c>
    </row>
    <row r="243" spans="21:23">
      <c r="U243" s="3" t="s">
        <v>1905</v>
      </c>
      <c r="V243" t="s">
        <v>1834</v>
      </c>
    </row>
    <row r="244" spans="21:23">
      <c r="U244" s="3" t="s">
        <v>1905</v>
      </c>
      <c r="V244" t="s">
        <v>1834</v>
      </c>
    </row>
    <row r="245" spans="21:23">
      <c r="U245" s="3" t="s">
        <v>1905</v>
      </c>
      <c r="V245" t="s">
        <v>1834</v>
      </c>
    </row>
    <row r="246" spans="21:23">
      <c r="U246" s="3" t="s">
        <v>1835</v>
      </c>
      <c r="V246" t="s">
        <v>1843</v>
      </c>
    </row>
    <row r="247" spans="21:23">
      <c r="U247" s="3" t="s">
        <v>1779</v>
      </c>
    </row>
    <row r="248" spans="21:23">
      <c r="U248" s="3" t="s">
        <v>1936</v>
      </c>
      <c r="V248" t="s">
        <v>1792</v>
      </c>
    </row>
    <row r="249" spans="21:23">
      <c r="U249" s="3" t="s">
        <v>1905</v>
      </c>
      <c r="V249" t="s">
        <v>1907</v>
      </c>
    </row>
    <row r="250" spans="21:23">
      <c r="U250" s="3" t="s">
        <v>1905</v>
      </c>
      <c r="V250" t="s">
        <v>1847</v>
      </c>
    </row>
    <row r="251" spans="21:23">
      <c r="U251" s="3" t="s">
        <v>1879</v>
      </c>
    </row>
    <row r="252" spans="21:23">
      <c r="U252" s="3" t="s">
        <v>1771</v>
      </c>
      <c r="V252" t="s">
        <v>1873</v>
      </c>
    </row>
    <row r="253" spans="21:23">
      <c r="U253" s="3" t="s">
        <v>1771</v>
      </c>
      <c r="V253" t="s">
        <v>1873</v>
      </c>
    </row>
    <row r="254" spans="21:23">
      <c r="U254" s="3" t="s">
        <v>1771</v>
      </c>
      <c r="V254" t="s">
        <v>1873</v>
      </c>
    </row>
    <row r="255" spans="21:23">
      <c r="U255" s="3" t="s">
        <v>1773</v>
      </c>
      <c r="V255" t="s">
        <v>1937</v>
      </c>
    </row>
    <row r="256" spans="21:23">
      <c r="U256" s="3" t="s">
        <v>1773</v>
      </c>
      <c r="V256" t="s">
        <v>1937</v>
      </c>
    </row>
    <row r="257" spans="21:23">
      <c r="U257" s="3" t="s">
        <v>1773</v>
      </c>
      <c r="V257" t="s">
        <v>1937</v>
      </c>
    </row>
    <row r="258" spans="21:23">
      <c r="U258" s="3" t="s">
        <v>1775</v>
      </c>
      <c r="V258" t="s">
        <v>1817</v>
      </c>
    </row>
    <row r="259" spans="21:23">
      <c r="U259" s="3" t="s">
        <v>1775</v>
      </c>
      <c r="V259" t="s">
        <v>1817</v>
      </c>
    </row>
    <row r="260" spans="21:23">
      <c r="U260" s="3" t="s">
        <v>1775</v>
      </c>
      <c r="V260" t="s">
        <v>1817</v>
      </c>
    </row>
    <row r="261" spans="21:23">
      <c r="U261" s="3" t="s">
        <v>1787</v>
      </c>
      <c r="V261" t="s">
        <v>1899</v>
      </c>
      <c r="W261" t="s">
        <v>1894</v>
      </c>
    </row>
    <row r="262" spans="21:23">
      <c r="U262" s="3" t="s">
        <v>1790</v>
      </c>
      <c r="V262" t="s">
        <v>1899</v>
      </c>
      <c r="W262" t="s">
        <v>1893</v>
      </c>
    </row>
    <row r="263" spans="21:23">
      <c r="U263" s="3" t="s">
        <v>1821</v>
      </c>
      <c r="V263" t="s">
        <v>1838</v>
      </c>
      <c r="W263" t="s">
        <v>1899</v>
      </c>
    </row>
    <row r="264" spans="21:23">
      <c r="U264" s="3" t="s">
        <v>1821</v>
      </c>
      <c r="V264" t="s">
        <v>1838</v>
      </c>
      <c r="W264" t="s">
        <v>1899</v>
      </c>
    </row>
    <row r="265" spans="21:23">
      <c r="U265" s="3" t="s">
        <v>1777</v>
      </c>
      <c r="V265" t="s">
        <v>1778</v>
      </c>
    </row>
    <row r="266" spans="21:23">
      <c r="U266" s="3" t="s">
        <v>1779</v>
      </c>
    </row>
    <row r="267" spans="21:23">
      <c r="U267" s="3" t="s">
        <v>1782</v>
      </c>
      <c r="V267" t="s">
        <v>1800</v>
      </c>
    </row>
    <row r="268" spans="21:23">
      <c r="U268" s="3" t="s">
        <v>1779</v>
      </c>
    </row>
    <row r="269" spans="21:23">
      <c r="U269" s="3" t="s">
        <v>1777</v>
      </c>
      <c r="V269" t="s">
        <v>1922</v>
      </c>
    </row>
    <row r="270" spans="21:23">
      <c r="U270" s="3" t="s">
        <v>1885</v>
      </c>
      <c r="V270" t="s">
        <v>1776</v>
      </c>
      <c r="W270" t="s">
        <v>1846</v>
      </c>
    </row>
    <row r="271" spans="21:23">
      <c r="U271" s="3" t="s">
        <v>1885</v>
      </c>
      <c r="V271" t="s">
        <v>1776</v>
      </c>
      <c r="W271" t="s">
        <v>1846</v>
      </c>
    </row>
    <row r="272" spans="21:23">
      <c r="U272" s="3" t="s">
        <v>1885</v>
      </c>
      <c r="V272" t="s">
        <v>1776</v>
      </c>
      <c r="W272" t="s">
        <v>1846</v>
      </c>
    </row>
    <row r="273" spans="21:23">
      <c r="U273" s="3" t="s">
        <v>1812</v>
      </c>
      <c r="V273" t="s">
        <v>1850</v>
      </c>
      <c r="W273" t="s">
        <v>1931</v>
      </c>
    </row>
    <row r="274" spans="21:23">
      <c r="U274" s="3" t="s">
        <v>1812</v>
      </c>
      <c r="V274" t="s">
        <v>1850</v>
      </c>
      <c r="W274" t="s">
        <v>1931</v>
      </c>
    </row>
    <row r="275" spans="21:23">
      <c r="U275" s="3" t="s">
        <v>1812</v>
      </c>
      <c r="V275" t="s">
        <v>1850</v>
      </c>
      <c r="W275" t="s">
        <v>1931</v>
      </c>
    </row>
    <row r="276" spans="21:23">
      <c r="U276" s="3" t="s">
        <v>1835</v>
      </c>
      <c r="V276" t="s">
        <v>1884</v>
      </c>
    </row>
    <row r="277" spans="21:23">
      <c r="U277" s="3" t="s">
        <v>1835</v>
      </c>
      <c r="V277" t="s">
        <v>1884</v>
      </c>
    </row>
    <row r="278" spans="21:23">
      <c r="U278" s="3" t="s">
        <v>1784</v>
      </c>
      <c r="V278" t="s">
        <v>1852</v>
      </c>
      <c r="W278" t="s">
        <v>1776</v>
      </c>
    </row>
    <row r="279" spans="21:23">
      <c r="U279" s="3" t="s">
        <v>1784</v>
      </c>
      <c r="V279" t="s">
        <v>1919</v>
      </c>
      <c r="W279" t="s">
        <v>1776</v>
      </c>
    </row>
    <row r="280" spans="21:23">
      <c r="U280" s="3" t="s">
        <v>1833</v>
      </c>
      <c r="V280" t="s">
        <v>1938</v>
      </c>
      <c r="W280" t="s">
        <v>1925</v>
      </c>
    </row>
    <row r="281" spans="21:23">
      <c r="U281" s="3" t="s">
        <v>1833</v>
      </c>
      <c r="V281" t="s">
        <v>1938</v>
      </c>
      <c r="W281" t="s">
        <v>1925</v>
      </c>
    </row>
    <row r="282" spans="21:23">
      <c r="U282" s="3" t="s">
        <v>1833</v>
      </c>
      <c r="V282" t="s">
        <v>1938</v>
      </c>
      <c r="W282" t="s">
        <v>1925</v>
      </c>
    </row>
    <row r="283" spans="21:23">
      <c r="U283" s="3" t="s">
        <v>1885</v>
      </c>
      <c r="V283" t="s">
        <v>1776</v>
      </c>
    </row>
    <row r="284" spans="21:23">
      <c r="U284" s="3" t="s">
        <v>1790</v>
      </c>
      <c r="V284" t="s">
        <v>1792</v>
      </c>
    </row>
    <row r="285" spans="21:23">
      <c r="U285" s="3" t="s">
        <v>1815</v>
      </c>
      <c r="V285" t="s">
        <v>1939</v>
      </c>
      <c r="W285" t="s">
        <v>1899</v>
      </c>
    </row>
    <row r="286" spans="21:23">
      <c r="U286" s="3" t="s">
        <v>1815</v>
      </c>
      <c r="V286" t="s">
        <v>1939</v>
      </c>
      <c r="W286" t="s">
        <v>1822</v>
      </c>
    </row>
    <row r="287" spans="21:23">
      <c r="U287" s="3" t="s">
        <v>1940</v>
      </c>
    </row>
    <row r="288" spans="21:23">
      <c r="U288" s="3" t="s">
        <v>1827</v>
      </c>
    </row>
    <row r="289" spans="21:23">
      <c r="U289" s="3" t="s">
        <v>1940</v>
      </c>
    </row>
    <row r="290" spans="21:23">
      <c r="U290" s="3" t="s">
        <v>1780</v>
      </c>
      <c r="V290" t="s">
        <v>1778</v>
      </c>
    </row>
    <row r="291" spans="21:23">
      <c r="U291" s="3" t="s">
        <v>1921</v>
      </c>
      <c r="V291" t="s">
        <v>1811</v>
      </c>
    </row>
    <row r="292" spans="21:23">
      <c r="U292" s="3" t="s">
        <v>1941</v>
      </c>
    </row>
    <row r="293" spans="21:23">
      <c r="U293" s="3" t="s">
        <v>1867</v>
      </c>
      <c r="V293" t="s">
        <v>1894</v>
      </c>
    </row>
    <row r="294" spans="21:23">
      <c r="U294" s="3" t="s">
        <v>1867</v>
      </c>
      <c r="V294" t="s">
        <v>1884</v>
      </c>
    </row>
    <row r="295" spans="21:23">
      <c r="U295" s="3" t="s">
        <v>1867</v>
      </c>
      <c r="V295" t="s">
        <v>1884</v>
      </c>
    </row>
    <row r="296" spans="21:23">
      <c r="U296" s="3" t="s">
        <v>1851</v>
      </c>
      <c r="V296" t="s">
        <v>1788</v>
      </c>
      <c r="W296" t="s">
        <v>1801</v>
      </c>
    </row>
    <row r="297" spans="21:23">
      <c r="U297" s="3" t="s">
        <v>1851</v>
      </c>
      <c r="V297" t="s">
        <v>1788</v>
      </c>
      <c r="W297" t="s">
        <v>1801</v>
      </c>
    </row>
    <row r="298" spans="21:23">
      <c r="U298" s="3" t="s">
        <v>1851</v>
      </c>
      <c r="V298" t="s">
        <v>1916</v>
      </c>
      <c r="W298" t="s">
        <v>1917</v>
      </c>
    </row>
    <row r="299" spans="21:23">
      <c r="U299" s="3" t="s">
        <v>1918</v>
      </c>
      <c r="V299" t="s">
        <v>1942</v>
      </c>
      <c r="W299" t="s">
        <v>1820</v>
      </c>
    </row>
    <row r="300" spans="21:23">
      <c r="U300" s="3" t="s">
        <v>1802</v>
      </c>
      <c r="V300" t="s">
        <v>1943</v>
      </c>
      <c r="W300" t="s">
        <v>1818</v>
      </c>
    </row>
    <row r="301" spans="21:23">
      <c r="U301" s="3" t="s">
        <v>1802</v>
      </c>
      <c r="V301" t="s">
        <v>1943</v>
      </c>
      <c r="W301" t="s">
        <v>1818</v>
      </c>
    </row>
    <row r="302" spans="21:23">
      <c r="U302" s="3" t="s">
        <v>1784</v>
      </c>
      <c r="V302" t="s">
        <v>1944</v>
      </c>
      <c r="W302" t="s">
        <v>1923</v>
      </c>
    </row>
    <row r="303" spans="21:23">
      <c r="U303" s="3" t="s">
        <v>1865</v>
      </c>
      <c r="V303" t="s">
        <v>1928</v>
      </c>
      <c r="W303" t="s">
        <v>1801</v>
      </c>
    </row>
    <row r="304" spans="21:23">
      <c r="U304" s="3" t="s">
        <v>1918</v>
      </c>
      <c r="V304" t="s">
        <v>1878</v>
      </c>
      <c r="W304" t="s">
        <v>1945</v>
      </c>
    </row>
    <row r="305" spans="21:23">
      <c r="U305" s="3" t="s">
        <v>1918</v>
      </c>
      <c r="V305" t="s">
        <v>1878</v>
      </c>
      <c r="W305" t="s">
        <v>1945</v>
      </c>
    </row>
    <row r="306" spans="21:23">
      <c r="U306" s="3" t="s">
        <v>1918</v>
      </c>
      <c r="V306" t="s">
        <v>1878</v>
      </c>
      <c r="W306" t="s">
        <v>1945</v>
      </c>
    </row>
    <row r="307" spans="21:23">
      <c r="U307" s="3" t="s">
        <v>1946</v>
      </c>
      <c r="V307" t="s">
        <v>1925</v>
      </c>
    </row>
    <row r="308" spans="21:23">
      <c r="U308" s="3" t="s">
        <v>1946</v>
      </c>
      <c r="V308" t="s">
        <v>1925</v>
      </c>
    </row>
    <row r="309" spans="21:23">
      <c r="U309" s="3" t="s">
        <v>1793</v>
      </c>
      <c r="V309" t="s">
        <v>1794</v>
      </c>
      <c r="W309" t="s">
        <v>1947</v>
      </c>
    </row>
    <row r="310" spans="21:23">
      <c r="U310" s="3" t="s">
        <v>1793</v>
      </c>
      <c r="V310" t="s">
        <v>1794</v>
      </c>
      <c r="W310" t="s">
        <v>1947</v>
      </c>
    </row>
    <row r="311" spans="21:23">
      <c r="U311" s="3" t="s">
        <v>1948</v>
      </c>
      <c r="V311" t="s">
        <v>1794</v>
      </c>
    </row>
    <row r="312" spans="21:23">
      <c r="U312" s="3" t="s">
        <v>1949</v>
      </c>
      <c r="V312" t="s">
        <v>1950</v>
      </c>
    </row>
    <row r="313" spans="21:23">
      <c r="U313" s="3" t="s">
        <v>1887</v>
      </c>
      <c r="V313" t="s">
        <v>1951</v>
      </c>
      <c r="W313" t="s">
        <v>1923</v>
      </c>
    </row>
    <row r="314" spans="21:23">
      <c r="U314" s="3" t="s">
        <v>1845</v>
      </c>
      <c r="V314" t="s">
        <v>1781</v>
      </c>
      <c r="W314" t="s">
        <v>1923</v>
      </c>
    </row>
    <row r="315" spans="21:23">
      <c r="U315" s="3" t="s">
        <v>1879</v>
      </c>
      <c r="V315" t="s">
        <v>1952</v>
      </c>
      <c r="W315" t="s">
        <v>1882</v>
      </c>
    </row>
    <row r="316" spans="21:23">
      <c r="U316" s="3" t="s">
        <v>1953</v>
      </c>
      <c r="V316" t="s">
        <v>1855</v>
      </c>
      <c r="W316" t="s">
        <v>1838</v>
      </c>
    </row>
    <row r="317" spans="21:23">
      <c r="U317" s="3" t="s">
        <v>1953</v>
      </c>
      <c r="V317" t="s">
        <v>1855</v>
      </c>
      <c r="W317" t="s">
        <v>1838</v>
      </c>
    </row>
    <row r="318" spans="21:23">
      <c r="U318" s="3" t="s">
        <v>1954</v>
      </c>
      <c r="V318" t="s">
        <v>1937</v>
      </c>
    </row>
    <row r="319" spans="21:23">
      <c r="U319" s="3" t="s">
        <v>1954</v>
      </c>
      <c r="V319" t="s">
        <v>1937</v>
      </c>
    </row>
    <row r="320" spans="21:23">
      <c r="U320" s="3" t="s">
        <v>1955</v>
      </c>
      <c r="V320" t="s">
        <v>1876</v>
      </c>
      <c r="W320" t="s">
        <v>1902</v>
      </c>
    </row>
    <row r="321" spans="21:23">
      <c r="U321" s="3" t="s">
        <v>1955</v>
      </c>
      <c r="V321" t="s">
        <v>1876</v>
      </c>
      <c r="W321" t="s">
        <v>1902</v>
      </c>
    </row>
    <row r="322" spans="21:23">
      <c r="U322" s="3" t="s">
        <v>1845</v>
      </c>
      <c r="V322" t="s">
        <v>1956</v>
      </c>
      <c r="W322" t="s">
        <v>1846</v>
      </c>
    </row>
    <row r="323" spans="21:23">
      <c r="U323" s="3" t="s">
        <v>1933</v>
      </c>
      <c r="V323" t="s">
        <v>1957</v>
      </c>
      <c r="W323" t="s">
        <v>1828</v>
      </c>
    </row>
    <row r="324" spans="21:23">
      <c r="U324" s="3" t="s">
        <v>1958</v>
      </c>
      <c r="V324" t="s">
        <v>1807</v>
      </c>
      <c r="W324" t="s">
        <v>1866</v>
      </c>
    </row>
    <row r="325" spans="21:23">
      <c r="U325" s="3" t="s">
        <v>1851</v>
      </c>
      <c r="V325" t="s">
        <v>1846</v>
      </c>
      <c r="W325" t="s">
        <v>1838</v>
      </c>
    </row>
    <row r="326" spans="21:23">
      <c r="U326" s="3" t="s">
        <v>1851</v>
      </c>
      <c r="V326" t="s">
        <v>1846</v>
      </c>
      <c r="W326" t="s">
        <v>1838</v>
      </c>
    </row>
    <row r="327" spans="21:23">
      <c r="U327" s="3" t="s">
        <v>1875</v>
      </c>
      <c r="V327" t="s">
        <v>1785</v>
      </c>
      <c r="W327" t="s">
        <v>1930</v>
      </c>
    </row>
    <row r="328" spans="21:23">
      <c r="U328" s="3" t="s">
        <v>1865</v>
      </c>
      <c r="V328" t="s">
        <v>1819</v>
      </c>
      <c r="W328" t="s">
        <v>1801</v>
      </c>
    </row>
    <row r="329" spans="21:23">
      <c r="U329" s="3" t="s">
        <v>1860</v>
      </c>
    </row>
    <row r="330" spans="21:23">
      <c r="U330" s="3" t="s">
        <v>1860</v>
      </c>
    </row>
    <row r="331" spans="21:23">
      <c r="U331" s="3" t="s">
        <v>1796</v>
      </c>
      <c r="V331" t="s">
        <v>1911</v>
      </c>
    </row>
    <row r="332" spans="21:23">
      <c r="U332" s="3" t="s">
        <v>1796</v>
      </c>
      <c r="V332" t="s">
        <v>1911</v>
      </c>
    </row>
    <row r="333" spans="21:23">
      <c r="U333" s="3" t="s">
        <v>1879</v>
      </c>
      <c r="V333" t="s">
        <v>1825</v>
      </c>
    </row>
    <row r="334" spans="21:23">
      <c r="U334" s="3" t="s">
        <v>1879</v>
      </c>
      <c r="V334" t="s">
        <v>1825</v>
      </c>
    </row>
    <row r="335" spans="21:23">
      <c r="U335" s="3" t="s">
        <v>1903</v>
      </c>
      <c r="V335" t="s">
        <v>1959</v>
      </c>
    </row>
    <row r="336" spans="21:23">
      <c r="U336" s="3" t="s">
        <v>1779</v>
      </c>
      <c r="V336" t="s">
        <v>1811</v>
      </c>
    </row>
    <row r="337" spans="21:23">
      <c r="U337" s="3" t="s">
        <v>1860</v>
      </c>
    </row>
    <row r="338" spans="21:23">
      <c r="U338" s="3" t="s">
        <v>1860</v>
      </c>
    </row>
    <row r="339" spans="21:23">
      <c r="U339" s="3" t="s">
        <v>1845</v>
      </c>
      <c r="V339" t="s">
        <v>1897</v>
      </c>
      <c r="W339" t="s">
        <v>1852</v>
      </c>
    </row>
    <row r="340" spans="21:23">
      <c r="U340" s="3" t="s">
        <v>1845</v>
      </c>
      <c r="V340" t="s">
        <v>1897</v>
      </c>
      <c r="W340" t="s">
        <v>1852</v>
      </c>
    </row>
    <row r="341" spans="21:23">
      <c r="U341" s="3" t="s">
        <v>1865</v>
      </c>
      <c r="V341" t="s">
        <v>1866</v>
      </c>
      <c r="W341" t="s">
        <v>1896</v>
      </c>
    </row>
    <row r="342" spans="21:23">
      <c r="U342" s="3" t="s">
        <v>1865</v>
      </c>
      <c r="V342" t="s">
        <v>1866</v>
      </c>
      <c r="W342" t="s">
        <v>1896</v>
      </c>
    </row>
    <row r="343" spans="21:23">
      <c r="U343" s="3" t="s">
        <v>1860</v>
      </c>
    </row>
    <row r="344" spans="21:23">
      <c r="U344" s="3" t="s">
        <v>1860</v>
      </c>
    </row>
    <row r="345" spans="21:23">
      <c r="U345" s="3" t="s">
        <v>1935</v>
      </c>
      <c r="V345" t="s">
        <v>1960</v>
      </c>
    </row>
    <row r="346" spans="21:23">
      <c r="U346" s="3" t="s">
        <v>1935</v>
      </c>
      <c r="V346" t="s">
        <v>1960</v>
      </c>
    </row>
    <row r="347" spans="21:23">
      <c r="U347" s="3" t="s">
        <v>1961</v>
      </c>
      <c r="V347" t="s">
        <v>1826</v>
      </c>
    </row>
    <row r="348" spans="21:23">
      <c r="U348" s="3" t="s">
        <v>1961</v>
      </c>
      <c r="V348" t="s">
        <v>1826</v>
      </c>
    </row>
    <row r="349" spans="21:23">
      <c r="U349" s="3" t="s">
        <v>1885</v>
      </c>
      <c r="V349" t="s">
        <v>1876</v>
      </c>
      <c r="W349" t="s">
        <v>1896</v>
      </c>
    </row>
    <row r="350" spans="21:23">
      <c r="U350" s="3" t="s">
        <v>1962</v>
      </c>
      <c r="V350" t="s">
        <v>1808</v>
      </c>
      <c r="W350" t="s">
        <v>1963</v>
      </c>
    </row>
    <row r="351" spans="21:23">
      <c r="U351" s="3" t="s">
        <v>1964</v>
      </c>
    </row>
    <row r="352" spans="21:23">
      <c r="U352" s="3" t="s">
        <v>1965</v>
      </c>
      <c r="V352" t="s">
        <v>1966</v>
      </c>
    </row>
    <row r="353" spans="21:23">
      <c r="U353" s="3" t="s">
        <v>1863</v>
      </c>
      <c r="V353" t="s">
        <v>1809</v>
      </c>
      <c r="W353" t="s">
        <v>1967</v>
      </c>
    </row>
    <row r="354" spans="21:23">
      <c r="U354" s="3" t="s">
        <v>1863</v>
      </c>
      <c r="V354" t="s">
        <v>1809</v>
      </c>
      <c r="W354" t="s">
        <v>1967</v>
      </c>
    </row>
    <row r="355" spans="21:23">
      <c r="U355" s="3" t="s">
        <v>1860</v>
      </c>
      <c r="V355" t="s">
        <v>1809</v>
      </c>
    </row>
    <row r="356" spans="21:23">
      <c r="U356" s="3" t="s">
        <v>1905</v>
      </c>
      <c r="V356" t="s">
        <v>1809</v>
      </c>
    </row>
    <row r="357" spans="21:23">
      <c r="U357" s="3" t="s">
        <v>1812</v>
      </c>
      <c r="V357" t="s">
        <v>1774</v>
      </c>
      <c r="W357" t="s">
        <v>1870</v>
      </c>
    </row>
    <row r="358" spans="21:23">
      <c r="U358" s="3" t="s">
        <v>1860</v>
      </c>
    </row>
    <row r="359" spans="21:23">
      <c r="U359" s="3" t="s">
        <v>1905</v>
      </c>
      <c r="V359" t="s">
        <v>1913</v>
      </c>
      <c r="W359" t="s">
        <v>1831</v>
      </c>
    </row>
    <row r="360" spans="21:23">
      <c r="U360" s="3" t="s">
        <v>1924</v>
      </c>
      <c r="V360" t="s">
        <v>1925</v>
      </c>
    </row>
    <row r="361" spans="21:23">
      <c r="U361" s="3" t="s">
        <v>1810</v>
      </c>
      <c r="V361" t="s">
        <v>1853</v>
      </c>
      <c r="W361" t="s">
        <v>1934</v>
      </c>
    </row>
    <row r="362" spans="21:23">
      <c r="U362" s="3" t="s">
        <v>1810</v>
      </c>
      <c r="V362" t="s">
        <v>1853</v>
      </c>
      <c r="W362" t="s">
        <v>1934</v>
      </c>
    </row>
    <row r="363" spans="21:23">
      <c r="U363" s="3" t="s">
        <v>1851</v>
      </c>
      <c r="V363" t="s">
        <v>1853</v>
      </c>
      <c r="W363" t="s">
        <v>1876</v>
      </c>
    </row>
    <row r="364" spans="21:23">
      <c r="U364" s="3" t="s">
        <v>1851</v>
      </c>
      <c r="V364" t="s">
        <v>1853</v>
      </c>
      <c r="W364" t="s">
        <v>1876</v>
      </c>
    </row>
    <row r="365" spans="21:23">
      <c r="U365" s="3" t="s">
        <v>1851</v>
      </c>
      <c r="V365" t="s">
        <v>1853</v>
      </c>
      <c r="W365" t="s">
        <v>1876</v>
      </c>
    </row>
    <row r="366" spans="21:23">
      <c r="U366" s="3" t="s">
        <v>1857</v>
      </c>
      <c r="V366" t="s">
        <v>1894</v>
      </c>
    </row>
    <row r="367" spans="21:23">
      <c r="U367" s="3" t="s">
        <v>1885</v>
      </c>
      <c r="V367" t="s">
        <v>1886</v>
      </c>
    </row>
    <row r="368" spans="21:23">
      <c r="U368" s="3" t="s">
        <v>1885</v>
      </c>
      <c r="V368" t="s">
        <v>1852</v>
      </c>
    </row>
    <row r="369" spans="21:23">
      <c r="U369" s="3" t="s">
        <v>1885</v>
      </c>
      <c r="V369" t="s">
        <v>1878</v>
      </c>
      <c r="W369" t="s">
        <v>1842</v>
      </c>
    </row>
    <row r="370" spans="21:23">
      <c r="U370" s="3" t="s">
        <v>1885</v>
      </c>
      <c r="V370" t="s">
        <v>1852</v>
      </c>
    </row>
    <row r="371" spans="21:23">
      <c r="U371" s="3" t="s">
        <v>1841</v>
      </c>
      <c r="V371" t="s">
        <v>1801</v>
      </c>
    </row>
    <row r="372" spans="21:23">
      <c r="U372" s="3" t="s">
        <v>1841</v>
      </c>
      <c r="V372" t="s">
        <v>1859</v>
      </c>
    </row>
    <row r="373" spans="21:23">
      <c r="U373" s="3" t="s">
        <v>1790</v>
      </c>
      <c r="V373" t="s">
        <v>1893</v>
      </c>
    </row>
    <row r="374" spans="21:23">
      <c r="U374" s="3" t="s">
        <v>1839</v>
      </c>
      <c r="V374" t="s">
        <v>1929</v>
      </c>
    </row>
    <row r="375" spans="21:23">
      <c r="U375" s="3" t="s">
        <v>1839</v>
      </c>
      <c r="V375" t="s">
        <v>1929</v>
      </c>
    </row>
    <row r="376" spans="21:23">
      <c r="U376" s="3" t="s">
        <v>1839</v>
      </c>
      <c r="V376" t="s">
        <v>1929</v>
      </c>
    </row>
    <row r="377" spans="21:23">
      <c r="U377" s="3" t="s">
        <v>1839</v>
      </c>
      <c r="V377" t="s">
        <v>1842</v>
      </c>
    </row>
    <row r="378" spans="21:23">
      <c r="U378" s="3" t="s">
        <v>1839</v>
      </c>
      <c r="V378" t="s">
        <v>1853</v>
      </c>
    </row>
    <row r="379" spans="21:23">
      <c r="U379" s="3" t="s">
        <v>1839</v>
      </c>
      <c r="V379" t="s">
        <v>1929</v>
      </c>
    </row>
    <row r="380" spans="21:23">
      <c r="U380" s="3" t="s">
        <v>1860</v>
      </c>
    </row>
    <row r="381" spans="21:23">
      <c r="U381" s="3" t="s">
        <v>1860</v>
      </c>
    </row>
    <row r="382" spans="21:23">
      <c r="U382" s="3" t="s">
        <v>1968</v>
      </c>
    </row>
    <row r="383" spans="21:23">
      <c r="U383" s="3" t="s">
        <v>1969</v>
      </c>
    </row>
    <row r="384" spans="21:23">
      <c r="U384" s="3" t="s">
        <v>1970</v>
      </c>
    </row>
    <row r="385" spans="21:23">
      <c r="U385" s="3" t="s">
        <v>1926</v>
      </c>
    </row>
    <row r="386" spans="21:23">
      <c r="U386" s="3" t="s">
        <v>1905</v>
      </c>
    </row>
    <row r="387" spans="21:23">
      <c r="U387" s="3" t="s">
        <v>1771</v>
      </c>
      <c r="V387" t="s">
        <v>1866</v>
      </c>
    </row>
    <row r="388" spans="21:23">
      <c r="U388" s="3" t="s">
        <v>1771</v>
      </c>
      <c r="V388" t="s">
        <v>1866</v>
      </c>
    </row>
    <row r="389" spans="21:23">
      <c r="U389" s="3" t="s">
        <v>1771</v>
      </c>
      <c r="V389" t="s">
        <v>1866</v>
      </c>
    </row>
    <row r="390" spans="21:23">
      <c r="U390" s="3" t="s">
        <v>1773</v>
      </c>
      <c r="V390" t="s">
        <v>1874</v>
      </c>
    </row>
    <row r="391" spans="21:23">
      <c r="U391" s="3" t="s">
        <v>1773</v>
      </c>
      <c r="V391" t="s">
        <v>1874</v>
      </c>
    </row>
    <row r="392" spans="21:23">
      <c r="U392" s="3" t="s">
        <v>1773</v>
      </c>
      <c r="V392" t="s">
        <v>1874</v>
      </c>
    </row>
    <row r="393" spans="21:23">
      <c r="U393" s="3" t="s">
        <v>1775</v>
      </c>
      <c r="V393" t="s">
        <v>1829</v>
      </c>
    </row>
    <row r="394" spans="21:23">
      <c r="U394" s="3" t="s">
        <v>1775</v>
      </c>
      <c r="V394" t="s">
        <v>1829</v>
      </c>
    </row>
    <row r="395" spans="21:23">
      <c r="U395" s="3" t="s">
        <v>1775</v>
      </c>
      <c r="V395" t="s">
        <v>1829</v>
      </c>
    </row>
    <row r="396" spans="21:23">
      <c r="U396" s="3" t="s">
        <v>1784</v>
      </c>
      <c r="V396" t="s">
        <v>1872</v>
      </c>
    </row>
    <row r="397" spans="21:23">
      <c r="U397" s="3" t="s">
        <v>1790</v>
      </c>
      <c r="V397" t="s">
        <v>1872</v>
      </c>
    </row>
    <row r="398" spans="21:23">
      <c r="U398" s="3" t="s">
        <v>1790</v>
      </c>
      <c r="V398" t="s">
        <v>1872</v>
      </c>
    </row>
    <row r="399" spans="21:23">
      <c r="U399" s="3" t="s">
        <v>1971</v>
      </c>
      <c r="V399" t="s">
        <v>1805</v>
      </c>
      <c r="W399" t="s">
        <v>1934</v>
      </c>
    </row>
    <row r="400" spans="21:23">
      <c r="U400" s="3" t="s">
        <v>1971</v>
      </c>
      <c r="V400" t="s">
        <v>1805</v>
      </c>
      <c r="W400" t="s">
        <v>1934</v>
      </c>
    </row>
    <row r="401" spans="21:23">
      <c r="U401" s="3" t="s">
        <v>1779</v>
      </c>
      <c r="V401" t="s">
        <v>1778</v>
      </c>
    </row>
    <row r="402" spans="21:23">
      <c r="U402" s="3" t="s">
        <v>1782</v>
      </c>
      <c r="V402" t="s">
        <v>1822</v>
      </c>
    </row>
    <row r="403" spans="21:23">
      <c r="U403" s="3" t="s">
        <v>1972</v>
      </c>
      <c r="V403" t="s">
        <v>1928</v>
      </c>
      <c r="W403" t="s">
        <v>1788</v>
      </c>
    </row>
    <row r="404" spans="21:23">
      <c r="U404" s="3" t="s">
        <v>1972</v>
      </c>
      <c r="V404" t="s">
        <v>1928</v>
      </c>
      <c r="W404" t="s">
        <v>1788</v>
      </c>
    </row>
    <row r="405" spans="21:23">
      <c r="U405" s="3" t="s">
        <v>1972</v>
      </c>
      <c r="V405" t="s">
        <v>1928</v>
      </c>
      <c r="W405" t="s">
        <v>1788</v>
      </c>
    </row>
    <row r="406" spans="21:23">
      <c r="U406" s="3" t="s">
        <v>1879</v>
      </c>
      <c r="V406" t="s">
        <v>1952</v>
      </c>
      <c r="W406" t="s">
        <v>1882</v>
      </c>
    </row>
    <row r="407" spans="21:23">
      <c r="U407" s="3" t="s">
        <v>1879</v>
      </c>
      <c r="V407" t="s">
        <v>1952</v>
      </c>
      <c r="W407" t="s">
        <v>1822</v>
      </c>
    </row>
    <row r="408" spans="21:23">
      <c r="U408" s="3" t="s">
        <v>1973</v>
      </c>
      <c r="V408" t="s">
        <v>1801</v>
      </c>
    </row>
    <row r="409" spans="21:23">
      <c r="U409" s="3" t="s">
        <v>1973</v>
      </c>
      <c r="V409" t="s">
        <v>1801</v>
      </c>
    </row>
    <row r="410" spans="21:23">
      <c r="U410" s="3" t="s">
        <v>1918</v>
      </c>
      <c r="V410" t="s">
        <v>1974</v>
      </c>
    </row>
    <row r="411" spans="21:23">
      <c r="U411" s="3" t="s">
        <v>1918</v>
      </c>
      <c r="V411" t="s">
        <v>1974</v>
      </c>
    </row>
    <row r="412" spans="21:23">
      <c r="U412" s="3" t="s">
        <v>1779</v>
      </c>
      <c r="V412" t="s">
        <v>1859</v>
      </c>
    </row>
    <row r="413" spans="21:23">
      <c r="U413" s="3" t="s">
        <v>1975</v>
      </c>
      <c r="V413" t="s">
        <v>1859</v>
      </c>
    </row>
    <row r="414" spans="21:23">
      <c r="U414" s="3" t="s">
        <v>1782</v>
      </c>
      <c r="V414" t="s">
        <v>1781</v>
      </c>
    </row>
    <row r="415" spans="21:23">
      <c r="U415" s="3" t="s">
        <v>1976</v>
      </c>
      <c r="V415" t="s">
        <v>1789</v>
      </c>
    </row>
    <row r="416" spans="21:23">
      <c r="U416" s="3" t="s">
        <v>1905</v>
      </c>
      <c r="V416" t="s">
        <v>1792</v>
      </c>
    </row>
    <row r="417" spans="21:23">
      <c r="U417" s="3" t="s">
        <v>1787</v>
      </c>
      <c r="V417" t="s">
        <v>1920</v>
      </c>
      <c r="W417" t="s">
        <v>1950</v>
      </c>
    </row>
    <row r="418" spans="21:23">
      <c r="U418" s="3" t="s">
        <v>1885</v>
      </c>
      <c r="V418" t="s">
        <v>1886</v>
      </c>
    </row>
    <row r="419" spans="21:23">
      <c r="U419" s="3" t="s">
        <v>1885</v>
      </c>
      <c r="V419" t="s">
        <v>1886</v>
      </c>
    </row>
    <row r="420" spans="21:23">
      <c r="U420" s="3" t="s">
        <v>1812</v>
      </c>
    </row>
    <row r="421" spans="21:23">
      <c r="U421" s="3" t="s">
        <v>1977</v>
      </c>
    </row>
    <row r="422" spans="21:23">
      <c r="U422" s="3" t="s">
        <v>1978</v>
      </c>
      <c r="V422" t="s">
        <v>1960</v>
      </c>
      <c r="W422" t="s">
        <v>1820</v>
      </c>
    </row>
    <row r="423" spans="21:23">
      <c r="U423" s="3" t="s">
        <v>1978</v>
      </c>
      <c r="V423" t="s">
        <v>1960</v>
      </c>
      <c r="W423" t="s">
        <v>1820</v>
      </c>
    </row>
    <row r="424" spans="21:23">
      <c r="U424" s="3" t="s">
        <v>1979</v>
      </c>
      <c r="V424" t="s">
        <v>1920</v>
      </c>
      <c r="W424" t="s">
        <v>1858</v>
      </c>
    </row>
    <row r="425" spans="21:23">
      <c r="U425" s="3" t="s">
        <v>1980</v>
      </c>
      <c r="V425" t="s">
        <v>1873</v>
      </c>
      <c r="W425" t="s">
        <v>1981</v>
      </c>
    </row>
    <row r="426" spans="21:23">
      <c r="U426" s="3" t="s">
        <v>1980</v>
      </c>
      <c r="V426" t="s">
        <v>1873</v>
      </c>
      <c r="W426" t="s">
        <v>1981</v>
      </c>
    </row>
    <row r="427" spans="21:23">
      <c r="U427" s="3" t="s">
        <v>1787</v>
      </c>
      <c r="V427" t="s">
        <v>1982</v>
      </c>
      <c r="W427" t="s">
        <v>1983</v>
      </c>
    </row>
    <row r="428" spans="21:23">
      <c r="U428" s="3" t="s">
        <v>1802</v>
      </c>
      <c r="V428" t="s">
        <v>1982</v>
      </c>
      <c r="W428" t="s">
        <v>1983</v>
      </c>
    </row>
    <row r="429" spans="21:23">
      <c r="U429" s="3" t="s">
        <v>1860</v>
      </c>
    </row>
    <row r="430" spans="21:23">
      <c r="U430" s="3" t="s">
        <v>1863</v>
      </c>
      <c r="V430" t="s">
        <v>1913</v>
      </c>
      <c r="W430" t="s">
        <v>1893</v>
      </c>
    </row>
    <row r="431" spans="21:23">
      <c r="U431" s="3" t="s">
        <v>1823</v>
      </c>
      <c r="V431" t="s">
        <v>1846</v>
      </c>
      <c r="W431" t="s">
        <v>1908</v>
      </c>
    </row>
    <row r="432" spans="21:23">
      <c r="U432" s="3" t="s">
        <v>1851</v>
      </c>
      <c r="V432" t="s">
        <v>1846</v>
      </c>
      <c r="W432" t="s">
        <v>1829</v>
      </c>
    </row>
    <row r="433" spans="21:23">
      <c r="U433" s="3" t="s">
        <v>1860</v>
      </c>
    </row>
    <row r="434" spans="21:23">
      <c r="U434" s="3" t="s">
        <v>1854</v>
      </c>
      <c r="V434" t="s">
        <v>1869</v>
      </c>
      <c r="W434" t="s">
        <v>1908</v>
      </c>
    </row>
    <row r="435" spans="21:23">
      <c r="U435" s="3" t="s">
        <v>1854</v>
      </c>
      <c r="V435" t="s">
        <v>1869</v>
      </c>
      <c r="W435" t="s">
        <v>1908</v>
      </c>
    </row>
    <row r="436" spans="21:23">
      <c r="U436" s="3" t="s">
        <v>1860</v>
      </c>
      <c r="V436" t="s">
        <v>1984</v>
      </c>
      <c r="W436" t="s">
        <v>1945</v>
      </c>
    </row>
    <row r="437" spans="21:23">
      <c r="U437" s="3" t="s">
        <v>1860</v>
      </c>
      <c r="V437" t="s">
        <v>1984</v>
      </c>
      <c r="W437" t="s">
        <v>1945</v>
      </c>
    </row>
    <row r="438" spans="21:23">
      <c r="U438" s="3" t="s">
        <v>1918</v>
      </c>
      <c r="V438" t="s">
        <v>1878</v>
      </c>
      <c r="W438" t="s">
        <v>1894</v>
      </c>
    </row>
    <row r="439" spans="21:23">
      <c r="U439" s="3" t="s">
        <v>1867</v>
      </c>
      <c r="V439" t="s">
        <v>1889</v>
      </c>
      <c r="W439" t="s">
        <v>1822</v>
      </c>
    </row>
    <row r="440" spans="21:23">
      <c r="U440" s="3" t="s">
        <v>1879</v>
      </c>
      <c r="V440" t="s">
        <v>1880</v>
      </c>
      <c r="W440" t="s">
        <v>1804</v>
      </c>
    </row>
    <row r="441" spans="21:23">
      <c r="U441" s="3" t="s">
        <v>1784</v>
      </c>
      <c r="V441" t="s">
        <v>1785</v>
      </c>
      <c r="W441" t="s">
        <v>1786</v>
      </c>
    </row>
    <row r="442" spans="21:23">
      <c r="U442" s="3" t="s">
        <v>1905</v>
      </c>
      <c r="V442" t="s">
        <v>1811</v>
      </c>
    </row>
    <row r="443" spans="21:23">
      <c r="U443" s="3" t="s">
        <v>1796</v>
      </c>
      <c r="V443" t="s">
        <v>1985</v>
      </c>
    </row>
    <row r="444" spans="21:23">
      <c r="U444" s="3" t="s">
        <v>1796</v>
      </c>
      <c r="V444" t="s">
        <v>1985</v>
      </c>
    </row>
    <row r="445" spans="21:23">
      <c r="U445" s="3" t="s">
        <v>1796</v>
      </c>
      <c r="V445" t="s">
        <v>1985</v>
      </c>
    </row>
    <row r="446" spans="21:23">
      <c r="U446" s="3" t="s">
        <v>1821</v>
      </c>
      <c r="V446" t="s">
        <v>1904</v>
      </c>
      <c r="W446" t="s">
        <v>1838</v>
      </c>
    </row>
    <row r="447" spans="21:23">
      <c r="U447" s="3" t="s">
        <v>1986</v>
      </c>
      <c r="V447" t="s">
        <v>1834</v>
      </c>
      <c r="W447" t="s">
        <v>1923</v>
      </c>
    </row>
    <row r="448" spans="21:23">
      <c r="U448" s="3" t="s">
        <v>1986</v>
      </c>
      <c r="V448" t="s">
        <v>1834</v>
      </c>
      <c r="W448" t="s">
        <v>1831</v>
      </c>
    </row>
    <row r="449" spans="21:23">
      <c r="U449" s="3" t="s">
        <v>1936</v>
      </c>
      <c r="V449" t="s">
        <v>1820</v>
      </c>
    </row>
    <row r="450" spans="21:23">
      <c r="U450" s="3" t="s">
        <v>1936</v>
      </c>
      <c r="V450" t="s">
        <v>1820</v>
      </c>
    </row>
    <row r="451" spans="21:23">
      <c r="U451" s="3" t="s">
        <v>1961</v>
      </c>
      <c r="V451" t="s">
        <v>1783</v>
      </c>
      <c r="W451" t="s">
        <v>1908</v>
      </c>
    </row>
    <row r="452" spans="21:23">
      <c r="U452" s="3" t="s">
        <v>1961</v>
      </c>
      <c r="V452" t="s">
        <v>1783</v>
      </c>
      <c r="W452" t="s">
        <v>1908</v>
      </c>
    </row>
    <row r="453" spans="21:23">
      <c r="U453" s="3" t="s">
        <v>1975</v>
      </c>
      <c r="V453" t="s">
        <v>1816</v>
      </c>
      <c r="W453" t="s">
        <v>1856</v>
      </c>
    </row>
    <row r="454" spans="21:23">
      <c r="U454" s="3" t="s">
        <v>1975</v>
      </c>
      <c r="V454" t="s">
        <v>1816</v>
      </c>
      <c r="W454" t="s">
        <v>1856</v>
      </c>
    </row>
    <row r="455" spans="21:23">
      <c r="U455" s="3" t="s">
        <v>1860</v>
      </c>
    </row>
    <row r="456" spans="21:23">
      <c r="U456" s="3" t="s">
        <v>1885</v>
      </c>
      <c r="V456" t="s">
        <v>1960</v>
      </c>
      <c r="W456" t="s">
        <v>1886</v>
      </c>
    </row>
    <row r="457" spans="21:23">
      <c r="U457" s="3" t="s">
        <v>1885</v>
      </c>
      <c r="V457" t="s">
        <v>1960</v>
      </c>
      <c r="W457" t="s">
        <v>1886</v>
      </c>
    </row>
    <row r="458" spans="21:23">
      <c r="U458" s="3" t="s">
        <v>1885</v>
      </c>
      <c r="V458" t="s">
        <v>1911</v>
      </c>
      <c r="W458" t="s">
        <v>1886</v>
      </c>
    </row>
    <row r="459" spans="21:23">
      <c r="U459" s="3" t="s">
        <v>1987</v>
      </c>
      <c r="V459" t="s">
        <v>1974</v>
      </c>
    </row>
    <row r="460" spans="21:23">
      <c r="U460" s="3" t="s">
        <v>1987</v>
      </c>
      <c r="V460" t="s">
        <v>1974</v>
      </c>
    </row>
    <row r="461" spans="21:23">
      <c r="U461" s="3" t="s">
        <v>1905</v>
      </c>
      <c r="V461" t="s">
        <v>1931</v>
      </c>
    </row>
    <row r="462" spans="21:23">
      <c r="U462" s="3" t="s">
        <v>1848</v>
      </c>
      <c r="V462" t="s">
        <v>1842</v>
      </c>
      <c r="W462" t="s">
        <v>1849</v>
      </c>
    </row>
    <row r="463" spans="21:23">
      <c r="U463" s="3" t="s">
        <v>1875</v>
      </c>
      <c r="V463" t="s">
        <v>1876</v>
      </c>
      <c r="W463" t="s">
        <v>1825</v>
      </c>
    </row>
    <row r="464" spans="21:23">
      <c r="U464" s="3" t="s">
        <v>1877</v>
      </c>
      <c r="V464" t="s">
        <v>1957</v>
      </c>
      <c r="W464" t="s">
        <v>1872</v>
      </c>
    </row>
    <row r="465" spans="21:23">
      <c r="U465" s="3" t="s">
        <v>1812</v>
      </c>
      <c r="V465" t="s">
        <v>1882</v>
      </c>
      <c r="W465" t="s">
        <v>1847</v>
      </c>
    </row>
    <row r="466" spans="21:23">
      <c r="U466" s="3" t="s">
        <v>1988</v>
      </c>
      <c r="V466" t="s">
        <v>1890</v>
      </c>
    </row>
    <row r="467" spans="21:23">
      <c r="U467" s="3" t="s">
        <v>1891</v>
      </c>
      <c r="V467" t="s">
        <v>1890</v>
      </c>
    </row>
    <row r="468" spans="21:23">
      <c r="U468" s="3" t="s">
        <v>1912</v>
      </c>
      <c r="V468" t="s">
        <v>1880</v>
      </c>
      <c r="W468" t="s">
        <v>1913</v>
      </c>
    </row>
    <row r="469" spans="21:23">
      <c r="U469" s="3" t="s">
        <v>1921</v>
      </c>
      <c r="V469" t="s">
        <v>1781</v>
      </c>
      <c r="W469" t="s">
        <v>1809</v>
      </c>
    </row>
    <row r="470" spans="21:23">
      <c r="U470" s="3" t="s">
        <v>1989</v>
      </c>
      <c r="V470" t="s">
        <v>1772</v>
      </c>
    </row>
    <row r="471" spans="21:23">
      <c r="U471" s="3" t="s">
        <v>1990</v>
      </c>
      <c r="V471" t="s">
        <v>1853</v>
      </c>
    </row>
    <row r="472" spans="21:23">
      <c r="U472" s="3" t="s">
        <v>1865</v>
      </c>
      <c r="V472" t="s">
        <v>1843</v>
      </c>
      <c r="W472" t="s">
        <v>1939</v>
      </c>
    </row>
    <row r="473" spans="21:23">
      <c r="U473" s="3" t="s">
        <v>1845</v>
      </c>
      <c r="V473" t="s">
        <v>1798</v>
      </c>
      <c r="W473" t="s">
        <v>1904</v>
      </c>
    </row>
    <row r="474" spans="21:23">
      <c r="U474" s="3" t="s">
        <v>1991</v>
      </c>
      <c r="V474" t="s">
        <v>1901</v>
      </c>
      <c r="W474" t="s">
        <v>1849</v>
      </c>
    </row>
    <row r="475" spans="21:23">
      <c r="U475" s="3" t="s">
        <v>1986</v>
      </c>
      <c r="V475" t="s">
        <v>1831</v>
      </c>
    </row>
    <row r="476" spans="21:23">
      <c r="U476" s="3" t="s">
        <v>1918</v>
      </c>
      <c r="V476" t="s">
        <v>1942</v>
      </c>
      <c r="W476" t="s">
        <v>1820</v>
      </c>
    </row>
    <row r="477" spans="21:23">
      <c r="U477" s="3" t="s">
        <v>1905</v>
      </c>
      <c r="V477" t="s">
        <v>1809</v>
      </c>
    </row>
    <row r="478" spans="21:23">
      <c r="U478" s="3" t="s">
        <v>1990</v>
      </c>
      <c r="V478" t="s">
        <v>1967</v>
      </c>
    </row>
    <row r="479" spans="21:23">
      <c r="U479" s="3" t="s">
        <v>1860</v>
      </c>
    </row>
    <row r="480" spans="21:23">
      <c r="U480" s="3" t="s">
        <v>1860</v>
      </c>
    </row>
    <row r="481" spans="21:23">
      <c r="U481" s="3" t="s">
        <v>1860</v>
      </c>
    </row>
    <row r="482" spans="21:23">
      <c r="U482" s="3" t="s">
        <v>1860</v>
      </c>
    </row>
    <row r="483" spans="21:23">
      <c r="U483" s="3" t="s">
        <v>1905</v>
      </c>
      <c r="V483" t="s">
        <v>1925</v>
      </c>
    </row>
    <row r="484" spans="21:23">
      <c r="U484" s="3" t="s">
        <v>1905</v>
      </c>
      <c r="V484" t="s">
        <v>1925</v>
      </c>
    </row>
    <row r="485" spans="21:23">
      <c r="U485" s="3" t="s">
        <v>1806</v>
      </c>
      <c r="V485" t="s">
        <v>1844</v>
      </c>
    </row>
    <row r="486" spans="21:23">
      <c r="U486" s="3" t="s">
        <v>1992</v>
      </c>
    </row>
    <row r="487" spans="21:23">
      <c r="U487" s="3" t="s">
        <v>1905</v>
      </c>
      <c r="V487" t="s">
        <v>1925</v>
      </c>
      <c r="W487" t="s">
        <v>1993</v>
      </c>
    </row>
    <row r="488" spans="21:23">
      <c r="U488" s="3" t="s">
        <v>1860</v>
      </c>
    </row>
    <row r="489" spans="21:23">
      <c r="U489" s="3" t="s">
        <v>1994</v>
      </c>
    </row>
    <row r="490" spans="21:23">
      <c r="U490" s="3" t="s">
        <v>1994</v>
      </c>
    </row>
    <row r="491" spans="21:23">
      <c r="U491" s="3" t="s">
        <v>1995</v>
      </c>
    </row>
    <row r="492" spans="21:23">
      <c r="U492" s="3" t="s">
        <v>1879</v>
      </c>
      <c r="V492" t="s">
        <v>1880</v>
      </c>
    </row>
    <row r="493" spans="21:23">
      <c r="U493" s="3" t="s">
        <v>1996</v>
      </c>
    </row>
  </sheetData>
  <sortState xmlns:xlrd2="http://schemas.microsoft.com/office/spreadsheetml/2017/richdata2" ref="G2:G29">
    <sortCondition ref="G2:G29"/>
  </sortState>
  <pageMargins left="0.7" right="0.7" top="0.75" bottom="0.75" header="0.3" footer="0.3"/>
  <pageSetup paperSize="9" orientation="portrait" r:id="rId1"/>
  <headerFooter>
    <oddHeader>&amp;L&amp;"Calibri"&amp;12&amp;K03C03COpenbaar-Public&amp;1#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27F5-6E1A-4828-8EF5-E4AC9EE7A3C6}">
  <dimension ref="A1:AI494"/>
  <sheetViews>
    <sheetView topLeftCell="E1" workbookViewId="0">
      <selection activeCell="N2" sqref="N2"/>
    </sheetView>
  </sheetViews>
  <sheetFormatPr defaultRowHeight="14.5"/>
  <cols>
    <col min="1" max="4" width="13.7265625" customWidth="1"/>
    <col min="5" max="5" width="15.1796875" bestFit="1" customWidth="1"/>
    <col min="6" max="7" width="15.26953125" hidden="1" customWidth="1"/>
    <col min="8" max="8" width="4" hidden="1" customWidth="1"/>
    <col min="9" max="9" width="6.26953125" hidden="1" customWidth="1"/>
    <col min="10" max="10" width="6.453125" hidden="1" customWidth="1"/>
    <col min="11" max="11" width="9.26953125" hidden="1" customWidth="1"/>
    <col min="12" max="12" width="11.26953125" hidden="1" customWidth="1"/>
    <col min="13" max="13" width="10.26953125" bestFit="1" customWidth="1"/>
    <col min="14" max="14" width="12.26953125" bestFit="1" customWidth="1"/>
    <col min="15" max="15" width="12.26953125" customWidth="1"/>
    <col min="16" max="16" width="22.453125" bestFit="1" customWidth="1"/>
    <col min="17" max="17" width="8.26953125" bestFit="1" customWidth="1"/>
    <col min="18" max="18" width="18.54296875" bestFit="1" customWidth="1"/>
    <col min="19" max="19" width="18.54296875" customWidth="1"/>
    <col min="20" max="20" width="9.453125" bestFit="1" customWidth="1"/>
    <col min="21" max="21" width="40" bestFit="1" customWidth="1"/>
    <col min="22" max="22" width="12" bestFit="1" customWidth="1"/>
    <col min="23" max="23" width="16.54296875" bestFit="1" customWidth="1"/>
    <col min="24" max="25" width="7.81640625" bestFit="1" customWidth="1"/>
    <col min="26" max="26" width="10.1796875" bestFit="1" customWidth="1"/>
    <col min="27" max="27" width="10.7265625" bestFit="1" customWidth="1"/>
    <col min="28" max="28" width="12.26953125" bestFit="1" customWidth="1"/>
  </cols>
  <sheetData>
    <row r="1" spans="1:35">
      <c r="A1" s="1" t="s">
        <v>1747</v>
      </c>
      <c r="B1" s="1" t="s">
        <v>1748</v>
      </c>
      <c r="C1" s="1" t="s">
        <v>1749</v>
      </c>
      <c r="D1" s="1" t="s">
        <v>1997</v>
      </c>
      <c r="E1" s="1" t="s">
        <v>20</v>
      </c>
      <c r="F1" s="1" t="s">
        <v>21</v>
      </c>
      <c r="G1" s="1" t="s">
        <v>2001</v>
      </c>
      <c r="H1" s="1" t="s">
        <v>28</v>
      </c>
      <c r="I1" s="1" t="s">
        <v>19</v>
      </c>
      <c r="J1" s="1" t="s">
        <v>35</v>
      </c>
      <c r="K1" s="1" t="s">
        <v>33</v>
      </c>
      <c r="L1" s="1" t="s">
        <v>34</v>
      </c>
      <c r="M1" s="1" t="s">
        <v>22</v>
      </c>
      <c r="N1" s="1" t="s">
        <v>23</v>
      </c>
      <c r="O1" s="1" t="s">
        <v>2003</v>
      </c>
      <c r="P1" s="1" t="s">
        <v>24</v>
      </c>
      <c r="Q1" s="1" t="s">
        <v>25</v>
      </c>
      <c r="R1" s="1" t="s">
        <v>26</v>
      </c>
      <c r="S1" s="1" t="s">
        <v>1999</v>
      </c>
      <c r="T1" s="1" t="s">
        <v>27</v>
      </c>
      <c r="U1" s="1" t="s">
        <v>29</v>
      </c>
      <c r="V1" s="1" t="s">
        <v>30</v>
      </c>
      <c r="W1" s="1" t="s">
        <v>31</v>
      </c>
      <c r="X1" s="1" t="s">
        <v>36</v>
      </c>
      <c r="Y1" s="1" t="s">
        <v>37</v>
      </c>
      <c r="Z1" s="1" t="s">
        <v>38</v>
      </c>
      <c r="AA1" s="1" t="s">
        <v>39</v>
      </c>
      <c r="AB1" s="1" t="s">
        <v>40</v>
      </c>
    </row>
    <row r="2" spans="1:35">
      <c r="A2" s="3" t="s">
        <v>1936</v>
      </c>
      <c r="B2" t="s">
        <v>1792</v>
      </c>
      <c r="D2">
        <f>COUNTIF(PythonData!A249:C249,'Label to number'!$U$146)</f>
        <v>0</v>
      </c>
      <c r="E2">
        <f>VLOOKUP('Original Data'!U249,'Label to number'!$A$2:$B$11,2,FALSE)</f>
        <v>8</v>
      </c>
      <c r="F2">
        <f>LOG('Original Data'!V249,'Label to number'!$D$3)</f>
        <v>0.71946688113708268</v>
      </c>
      <c r="G2">
        <f>'Original Data'!V249</f>
        <v>35</v>
      </c>
      <c r="H2">
        <v>100</v>
      </c>
      <c r="I2">
        <v>164</v>
      </c>
      <c r="J2">
        <v>71</v>
      </c>
      <c r="K2">
        <v>95</v>
      </c>
      <c r="L2">
        <v>120</v>
      </c>
      <c r="M2">
        <v>700</v>
      </c>
      <c r="N2" t="s">
        <v>42</v>
      </c>
      <c r="O2">
        <f>VLOOKUP(N2,'Label to number'!$G$2:$H$29,2,FALSE)</f>
        <v>5</v>
      </c>
      <c r="P2" t="s">
        <v>839</v>
      </c>
      <c r="Q2">
        <v>150</v>
      </c>
      <c r="R2">
        <f>IF('Original Data'!AA249&gt;1200000,1,0)</f>
        <v>1</v>
      </c>
      <c r="S2">
        <f>'Original Data'!AA249</f>
        <v>1250000</v>
      </c>
      <c r="T2">
        <v>2</v>
      </c>
      <c r="U2" t="s">
        <v>892</v>
      </c>
      <c r="V2" t="s">
        <v>893</v>
      </c>
      <c r="W2">
        <v>50</v>
      </c>
      <c r="X2" t="s">
        <v>300</v>
      </c>
      <c r="Y2" t="s">
        <v>112</v>
      </c>
      <c r="Z2">
        <v>202</v>
      </c>
      <c r="AA2">
        <v>2</v>
      </c>
      <c r="AB2">
        <v>0</v>
      </c>
    </row>
    <row r="3" spans="1:35">
      <c r="A3" s="3" t="s">
        <v>1790</v>
      </c>
      <c r="B3" t="s">
        <v>1893</v>
      </c>
      <c r="D3">
        <f>COUNTIF(PythonData!A374:C374,'Label to number'!$U$146)</f>
        <v>0</v>
      </c>
      <c r="E3">
        <f>VLOOKUP('Original Data'!U374,'Label to number'!$A$2:$B$11,2,FALSE)</f>
        <v>8</v>
      </c>
      <c r="F3">
        <f>LOG('Original Data'!V374,'Label to number'!$D$3)</f>
        <v>0.71946688113708268</v>
      </c>
      <c r="G3">
        <f>'Original Data'!V374</f>
        <v>35</v>
      </c>
      <c r="H3">
        <v>95</v>
      </c>
      <c r="I3">
        <v>145</v>
      </c>
      <c r="J3">
        <v>120</v>
      </c>
      <c r="K3">
        <v>120</v>
      </c>
      <c r="L3">
        <v>90</v>
      </c>
      <c r="M3">
        <v>700</v>
      </c>
      <c r="N3" t="s">
        <v>42</v>
      </c>
      <c r="O3">
        <f>VLOOKUP(N3,'Label to number'!$G$2:$H$29,2,FALSE)</f>
        <v>5</v>
      </c>
      <c r="P3" t="s">
        <v>442</v>
      </c>
      <c r="Q3">
        <v>130</v>
      </c>
      <c r="R3">
        <f>IF('Original Data'!AA374&gt;1200000,1,0)</f>
        <v>1</v>
      </c>
      <c r="S3">
        <f>'Original Data'!AA374</f>
        <v>1250000</v>
      </c>
      <c r="T3">
        <v>1.5</v>
      </c>
      <c r="U3" t="s">
        <v>1320</v>
      </c>
      <c r="V3" t="s">
        <v>1321</v>
      </c>
      <c r="W3">
        <v>50</v>
      </c>
      <c r="X3" t="s">
        <v>558</v>
      </c>
      <c r="Y3" t="s">
        <v>62</v>
      </c>
      <c r="Z3">
        <v>102.6</v>
      </c>
      <c r="AA3">
        <v>3</v>
      </c>
      <c r="AB3">
        <v>0</v>
      </c>
    </row>
    <row r="4" spans="1:35">
      <c r="A4" s="3" t="s">
        <v>1839</v>
      </c>
      <c r="B4" t="s">
        <v>1929</v>
      </c>
      <c r="D4">
        <f>COUNTIF(PythonData!A377:C377,'Label to number'!$U$146)</f>
        <v>0</v>
      </c>
      <c r="E4">
        <f>VLOOKUP('Original Data'!U377,'Label to number'!$A$2:$B$11,2,FALSE)</f>
        <v>8</v>
      </c>
      <c r="F4">
        <f>LOG('Original Data'!V377,'Label to number'!$D$3)</f>
        <v>0.71946688113708268</v>
      </c>
      <c r="G4">
        <f>'Original Data'!V377</f>
        <v>35</v>
      </c>
      <c r="H4">
        <v>80</v>
      </c>
      <c r="I4">
        <v>145</v>
      </c>
      <c r="J4">
        <v>110</v>
      </c>
      <c r="K4">
        <v>105</v>
      </c>
      <c r="L4">
        <v>110</v>
      </c>
      <c r="M4">
        <v>700</v>
      </c>
      <c r="N4" t="s">
        <v>545</v>
      </c>
      <c r="O4">
        <f>VLOOKUP(N4,'Label to number'!$G$2:$H$29,2,FALSE)</f>
        <v>1</v>
      </c>
      <c r="P4" t="s">
        <v>1329</v>
      </c>
      <c r="Q4">
        <v>150</v>
      </c>
      <c r="R4">
        <f>IF('Original Data'!AA377&gt;1200000,1,0)</f>
        <v>1</v>
      </c>
      <c r="S4">
        <f>'Original Data'!AA377</f>
        <v>1250000</v>
      </c>
      <c r="T4">
        <v>1.6</v>
      </c>
      <c r="U4" t="s">
        <v>1330</v>
      </c>
      <c r="V4" t="s">
        <v>1331</v>
      </c>
      <c r="X4" t="s">
        <v>323</v>
      </c>
      <c r="Y4" t="s">
        <v>266</v>
      </c>
      <c r="Z4">
        <v>550</v>
      </c>
      <c r="AA4">
        <v>3</v>
      </c>
      <c r="AB4">
        <v>0</v>
      </c>
      <c r="AE4" s="1"/>
      <c r="AF4" s="1"/>
      <c r="AG4" s="1"/>
      <c r="AH4" s="1"/>
      <c r="AI4" s="1"/>
    </row>
    <row r="5" spans="1:35">
      <c r="A5" s="3" t="s">
        <v>1796</v>
      </c>
      <c r="B5" t="s">
        <v>1985</v>
      </c>
      <c r="D5">
        <f>COUNTIF(PythonData!A446:C446,'Label to number'!$U$146)</f>
        <v>0</v>
      </c>
      <c r="E5">
        <f>VLOOKUP('Original Data'!U446,'Label to number'!$A$2:$B$11,2,FALSE)</f>
        <v>8</v>
      </c>
      <c r="F5">
        <f>LOG('Original Data'!V446,'Label to number'!$D$3)</f>
        <v>0.85973344056854151</v>
      </c>
      <c r="G5">
        <f>'Original Data'!V446</f>
        <v>70</v>
      </c>
      <c r="H5">
        <v>108</v>
      </c>
      <c r="I5">
        <v>170</v>
      </c>
      <c r="J5">
        <v>92</v>
      </c>
      <c r="K5">
        <v>120</v>
      </c>
      <c r="L5">
        <v>95</v>
      </c>
      <c r="M5">
        <v>700</v>
      </c>
      <c r="N5" t="s">
        <v>42</v>
      </c>
      <c r="O5">
        <f>VLOOKUP(N5,'Label to number'!$G$2:$H$29,2,FALSE)</f>
        <v>5</v>
      </c>
      <c r="P5" t="s">
        <v>1561</v>
      </c>
      <c r="Q5">
        <v>115</v>
      </c>
      <c r="R5">
        <f>IF('Original Data'!AA446&gt;1200000,1,0)</f>
        <v>1</v>
      </c>
      <c r="S5">
        <f>'Original Data'!AA446</f>
        <v>1250000</v>
      </c>
      <c r="T5">
        <v>1.9</v>
      </c>
      <c r="U5" t="s">
        <v>1562</v>
      </c>
      <c r="V5" t="s">
        <v>1563</v>
      </c>
      <c r="W5">
        <v>50</v>
      </c>
      <c r="X5" t="s">
        <v>558</v>
      </c>
      <c r="Y5" t="s">
        <v>142</v>
      </c>
      <c r="Z5">
        <v>95</v>
      </c>
      <c r="AA5">
        <v>4</v>
      </c>
      <c r="AB5">
        <v>0</v>
      </c>
    </row>
    <row r="6" spans="1:35">
      <c r="A6" s="3" t="s">
        <v>1940</v>
      </c>
      <c r="D6">
        <f>COUNTIF(PythonData!A290:C290,'Label to number'!$U$146)</f>
        <v>0</v>
      </c>
      <c r="E6">
        <f>VLOOKUP('Original Data'!U290,'Label to number'!$A$2:$B$11,2,FALSE)</f>
        <v>3</v>
      </c>
      <c r="F6">
        <f>LOG('Original Data'!V290,'Label to number'!$D$3)</f>
        <v>0.85973344056854151</v>
      </c>
      <c r="G6">
        <f>'Original Data'!V290</f>
        <v>70</v>
      </c>
      <c r="H6">
        <v>150</v>
      </c>
      <c r="I6">
        <v>160</v>
      </c>
      <c r="J6">
        <v>100</v>
      </c>
      <c r="K6">
        <v>95</v>
      </c>
      <c r="L6">
        <v>65</v>
      </c>
      <c r="M6">
        <v>670</v>
      </c>
      <c r="N6" t="s">
        <v>42</v>
      </c>
      <c r="O6">
        <f>VLOOKUP(N6,'Label to number'!$G$2:$H$29,2,FALSE)</f>
        <v>5</v>
      </c>
      <c r="P6" t="s">
        <v>1026</v>
      </c>
      <c r="Q6">
        <v>100</v>
      </c>
      <c r="R6">
        <f>IF('Original Data'!AA290&gt;1200000,1,0)</f>
        <v>1</v>
      </c>
      <c r="S6">
        <f>'Original Data'!AA290</f>
        <v>1250000</v>
      </c>
      <c r="T6">
        <v>2</v>
      </c>
      <c r="U6" t="s">
        <v>1027</v>
      </c>
      <c r="V6" t="s">
        <v>1028</v>
      </c>
      <c r="W6">
        <v>50</v>
      </c>
      <c r="X6" t="s">
        <v>102</v>
      </c>
      <c r="Z6">
        <v>130.5</v>
      </c>
      <c r="AA6">
        <v>3</v>
      </c>
      <c r="AB6">
        <v>0</v>
      </c>
    </row>
    <row r="7" spans="1:35">
      <c r="A7" s="3" t="s">
        <v>1790</v>
      </c>
      <c r="B7" t="s">
        <v>1893</v>
      </c>
      <c r="D7">
        <f>COUNTIF(PythonData!A131:C131,'Label to number'!$U$146)</f>
        <v>0</v>
      </c>
      <c r="E7">
        <f>VLOOKUP('Original Data'!U131,'Label to number'!$A$2:$B$11,2,FALSE)</f>
        <v>1</v>
      </c>
      <c r="F7">
        <f>LOG('Original Data'!V131,'Label to number'!$D$3)</f>
        <v>0.85973344056854151</v>
      </c>
      <c r="G7">
        <f>'Original Data'!V131</f>
        <v>70</v>
      </c>
      <c r="H7">
        <v>95</v>
      </c>
      <c r="I7">
        <v>155</v>
      </c>
      <c r="J7">
        <v>81</v>
      </c>
      <c r="K7">
        <v>70</v>
      </c>
      <c r="L7">
        <v>130</v>
      </c>
      <c r="M7">
        <v>640</v>
      </c>
      <c r="N7" t="s">
        <v>42</v>
      </c>
      <c r="O7">
        <f>VLOOKUP(N7,'Label to number'!$G$2:$H$29,2,FALSE)</f>
        <v>5</v>
      </c>
      <c r="P7" t="s">
        <v>494</v>
      </c>
      <c r="Q7">
        <v>109</v>
      </c>
      <c r="R7">
        <f>IF('Original Data'!AA131&gt;1200000,1,0)</f>
        <v>1</v>
      </c>
      <c r="S7">
        <f>'Original Data'!AA131</f>
        <v>1250000</v>
      </c>
      <c r="T7">
        <v>6.5</v>
      </c>
      <c r="U7" t="s">
        <v>495</v>
      </c>
      <c r="V7" t="s">
        <v>496</v>
      </c>
      <c r="W7">
        <v>50</v>
      </c>
      <c r="X7" t="s">
        <v>67</v>
      </c>
      <c r="Y7" t="s">
        <v>62</v>
      </c>
      <c r="Z7">
        <v>235</v>
      </c>
      <c r="AA7">
        <v>1</v>
      </c>
      <c r="AB7">
        <v>0</v>
      </c>
    </row>
    <row r="8" spans="1:35">
      <c r="A8" s="3" t="s">
        <v>1775</v>
      </c>
      <c r="B8" t="s">
        <v>1817</v>
      </c>
      <c r="D8">
        <f>COUNTIF(PythonData!A261:C261,'Label to number'!$U$146)</f>
        <v>0</v>
      </c>
      <c r="E8">
        <f>VLOOKUP('Original Data'!U261,'Label to number'!$A$2:$B$11,2,FALSE)</f>
        <v>4</v>
      </c>
      <c r="F8">
        <f>LOG('Original Data'!V261,'Label to number'!$D$3)</f>
        <v>0.85973344056854151</v>
      </c>
      <c r="G8">
        <f>'Original Data'!V261</f>
        <v>70</v>
      </c>
      <c r="H8">
        <v>100</v>
      </c>
      <c r="I8">
        <v>150</v>
      </c>
      <c r="J8">
        <v>70</v>
      </c>
      <c r="K8">
        <v>95</v>
      </c>
      <c r="L8">
        <v>110</v>
      </c>
      <c r="M8">
        <v>635</v>
      </c>
      <c r="N8" t="s">
        <v>42</v>
      </c>
      <c r="O8">
        <f>VLOOKUP(N8,'Label to number'!$G$2:$H$29,2,FALSE)</f>
        <v>5</v>
      </c>
      <c r="P8" t="s">
        <v>926</v>
      </c>
      <c r="Q8">
        <v>110</v>
      </c>
      <c r="R8">
        <f>IF('Original Data'!AA261&gt;1200000,1,0)</f>
        <v>0</v>
      </c>
      <c r="S8">
        <f>'Original Data'!AA261</f>
        <v>1059860</v>
      </c>
      <c r="T8">
        <v>1.5</v>
      </c>
      <c r="U8" t="s">
        <v>931</v>
      </c>
      <c r="V8" t="s">
        <v>932</v>
      </c>
      <c r="W8">
        <v>88.1</v>
      </c>
      <c r="X8" t="s">
        <v>67</v>
      </c>
      <c r="Y8" t="s">
        <v>142</v>
      </c>
      <c r="Z8">
        <v>81.900000000000006</v>
      </c>
      <c r="AA8">
        <v>3</v>
      </c>
      <c r="AB8">
        <v>0</v>
      </c>
    </row>
    <row r="9" spans="1:35">
      <c r="A9" s="3" t="s">
        <v>1773</v>
      </c>
      <c r="B9" t="s">
        <v>1774</v>
      </c>
      <c r="D9">
        <f>COUNTIF(PythonData!A7:C7,'Label to number'!$U$146)</f>
        <v>0</v>
      </c>
      <c r="E9">
        <f>VLOOKUP('Original Data'!U7,'Label to number'!$A$2:$B$11,2,FALSE)</f>
        <v>4</v>
      </c>
      <c r="F9">
        <f>LOG('Original Data'!V7,'Label to number'!$D$3)</f>
        <v>0.85973344056854151</v>
      </c>
      <c r="G9">
        <f>'Original Data'!V7</f>
        <v>70</v>
      </c>
      <c r="H9">
        <v>78</v>
      </c>
      <c r="I9">
        <v>104</v>
      </c>
      <c r="J9">
        <v>100</v>
      </c>
      <c r="K9">
        <v>159</v>
      </c>
      <c r="L9">
        <v>115</v>
      </c>
      <c r="M9">
        <v>634</v>
      </c>
      <c r="N9" t="s">
        <v>42</v>
      </c>
      <c r="O9">
        <f>VLOOKUP(N9,'Label to number'!$G$2:$H$29,2,FALSE)</f>
        <v>5</v>
      </c>
      <c r="P9" t="s">
        <v>57</v>
      </c>
      <c r="Q9">
        <v>78</v>
      </c>
      <c r="R9">
        <f>IF('Original Data'!AA7&gt;1200000,1,0)</f>
        <v>0</v>
      </c>
      <c r="S9">
        <f>'Original Data'!AA7</f>
        <v>1059860</v>
      </c>
      <c r="T9">
        <v>1.7</v>
      </c>
      <c r="U9" t="s">
        <v>60</v>
      </c>
      <c r="V9" t="s">
        <v>61</v>
      </c>
      <c r="W9">
        <v>88.1</v>
      </c>
      <c r="X9" t="s">
        <v>56</v>
      </c>
      <c r="Y9" t="s">
        <v>62</v>
      </c>
      <c r="Z9">
        <v>90.5</v>
      </c>
      <c r="AA9">
        <v>1</v>
      </c>
      <c r="AB9">
        <v>0</v>
      </c>
    </row>
    <row r="10" spans="1:35">
      <c r="A10" s="3" t="s">
        <v>1775</v>
      </c>
      <c r="B10" t="s">
        <v>1776</v>
      </c>
      <c r="D10">
        <f>COUNTIF(PythonData!A10:C10,'Label to number'!$U$146)</f>
        <v>0</v>
      </c>
      <c r="E10">
        <f>VLOOKUP('Original Data'!U10,'Label to number'!$A$2:$B$11,2,FALSE)</f>
        <v>4</v>
      </c>
      <c r="F10">
        <f>LOG('Original Data'!V10,'Label to number'!$D$3)</f>
        <v>0.85973344056854151</v>
      </c>
      <c r="G10">
        <f>'Original Data'!V10</f>
        <v>70</v>
      </c>
      <c r="H10">
        <v>79</v>
      </c>
      <c r="I10">
        <v>103</v>
      </c>
      <c r="J10">
        <v>78</v>
      </c>
      <c r="K10">
        <v>135</v>
      </c>
      <c r="L10">
        <v>115</v>
      </c>
      <c r="M10">
        <v>630</v>
      </c>
      <c r="N10" t="s">
        <v>42</v>
      </c>
      <c r="O10">
        <f>VLOOKUP(N10,'Label to number'!$G$2:$H$29,2,FALSE)</f>
        <v>5</v>
      </c>
      <c r="P10" t="s">
        <v>71</v>
      </c>
      <c r="Q10">
        <v>120</v>
      </c>
      <c r="R10">
        <f>IF('Original Data'!AA10&gt;1200000,1,0)</f>
        <v>0</v>
      </c>
      <c r="S10">
        <f>'Original Data'!AA10</f>
        <v>1059860</v>
      </c>
      <c r="T10">
        <v>1.6</v>
      </c>
      <c r="U10" t="s">
        <v>72</v>
      </c>
      <c r="V10" t="s">
        <v>73</v>
      </c>
      <c r="W10">
        <v>88.1</v>
      </c>
      <c r="X10" t="s">
        <v>67</v>
      </c>
      <c r="Z10">
        <v>85.5</v>
      </c>
      <c r="AA10">
        <v>1</v>
      </c>
      <c r="AB10">
        <v>0</v>
      </c>
    </row>
    <row r="11" spans="1:35">
      <c r="A11" s="3" t="s">
        <v>1771</v>
      </c>
      <c r="B11" t="s">
        <v>1873</v>
      </c>
      <c r="D11">
        <f>COUNTIF(PythonData!A255:C255,'Label to number'!$U$146)</f>
        <v>0</v>
      </c>
      <c r="E11">
        <f>VLOOKUP('Original Data'!U255,'Label to number'!$A$2:$B$11,2,FALSE)</f>
        <v>4</v>
      </c>
      <c r="F11">
        <f>LOG('Original Data'!V255,'Label to number'!$D$3)</f>
        <v>0.85973344056854151</v>
      </c>
      <c r="G11">
        <f>'Original Data'!V255</f>
        <v>70</v>
      </c>
      <c r="H11">
        <v>70</v>
      </c>
      <c r="I11">
        <v>110</v>
      </c>
      <c r="J11">
        <v>145</v>
      </c>
      <c r="K11">
        <v>145</v>
      </c>
      <c r="L11">
        <v>85</v>
      </c>
      <c r="M11">
        <v>630</v>
      </c>
      <c r="N11" t="s">
        <v>42</v>
      </c>
      <c r="O11">
        <f>VLOOKUP(N11,'Label to number'!$G$2:$H$29,2,FALSE)</f>
        <v>5</v>
      </c>
      <c r="P11" t="s">
        <v>912</v>
      </c>
      <c r="Q11">
        <v>75</v>
      </c>
      <c r="R11">
        <f>IF('Original Data'!AA255&gt;1200000,1,0)</f>
        <v>0</v>
      </c>
      <c r="S11">
        <f>'Original Data'!AA255</f>
        <v>1059860</v>
      </c>
      <c r="T11">
        <v>1.7</v>
      </c>
      <c r="U11" t="s">
        <v>913</v>
      </c>
      <c r="V11" t="s">
        <v>914</v>
      </c>
      <c r="W11">
        <v>88.1</v>
      </c>
      <c r="X11" t="s">
        <v>46</v>
      </c>
      <c r="Z11">
        <v>52.2</v>
      </c>
      <c r="AA11">
        <v>3</v>
      </c>
      <c r="AB11">
        <v>0</v>
      </c>
    </row>
    <row r="12" spans="1:35">
      <c r="A12" s="3" t="s">
        <v>1773</v>
      </c>
      <c r="B12" t="s">
        <v>1937</v>
      </c>
      <c r="D12">
        <f>COUNTIF(PythonData!A258:C258,'Label to number'!$U$146)</f>
        <v>0</v>
      </c>
      <c r="E12">
        <f>VLOOKUP('Original Data'!U258,'Label to number'!$A$2:$B$11,2,FALSE)</f>
        <v>4</v>
      </c>
      <c r="F12">
        <f>LOG('Original Data'!V258,'Label to number'!$D$3)</f>
        <v>0.85973344056854151</v>
      </c>
      <c r="G12">
        <f>'Original Data'!V258</f>
        <v>70</v>
      </c>
      <c r="H12">
        <v>80</v>
      </c>
      <c r="I12">
        <v>160</v>
      </c>
      <c r="J12">
        <v>100</v>
      </c>
      <c r="K12">
        <v>130</v>
      </c>
      <c r="L12">
        <v>80</v>
      </c>
      <c r="M12">
        <v>630</v>
      </c>
      <c r="N12" t="s">
        <v>42</v>
      </c>
      <c r="O12">
        <f>VLOOKUP(N12,'Label to number'!$G$2:$H$29,2,FALSE)</f>
        <v>5</v>
      </c>
      <c r="P12" t="s">
        <v>922</v>
      </c>
      <c r="Q12">
        <v>80</v>
      </c>
      <c r="R12">
        <f>IF('Original Data'!AA258&gt;1200000,1,0)</f>
        <v>0</v>
      </c>
      <c r="S12">
        <f>'Original Data'!AA258</f>
        <v>1059860</v>
      </c>
      <c r="T12">
        <v>1.9</v>
      </c>
      <c r="U12" t="s">
        <v>923</v>
      </c>
      <c r="V12" t="s">
        <v>924</v>
      </c>
      <c r="W12">
        <v>88.1</v>
      </c>
      <c r="X12" t="s">
        <v>56</v>
      </c>
      <c r="Y12" t="s">
        <v>243</v>
      </c>
      <c r="Z12">
        <v>52</v>
      </c>
      <c r="AA12">
        <v>3</v>
      </c>
      <c r="AB12">
        <v>0</v>
      </c>
    </row>
    <row r="13" spans="1:35">
      <c r="A13" s="3" t="s">
        <v>1918</v>
      </c>
      <c r="B13" t="s">
        <v>1878</v>
      </c>
      <c r="C13" t="s">
        <v>1945</v>
      </c>
      <c r="D13">
        <f>COUNTIF(PythonData!A307:C307,'Label to number'!$U$146)</f>
        <v>0</v>
      </c>
      <c r="E13">
        <f>VLOOKUP('Original Data'!U307,'Label to number'!$A$2:$B$11,2,FALSE)</f>
        <v>7</v>
      </c>
      <c r="F13">
        <f>LOG('Original Data'!V307,'Label to number'!$D$3)</f>
        <v>0.71946688113708268</v>
      </c>
      <c r="G13">
        <f>'Original Data'!V307</f>
        <v>35</v>
      </c>
      <c r="H13">
        <v>70</v>
      </c>
      <c r="I13">
        <v>140</v>
      </c>
      <c r="J13">
        <v>50</v>
      </c>
      <c r="K13">
        <v>60</v>
      </c>
      <c r="L13">
        <v>80</v>
      </c>
      <c r="M13">
        <v>630</v>
      </c>
      <c r="N13" t="s">
        <v>42</v>
      </c>
      <c r="O13">
        <f>VLOOKUP(N13,'Label to number'!$G$2:$H$29,2,FALSE)</f>
        <v>5</v>
      </c>
      <c r="P13" t="s">
        <v>1081</v>
      </c>
      <c r="Q13">
        <v>230</v>
      </c>
      <c r="R13">
        <f>IF('Original Data'!AA307&gt;1200000,1,0)</f>
        <v>1</v>
      </c>
      <c r="S13">
        <f>'Original Data'!AA307</f>
        <v>1250000</v>
      </c>
      <c r="T13">
        <v>2.1</v>
      </c>
      <c r="U13" t="s">
        <v>1086</v>
      </c>
      <c r="V13" t="s">
        <v>1087</v>
      </c>
      <c r="W13">
        <v>50</v>
      </c>
      <c r="X13" t="s">
        <v>323</v>
      </c>
      <c r="Y13" t="s">
        <v>300</v>
      </c>
      <c r="Z13">
        <v>360</v>
      </c>
      <c r="AA13">
        <v>3</v>
      </c>
      <c r="AB13">
        <v>0</v>
      </c>
    </row>
    <row r="14" spans="1:35">
      <c r="A14" s="3" t="s">
        <v>1771</v>
      </c>
      <c r="B14" t="s">
        <v>1772</v>
      </c>
      <c r="D14">
        <f>COUNTIF(PythonData!A4:C4,'Label to number'!$U$146)</f>
        <v>0</v>
      </c>
      <c r="E14">
        <f>VLOOKUP('Original Data'!U4,'Label to number'!$A$2:$B$11,2,FALSE)</f>
        <v>4</v>
      </c>
      <c r="F14">
        <f>LOG('Original Data'!V4,'Label to number'!$D$3)</f>
        <v>0.85973344056854151</v>
      </c>
      <c r="G14">
        <f>'Original Data'!V4</f>
        <v>70</v>
      </c>
      <c r="H14">
        <v>80</v>
      </c>
      <c r="I14">
        <v>100</v>
      </c>
      <c r="J14">
        <v>80</v>
      </c>
      <c r="K14">
        <v>122</v>
      </c>
      <c r="L14">
        <v>120</v>
      </c>
      <c r="M14">
        <v>625</v>
      </c>
      <c r="N14" t="s">
        <v>42</v>
      </c>
      <c r="O14">
        <f>VLOOKUP(N14,'Label to number'!$G$2:$H$29,2,FALSE)</f>
        <v>5</v>
      </c>
      <c r="P14" t="s">
        <v>43</v>
      </c>
      <c r="Q14">
        <v>123</v>
      </c>
      <c r="R14">
        <f>IF('Original Data'!AA4&gt;1200000,1,0)</f>
        <v>0</v>
      </c>
      <c r="S14">
        <f>'Original Data'!AA4</f>
        <v>1059860</v>
      </c>
      <c r="T14">
        <v>2</v>
      </c>
      <c r="U14" t="s">
        <v>50</v>
      </c>
      <c r="V14" t="s">
        <v>51</v>
      </c>
      <c r="W14">
        <v>88.1</v>
      </c>
      <c r="X14" t="s">
        <v>46</v>
      </c>
      <c r="Y14" t="s">
        <v>47</v>
      </c>
      <c r="Z14">
        <v>100</v>
      </c>
      <c r="AA14">
        <v>1</v>
      </c>
      <c r="AB14">
        <v>0</v>
      </c>
    </row>
    <row r="15" spans="1:35">
      <c r="A15" s="3" t="s">
        <v>1986</v>
      </c>
      <c r="B15" t="s">
        <v>1834</v>
      </c>
      <c r="C15" t="s">
        <v>1831</v>
      </c>
      <c r="D15">
        <f>COUNTIF(PythonData!A449:C449,'Label to number'!$U$146)</f>
        <v>0</v>
      </c>
      <c r="E15">
        <f>VLOOKUP('Original Data'!U449,'Label to number'!$A$2:$B$11,2,FALSE)</f>
        <v>5</v>
      </c>
      <c r="F15">
        <f>LOG('Original Data'!V449,'Label to number'!$D$3)</f>
        <v>0.85973344056854151</v>
      </c>
      <c r="G15">
        <f>'Original Data'!V449</f>
        <v>70</v>
      </c>
      <c r="H15">
        <v>70</v>
      </c>
      <c r="I15">
        <v>145</v>
      </c>
      <c r="J15">
        <v>112</v>
      </c>
      <c r="K15">
        <v>140</v>
      </c>
      <c r="L15">
        <v>70</v>
      </c>
      <c r="M15">
        <v>625</v>
      </c>
      <c r="N15" t="s">
        <v>42</v>
      </c>
      <c r="O15">
        <f>VLOOKUP(N15,'Label to number'!$G$2:$H$29,2,FALSE)</f>
        <v>5</v>
      </c>
      <c r="P15" t="s">
        <v>1573</v>
      </c>
      <c r="Q15">
        <v>88</v>
      </c>
      <c r="R15">
        <f>IF('Original Data'!AA449&gt;1200000,1,0)</f>
        <v>0</v>
      </c>
      <c r="S15">
        <f>'Original Data'!AA449</f>
        <v>1059860</v>
      </c>
      <c r="T15">
        <v>1.2</v>
      </c>
      <c r="U15" t="s">
        <v>1574</v>
      </c>
      <c r="V15" t="s">
        <v>1575</v>
      </c>
      <c r="W15">
        <v>88.1</v>
      </c>
      <c r="X15" t="s">
        <v>243</v>
      </c>
      <c r="Y15" t="s">
        <v>323</v>
      </c>
      <c r="Z15">
        <v>54</v>
      </c>
      <c r="AA15">
        <v>4</v>
      </c>
      <c r="AB15">
        <v>0</v>
      </c>
    </row>
    <row r="16" spans="1:35">
      <c r="A16" s="3" t="s">
        <v>1833</v>
      </c>
      <c r="B16" t="s">
        <v>1938</v>
      </c>
      <c r="C16" t="s">
        <v>1925</v>
      </c>
      <c r="D16">
        <f>COUNTIF(PythonData!A283:C283,'Label to number'!$U$146)</f>
        <v>0</v>
      </c>
      <c r="E16">
        <f>VLOOKUP('Original Data'!U283,'Label to number'!$A$2:$B$11,2,FALSE)</f>
        <v>4</v>
      </c>
      <c r="F16">
        <f>LOG('Original Data'!V283,'Label to number'!$D$3)</f>
        <v>0.71946688113708268</v>
      </c>
      <c r="G16">
        <f>'Original Data'!V283</f>
        <v>35</v>
      </c>
      <c r="H16">
        <v>68</v>
      </c>
      <c r="I16">
        <v>85</v>
      </c>
      <c r="J16">
        <v>100</v>
      </c>
      <c r="K16">
        <v>165</v>
      </c>
      <c r="L16">
        <v>135</v>
      </c>
      <c r="M16">
        <v>618</v>
      </c>
      <c r="N16" t="s">
        <v>42</v>
      </c>
      <c r="O16">
        <f>VLOOKUP(N16,'Label to number'!$G$2:$H$29,2,FALSE)</f>
        <v>5</v>
      </c>
      <c r="P16" t="s">
        <v>1001</v>
      </c>
      <c r="Q16">
        <v>65</v>
      </c>
      <c r="R16">
        <f>IF('Original Data'!AA283&gt;1200000,1,0)</f>
        <v>1</v>
      </c>
      <c r="S16">
        <f>'Original Data'!AA283</f>
        <v>1250000</v>
      </c>
      <c r="T16">
        <v>1.6</v>
      </c>
      <c r="U16" t="s">
        <v>1002</v>
      </c>
      <c r="V16" t="s">
        <v>1003</v>
      </c>
      <c r="W16">
        <v>50</v>
      </c>
      <c r="X16" t="s">
        <v>266</v>
      </c>
      <c r="Y16" t="s">
        <v>168</v>
      </c>
      <c r="Z16">
        <v>48.4</v>
      </c>
      <c r="AA16">
        <v>3</v>
      </c>
      <c r="AB16">
        <v>0</v>
      </c>
    </row>
    <row r="17" spans="1:28">
      <c r="A17" s="3" t="s">
        <v>1986</v>
      </c>
      <c r="B17" t="s">
        <v>1831</v>
      </c>
      <c r="D17">
        <f>COUNTIF(PythonData!A476:C476,'Label to number'!$U$146)</f>
        <v>0</v>
      </c>
      <c r="E17">
        <f>VLOOKUP('Original Data'!U476,'Label to number'!$A$2:$B$11,2,FALSE)</f>
        <v>4</v>
      </c>
      <c r="F17">
        <f>LOG('Original Data'!V476,'Label to number'!$D$3)</f>
        <v>0.71946688113708268</v>
      </c>
      <c r="G17">
        <f>'Original Data'!V476</f>
        <v>35</v>
      </c>
      <c r="H17">
        <v>68</v>
      </c>
      <c r="I17">
        <v>165</v>
      </c>
      <c r="J17">
        <v>110</v>
      </c>
      <c r="K17">
        <v>65</v>
      </c>
      <c r="L17">
        <v>115</v>
      </c>
      <c r="M17">
        <v>618</v>
      </c>
      <c r="N17" t="s">
        <v>42</v>
      </c>
      <c r="O17">
        <f>VLOOKUP(N17,'Label to number'!$G$2:$H$29,2,FALSE)</f>
        <v>5</v>
      </c>
      <c r="P17" t="s">
        <v>1661</v>
      </c>
      <c r="Q17">
        <v>95</v>
      </c>
      <c r="R17">
        <f>IF('Original Data'!AA476&gt;1200000,1,0)</f>
        <v>1</v>
      </c>
      <c r="S17">
        <f>'Original Data'!AA476</f>
        <v>1250000</v>
      </c>
      <c r="T17">
        <v>1.6</v>
      </c>
      <c r="U17" t="s">
        <v>1662</v>
      </c>
      <c r="V17" t="s">
        <v>1663</v>
      </c>
      <c r="W17">
        <v>100</v>
      </c>
      <c r="X17" t="s">
        <v>266</v>
      </c>
      <c r="Y17" t="s">
        <v>243</v>
      </c>
      <c r="Z17">
        <v>52</v>
      </c>
      <c r="AA17">
        <v>4</v>
      </c>
      <c r="AB17">
        <v>0</v>
      </c>
    </row>
    <row r="18" spans="1:28">
      <c r="A18" s="3" t="s">
        <v>1841</v>
      </c>
      <c r="B18" t="s">
        <v>1902</v>
      </c>
      <c r="C18" t="s">
        <v>1792</v>
      </c>
      <c r="D18">
        <f>COUNTIF(PythonData!A143:C143,'Label to number'!$U$146)</f>
        <v>0</v>
      </c>
      <c r="E18">
        <f>VLOOKUP('Original Data'!U143,'Label to number'!$A$2:$B$11,2,FALSE)</f>
        <v>7</v>
      </c>
      <c r="F18">
        <f>LOG('Original Data'!V143,'Label to number'!$D$3)</f>
        <v>0.85973344056854151</v>
      </c>
      <c r="G18">
        <f>'Original Data'!V143</f>
        <v>70</v>
      </c>
      <c r="H18">
        <v>80</v>
      </c>
      <c r="I18">
        <v>135</v>
      </c>
      <c r="J18">
        <v>150</v>
      </c>
      <c r="K18">
        <v>70</v>
      </c>
      <c r="L18">
        <v>95</v>
      </c>
      <c r="M18">
        <v>615</v>
      </c>
      <c r="N18" t="s">
        <v>42</v>
      </c>
      <c r="O18">
        <f>VLOOKUP(N18,'Label to number'!$G$2:$H$29,2,FALSE)</f>
        <v>5</v>
      </c>
      <c r="P18" t="s">
        <v>537</v>
      </c>
      <c r="Q18">
        <v>85</v>
      </c>
      <c r="R18">
        <f>IF('Original Data'!AA143&gt;1200000,1,0)</f>
        <v>1</v>
      </c>
      <c r="S18">
        <f>'Original Data'!AA143</f>
        <v>1250000</v>
      </c>
      <c r="T18">
        <v>1.8</v>
      </c>
      <c r="U18" t="s">
        <v>538</v>
      </c>
      <c r="V18" t="s">
        <v>539</v>
      </c>
      <c r="W18">
        <v>88.1</v>
      </c>
      <c r="X18" t="s">
        <v>300</v>
      </c>
      <c r="Y18" t="s">
        <v>62</v>
      </c>
      <c r="Z18">
        <v>59</v>
      </c>
      <c r="AA18">
        <v>1</v>
      </c>
      <c r="AB18">
        <v>0</v>
      </c>
    </row>
    <row r="19" spans="1:28">
      <c r="A19" s="3" t="s">
        <v>1793</v>
      </c>
      <c r="B19" t="s">
        <v>1915</v>
      </c>
      <c r="D19">
        <f>COUNTIF(PythonData!A182:C182,'Label to number'!$U$146)</f>
        <v>0</v>
      </c>
      <c r="E19">
        <f>VLOOKUP('Original Data'!U182,'Label to number'!$A$2:$B$11,2,FALSE)</f>
        <v>4</v>
      </c>
      <c r="F19">
        <f>LOG('Original Data'!V182,'Label to number'!$D$3)</f>
        <v>0.85973344056854151</v>
      </c>
      <c r="G19">
        <f>'Original Data'!V182</f>
        <v>70</v>
      </c>
      <c r="H19">
        <v>90</v>
      </c>
      <c r="I19">
        <v>95</v>
      </c>
      <c r="J19">
        <v>45</v>
      </c>
      <c r="K19">
        <v>165</v>
      </c>
      <c r="L19">
        <v>110</v>
      </c>
      <c r="M19">
        <v>610</v>
      </c>
      <c r="N19" t="s">
        <v>42</v>
      </c>
      <c r="O19">
        <f>VLOOKUP(N19,'Label to number'!$G$2:$H$29,2,FALSE)</f>
        <v>5</v>
      </c>
      <c r="P19" t="s">
        <v>631</v>
      </c>
      <c r="Q19">
        <v>105</v>
      </c>
      <c r="R19">
        <f>IF('Original Data'!AA182&gt;1200000,1,0)</f>
        <v>0</v>
      </c>
      <c r="S19">
        <f>'Original Data'!AA182</f>
        <v>1059860</v>
      </c>
      <c r="T19">
        <v>1.4</v>
      </c>
      <c r="U19" t="s">
        <v>662</v>
      </c>
      <c r="V19" t="s">
        <v>663</v>
      </c>
      <c r="W19">
        <v>50</v>
      </c>
      <c r="X19" t="s">
        <v>134</v>
      </c>
      <c r="Z19">
        <v>61.5</v>
      </c>
      <c r="AA19">
        <v>2</v>
      </c>
      <c r="AB19">
        <v>0</v>
      </c>
    </row>
    <row r="20" spans="1:28">
      <c r="A20" s="3" t="s">
        <v>1841</v>
      </c>
      <c r="B20" t="s">
        <v>1842</v>
      </c>
      <c r="C20" t="s">
        <v>1801</v>
      </c>
      <c r="D20">
        <f>COUNTIF(PythonData!A209:C209,'Label to number'!$U$146)</f>
        <v>0</v>
      </c>
      <c r="E20">
        <f>VLOOKUP('Original Data'!U209,'Label to number'!$A$2:$B$11,2,FALSE)</f>
        <v>5</v>
      </c>
      <c r="F20">
        <f>LOG('Original Data'!V209,'Label to number'!$D$3)</f>
        <v>0.85973344056854151</v>
      </c>
      <c r="G20">
        <f>'Original Data'!V209</f>
        <v>70</v>
      </c>
      <c r="H20">
        <v>75</v>
      </c>
      <c r="I20">
        <v>125</v>
      </c>
      <c r="J20">
        <v>30</v>
      </c>
      <c r="K20">
        <v>55</v>
      </c>
      <c r="L20">
        <v>95</v>
      </c>
      <c r="M20">
        <v>610</v>
      </c>
      <c r="N20" t="s">
        <v>170</v>
      </c>
      <c r="O20">
        <f>VLOOKUP(N20,'Label to number'!$G$2:$H$29,2,FALSE)</f>
        <v>2</v>
      </c>
      <c r="P20" t="s">
        <v>755</v>
      </c>
      <c r="Q20">
        <v>230</v>
      </c>
      <c r="R20">
        <f>IF('Original Data'!AA209&gt;1200000,1,0)</f>
        <v>0</v>
      </c>
      <c r="S20">
        <f>'Original Data'!AA209</f>
        <v>1000000</v>
      </c>
      <c r="T20">
        <v>9.1999999999999993</v>
      </c>
      <c r="U20" t="s">
        <v>756</v>
      </c>
      <c r="V20" t="s">
        <v>757</v>
      </c>
      <c r="W20">
        <v>50</v>
      </c>
      <c r="X20" t="s">
        <v>323</v>
      </c>
      <c r="Y20" t="s">
        <v>142</v>
      </c>
      <c r="Z20">
        <v>400</v>
      </c>
      <c r="AA20">
        <v>2</v>
      </c>
      <c r="AB20">
        <v>0</v>
      </c>
    </row>
    <row r="21" spans="1:28">
      <c r="A21" s="3" t="s">
        <v>1833</v>
      </c>
      <c r="B21" t="s">
        <v>1834</v>
      </c>
      <c r="C21" t="s">
        <v>1803</v>
      </c>
      <c r="D21">
        <f>COUNTIF(PythonData!A66:C66,'Label to number'!$U$146)</f>
        <v>0</v>
      </c>
      <c r="E21">
        <f>VLOOKUP('Original Data'!U66,'Label to number'!$A$2:$B$11,2,FALSE)</f>
        <v>4</v>
      </c>
      <c r="F21">
        <f>LOG('Original Data'!V66,'Label to number'!$D$3)</f>
        <v>0.85973344056854151</v>
      </c>
      <c r="G21">
        <f>'Original Data'!V66</f>
        <v>70</v>
      </c>
      <c r="H21">
        <v>55</v>
      </c>
      <c r="I21">
        <v>50</v>
      </c>
      <c r="J21">
        <v>150</v>
      </c>
      <c r="K21">
        <v>175</v>
      </c>
      <c r="L21">
        <v>105</v>
      </c>
      <c r="M21">
        <v>600</v>
      </c>
      <c r="N21" t="s">
        <v>185</v>
      </c>
      <c r="O21">
        <f>VLOOKUP(N21,'Label to number'!$G$2:$H$29,2,FALSE)</f>
        <v>6</v>
      </c>
      <c r="P21" t="s">
        <v>263</v>
      </c>
      <c r="Q21">
        <v>65</v>
      </c>
      <c r="R21">
        <f>IF('Original Data'!AA66&gt;1200000,1,0)</f>
        <v>0</v>
      </c>
      <c r="S21">
        <f>'Original Data'!AA66</f>
        <v>1059860</v>
      </c>
      <c r="T21">
        <v>1.5</v>
      </c>
      <c r="U21" t="s">
        <v>270</v>
      </c>
      <c r="V21" t="s">
        <v>271</v>
      </c>
      <c r="W21">
        <v>75.400000000000006</v>
      </c>
      <c r="X21" t="s">
        <v>266</v>
      </c>
      <c r="Z21">
        <v>48</v>
      </c>
      <c r="AA21">
        <v>1</v>
      </c>
      <c r="AB21">
        <v>0</v>
      </c>
    </row>
    <row r="22" spans="1:28">
      <c r="A22" s="3" t="s">
        <v>1861</v>
      </c>
      <c r="D22">
        <f>COUNTIF(PythonData!A95:C95,'Label to number'!$U$146)</f>
        <v>0</v>
      </c>
      <c r="E22">
        <f>VLOOKUP('Original Data'!U95,'Label to number'!$A$2:$B$11,2,FALSE)</f>
        <v>4</v>
      </c>
      <c r="F22">
        <f>LOG('Original Data'!V95,'Label to number'!$D$3)</f>
        <v>0.85973344056854151</v>
      </c>
      <c r="G22">
        <f>'Original Data'!V95</f>
        <v>70</v>
      </c>
      <c r="H22">
        <v>60</v>
      </c>
      <c r="I22">
        <v>65</v>
      </c>
      <c r="J22">
        <v>130</v>
      </c>
      <c r="K22">
        <v>170</v>
      </c>
      <c r="L22">
        <v>95</v>
      </c>
      <c r="M22">
        <v>600</v>
      </c>
      <c r="N22" t="s">
        <v>42</v>
      </c>
      <c r="O22">
        <f>VLOOKUP(N22,'Label to number'!$G$2:$H$29,2,FALSE)</f>
        <v>5</v>
      </c>
      <c r="P22" t="s">
        <v>363</v>
      </c>
      <c r="Q22">
        <v>80</v>
      </c>
      <c r="R22">
        <f>IF('Original Data'!AA95&gt;1200000,1,0)</f>
        <v>0</v>
      </c>
      <c r="S22">
        <f>'Original Data'!AA95</f>
        <v>1059860</v>
      </c>
      <c r="T22">
        <v>1.5</v>
      </c>
      <c r="U22" t="s">
        <v>364</v>
      </c>
      <c r="V22" t="s">
        <v>365</v>
      </c>
      <c r="W22">
        <v>50</v>
      </c>
      <c r="X22" t="s">
        <v>359</v>
      </c>
      <c r="Y22" t="s">
        <v>47</v>
      </c>
      <c r="Z22">
        <v>40.5</v>
      </c>
      <c r="AA22">
        <v>1</v>
      </c>
      <c r="AB22">
        <v>0</v>
      </c>
    </row>
    <row r="23" spans="1:28">
      <c r="A23" s="3" t="s">
        <v>1865</v>
      </c>
      <c r="B23" t="s">
        <v>1892</v>
      </c>
      <c r="C23" t="s">
        <v>1893</v>
      </c>
      <c r="D23">
        <f>COUNTIF(PythonData!A128:C128,'Label to number'!$U$146)</f>
        <v>0</v>
      </c>
      <c r="E23">
        <f>VLOOKUP('Original Data'!U128,'Label to number'!$A$2:$B$11,2,FALSE)</f>
        <v>5</v>
      </c>
      <c r="F23">
        <f>LOG('Original Data'!V128,'Label to number'!$D$3)</f>
        <v>0.85973344056854151</v>
      </c>
      <c r="G23">
        <f>'Original Data'!V128</f>
        <v>70</v>
      </c>
      <c r="H23">
        <v>65</v>
      </c>
      <c r="I23">
        <v>155</v>
      </c>
      <c r="J23">
        <v>105</v>
      </c>
      <c r="K23">
        <v>65</v>
      </c>
      <c r="L23">
        <v>90</v>
      </c>
      <c r="M23">
        <v>600</v>
      </c>
      <c r="N23" t="s">
        <v>42</v>
      </c>
      <c r="O23">
        <f>VLOOKUP(N23,'Label to number'!$G$2:$H$29,2,FALSE)</f>
        <v>5</v>
      </c>
      <c r="P23" t="s">
        <v>482</v>
      </c>
      <c r="Q23">
        <v>120</v>
      </c>
      <c r="R23">
        <f>IF('Original Data'!AA128&gt;1200000,1,0)</f>
        <v>1</v>
      </c>
      <c r="S23">
        <f>'Original Data'!AA128</f>
        <v>1250000</v>
      </c>
      <c r="T23">
        <v>1.5</v>
      </c>
      <c r="U23" t="s">
        <v>483</v>
      </c>
      <c r="V23" t="s">
        <v>484</v>
      </c>
      <c r="W23">
        <v>50</v>
      </c>
      <c r="X23" t="s">
        <v>79</v>
      </c>
      <c r="Z23">
        <v>55</v>
      </c>
      <c r="AA23">
        <v>1</v>
      </c>
      <c r="AB23">
        <v>0</v>
      </c>
    </row>
    <row r="24" spans="1:28">
      <c r="A24" s="3" t="s">
        <v>1810</v>
      </c>
      <c r="B24" t="s">
        <v>1907</v>
      </c>
      <c r="D24">
        <f>COUNTIF(PythonData!A150:C150,'Label to number'!$U$146)</f>
        <v>0</v>
      </c>
      <c r="E24">
        <f>VLOOKUP('Original Data'!U150,'Label to number'!$A$2:$B$11,2,FALSE)</f>
        <v>8</v>
      </c>
      <c r="F24">
        <f>LOG('Original Data'!V150,'Label to number'!$D$3)</f>
        <v>0.71946688113708268</v>
      </c>
      <c r="G24">
        <f>'Original Data'!V150</f>
        <v>35</v>
      </c>
      <c r="H24">
        <v>91</v>
      </c>
      <c r="I24">
        <v>134</v>
      </c>
      <c r="J24">
        <v>80</v>
      </c>
      <c r="K24">
        <v>100</v>
      </c>
      <c r="L24">
        <v>100</v>
      </c>
      <c r="M24">
        <v>600</v>
      </c>
      <c r="N24" t="s">
        <v>42</v>
      </c>
      <c r="O24">
        <f>VLOOKUP(N24,'Label to number'!$G$2:$H$29,2,FALSE)</f>
        <v>5</v>
      </c>
      <c r="P24" t="s">
        <v>442</v>
      </c>
      <c r="Q24">
        <v>95</v>
      </c>
      <c r="R24">
        <f>IF('Original Data'!AA150&gt;1200000,1,0)</f>
        <v>1</v>
      </c>
      <c r="S24">
        <f>'Original Data'!AA150</f>
        <v>1250000</v>
      </c>
      <c r="T24">
        <v>2.2000000000000002</v>
      </c>
      <c r="U24" t="s">
        <v>562</v>
      </c>
      <c r="V24" t="s">
        <v>563</v>
      </c>
      <c r="W24">
        <v>50</v>
      </c>
      <c r="X24" t="s">
        <v>558</v>
      </c>
      <c r="Y24" t="s">
        <v>62</v>
      </c>
      <c r="Z24">
        <v>210</v>
      </c>
      <c r="AA24">
        <v>1</v>
      </c>
      <c r="AB24">
        <v>0</v>
      </c>
    </row>
    <row r="25" spans="1:28">
      <c r="A25" s="3" t="s">
        <v>1782</v>
      </c>
      <c r="B25" t="s">
        <v>1822</v>
      </c>
      <c r="C25" t="s">
        <v>1929</v>
      </c>
      <c r="D25">
        <f>COUNTIF(PythonData!A213:C213,'Label to number'!$U$146)</f>
        <v>0</v>
      </c>
      <c r="E25">
        <f>VLOOKUP('Original Data'!U213,'Label to number'!$A$2:$B$11,2,FALSE)</f>
        <v>5</v>
      </c>
      <c r="F25">
        <f>LOG('Original Data'!V213,'Label to number'!$D$3)</f>
        <v>0.85973344056854151</v>
      </c>
      <c r="G25">
        <f>'Original Data'!V213</f>
        <v>70</v>
      </c>
      <c r="H25">
        <v>70</v>
      </c>
      <c r="I25">
        <v>150</v>
      </c>
      <c r="J25">
        <v>75</v>
      </c>
      <c r="K25">
        <v>65</v>
      </c>
      <c r="L25">
        <v>100</v>
      </c>
      <c r="M25">
        <v>600</v>
      </c>
      <c r="N25" t="s">
        <v>170</v>
      </c>
      <c r="O25">
        <f>VLOOKUP(N25,'Label to number'!$G$2:$H$29,2,FALSE)</f>
        <v>2</v>
      </c>
      <c r="P25" t="s">
        <v>381</v>
      </c>
      <c r="Q25">
        <v>140</v>
      </c>
      <c r="R25">
        <f>IF('Original Data'!AA213&gt;1200000,1,0)</f>
        <v>0</v>
      </c>
      <c r="S25">
        <f>'Original Data'!AA213</f>
        <v>1000000</v>
      </c>
      <c r="T25">
        <v>1.8</v>
      </c>
      <c r="U25" t="s">
        <v>768</v>
      </c>
      <c r="V25" t="s">
        <v>769</v>
      </c>
      <c r="W25">
        <v>50</v>
      </c>
      <c r="X25" t="s">
        <v>79</v>
      </c>
      <c r="Y25" t="s">
        <v>323</v>
      </c>
      <c r="Z25">
        <v>118</v>
      </c>
      <c r="AA25">
        <v>2</v>
      </c>
      <c r="AB25">
        <v>0</v>
      </c>
    </row>
    <row r="26" spans="1:28">
      <c r="A26" s="3" t="s">
        <v>1782</v>
      </c>
      <c r="B26" t="s">
        <v>1788</v>
      </c>
      <c r="C26" t="s">
        <v>1893</v>
      </c>
      <c r="D26">
        <f>COUNTIF(PythonData!A215:C215,'Label to number'!$U$146)</f>
        <v>0</v>
      </c>
      <c r="E26">
        <f>VLOOKUP('Original Data'!U215,'Label to number'!$A$2:$B$11,2,FALSE)</f>
        <v>5</v>
      </c>
      <c r="F26">
        <f>LOG('Original Data'!V215,'Label to number'!$D$3)</f>
        <v>0.85973344056854151</v>
      </c>
      <c r="G26">
        <f>'Original Data'!V215</f>
        <v>70</v>
      </c>
      <c r="H26">
        <v>80</v>
      </c>
      <c r="I26">
        <v>185</v>
      </c>
      <c r="J26">
        <v>75</v>
      </c>
      <c r="K26">
        <v>40</v>
      </c>
      <c r="L26">
        <v>105</v>
      </c>
      <c r="M26">
        <v>600</v>
      </c>
      <c r="N26" t="s">
        <v>42</v>
      </c>
      <c r="O26">
        <f>VLOOKUP(N26,'Label to number'!$G$2:$H$29,2,FALSE)</f>
        <v>5</v>
      </c>
      <c r="P26" t="s">
        <v>775</v>
      </c>
      <c r="Q26">
        <v>115</v>
      </c>
      <c r="R26">
        <f>IF('Original Data'!AA215&gt;1200000,1,0)</f>
        <v>1</v>
      </c>
      <c r="S26">
        <f>'Original Data'!AA215</f>
        <v>1250000</v>
      </c>
      <c r="T26">
        <v>1.5</v>
      </c>
      <c r="U26" t="s">
        <v>776</v>
      </c>
      <c r="V26" t="s">
        <v>777</v>
      </c>
      <c r="W26">
        <v>50</v>
      </c>
      <c r="X26" t="s">
        <v>79</v>
      </c>
      <c r="Y26" t="s">
        <v>243</v>
      </c>
      <c r="Z26">
        <v>54</v>
      </c>
      <c r="AA26">
        <v>2</v>
      </c>
      <c r="AB26">
        <v>0</v>
      </c>
    </row>
    <row r="27" spans="1:28">
      <c r="A27" s="3" t="s">
        <v>1883</v>
      </c>
      <c r="B27" t="s">
        <v>1830</v>
      </c>
      <c r="C27" t="s">
        <v>1792</v>
      </c>
      <c r="D27">
        <f>COUNTIF(PythonData!A230:C230,'Label to number'!$U$146)</f>
        <v>0</v>
      </c>
      <c r="E27">
        <f>VLOOKUP('Original Data'!U230,'Label to number'!$A$2:$B$11,2,FALSE)</f>
        <v>4</v>
      </c>
      <c r="F27">
        <f>LOG('Original Data'!V230,'Label to number'!$D$3)</f>
        <v>0.71946688113708268</v>
      </c>
      <c r="G27">
        <f>'Original Data'!V230</f>
        <v>35</v>
      </c>
      <c r="H27">
        <v>75</v>
      </c>
      <c r="I27">
        <v>90</v>
      </c>
      <c r="J27">
        <v>115</v>
      </c>
      <c r="K27">
        <v>140</v>
      </c>
      <c r="L27">
        <v>90</v>
      </c>
      <c r="M27">
        <v>600</v>
      </c>
      <c r="N27" t="s">
        <v>42</v>
      </c>
      <c r="O27">
        <f>VLOOKUP(N27,'Label to number'!$G$2:$H$29,2,FALSE)</f>
        <v>5</v>
      </c>
      <c r="P27" t="s">
        <v>827</v>
      </c>
      <c r="Q27">
        <v>90</v>
      </c>
      <c r="R27">
        <f>IF('Original Data'!AA230&gt;1200000,1,0)</f>
        <v>1</v>
      </c>
      <c r="S27">
        <f>'Original Data'!AA230</f>
        <v>1250000</v>
      </c>
      <c r="T27">
        <v>1.4</v>
      </c>
      <c r="U27" t="s">
        <v>830</v>
      </c>
      <c r="V27" t="s">
        <v>831</v>
      </c>
      <c r="W27">
        <v>50</v>
      </c>
      <c r="X27" t="s">
        <v>112</v>
      </c>
      <c r="Y27" t="s">
        <v>56</v>
      </c>
      <c r="Z27">
        <v>35</v>
      </c>
      <c r="AA27">
        <v>2</v>
      </c>
      <c r="AB27">
        <v>0</v>
      </c>
    </row>
    <row r="28" spans="1:28">
      <c r="A28" s="3" t="s">
        <v>1987</v>
      </c>
      <c r="B28" t="s">
        <v>1974</v>
      </c>
      <c r="D28">
        <f>COUNTIF(PythonData!A461:C461,'Label to number'!$U$146)</f>
        <v>0</v>
      </c>
      <c r="E28">
        <f>VLOOKUP('Original Data'!U461,'Label to number'!$A$2:$B$11,2,FALSE)</f>
        <v>4</v>
      </c>
      <c r="F28">
        <f>LOG('Original Data'!V461,'Label to number'!$D$3)</f>
        <v>0.85973344056854151</v>
      </c>
      <c r="G28">
        <f>'Original Data'!V461</f>
        <v>70</v>
      </c>
      <c r="H28">
        <v>90</v>
      </c>
      <c r="I28">
        <v>132</v>
      </c>
      <c r="J28">
        <v>30</v>
      </c>
      <c r="K28">
        <v>132</v>
      </c>
      <c r="L28">
        <v>105</v>
      </c>
      <c r="M28">
        <v>594</v>
      </c>
      <c r="N28" t="s">
        <v>293</v>
      </c>
      <c r="O28">
        <f>VLOOKUP(N28,'Label to number'!$G$2:$H$29,2,FALSE)</f>
        <v>7</v>
      </c>
      <c r="P28" t="s">
        <v>1610</v>
      </c>
      <c r="Q28">
        <v>105</v>
      </c>
      <c r="R28">
        <f>IF('Original Data'!AA461&gt;1200000,1,0)</f>
        <v>1</v>
      </c>
      <c r="S28">
        <f>'Original Data'!AA461</f>
        <v>1250000</v>
      </c>
      <c r="T28">
        <v>2.2000000000000002</v>
      </c>
      <c r="U28" t="s">
        <v>1613</v>
      </c>
      <c r="V28" t="s">
        <v>1614</v>
      </c>
      <c r="W28">
        <v>50</v>
      </c>
      <c r="X28" t="s">
        <v>46</v>
      </c>
      <c r="Y28" t="s">
        <v>143</v>
      </c>
      <c r="Z28">
        <v>135.5</v>
      </c>
      <c r="AA28">
        <v>4</v>
      </c>
      <c r="AB28">
        <v>0</v>
      </c>
    </row>
    <row r="29" spans="1:28">
      <c r="A29" s="3" t="s">
        <v>1845</v>
      </c>
      <c r="B29" t="s">
        <v>1846</v>
      </c>
      <c r="C29" t="s">
        <v>1847</v>
      </c>
      <c r="D29">
        <f>COUNTIF(PythonData!A81:C81,'Label to number'!$U$146)</f>
        <v>0</v>
      </c>
      <c r="E29">
        <f>VLOOKUP('Original Data'!U81,'Label to number'!$A$2:$B$11,2,FALSE)</f>
        <v>4</v>
      </c>
      <c r="F29">
        <f>LOG('Original Data'!V81,'Label to number'!$D$3)</f>
        <v>0.85973344056854151</v>
      </c>
      <c r="G29">
        <f>'Original Data'!V81</f>
        <v>70</v>
      </c>
      <c r="H29">
        <v>95</v>
      </c>
      <c r="I29">
        <v>75</v>
      </c>
      <c r="J29">
        <v>30</v>
      </c>
      <c r="K29">
        <v>130</v>
      </c>
      <c r="L29">
        <v>80</v>
      </c>
      <c r="M29">
        <v>590</v>
      </c>
      <c r="N29" t="s">
        <v>136</v>
      </c>
      <c r="O29">
        <f>VLOOKUP(N29,'Label to number'!$G$2:$H$29,2,FALSE)</f>
        <v>10</v>
      </c>
      <c r="P29" t="s">
        <v>316</v>
      </c>
      <c r="Q29">
        <v>180</v>
      </c>
      <c r="R29">
        <f>IF('Original Data'!AA81&gt;1200000,1,0)</f>
        <v>0</v>
      </c>
      <c r="S29">
        <f>'Original Data'!AA81</f>
        <v>1000000</v>
      </c>
      <c r="T29">
        <v>1.6</v>
      </c>
      <c r="U29" t="s">
        <v>317</v>
      </c>
      <c r="V29" t="s">
        <v>318</v>
      </c>
      <c r="W29">
        <v>50</v>
      </c>
      <c r="X29" t="s">
        <v>67</v>
      </c>
      <c r="Y29" t="s">
        <v>266</v>
      </c>
      <c r="Z29">
        <v>78.5</v>
      </c>
      <c r="AA29">
        <v>1</v>
      </c>
      <c r="AB29">
        <v>0</v>
      </c>
    </row>
    <row r="30" spans="1:28">
      <c r="A30" s="3" t="s">
        <v>1883</v>
      </c>
      <c r="B30" t="s">
        <v>1884</v>
      </c>
      <c r="C30" t="s">
        <v>1834</v>
      </c>
      <c r="D30">
        <f>COUNTIF(PythonData!A116:C116,'Label to number'!$U$146)</f>
        <v>0</v>
      </c>
      <c r="E30">
        <f>VLOOKUP('Original Data'!U116,'Label to number'!$A$2:$B$11,2,FALSE)</f>
        <v>4</v>
      </c>
      <c r="F30">
        <f>LOG('Original Data'!V116,'Label to number'!$D$3)</f>
        <v>0.85973344056854151</v>
      </c>
      <c r="G30">
        <f>'Original Data'!V116</f>
        <v>70</v>
      </c>
      <c r="H30">
        <v>105</v>
      </c>
      <c r="I30">
        <v>125</v>
      </c>
      <c r="J30">
        <v>100</v>
      </c>
      <c r="K30">
        <v>60</v>
      </c>
      <c r="L30">
        <v>100</v>
      </c>
      <c r="M30">
        <v>590</v>
      </c>
      <c r="N30" t="s">
        <v>42</v>
      </c>
      <c r="O30">
        <f>VLOOKUP(N30,'Label to number'!$G$2:$H$29,2,FALSE)</f>
        <v>5</v>
      </c>
      <c r="P30" t="s">
        <v>438</v>
      </c>
      <c r="Q30">
        <v>100</v>
      </c>
      <c r="R30">
        <f>IF('Original Data'!AA116&gt;1200000,1,0)</f>
        <v>0</v>
      </c>
      <c r="S30">
        <f>'Original Data'!AA116</f>
        <v>1000000</v>
      </c>
      <c r="T30">
        <v>2.2000000000000002</v>
      </c>
      <c r="U30" t="s">
        <v>439</v>
      </c>
      <c r="V30" t="s">
        <v>440</v>
      </c>
      <c r="W30">
        <v>0</v>
      </c>
      <c r="X30" t="s">
        <v>102</v>
      </c>
      <c r="Z30">
        <v>80</v>
      </c>
      <c r="AA30">
        <v>1</v>
      </c>
      <c r="AB30">
        <v>0</v>
      </c>
    </row>
    <row r="31" spans="1:28">
      <c r="A31" s="3" t="s">
        <v>1879</v>
      </c>
      <c r="B31" t="s">
        <v>1825</v>
      </c>
      <c r="D31">
        <f>COUNTIF(PythonData!A335:C335,'Label to number'!$U$146)</f>
        <v>0</v>
      </c>
      <c r="E31">
        <f>VLOOKUP('Original Data'!U335,'Label to number'!$A$2:$B$11,2,FALSE)</f>
        <v>4</v>
      </c>
      <c r="F31">
        <f>LOG('Original Data'!V335,'Label to number'!$D$3)</f>
        <v>0.85973344056854151</v>
      </c>
      <c r="G31">
        <f>'Original Data'!V335</f>
        <v>70</v>
      </c>
      <c r="H31">
        <v>75</v>
      </c>
      <c r="I31">
        <v>110</v>
      </c>
      <c r="J31">
        <v>80</v>
      </c>
      <c r="K31">
        <v>110</v>
      </c>
      <c r="L31">
        <v>105</v>
      </c>
      <c r="M31">
        <v>590</v>
      </c>
      <c r="N31" t="s">
        <v>42</v>
      </c>
      <c r="O31">
        <f>VLOOKUP(N31,'Label to number'!$G$2:$H$29,2,FALSE)</f>
        <v>5</v>
      </c>
      <c r="P31" t="s">
        <v>1183</v>
      </c>
      <c r="Q31">
        <v>110</v>
      </c>
      <c r="R31">
        <f>IF('Original Data'!AA335&gt;1200000,1,0)</f>
        <v>0</v>
      </c>
      <c r="S31">
        <f>'Original Data'!AA335</f>
        <v>600000</v>
      </c>
      <c r="T31">
        <v>1.1000000000000001</v>
      </c>
      <c r="U31" t="s">
        <v>1184</v>
      </c>
      <c r="V31" t="s">
        <v>1185</v>
      </c>
      <c r="W31">
        <v>50</v>
      </c>
      <c r="X31" t="s">
        <v>558</v>
      </c>
      <c r="Y31" t="s">
        <v>62</v>
      </c>
      <c r="Z31">
        <v>20.6</v>
      </c>
      <c r="AA31">
        <v>3</v>
      </c>
      <c r="AB31">
        <v>0</v>
      </c>
    </row>
    <row r="32" spans="1:28">
      <c r="A32" s="3" t="s">
        <v>1810</v>
      </c>
      <c r="B32" t="s">
        <v>1853</v>
      </c>
      <c r="C32" t="s">
        <v>1934</v>
      </c>
      <c r="D32">
        <f>COUNTIF(PythonData!A363:C363,'Label to number'!$U$146)</f>
        <v>0</v>
      </c>
      <c r="E32">
        <f>VLOOKUP('Original Data'!U363,'Label to number'!$A$2:$B$11,2,FALSE)</f>
        <v>4</v>
      </c>
      <c r="F32">
        <f>LOG('Original Data'!V363,'Label to number'!$D$3)</f>
        <v>0.85973344056854151</v>
      </c>
      <c r="G32">
        <f>'Original Data'!V363</f>
        <v>70</v>
      </c>
      <c r="H32">
        <v>80</v>
      </c>
      <c r="I32">
        <v>120</v>
      </c>
      <c r="J32">
        <v>100</v>
      </c>
      <c r="K32">
        <v>120</v>
      </c>
      <c r="L32">
        <v>80</v>
      </c>
      <c r="M32">
        <v>580</v>
      </c>
      <c r="N32" t="s">
        <v>136</v>
      </c>
      <c r="O32">
        <f>VLOOKUP(N32,'Label to number'!$G$2:$H$29,2,FALSE)</f>
        <v>10</v>
      </c>
      <c r="P32" t="s">
        <v>1281</v>
      </c>
      <c r="Q32">
        <v>80</v>
      </c>
      <c r="R32">
        <f>IF('Original Data'!AA363&gt;1200000,1,0)</f>
        <v>0</v>
      </c>
      <c r="S32">
        <f>'Original Data'!AA363</f>
        <v>1000000</v>
      </c>
      <c r="T32">
        <v>1.5</v>
      </c>
      <c r="U32" t="s">
        <v>1282</v>
      </c>
      <c r="V32" t="s">
        <v>1283</v>
      </c>
      <c r="W32">
        <v>50</v>
      </c>
      <c r="X32" t="s">
        <v>143</v>
      </c>
      <c r="Z32">
        <v>256.5</v>
      </c>
      <c r="AA32">
        <v>3</v>
      </c>
      <c r="AB32">
        <v>0</v>
      </c>
    </row>
    <row r="33" spans="1:28">
      <c r="A33" s="3" t="s">
        <v>1802</v>
      </c>
      <c r="B33" t="s">
        <v>1982</v>
      </c>
      <c r="C33" t="s">
        <v>1983</v>
      </c>
      <c r="D33">
        <f>COUNTIF(PythonData!A429:C429,'Label to number'!$U$146)</f>
        <v>0</v>
      </c>
      <c r="E33">
        <f>VLOOKUP('Original Data'!U429,'Label to number'!$A$2:$B$11,2,FALSE)</f>
        <v>4</v>
      </c>
      <c r="F33">
        <f>LOG('Original Data'!V429,'Label to number'!$D$3)</f>
        <v>1</v>
      </c>
      <c r="G33">
        <f>'Original Data'!V429</f>
        <v>140</v>
      </c>
      <c r="H33">
        <v>65</v>
      </c>
      <c r="I33">
        <v>136</v>
      </c>
      <c r="J33">
        <v>135</v>
      </c>
      <c r="K33">
        <v>54</v>
      </c>
      <c r="L33">
        <v>96</v>
      </c>
      <c r="M33">
        <v>580</v>
      </c>
      <c r="N33" t="s">
        <v>293</v>
      </c>
      <c r="O33">
        <f>VLOOKUP(N33,'Label to number'!$G$2:$H$29,2,FALSE)</f>
        <v>7</v>
      </c>
      <c r="P33" t="s">
        <v>1498</v>
      </c>
      <c r="Q33">
        <v>94</v>
      </c>
      <c r="R33">
        <f>IF('Original Data'!AA429&gt;1200000,1,0)</f>
        <v>0</v>
      </c>
      <c r="S33">
        <f>'Original Data'!AA429</f>
        <v>1000000</v>
      </c>
      <c r="T33">
        <v>1.2</v>
      </c>
      <c r="U33" t="s">
        <v>1502</v>
      </c>
      <c r="V33" t="s">
        <v>1503</v>
      </c>
      <c r="W33">
        <v>50</v>
      </c>
      <c r="X33" t="s">
        <v>102</v>
      </c>
      <c r="Z33">
        <v>33.299999999999997</v>
      </c>
      <c r="AA33">
        <v>4</v>
      </c>
      <c r="AB33">
        <v>0</v>
      </c>
    </row>
    <row r="34" spans="1:28">
      <c r="A34" s="3" t="s">
        <v>1784</v>
      </c>
      <c r="B34" t="s">
        <v>1785</v>
      </c>
      <c r="C34" t="s">
        <v>1786</v>
      </c>
      <c r="D34">
        <f>COUNTIF(PythonData!A19:C19,'Label to number'!$U$146)</f>
        <v>0</v>
      </c>
      <c r="E34">
        <f>VLOOKUP('Original Data'!U19,'Label to number'!$A$2:$B$11,2,FALSE)</f>
        <v>3</v>
      </c>
      <c r="F34">
        <f>LOG('Original Data'!V19,'Label to number'!$D$3)</f>
        <v>0.85973344056854151</v>
      </c>
      <c r="G34">
        <f>'Original Data'!V19</f>
        <v>70</v>
      </c>
      <c r="H34">
        <v>83</v>
      </c>
      <c r="I34">
        <v>80</v>
      </c>
      <c r="J34">
        <v>121</v>
      </c>
      <c r="K34">
        <v>135</v>
      </c>
      <c r="L34">
        <v>80</v>
      </c>
      <c r="M34">
        <v>579</v>
      </c>
      <c r="N34" t="s">
        <v>42</v>
      </c>
      <c r="O34">
        <f>VLOOKUP(N34,'Label to number'!$G$2:$H$29,2,FALSE)</f>
        <v>5</v>
      </c>
      <c r="P34" t="s">
        <v>103</v>
      </c>
      <c r="Q34">
        <v>80</v>
      </c>
      <c r="R34">
        <f>IF('Original Data'!AA19&gt;1200000,1,0)</f>
        <v>0</v>
      </c>
      <c r="S34">
        <f>'Original Data'!AA19</f>
        <v>1059860</v>
      </c>
      <c r="T34">
        <v>1.5</v>
      </c>
      <c r="U34" t="s">
        <v>106</v>
      </c>
      <c r="V34" t="s">
        <v>107</v>
      </c>
      <c r="W34">
        <v>50</v>
      </c>
      <c r="X34" t="s">
        <v>102</v>
      </c>
      <c r="Y34" t="s">
        <v>62</v>
      </c>
      <c r="Z34">
        <v>39.5</v>
      </c>
      <c r="AA34">
        <v>1</v>
      </c>
      <c r="AB34">
        <v>0</v>
      </c>
    </row>
    <row r="35" spans="1:28">
      <c r="A35" s="3" t="s">
        <v>1793</v>
      </c>
      <c r="B35" t="s">
        <v>1794</v>
      </c>
      <c r="C35" t="s">
        <v>1947</v>
      </c>
      <c r="D35">
        <f>COUNTIF(PythonData!A311:C311,'Label to number'!$U$146)</f>
        <v>0</v>
      </c>
      <c r="E35">
        <f>VLOOKUP('Original Data'!U311,'Label to number'!$A$2:$B$11,2,FALSE)</f>
        <v>4</v>
      </c>
      <c r="F35">
        <f>LOG('Original Data'!V311,'Label to number'!$D$3)</f>
        <v>0.85973344056854151</v>
      </c>
      <c r="G35">
        <f>'Original Data'!V311</f>
        <v>70</v>
      </c>
      <c r="H35">
        <v>70</v>
      </c>
      <c r="I35">
        <v>75</v>
      </c>
      <c r="J35">
        <v>135</v>
      </c>
      <c r="K35">
        <v>135</v>
      </c>
      <c r="L35">
        <v>80</v>
      </c>
      <c r="M35">
        <v>575</v>
      </c>
      <c r="N35" t="s">
        <v>42</v>
      </c>
      <c r="O35">
        <f>VLOOKUP(N35,'Label to number'!$G$2:$H$29,2,FALSE)</f>
        <v>5</v>
      </c>
      <c r="P35" t="s">
        <v>1097</v>
      </c>
      <c r="Q35">
        <v>80</v>
      </c>
      <c r="R35">
        <f>IF('Original Data'!AA311&gt;1200000,1,0)</f>
        <v>1</v>
      </c>
      <c r="S35">
        <f>'Original Data'!AA311</f>
        <v>1250000</v>
      </c>
      <c r="T35">
        <v>1.5</v>
      </c>
      <c r="U35" t="s">
        <v>1098</v>
      </c>
      <c r="V35" t="s">
        <v>1099</v>
      </c>
      <c r="W35">
        <v>50</v>
      </c>
      <c r="X35" t="s">
        <v>134</v>
      </c>
      <c r="Z35">
        <v>40.200000000000003</v>
      </c>
      <c r="AA35">
        <v>3</v>
      </c>
      <c r="AB35">
        <v>0</v>
      </c>
    </row>
    <row r="36" spans="1:28">
      <c r="A36" s="3" t="s">
        <v>1905</v>
      </c>
      <c r="B36" t="s">
        <v>1913</v>
      </c>
      <c r="C36" t="s">
        <v>1831</v>
      </c>
      <c r="D36">
        <f>COUNTIF(PythonData!A360:C360,'Label to number'!$U$146)</f>
        <v>0</v>
      </c>
      <c r="E36">
        <f>VLOOKUP('Original Data'!U360,'Label to number'!$A$2:$B$11,2,FALSE)</f>
        <v>5</v>
      </c>
      <c r="F36">
        <f>LOG('Original Data'!V360,'Label to number'!$D$3)</f>
        <v>0.71946688113708268</v>
      </c>
      <c r="G36">
        <f>'Original Data'!V360</f>
        <v>35</v>
      </c>
      <c r="H36">
        <v>65</v>
      </c>
      <c r="I36">
        <v>150</v>
      </c>
      <c r="J36">
        <v>115</v>
      </c>
      <c r="K36">
        <v>115</v>
      </c>
      <c r="L36">
        <v>60</v>
      </c>
      <c r="M36">
        <v>565</v>
      </c>
      <c r="N36" t="s">
        <v>430</v>
      </c>
      <c r="O36">
        <f>VLOOKUP(N36,'Label to number'!$G$2:$H$29,2,FALSE)</f>
        <v>3</v>
      </c>
      <c r="P36" t="s">
        <v>1271</v>
      </c>
      <c r="Q36">
        <v>60</v>
      </c>
      <c r="R36">
        <f>IF('Original Data'!AA360&gt;1200000,1,0)</f>
        <v>0</v>
      </c>
      <c r="S36">
        <f>'Original Data'!AA360</f>
        <v>1059860</v>
      </c>
      <c r="T36">
        <v>1.2</v>
      </c>
      <c r="U36" t="s">
        <v>1272</v>
      </c>
      <c r="V36" t="s">
        <v>1273</v>
      </c>
      <c r="W36">
        <v>50</v>
      </c>
      <c r="X36" t="s">
        <v>112</v>
      </c>
      <c r="Z36">
        <v>47</v>
      </c>
      <c r="AA36">
        <v>3</v>
      </c>
      <c r="AB36">
        <v>0</v>
      </c>
    </row>
    <row r="37" spans="1:28">
      <c r="A37" s="3" t="s">
        <v>1954</v>
      </c>
      <c r="B37" t="s">
        <v>1937</v>
      </c>
      <c r="D37">
        <f>COUNTIF(PythonData!A320:C320,'Label to number'!$U$146)</f>
        <v>0</v>
      </c>
      <c r="E37">
        <f>VLOOKUP('Original Data'!U320,'Label to number'!$A$2:$B$11,2,FALSE)</f>
        <v>4</v>
      </c>
      <c r="F37">
        <f>LOG('Original Data'!V320,'Label to number'!$D$3)</f>
        <v>0.71946688113708268</v>
      </c>
      <c r="G37">
        <f>'Original Data'!V320</f>
        <v>35</v>
      </c>
      <c r="H37">
        <v>70</v>
      </c>
      <c r="I37">
        <v>140</v>
      </c>
      <c r="J37">
        <v>105</v>
      </c>
      <c r="K37">
        <v>110</v>
      </c>
      <c r="L37">
        <v>65</v>
      </c>
      <c r="M37">
        <v>560</v>
      </c>
      <c r="N37" t="s">
        <v>293</v>
      </c>
      <c r="O37">
        <f>VLOOKUP(N37,'Label to number'!$G$2:$H$29,2,FALSE)</f>
        <v>7</v>
      </c>
      <c r="P37" t="s">
        <v>1129</v>
      </c>
      <c r="Q37">
        <v>70</v>
      </c>
      <c r="R37">
        <f>IF('Original Data'!AA320&gt;1200000,1,0)</f>
        <v>1</v>
      </c>
      <c r="S37">
        <f>'Original Data'!AA320</f>
        <v>1250000</v>
      </c>
      <c r="T37">
        <v>1.8</v>
      </c>
      <c r="U37" t="s">
        <v>1130</v>
      </c>
      <c r="V37" t="s">
        <v>1131</v>
      </c>
      <c r="W37">
        <v>50</v>
      </c>
      <c r="X37" t="s">
        <v>67</v>
      </c>
      <c r="Y37" t="s">
        <v>112</v>
      </c>
      <c r="Z37">
        <v>88.8</v>
      </c>
      <c r="AA37">
        <v>3</v>
      </c>
      <c r="AB37">
        <v>0</v>
      </c>
    </row>
    <row r="38" spans="1:28">
      <c r="A38" s="3" t="s">
        <v>1933</v>
      </c>
      <c r="B38" t="s">
        <v>1957</v>
      </c>
      <c r="C38" t="s">
        <v>1828</v>
      </c>
      <c r="D38">
        <f>COUNTIF(PythonData!A324:C324,'Label to number'!$U$146)</f>
        <v>0</v>
      </c>
      <c r="E38">
        <f>VLOOKUP('Original Data'!U324,'Label to number'!$A$2:$B$11,2,FALSE)</f>
        <v>4</v>
      </c>
      <c r="F38">
        <f>LOG('Original Data'!V324,'Label to number'!$D$3)</f>
        <v>0.85973344056854151</v>
      </c>
      <c r="G38">
        <f>'Original Data'!V324</f>
        <v>70</v>
      </c>
      <c r="H38">
        <v>70</v>
      </c>
      <c r="I38">
        <v>120</v>
      </c>
      <c r="J38">
        <v>20</v>
      </c>
      <c r="K38">
        <v>145</v>
      </c>
      <c r="L38">
        <v>105</v>
      </c>
      <c r="M38">
        <v>560</v>
      </c>
      <c r="N38" t="s">
        <v>164</v>
      </c>
      <c r="O38">
        <f>VLOOKUP(N38,'Label to number'!$G$2:$H$29,2,FALSE)</f>
        <v>19</v>
      </c>
      <c r="P38" t="s">
        <v>1145</v>
      </c>
      <c r="Q38">
        <v>100</v>
      </c>
      <c r="R38">
        <f>IF('Original Data'!AA324&gt;1200000,1,0)</f>
        <v>0</v>
      </c>
      <c r="S38">
        <f>'Original Data'!AA324</f>
        <v>1000000</v>
      </c>
      <c r="T38">
        <v>1.9</v>
      </c>
      <c r="U38" t="s">
        <v>1146</v>
      </c>
      <c r="V38" t="s">
        <v>1147</v>
      </c>
      <c r="W38">
        <v>50</v>
      </c>
      <c r="X38" t="s">
        <v>56</v>
      </c>
      <c r="Y38" t="s">
        <v>142</v>
      </c>
      <c r="Z38">
        <v>220</v>
      </c>
      <c r="AA38">
        <v>3</v>
      </c>
      <c r="AB38">
        <v>0</v>
      </c>
    </row>
    <row r="39" spans="1:28">
      <c r="A39" s="3" t="s">
        <v>1790</v>
      </c>
      <c r="B39" t="s">
        <v>1830</v>
      </c>
      <c r="C39" t="s">
        <v>1831</v>
      </c>
      <c r="D39">
        <f>COUNTIF(PythonData!A60:C60,'Label to number'!$U$146)</f>
        <v>0</v>
      </c>
      <c r="E39">
        <f>VLOOKUP('Original Data'!U60,'Label to number'!$A$2:$B$11,2,FALSE)</f>
        <v>4</v>
      </c>
      <c r="F39">
        <f>LOG('Original Data'!V60,'Label to number'!$D$3)</f>
        <v>0.85973344056854151</v>
      </c>
      <c r="G39">
        <f>'Original Data'!V60</f>
        <v>70</v>
      </c>
      <c r="H39">
        <v>90</v>
      </c>
      <c r="I39">
        <v>110</v>
      </c>
      <c r="J39">
        <v>95</v>
      </c>
      <c r="K39">
        <v>100</v>
      </c>
      <c r="L39">
        <v>80</v>
      </c>
      <c r="M39">
        <v>555</v>
      </c>
      <c r="N39" t="s">
        <v>136</v>
      </c>
      <c r="O39">
        <f>VLOOKUP(N39,'Label to number'!$G$2:$H$29,2,FALSE)</f>
        <v>10</v>
      </c>
      <c r="P39" t="s">
        <v>250</v>
      </c>
      <c r="Q39">
        <v>80</v>
      </c>
      <c r="R39">
        <f>IF('Original Data'!AA60&gt;1200000,1,0)</f>
        <v>1</v>
      </c>
      <c r="S39">
        <f>'Original Data'!AA60</f>
        <v>1250000</v>
      </c>
      <c r="T39">
        <v>1.9</v>
      </c>
      <c r="U39" t="s">
        <v>251</v>
      </c>
      <c r="V39" t="s">
        <v>252</v>
      </c>
      <c r="W39">
        <v>75.400000000000006</v>
      </c>
      <c r="X39" t="s">
        <v>56</v>
      </c>
      <c r="Z39">
        <v>155</v>
      </c>
      <c r="AA39">
        <v>1</v>
      </c>
      <c r="AB39">
        <v>0</v>
      </c>
    </row>
    <row r="40" spans="1:28">
      <c r="A40" s="3" t="s">
        <v>1863</v>
      </c>
      <c r="B40" t="s">
        <v>1809</v>
      </c>
      <c r="C40" t="s">
        <v>1967</v>
      </c>
      <c r="D40">
        <f>COUNTIF(PythonData!A355:C355,'Label to number'!$U$146)</f>
        <v>0</v>
      </c>
      <c r="E40">
        <f>VLOOKUP('Original Data'!U355,'Label to number'!$A$2:$B$11,2,FALSE)</f>
        <v>5</v>
      </c>
      <c r="F40">
        <f>LOG('Original Data'!V355,'Label to number'!$D$3)</f>
        <v>0.71946688113708268</v>
      </c>
      <c r="G40">
        <f>'Original Data'!V355</f>
        <v>35</v>
      </c>
      <c r="H40">
        <v>64</v>
      </c>
      <c r="I40">
        <v>165</v>
      </c>
      <c r="J40">
        <v>75</v>
      </c>
      <c r="K40">
        <v>93</v>
      </c>
      <c r="L40">
        <v>83</v>
      </c>
      <c r="M40">
        <v>555</v>
      </c>
      <c r="N40" t="s">
        <v>42</v>
      </c>
      <c r="O40">
        <f>VLOOKUP(N40,'Label to number'!$G$2:$H$29,2,FALSE)</f>
        <v>5</v>
      </c>
      <c r="P40" t="s">
        <v>1252</v>
      </c>
      <c r="Q40">
        <v>75</v>
      </c>
      <c r="R40">
        <f>IF('Original Data'!AA355&gt;1200000,1,0)</f>
        <v>0</v>
      </c>
      <c r="S40">
        <f>'Original Data'!AA355</f>
        <v>800000</v>
      </c>
      <c r="T40">
        <v>1.1000000000000001</v>
      </c>
      <c r="U40" t="s">
        <v>1253</v>
      </c>
      <c r="V40" t="s">
        <v>1254</v>
      </c>
      <c r="W40">
        <v>50</v>
      </c>
      <c r="X40" t="s">
        <v>359</v>
      </c>
      <c r="Z40">
        <v>12.5</v>
      </c>
      <c r="AA40">
        <v>3</v>
      </c>
      <c r="AB40">
        <v>0</v>
      </c>
    </row>
    <row r="41" spans="1:28">
      <c r="A41" s="3" t="s">
        <v>1912</v>
      </c>
      <c r="B41" t="s">
        <v>1880</v>
      </c>
      <c r="C41" t="s">
        <v>1913</v>
      </c>
      <c r="D41">
        <f>COUNTIF(PythonData!A469:C469,'Label to number'!$U$146)</f>
        <v>0</v>
      </c>
      <c r="E41">
        <f>VLOOKUP('Original Data'!U469,'Label to number'!$A$2:$B$11,2,FALSE)</f>
        <v>2</v>
      </c>
      <c r="F41">
        <f>LOG('Original Data'!V469,'Label to number'!$D$3)</f>
        <v>0.85973344056854151</v>
      </c>
      <c r="G41">
        <f>'Original Data'!V469</f>
        <v>70</v>
      </c>
      <c r="H41">
        <v>85</v>
      </c>
      <c r="I41">
        <v>50</v>
      </c>
      <c r="J41">
        <v>80</v>
      </c>
      <c r="K41">
        <v>120</v>
      </c>
      <c r="L41">
        <v>115</v>
      </c>
      <c r="M41">
        <v>545</v>
      </c>
      <c r="N41" t="s">
        <v>430</v>
      </c>
      <c r="O41">
        <f>VLOOKUP(N41,'Label to number'!$G$2:$H$29,2,FALSE)</f>
        <v>3</v>
      </c>
      <c r="P41" t="s">
        <v>1635</v>
      </c>
      <c r="Q41">
        <v>95</v>
      </c>
      <c r="R41">
        <f>IF('Original Data'!AA469&gt;1200000,1,0)</f>
        <v>0</v>
      </c>
      <c r="S41">
        <f>'Original Data'!AA469</f>
        <v>800000</v>
      </c>
      <c r="T41">
        <v>1.5</v>
      </c>
      <c r="U41" t="s">
        <v>1636</v>
      </c>
      <c r="V41" t="s">
        <v>1637</v>
      </c>
      <c r="W41">
        <v>88.1</v>
      </c>
      <c r="X41" t="s">
        <v>168</v>
      </c>
      <c r="Y41" t="s">
        <v>62</v>
      </c>
      <c r="Z41">
        <v>38</v>
      </c>
      <c r="AA41">
        <v>4</v>
      </c>
      <c r="AB41">
        <v>0</v>
      </c>
    </row>
    <row r="42" spans="1:28">
      <c r="A42" s="3" t="s">
        <v>1903</v>
      </c>
      <c r="B42" t="s">
        <v>1904</v>
      </c>
      <c r="C42" t="s">
        <v>1838</v>
      </c>
      <c r="D42">
        <f>COUNTIF(PythonData!A144:C144,'Label to number'!$U$146)</f>
        <v>0</v>
      </c>
      <c r="E42">
        <f>VLOOKUP('Original Data'!U144,'Label to number'!$A$2:$B$11,2,FALSE)</f>
        <v>8</v>
      </c>
      <c r="F42">
        <f>LOG('Original Data'!V144,'Label to number'!$D$3)</f>
        <v>0.85973344056854151</v>
      </c>
      <c r="G42">
        <f>'Original Data'!V144</f>
        <v>70</v>
      </c>
      <c r="H42">
        <v>160</v>
      </c>
      <c r="I42">
        <v>110</v>
      </c>
      <c r="J42">
        <v>30</v>
      </c>
      <c r="K42">
        <v>65</v>
      </c>
      <c r="L42">
        <v>110</v>
      </c>
      <c r="M42">
        <v>540</v>
      </c>
      <c r="N42" t="s">
        <v>170</v>
      </c>
      <c r="O42">
        <f>VLOOKUP(N42,'Label to number'!$G$2:$H$29,2,FALSE)</f>
        <v>2</v>
      </c>
      <c r="P42" t="s">
        <v>541</v>
      </c>
      <c r="Q42">
        <v>65</v>
      </c>
      <c r="R42">
        <f>IF('Original Data'!AA144&gt;1200000,1,0)</f>
        <v>1</v>
      </c>
      <c r="S42">
        <f>'Original Data'!AA144</f>
        <v>1250000</v>
      </c>
      <c r="T42">
        <v>2.1</v>
      </c>
      <c r="U42" t="s">
        <v>542</v>
      </c>
      <c r="V42" t="s">
        <v>543</v>
      </c>
      <c r="W42">
        <v>88.1</v>
      </c>
      <c r="X42" t="s">
        <v>102</v>
      </c>
      <c r="Z42">
        <v>460</v>
      </c>
      <c r="AA42">
        <v>1</v>
      </c>
      <c r="AB42">
        <v>0</v>
      </c>
    </row>
    <row r="43" spans="1:28">
      <c r="A43" s="3" t="s">
        <v>1885</v>
      </c>
      <c r="B43" t="s">
        <v>1783</v>
      </c>
      <c r="C43" t="s">
        <v>1817</v>
      </c>
      <c r="D43">
        <f>COUNTIF(PythonData!A231:C231,'Label to number'!$U$146)</f>
        <v>0</v>
      </c>
      <c r="E43">
        <f>VLOOKUP('Original Data'!U231,'Label to number'!$A$2:$B$11,2,FALSE)</f>
        <v>4</v>
      </c>
      <c r="F43">
        <f>LOG('Original Data'!V231,'Label to number'!$D$3)</f>
        <v>0.85973344056854151</v>
      </c>
      <c r="G43">
        <f>'Original Data'!V231</f>
        <v>70</v>
      </c>
      <c r="H43">
        <v>75</v>
      </c>
      <c r="I43">
        <v>95</v>
      </c>
      <c r="J43">
        <v>85</v>
      </c>
      <c r="K43">
        <v>95</v>
      </c>
      <c r="L43">
        <v>95</v>
      </c>
      <c r="M43">
        <v>540</v>
      </c>
      <c r="N43" t="s">
        <v>42</v>
      </c>
      <c r="O43">
        <f>VLOOKUP(N43,'Label to number'!$G$2:$H$29,2,FALSE)</f>
        <v>5</v>
      </c>
      <c r="P43" t="s">
        <v>442</v>
      </c>
      <c r="Q43">
        <v>95</v>
      </c>
      <c r="R43">
        <f>IF('Original Data'!AA231&gt;1200000,1,0)</f>
        <v>0</v>
      </c>
      <c r="S43">
        <f>'Original Data'!AA231</f>
        <v>1000000</v>
      </c>
      <c r="T43">
        <v>1.8</v>
      </c>
      <c r="U43" t="s">
        <v>832</v>
      </c>
      <c r="V43" t="s">
        <v>833</v>
      </c>
      <c r="W43">
        <v>50</v>
      </c>
      <c r="X43" t="s">
        <v>67</v>
      </c>
      <c r="Y43" t="s">
        <v>558</v>
      </c>
      <c r="Z43">
        <v>152</v>
      </c>
      <c r="AA43">
        <v>2</v>
      </c>
      <c r="AB43">
        <v>0</v>
      </c>
    </row>
    <row r="44" spans="1:28">
      <c r="A44" s="3" t="s">
        <v>1879</v>
      </c>
      <c r="B44" t="s">
        <v>1880</v>
      </c>
      <c r="C44" t="s">
        <v>1881</v>
      </c>
      <c r="D44">
        <f>COUNTIF(PythonData!A243:C243,'Label to number'!$U$146)</f>
        <v>0</v>
      </c>
      <c r="E44">
        <f>VLOOKUP('Original Data'!U243,'Label to number'!$A$2:$B$11,2,FALSE)</f>
        <v>8</v>
      </c>
      <c r="F44">
        <f>LOG('Original Data'!V243,'Label to number'!$D$3)</f>
        <v>1</v>
      </c>
      <c r="G44">
        <f>'Original Data'!V243</f>
        <v>140</v>
      </c>
      <c r="H44">
        <v>255</v>
      </c>
      <c r="I44">
        <v>10</v>
      </c>
      <c r="J44">
        <v>55</v>
      </c>
      <c r="K44">
        <v>75</v>
      </c>
      <c r="L44">
        <v>135</v>
      </c>
      <c r="M44">
        <v>540</v>
      </c>
      <c r="N44" t="s">
        <v>430</v>
      </c>
      <c r="O44">
        <f>VLOOKUP(N44,'Label to number'!$G$2:$H$29,2,FALSE)</f>
        <v>3</v>
      </c>
      <c r="P44" t="s">
        <v>646</v>
      </c>
      <c r="Q44">
        <v>10</v>
      </c>
      <c r="R44">
        <f>IF('Original Data'!AA243&gt;1200000,1,0)</f>
        <v>0</v>
      </c>
      <c r="S44">
        <f>'Original Data'!AA243</f>
        <v>800000</v>
      </c>
      <c r="T44">
        <v>1.5</v>
      </c>
      <c r="U44" t="s">
        <v>873</v>
      </c>
      <c r="V44" t="s">
        <v>874</v>
      </c>
      <c r="W44">
        <v>0</v>
      </c>
      <c r="X44" t="s">
        <v>102</v>
      </c>
      <c r="Z44">
        <v>46.8</v>
      </c>
      <c r="AA44">
        <v>2</v>
      </c>
      <c r="AB44">
        <v>0</v>
      </c>
    </row>
    <row r="45" spans="1:28">
      <c r="A45" s="3" t="s">
        <v>1962</v>
      </c>
      <c r="B45" t="s">
        <v>1808</v>
      </c>
      <c r="C45" t="s">
        <v>1963</v>
      </c>
      <c r="D45">
        <f>COUNTIF(PythonData!A351:C351,'Label to number'!$U$146)</f>
        <v>0</v>
      </c>
      <c r="E45">
        <f>VLOOKUP('Original Data'!U351,'Label to number'!$A$2:$B$11,2,FALSE)</f>
        <v>4</v>
      </c>
      <c r="F45">
        <f>LOG('Original Data'!V351,'Label to number'!$D$3)</f>
        <v>0.85973344056854151</v>
      </c>
      <c r="G45">
        <f>'Original Data'!V351</f>
        <v>70</v>
      </c>
      <c r="H45">
        <v>95</v>
      </c>
      <c r="I45">
        <v>60</v>
      </c>
      <c r="J45">
        <v>81</v>
      </c>
      <c r="K45">
        <v>100</v>
      </c>
      <c r="L45">
        <v>125</v>
      </c>
      <c r="M45">
        <v>540</v>
      </c>
      <c r="N45" t="s">
        <v>293</v>
      </c>
      <c r="O45">
        <f>VLOOKUP(N45,'Label to number'!$G$2:$H$29,2,FALSE)</f>
        <v>7</v>
      </c>
      <c r="P45" t="s">
        <v>1237</v>
      </c>
      <c r="Q45">
        <v>79</v>
      </c>
      <c r="R45">
        <f>IF('Original Data'!AA351&gt;1200000,1,0)</f>
        <v>0</v>
      </c>
      <c r="S45">
        <f>'Original Data'!AA351</f>
        <v>600000</v>
      </c>
      <c r="T45">
        <v>6.2</v>
      </c>
      <c r="U45" t="s">
        <v>1238</v>
      </c>
      <c r="V45" t="s">
        <v>1239</v>
      </c>
      <c r="W45">
        <v>50</v>
      </c>
      <c r="X45" t="s">
        <v>67</v>
      </c>
      <c r="Z45">
        <v>162</v>
      </c>
      <c r="AA45">
        <v>3</v>
      </c>
      <c r="AB45">
        <v>0</v>
      </c>
    </row>
    <row r="46" spans="1:28">
      <c r="A46" s="3" t="s">
        <v>1988</v>
      </c>
      <c r="B46" t="s">
        <v>1890</v>
      </c>
      <c r="D46">
        <f>COUNTIF(PythonData!A467:C467,'Label to number'!$U$146)</f>
        <v>0</v>
      </c>
      <c r="E46">
        <f>VLOOKUP('Original Data'!U467,'Label to number'!$A$2:$B$11,2,FALSE)</f>
        <v>5</v>
      </c>
      <c r="F46">
        <f>LOG('Original Data'!V467,'Label to number'!$D$3)</f>
        <v>0.85973344056854151</v>
      </c>
      <c r="G46">
        <f>'Original Data'!V467</f>
        <v>70</v>
      </c>
      <c r="H46">
        <v>75</v>
      </c>
      <c r="I46">
        <v>123</v>
      </c>
      <c r="J46">
        <v>95</v>
      </c>
      <c r="K46">
        <v>95</v>
      </c>
      <c r="L46">
        <v>85</v>
      </c>
      <c r="M46">
        <v>540</v>
      </c>
      <c r="N46" t="s">
        <v>430</v>
      </c>
      <c r="O46">
        <f>VLOOKUP(N46,'Label to number'!$G$2:$H$29,2,FALSE)</f>
        <v>3</v>
      </c>
      <c r="P46" t="s">
        <v>1629</v>
      </c>
      <c r="Q46">
        <v>67</v>
      </c>
      <c r="R46">
        <f>IF('Original Data'!AA467&gt;1200000,1,0)</f>
        <v>0</v>
      </c>
      <c r="S46">
        <f>'Original Data'!AA467</f>
        <v>1000000</v>
      </c>
      <c r="T46">
        <v>1.8</v>
      </c>
      <c r="U46" t="s">
        <v>1630</v>
      </c>
      <c r="V46" t="s">
        <v>1631</v>
      </c>
      <c r="W46">
        <v>75.400000000000006</v>
      </c>
      <c r="X46" t="s">
        <v>134</v>
      </c>
      <c r="Z46">
        <v>138.6</v>
      </c>
      <c r="AA46">
        <v>4</v>
      </c>
      <c r="AB46">
        <v>0</v>
      </c>
    </row>
    <row r="47" spans="1:28">
      <c r="A47" s="3" t="s">
        <v>1891</v>
      </c>
      <c r="B47" t="s">
        <v>1890</v>
      </c>
      <c r="D47">
        <f>COUNTIF(PythonData!A468:C468,'Label to number'!$U$146)</f>
        <v>0</v>
      </c>
      <c r="E47">
        <f>VLOOKUP('Original Data'!U468,'Label to number'!$A$2:$B$11,2,FALSE)</f>
        <v>5</v>
      </c>
      <c r="F47">
        <f>LOG('Original Data'!V468,'Label to number'!$D$3)</f>
        <v>0.85973344056854151</v>
      </c>
      <c r="G47">
        <f>'Original Data'!V468</f>
        <v>70</v>
      </c>
      <c r="H47">
        <v>75</v>
      </c>
      <c r="I47">
        <v>95</v>
      </c>
      <c r="J47">
        <v>83</v>
      </c>
      <c r="K47">
        <v>125</v>
      </c>
      <c r="L47">
        <v>95</v>
      </c>
      <c r="M47">
        <v>540</v>
      </c>
      <c r="N47" t="s">
        <v>430</v>
      </c>
      <c r="O47">
        <f>VLOOKUP(N47,'Label to number'!$G$2:$H$29,2,FALSE)</f>
        <v>3</v>
      </c>
      <c r="P47" t="s">
        <v>1632</v>
      </c>
      <c r="Q47">
        <v>67</v>
      </c>
      <c r="R47">
        <f>IF('Original Data'!AA468&gt;1200000,1,0)</f>
        <v>0</v>
      </c>
      <c r="S47">
        <f>'Original Data'!AA468</f>
        <v>1000000</v>
      </c>
      <c r="T47">
        <v>1.6</v>
      </c>
      <c r="U47" t="s">
        <v>1633</v>
      </c>
      <c r="V47" t="s">
        <v>1634</v>
      </c>
      <c r="W47">
        <v>75.400000000000006</v>
      </c>
      <c r="X47" t="s">
        <v>56</v>
      </c>
      <c r="Z47">
        <v>68</v>
      </c>
      <c r="AA47">
        <v>4</v>
      </c>
      <c r="AB47">
        <v>0</v>
      </c>
    </row>
    <row r="48" spans="1:28">
      <c r="A48" s="3" t="s">
        <v>1832</v>
      </c>
      <c r="B48" t="s">
        <v>1866</v>
      </c>
      <c r="C48" t="s">
        <v>1852</v>
      </c>
      <c r="D48">
        <f>COUNTIF(PythonData!A132:C132,'Label to number'!$U$146)</f>
        <v>0</v>
      </c>
      <c r="E48">
        <f>VLOOKUP('Original Data'!U132,'Label to number'!$A$2:$B$11,2,FALSE)</f>
        <v>8</v>
      </c>
      <c r="F48">
        <f>LOG('Original Data'!V132,'Label to number'!$D$3)</f>
        <v>0.85973344056854151</v>
      </c>
      <c r="G48">
        <f>'Original Data'!V132</f>
        <v>70</v>
      </c>
      <c r="H48">
        <v>130</v>
      </c>
      <c r="I48">
        <v>85</v>
      </c>
      <c r="J48">
        <v>60</v>
      </c>
      <c r="K48">
        <v>85</v>
      </c>
      <c r="L48">
        <v>95</v>
      </c>
      <c r="M48">
        <v>535</v>
      </c>
      <c r="N48" t="s">
        <v>42</v>
      </c>
      <c r="O48">
        <f>VLOOKUP(N48,'Label to number'!$G$2:$H$29,2,FALSE)</f>
        <v>5</v>
      </c>
      <c r="P48" t="s">
        <v>498</v>
      </c>
      <c r="Q48">
        <v>80</v>
      </c>
      <c r="R48">
        <f>IF('Original Data'!AA132&gt;1200000,1,0)</f>
        <v>1</v>
      </c>
      <c r="S48">
        <f>'Original Data'!AA132</f>
        <v>1250000</v>
      </c>
      <c r="T48">
        <v>2.5</v>
      </c>
      <c r="U48" t="s">
        <v>499</v>
      </c>
      <c r="V48" t="s">
        <v>500</v>
      </c>
      <c r="W48">
        <v>50</v>
      </c>
      <c r="X48" t="s">
        <v>67</v>
      </c>
      <c r="Y48" t="s">
        <v>143</v>
      </c>
      <c r="Z48">
        <v>220</v>
      </c>
      <c r="AA48">
        <v>1</v>
      </c>
      <c r="AB48">
        <v>0</v>
      </c>
    </row>
    <row r="49" spans="1:28">
      <c r="A49" s="3" t="s">
        <v>1810</v>
      </c>
      <c r="B49" t="s">
        <v>1811</v>
      </c>
      <c r="D49">
        <f>COUNTIF(PythonData!A170:C170,'Label to number'!$U$146)</f>
        <v>0</v>
      </c>
      <c r="E49">
        <f>VLOOKUP('Original Data'!U170,'Label to number'!$A$2:$B$11,2,FALSE)</f>
        <v>3</v>
      </c>
      <c r="F49">
        <f>LOG('Original Data'!V170,'Label to number'!$D$3)</f>
        <v>0.85973344056854151</v>
      </c>
      <c r="G49">
        <f>'Original Data'!V170</f>
        <v>70</v>
      </c>
      <c r="H49">
        <v>85</v>
      </c>
      <c r="I49">
        <v>90</v>
      </c>
      <c r="J49">
        <v>130</v>
      </c>
      <c r="K49">
        <v>70</v>
      </c>
      <c r="L49">
        <v>80</v>
      </c>
      <c r="M49">
        <v>535</v>
      </c>
      <c r="N49" t="s">
        <v>119</v>
      </c>
      <c r="O49">
        <f>VLOOKUP(N49,'Label to number'!$G$2:$H$29,2,FALSE)</f>
        <v>11</v>
      </c>
      <c r="P49" t="s">
        <v>189</v>
      </c>
      <c r="Q49">
        <v>80</v>
      </c>
      <c r="R49">
        <f>IF('Original Data'!AA170&gt;1200000,1,0)</f>
        <v>0</v>
      </c>
      <c r="S49">
        <f>'Original Data'!AA170</f>
        <v>1000000</v>
      </c>
      <c r="T49">
        <v>1.8</v>
      </c>
      <c r="U49" t="s">
        <v>625</v>
      </c>
      <c r="V49" t="s">
        <v>626</v>
      </c>
      <c r="W49">
        <v>50</v>
      </c>
      <c r="X49" t="s">
        <v>47</v>
      </c>
      <c r="Y49" t="s">
        <v>62</v>
      </c>
      <c r="Z49">
        <v>75</v>
      </c>
      <c r="AA49">
        <v>2</v>
      </c>
      <c r="AB49">
        <v>0</v>
      </c>
    </row>
    <row r="50" spans="1:28">
      <c r="A50" s="3" t="s">
        <v>1848</v>
      </c>
      <c r="B50" t="s">
        <v>1842</v>
      </c>
      <c r="C50" t="s">
        <v>1849</v>
      </c>
      <c r="D50">
        <f>COUNTIF(PythonData!A463:C463,'Label to number'!$U$146)</f>
        <v>0</v>
      </c>
      <c r="E50">
        <f>VLOOKUP('Original Data'!U463,'Label to number'!$A$2:$B$11,2,FALSE)</f>
        <v>4</v>
      </c>
      <c r="F50">
        <f>LOG('Original Data'!V463,'Label to number'!$D$3)</f>
        <v>0.85973344056854151</v>
      </c>
      <c r="G50">
        <f>'Original Data'!V463</f>
        <v>70</v>
      </c>
      <c r="H50">
        <v>70</v>
      </c>
      <c r="I50">
        <v>70</v>
      </c>
      <c r="J50">
        <v>60</v>
      </c>
      <c r="K50">
        <v>130</v>
      </c>
      <c r="L50">
        <v>90</v>
      </c>
      <c r="M50">
        <v>535</v>
      </c>
      <c r="N50" t="s">
        <v>430</v>
      </c>
      <c r="O50">
        <f>VLOOKUP(N50,'Label to number'!$G$2:$H$29,2,FALSE)</f>
        <v>3</v>
      </c>
      <c r="P50" t="s">
        <v>1618</v>
      </c>
      <c r="Q50">
        <v>115</v>
      </c>
      <c r="R50">
        <f>IF('Original Data'!AA463&gt;1200000,1,0)</f>
        <v>0</v>
      </c>
      <c r="S50">
        <f>'Original Data'!AA463</f>
        <v>1000000</v>
      </c>
      <c r="T50">
        <v>1.2</v>
      </c>
      <c r="U50" t="s">
        <v>1619</v>
      </c>
      <c r="V50" t="s">
        <v>1620</v>
      </c>
      <c r="X50" t="s">
        <v>134</v>
      </c>
      <c r="Y50" t="s">
        <v>323</v>
      </c>
      <c r="Z50">
        <v>180</v>
      </c>
      <c r="AA50">
        <v>4</v>
      </c>
      <c r="AB50">
        <v>0</v>
      </c>
    </row>
    <row r="51" spans="1:28">
      <c r="A51" s="3" t="s">
        <v>1877</v>
      </c>
      <c r="B51" t="s">
        <v>1957</v>
      </c>
      <c r="C51" t="s">
        <v>1872</v>
      </c>
      <c r="D51">
        <f>COUNTIF(PythonData!A465:C465,'Label to number'!$U$146)</f>
        <v>0</v>
      </c>
      <c r="E51">
        <f>VLOOKUP('Original Data'!U465,'Label to number'!$A$2:$B$11,2,FALSE)</f>
        <v>4</v>
      </c>
      <c r="F51">
        <f>LOG('Original Data'!V465,'Label to number'!$D$3)</f>
        <v>0.85973344056854151</v>
      </c>
      <c r="G51">
        <f>'Original Data'!V465</f>
        <v>70</v>
      </c>
      <c r="H51">
        <v>115</v>
      </c>
      <c r="I51">
        <v>140</v>
      </c>
      <c r="J51">
        <v>40</v>
      </c>
      <c r="K51">
        <v>55</v>
      </c>
      <c r="L51">
        <v>55</v>
      </c>
      <c r="M51">
        <v>535</v>
      </c>
      <c r="N51" t="s">
        <v>430</v>
      </c>
      <c r="O51">
        <f>VLOOKUP(N51,'Label to number'!$G$2:$H$29,2,FALSE)</f>
        <v>3</v>
      </c>
      <c r="P51" t="s">
        <v>154</v>
      </c>
      <c r="Q51">
        <v>130</v>
      </c>
      <c r="R51">
        <f>IF('Original Data'!AA465&gt;1200000,1,0)</f>
        <v>1</v>
      </c>
      <c r="S51">
        <f>'Original Data'!AA465</f>
        <v>1250000</v>
      </c>
      <c r="T51">
        <v>2.4</v>
      </c>
      <c r="U51" t="s">
        <v>1624</v>
      </c>
      <c r="V51" t="s">
        <v>1625</v>
      </c>
      <c r="W51">
        <v>50</v>
      </c>
      <c r="X51" t="s">
        <v>142</v>
      </c>
      <c r="Y51" t="s">
        <v>300</v>
      </c>
      <c r="Z51">
        <v>282.8</v>
      </c>
      <c r="AA51">
        <v>4</v>
      </c>
      <c r="AB51">
        <v>0</v>
      </c>
    </row>
    <row r="52" spans="1:28">
      <c r="A52" s="3" t="s">
        <v>1812</v>
      </c>
      <c r="B52" t="s">
        <v>1882</v>
      </c>
      <c r="C52" t="s">
        <v>1847</v>
      </c>
      <c r="D52">
        <f>COUNTIF(PythonData!A466:C466,'Label to number'!$U$146)</f>
        <v>0</v>
      </c>
      <c r="E52">
        <f>VLOOKUP('Original Data'!U466,'Label to number'!$A$2:$B$11,2,FALSE)</f>
        <v>4</v>
      </c>
      <c r="F52">
        <f>LOG('Original Data'!V466,'Label to number'!$D$3)</f>
        <v>0.85973344056854151</v>
      </c>
      <c r="G52">
        <f>'Original Data'!V466</f>
        <v>70</v>
      </c>
      <c r="H52">
        <v>100</v>
      </c>
      <c r="I52">
        <v>100</v>
      </c>
      <c r="J52">
        <v>50</v>
      </c>
      <c r="K52">
        <v>110</v>
      </c>
      <c r="L52">
        <v>50</v>
      </c>
      <c r="M52">
        <v>535</v>
      </c>
      <c r="N52" t="s">
        <v>430</v>
      </c>
      <c r="O52">
        <f>VLOOKUP(N52,'Label to number'!$G$2:$H$29,2,FALSE)</f>
        <v>3</v>
      </c>
      <c r="P52" t="s">
        <v>434</v>
      </c>
      <c r="Q52">
        <v>125</v>
      </c>
      <c r="R52">
        <f>IF('Original Data'!AA466&gt;1200000,1,0)</f>
        <v>0</v>
      </c>
      <c r="S52">
        <f>'Original Data'!AA466</f>
        <v>1000000</v>
      </c>
      <c r="T52">
        <v>2</v>
      </c>
      <c r="U52" t="s">
        <v>1626</v>
      </c>
      <c r="V52" t="s">
        <v>1627</v>
      </c>
      <c r="W52">
        <v>50</v>
      </c>
      <c r="X52" t="s">
        <v>46</v>
      </c>
      <c r="Z52">
        <v>128.6</v>
      </c>
      <c r="AA52">
        <v>4</v>
      </c>
      <c r="AB52">
        <v>0</v>
      </c>
    </row>
    <row r="53" spans="1:28">
      <c r="A53" s="3" t="s">
        <v>1991</v>
      </c>
      <c r="B53" t="s">
        <v>1901</v>
      </c>
      <c r="C53" t="s">
        <v>1849</v>
      </c>
      <c r="D53">
        <f>COUNTIF(PythonData!A475:C475,'Label to number'!$U$146)</f>
        <v>0</v>
      </c>
      <c r="E53">
        <f>VLOOKUP('Original Data'!U475,'Label to number'!$A$2:$B$11,2,FALSE)</f>
        <v>4</v>
      </c>
      <c r="F53">
        <f>LOG('Original Data'!V475,'Label to number'!$D$3)</f>
        <v>0.85973344056854151</v>
      </c>
      <c r="G53">
        <f>'Original Data'!V475</f>
        <v>70</v>
      </c>
      <c r="H53">
        <v>85</v>
      </c>
      <c r="I53">
        <v>80</v>
      </c>
      <c r="J53">
        <v>90</v>
      </c>
      <c r="K53">
        <v>135</v>
      </c>
      <c r="L53">
        <v>75</v>
      </c>
      <c r="M53">
        <v>535</v>
      </c>
      <c r="N53" t="s">
        <v>430</v>
      </c>
      <c r="O53">
        <f>VLOOKUP(N53,'Label to number'!$G$2:$H$29,2,FALSE)</f>
        <v>3</v>
      </c>
      <c r="P53" t="s">
        <v>522</v>
      </c>
      <c r="Q53">
        <v>70</v>
      </c>
      <c r="R53">
        <f>IF('Original Data'!AA475&gt;1200000,1,0)</f>
        <v>0</v>
      </c>
      <c r="S53">
        <f>'Original Data'!AA475</f>
        <v>1000000</v>
      </c>
      <c r="T53">
        <v>0.9</v>
      </c>
      <c r="U53" t="s">
        <v>1658</v>
      </c>
      <c r="V53" t="s">
        <v>1659</v>
      </c>
      <c r="X53" t="s">
        <v>102</v>
      </c>
      <c r="Z53">
        <v>34</v>
      </c>
      <c r="AA53">
        <v>4</v>
      </c>
      <c r="AB53">
        <v>0</v>
      </c>
    </row>
    <row r="54" spans="1:28">
      <c r="A54" s="3" t="s">
        <v>1773</v>
      </c>
      <c r="B54" t="s">
        <v>1830</v>
      </c>
      <c r="D54">
        <f>COUNTIF(PythonData!A158:C158,'Label to number'!$U$146)</f>
        <v>0</v>
      </c>
      <c r="E54">
        <f>VLOOKUP('Original Data'!U158,'Label to number'!$A$2:$B$11,2,FALSE)</f>
        <v>4</v>
      </c>
      <c r="F54">
        <f>LOG('Original Data'!V158,'Label to number'!$D$3)</f>
        <v>0.85973344056854151</v>
      </c>
      <c r="G54">
        <f>'Original Data'!V158</f>
        <v>70</v>
      </c>
      <c r="H54">
        <v>78</v>
      </c>
      <c r="I54">
        <v>84</v>
      </c>
      <c r="J54">
        <v>100</v>
      </c>
      <c r="K54">
        <v>109</v>
      </c>
      <c r="L54">
        <v>85</v>
      </c>
      <c r="M54">
        <v>534</v>
      </c>
      <c r="N54" t="s">
        <v>42</v>
      </c>
      <c r="O54">
        <f>VLOOKUP(N54,'Label to number'!$G$2:$H$29,2,FALSE)</f>
        <v>5</v>
      </c>
      <c r="P54" t="s">
        <v>585</v>
      </c>
      <c r="Q54">
        <v>78</v>
      </c>
      <c r="R54">
        <f>IF('Original Data'!AA158&gt;1200000,1,0)</f>
        <v>0</v>
      </c>
      <c r="S54">
        <f>'Original Data'!AA158</f>
        <v>1059860</v>
      </c>
      <c r="T54">
        <v>1.7</v>
      </c>
      <c r="U54" t="s">
        <v>588</v>
      </c>
      <c r="V54" t="s">
        <v>589</v>
      </c>
      <c r="W54">
        <v>88.1</v>
      </c>
      <c r="X54" t="s">
        <v>56</v>
      </c>
      <c r="Z54">
        <v>79.5</v>
      </c>
      <c r="AA54">
        <v>2</v>
      </c>
      <c r="AB54">
        <v>0</v>
      </c>
    </row>
    <row r="55" spans="1:28">
      <c r="A55" s="3" t="s">
        <v>1773</v>
      </c>
      <c r="B55" t="s">
        <v>1874</v>
      </c>
      <c r="D55">
        <f>COUNTIF(PythonData!A393:C393,'Label to number'!$U$146)</f>
        <v>0</v>
      </c>
      <c r="E55">
        <f>VLOOKUP('Original Data'!U393,'Label to number'!$A$2:$B$11,2,FALSE)</f>
        <v>4</v>
      </c>
      <c r="F55">
        <f>LOG('Original Data'!V393,'Label to number'!$D$3)</f>
        <v>0.85973344056854151</v>
      </c>
      <c r="G55">
        <f>'Original Data'!V393</f>
        <v>70</v>
      </c>
      <c r="H55">
        <v>76</v>
      </c>
      <c r="I55">
        <v>104</v>
      </c>
      <c r="J55">
        <v>108</v>
      </c>
      <c r="K55">
        <v>104</v>
      </c>
      <c r="L55">
        <v>71</v>
      </c>
      <c r="M55">
        <v>534</v>
      </c>
      <c r="N55" t="s">
        <v>42</v>
      </c>
      <c r="O55">
        <f>VLOOKUP(N55,'Label to number'!$G$2:$H$29,2,FALSE)</f>
        <v>5</v>
      </c>
      <c r="P55" t="s">
        <v>57</v>
      </c>
      <c r="Q55">
        <v>71</v>
      </c>
      <c r="R55">
        <f>IF('Original Data'!AA393&gt;1200000,1,0)</f>
        <v>0</v>
      </c>
      <c r="S55">
        <f>'Original Data'!AA393</f>
        <v>1059860</v>
      </c>
      <c r="T55">
        <v>1.2</v>
      </c>
      <c r="U55" t="s">
        <v>1384</v>
      </c>
      <c r="V55" t="s">
        <v>1385</v>
      </c>
      <c r="W55">
        <v>88.1</v>
      </c>
      <c r="X55" t="s">
        <v>56</v>
      </c>
      <c r="Y55" t="s">
        <v>243</v>
      </c>
      <c r="Z55">
        <v>55</v>
      </c>
      <c r="AA55">
        <v>4</v>
      </c>
      <c r="AB55">
        <v>0</v>
      </c>
    </row>
    <row r="56" spans="1:28">
      <c r="A56" s="3" t="s">
        <v>1812</v>
      </c>
      <c r="B56" t="s">
        <v>1870</v>
      </c>
      <c r="C56" t="s">
        <v>1809</v>
      </c>
      <c r="D56">
        <f>COUNTIF(PythonData!A104:C104,'Label to number'!$U$146)</f>
        <v>0</v>
      </c>
      <c r="E56">
        <f>VLOOKUP('Original Data'!U104,'Label to number'!$A$2:$B$11,2,FALSE)</f>
        <v>4</v>
      </c>
      <c r="F56">
        <f>LOG('Original Data'!V104,'Label to number'!$D$3)</f>
        <v>0.85973344056854151</v>
      </c>
      <c r="G56">
        <f>'Original Data'!V104</f>
        <v>70</v>
      </c>
      <c r="H56">
        <v>95</v>
      </c>
      <c r="I56">
        <v>105</v>
      </c>
      <c r="J56">
        <v>45</v>
      </c>
      <c r="K56">
        <v>125</v>
      </c>
      <c r="L56">
        <v>75</v>
      </c>
      <c r="M56">
        <v>530</v>
      </c>
      <c r="N56" t="s">
        <v>42</v>
      </c>
      <c r="O56">
        <f>VLOOKUP(N56,'Label to number'!$G$2:$H$29,2,FALSE)</f>
        <v>5</v>
      </c>
      <c r="P56" t="s">
        <v>395</v>
      </c>
      <c r="Q56">
        <v>85</v>
      </c>
      <c r="R56">
        <f>IF('Original Data'!AA104&gt;1200000,1,0)</f>
        <v>1</v>
      </c>
      <c r="S56">
        <f>'Original Data'!AA104</f>
        <v>1250000</v>
      </c>
      <c r="U56" t="s">
        <v>396</v>
      </c>
      <c r="V56" t="s">
        <v>397</v>
      </c>
      <c r="W56">
        <v>50</v>
      </c>
      <c r="X56" t="s">
        <v>46</v>
      </c>
      <c r="Y56" t="s">
        <v>266</v>
      </c>
      <c r="AA56">
        <v>1</v>
      </c>
      <c r="AB56">
        <v>0</v>
      </c>
    </row>
    <row r="57" spans="1:28">
      <c r="A57" s="3" t="s">
        <v>1775</v>
      </c>
      <c r="B57" t="s">
        <v>1801</v>
      </c>
      <c r="D57">
        <f>COUNTIF(PythonData!A161:C161,'Label to number'!$U$146)</f>
        <v>0</v>
      </c>
      <c r="E57">
        <f>VLOOKUP('Original Data'!U161,'Label to number'!$A$2:$B$11,2,FALSE)</f>
        <v>4</v>
      </c>
      <c r="F57">
        <f>LOG('Original Data'!V161,'Label to number'!$D$3)</f>
        <v>0.85973344056854151</v>
      </c>
      <c r="G57">
        <f>'Original Data'!V161</f>
        <v>70</v>
      </c>
      <c r="H57">
        <v>85</v>
      </c>
      <c r="I57">
        <v>105</v>
      </c>
      <c r="J57">
        <v>78</v>
      </c>
      <c r="K57">
        <v>79</v>
      </c>
      <c r="L57">
        <v>83</v>
      </c>
      <c r="M57">
        <v>530</v>
      </c>
      <c r="N57" t="s">
        <v>42</v>
      </c>
      <c r="O57">
        <f>VLOOKUP(N57,'Label to number'!$G$2:$H$29,2,FALSE)</f>
        <v>5</v>
      </c>
      <c r="P57" t="s">
        <v>591</v>
      </c>
      <c r="Q57">
        <v>100</v>
      </c>
      <c r="R57">
        <f>IF('Original Data'!AA161&gt;1200000,1,0)</f>
        <v>0</v>
      </c>
      <c r="S57">
        <f>'Original Data'!AA161</f>
        <v>1059860</v>
      </c>
      <c r="T57">
        <v>2.2999999999999998</v>
      </c>
      <c r="U57" t="s">
        <v>596</v>
      </c>
      <c r="V57" t="s">
        <v>597</v>
      </c>
      <c r="W57">
        <v>88.1</v>
      </c>
      <c r="X57" t="s">
        <v>67</v>
      </c>
      <c r="Z57">
        <v>88.8</v>
      </c>
      <c r="AA57">
        <v>2</v>
      </c>
      <c r="AB57">
        <v>0</v>
      </c>
    </row>
    <row r="58" spans="1:28">
      <c r="A58" s="3" t="s">
        <v>1851</v>
      </c>
      <c r="B58" t="s">
        <v>1853</v>
      </c>
      <c r="C58" t="s">
        <v>1876</v>
      </c>
      <c r="D58">
        <f>COUNTIF(PythonData!A366:C366,'Label to number'!$U$146)</f>
        <v>0</v>
      </c>
      <c r="E58">
        <f>VLOOKUP('Original Data'!U366,'Label to number'!$A$2:$B$11,2,FALSE)</f>
        <v>4</v>
      </c>
      <c r="F58">
        <f>LOG('Original Data'!V366,'Label to number'!$D$3)</f>
        <v>0.85973344056854151</v>
      </c>
      <c r="G58">
        <f>'Original Data'!V366</f>
        <v>70</v>
      </c>
      <c r="H58">
        <v>110</v>
      </c>
      <c r="I58">
        <v>80</v>
      </c>
      <c r="J58">
        <v>65</v>
      </c>
      <c r="K58">
        <v>95</v>
      </c>
      <c r="L58">
        <v>90</v>
      </c>
      <c r="M58">
        <v>530</v>
      </c>
      <c r="N58" t="s">
        <v>42</v>
      </c>
      <c r="O58">
        <f>VLOOKUP(N58,'Label to number'!$G$2:$H$29,2,FALSE)</f>
        <v>5</v>
      </c>
      <c r="P58" t="s">
        <v>1291</v>
      </c>
      <c r="Q58">
        <v>90</v>
      </c>
      <c r="R58">
        <f>IF('Original Data'!AA366&gt;1200000,1,0)</f>
        <v>0</v>
      </c>
      <c r="S58">
        <f>'Original Data'!AA366</f>
        <v>1059860</v>
      </c>
      <c r="T58">
        <v>1.4</v>
      </c>
      <c r="U58" t="s">
        <v>1292</v>
      </c>
      <c r="V58" t="s">
        <v>1293</v>
      </c>
      <c r="W58">
        <v>50</v>
      </c>
      <c r="X58" t="s">
        <v>143</v>
      </c>
      <c r="Y58" t="s">
        <v>67</v>
      </c>
      <c r="Z58">
        <v>150.6</v>
      </c>
      <c r="AA58">
        <v>3</v>
      </c>
      <c r="AB58">
        <v>0</v>
      </c>
    </row>
    <row r="59" spans="1:28">
      <c r="A59" s="3" t="s">
        <v>1775</v>
      </c>
      <c r="B59" t="s">
        <v>1829</v>
      </c>
      <c r="D59">
        <f>COUNTIF(PythonData!A396:C396,'Label to number'!$U$146)</f>
        <v>0</v>
      </c>
      <c r="E59">
        <f>VLOOKUP('Original Data'!U396,'Label to number'!$A$2:$B$11,2,FALSE)</f>
        <v>4</v>
      </c>
      <c r="F59">
        <f>LOG('Original Data'!V396,'Label to number'!$D$3)</f>
        <v>0.85973344056854151</v>
      </c>
      <c r="G59">
        <f>'Original Data'!V396</f>
        <v>70</v>
      </c>
      <c r="H59">
        <v>84</v>
      </c>
      <c r="I59">
        <v>86</v>
      </c>
      <c r="J59">
        <v>60</v>
      </c>
      <c r="K59">
        <v>111</v>
      </c>
      <c r="L59">
        <v>101</v>
      </c>
      <c r="M59">
        <v>530</v>
      </c>
      <c r="N59" t="s">
        <v>42</v>
      </c>
      <c r="O59">
        <f>VLOOKUP(N59,'Label to number'!$G$2:$H$29,2,FALSE)</f>
        <v>5</v>
      </c>
      <c r="P59" t="s">
        <v>1392</v>
      </c>
      <c r="Q59">
        <v>88</v>
      </c>
      <c r="R59">
        <f>IF('Original Data'!AA396&gt;1200000,1,0)</f>
        <v>0</v>
      </c>
      <c r="S59">
        <f>'Original Data'!AA396</f>
        <v>1059860</v>
      </c>
      <c r="T59">
        <v>1.7</v>
      </c>
      <c r="U59" t="s">
        <v>1393</v>
      </c>
      <c r="V59" t="s">
        <v>1394</v>
      </c>
      <c r="W59">
        <v>88.1</v>
      </c>
      <c r="X59" t="s">
        <v>67</v>
      </c>
      <c r="Y59" t="s">
        <v>323</v>
      </c>
      <c r="Z59">
        <v>84.5</v>
      </c>
      <c r="AA59">
        <v>4</v>
      </c>
      <c r="AB59">
        <v>0</v>
      </c>
    </row>
    <row r="60" spans="1:28">
      <c r="A60" s="3" t="s">
        <v>1845</v>
      </c>
      <c r="B60" t="s">
        <v>1798</v>
      </c>
      <c r="C60" t="s">
        <v>1904</v>
      </c>
      <c r="D60">
        <f>COUNTIF(PythonData!A474:C474,'Label to number'!$U$146)</f>
        <v>0</v>
      </c>
      <c r="E60">
        <f>VLOOKUP('Original Data'!U474,'Label to number'!$A$2:$B$11,2,FALSE)</f>
        <v>4</v>
      </c>
      <c r="F60">
        <f>LOG('Original Data'!V474,'Label to number'!$D$3)</f>
        <v>0.85973344056854151</v>
      </c>
      <c r="G60">
        <f>'Original Data'!V474</f>
        <v>70</v>
      </c>
      <c r="H60">
        <v>110</v>
      </c>
      <c r="I60">
        <v>130</v>
      </c>
      <c r="J60">
        <v>80</v>
      </c>
      <c r="K60">
        <v>70</v>
      </c>
      <c r="L60">
        <v>60</v>
      </c>
      <c r="M60">
        <v>530</v>
      </c>
      <c r="N60" t="s">
        <v>185</v>
      </c>
      <c r="O60">
        <f>VLOOKUP(N60,'Label to number'!$G$2:$H$29,2,FALSE)</f>
        <v>6</v>
      </c>
      <c r="P60" t="s">
        <v>1654</v>
      </c>
      <c r="Q60">
        <v>80</v>
      </c>
      <c r="R60">
        <f>IF('Original Data'!AA474&gt;1200000,1,0)</f>
        <v>1</v>
      </c>
      <c r="S60">
        <f>'Original Data'!AA474</f>
        <v>1250000</v>
      </c>
      <c r="T60">
        <v>2.5</v>
      </c>
      <c r="U60" t="s">
        <v>1655</v>
      </c>
      <c r="V60" t="s">
        <v>1656</v>
      </c>
      <c r="W60">
        <v>50</v>
      </c>
      <c r="X60" t="s">
        <v>143</v>
      </c>
      <c r="Y60" t="s">
        <v>142</v>
      </c>
      <c r="Z60">
        <v>291</v>
      </c>
      <c r="AA60">
        <v>4</v>
      </c>
      <c r="AB60">
        <v>0</v>
      </c>
    </row>
    <row r="61" spans="1:28">
      <c r="A61" s="3" t="s">
        <v>1857</v>
      </c>
      <c r="B61" t="s">
        <v>1858</v>
      </c>
      <c r="C61" t="s">
        <v>1859</v>
      </c>
      <c r="D61">
        <f>COUNTIF(PythonData!A92:C92,'Label to number'!$U$146)</f>
        <v>0</v>
      </c>
      <c r="E61">
        <f>VLOOKUP('Original Data'!U92,'Label to number'!$A$2:$B$11,2,FALSE)</f>
        <v>4</v>
      </c>
      <c r="F61">
        <f>LOG('Original Data'!V92,'Label to number'!$D$3)</f>
        <v>0.85973344056854151</v>
      </c>
      <c r="G61">
        <f>'Original Data'!V92</f>
        <v>70</v>
      </c>
      <c r="H61">
        <v>50</v>
      </c>
      <c r="I61">
        <v>95</v>
      </c>
      <c r="J61">
        <v>70</v>
      </c>
      <c r="K61">
        <v>85</v>
      </c>
      <c r="L61">
        <v>45</v>
      </c>
      <c r="M61">
        <v>525</v>
      </c>
      <c r="N61" t="s">
        <v>293</v>
      </c>
      <c r="O61">
        <f>VLOOKUP(N61,'Label to number'!$G$2:$H$29,2,FALSE)</f>
        <v>7</v>
      </c>
      <c r="P61" t="s">
        <v>350</v>
      </c>
      <c r="Q61">
        <v>180</v>
      </c>
      <c r="R61">
        <f>IF('Original Data'!AA92&gt;1200000,1,0)</f>
        <v>1</v>
      </c>
      <c r="S61">
        <f>'Original Data'!AA92</f>
        <v>1250000</v>
      </c>
      <c r="T61">
        <v>1.5</v>
      </c>
      <c r="U61" t="s">
        <v>353</v>
      </c>
      <c r="V61" t="s">
        <v>354</v>
      </c>
      <c r="W61">
        <v>50</v>
      </c>
      <c r="X61" t="s">
        <v>67</v>
      </c>
      <c r="Y61" t="s">
        <v>143</v>
      </c>
      <c r="Z61">
        <v>132.5</v>
      </c>
      <c r="AA61">
        <v>1</v>
      </c>
      <c r="AB61">
        <v>0</v>
      </c>
    </row>
    <row r="62" spans="1:28">
      <c r="A62" s="3" t="s">
        <v>1832</v>
      </c>
      <c r="B62" t="s">
        <v>1852</v>
      </c>
      <c r="D62">
        <f>COUNTIF(PythonData!A135:C135,'Label to number'!$U$146)</f>
        <v>0</v>
      </c>
      <c r="E62">
        <f>VLOOKUP('Original Data'!U135,'Label to number'!$A$2:$B$11,2,FALSE)</f>
        <v>7</v>
      </c>
      <c r="F62">
        <f>LOG('Original Data'!V135,'Label to number'!$D$3)</f>
        <v>0.85973344056854151</v>
      </c>
      <c r="G62">
        <f>'Original Data'!V135</f>
        <v>70</v>
      </c>
      <c r="H62">
        <v>130</v>
      </c>
      <c r="I62">
        <v>65</v>
      </c>
      <c r="J62">
        <v>65</v>
      </c>
      <c r="K62">
        <v>110</v>
      </c>
      <c r="L62">
        <v>95</v>
      </c>
      <c r="M62">
        <v>525</v>
      </c>
      <c r="N62" t="s">
        <v>42</v>
      </c>
      <c r="O62">
        <f>VLOOKUP(N62,'Label to number'!$G$2:$H$29,2,FALSE)</f>
        <v>5</v>
      </c>
      <c r="P62" t="s">
        <v>511</v>
      </c>
      <c r="Q62">
        <v>60</v>
      </c>
      <c r="R62">
        <f>IF('Original Data'!AA135&gt;1200000,1,0)</f>
        <v>0</v>
      </c>
      <c r="S62">
        <f>'Original Data'!AA135</f>
        <v>1000000</v>
      </c>
      <c r="T62">
        <v>1</v>
      </c>
      <c r="U62" t="s">
        <v>512</v>
      </c>
      <c r="V62" t="s">
        <v>513</v>
      </c>
      <c r="W62">
        <v>88.1</v>
      </c>
      <c r="X62" t="s">
        <v>67</v>
      </c>
      <c r="Z62">
        <v>29</v>
      </c>
      <c r="AA62">
        <v>1</v>
      </c>
      <c r="AB62">
        <v>0</v>
      </c>
    </row>
    <row r="63" spans="1:28">
      <c r="A63" s="3" t="s">
        <v>1898</v>
      </c>
      <c r="B63" t="s">
        <v>1899</v>
      </c>
      <c r="D63">
        <f>COUNTIF(PythonData!A136:C136,'Label to number'!$U$146)</f>
        <v>0</v>
      </c>
      <c r="E63">
        <f>VLOOKUP('Original Data'!U136,'Label to number'!$A$2:$B$11,2,FALSE)</f>
        <v>7</v>
      </c>
      <c r="F63">
        <f>LOG('Original Data'!V136,'Label to number'!$D$3)</f>
        <v>0.85973344056854151</v>
      </c>
      <c r="G63">
        <f>'Original Data'!V136</f>
        <v>70</v>
      </c>
      <c r="H63">
        <v>65</v>
      </c>
      <c r="I63">
        <v>65</v>
      </c>
      <c r="J63">
        <v>130</v>
      </c>
      <c r="K63">
        <v>110</v>
      </c>
      <c r="L63">
        <v>95</v>
      </c>
      <c r="M63">
        <v>525</v>
      </c>
      <c r="N63" t="s">
        <v>42</v>
      </c>
      <c r="O63">
        <f>VLOOKUP(N63,'Label to number'!$G$2:$H$29,2,FALSE)</f>
        <v>5</v>
      </c>
      <c r="P63" t="s">
        <v>515</v>
      </c>
      <c r="Q63">
        <v>60</v>
      </c>
      <c r="R63">
        <f>IF('Original Data'!AA136&gt;1200000,1,0)</f>
        <v>0</v>
      </c>
      <c r="S63">
        <f>'Original Data'!AA136</f>
        <v>1000000</v>
      </c>
      <c r="T63">
        <v>0.8</v>
      </c>
      <c r="U63" t="s">
        <v>516</v>
      </c>
      <c r="V63" t="s">
        <v>517</v>
      </c>
      <c r="W63">
        <v>88.1</v>
      </c>
      <c r="X63" t="s">
        <v>134</v>
      </c>
      <c r="Z63">
        <v>24.5</v>
      </c>
      <c r="AA63">
        <v>1</v>
      </c>
      <c r="AB63">
        <v>0</v>
      </c>
    </row>
    <row r="64" spans="1:28">
      <c r="A64" s="3" t="s">
        <v>1806</v>
      </c>
      <c r="B64" t="s">
        <v>1788</v>
      </c>
      <c r="D64">
        <f>COUNTIF(PythonData!A137:C137,'Label to number'!$U$146)</f>
        <v>0</v>
      </c>
      <c r="E64">
        <f>VLOOKUP('Original Data'!U137,'Label to number'!$A$2:$B$11,2,FALSE)</f>
        <v>7</v>
      </c>
      <c r="F64">
        <f>LOG('Original Data'!V137,'Label to number'!$D$3)</f>
        <v>0.85973344056854151</v>
      </c>
      <c r="G64">
        <f>'Original Data'!V137</f>
        <v>70</v>
      </c>
      <c r="H64">
        <v>65</v>
      </c>
      <c r="I64">
        <v>130</v>
      </c>
      <c r="J64">
        <v>65</v>
      </c>
      <c r="K64">
        <v>95</v>
      </c>
      <c r="L64">
        <v>110</v>
      </c>
      <c r="M64">
        <v>525</v>
      </c>
      <c r="N64" t="s">
        <v>42</v>
      </c>
      <c r="O64">
        <f>VLOOKUP(N64,'Label to number'!$G$2:$H$29,2,FALSE)</f>
        <v>5</v>
      </c>
      <c r="P64" t="s">
        <v>57</v>
      </c>
      <c r="Q64">
        <v>60</v>
      </c>
      <c r="R64">
        <f>IF('Original Data'!AA137&gt;1200000,1,0)</f>
        <v>0</v>
      </c>
      <c r="S64">
        <f>'Original Data'!AA137</f>
        <v>1000000</v>
      </c>
      <c r="T64">
        <v>0.9</v>
      </c>
      <c r="U64" t="s">
        <v>519</v>
      </c>
      <c r="V64" t="s">
        <v>520</v>
      </c>
      <c r="W64">
        <v>88.1</v>
      </c>
      <c r="X64" t="s">
        <v>56</v>
      </c>
      <c r="Z64">
        <v>25</v>
      </c>
      <c r="AA64">
        <v>1</v>
      </c>
      <c r="AB64">
        <v>0</v>
      </c>
    </row>
    <row r="65" spans="1:28">
      <c r="A65" s="3" t="s">
        <v>1771</v>
      </c>
      <c r="B65" t="s">
        <v>1882</v>
      </c>
      <c r="D65">
        <f>COUNTIF(PythonData!A155:C155,'Label to number'!$U$146)</f>
        <v>0</v>
      </c>
      <c r="E65">
        <f>VLOOKUP('Original Data'!U155,'Label to number'!$A$2:$B$11,2,FALSE)</f>
        <v>4</v>
      </c>
      <c r="F65">
        <f>LOG('Original Data'!V155,'Label to number'!$D$3)</f>
        <v>0.85973344056854151</v>
      </c>
      <c r="G65">
        <f>'Original Data'!V155</f>
        <v>70</v>
      </c>
      <c r="H65">
        <v>80</v>
      </c>
      <c r="I65">
        <v>82</v>
      </c>
      <c r="J65">
        <v>80</v>
      </c>
      <c r="K65">
        <v>83</v>
      </c>
      <c r="L65">
        <v>100</v>
      </c>
      <c r="M65">
        <v>525</v>
      </c>
      <c r="N65" t="s">
        <v>42</v>
      </c>
      <c r="O65">
        <f>VLOOKUP(N65,'Label to number'!$G$2:$H$29,2,FALSE)</f>
        <v>5</v>
      </c>
      <c r="P65" t="s">
        <v>578</v>
      </c>
      <c r="Q65">
        <v>100</v>
      </c>
      <c r="R65">
        <f>IF('Original Data'!AA155&gt;1200000,1,0)</f>
        <v>0</v>
      </c>
      <c r="S65">
        <f>'Original Data'!AA155</f>
        <v>1059860</v>
      </c>
      <c r="T65">
        <v>1.8</v>
      </c>
      <c r="U65" t="s">
        <v>579</v>
      </c>
      <c r="V65" t="s">
        <v>580</v>
      </c>
      <c r="W65">
        <v>88.1</v>
      </c>
      <c r="X65" t="s">
        <v>46</v>
      </c>
      <c r="Z65">
        <v>100.5</v>
      </c>
      <c r="AA65">
        <v>2</v>
      </c>
      <c r="AB65">
        <v>0</v>
      </c>
    </row>
    <row r="66" spans="1:28">
      <c r="A66" s="3" t="s">
        <v>1833</v>
      </c>
      <c r="B66" t="s">
        <v>1914</v>
      </c>
      <c r="D66">
        <f>COUNTIF(PythonData!A197:C197,'Label to number'!$U$146)</f>
        <v>0</v>
      </c>
      <c r="E66">
        <f>VLOOKUP('Original Data'!U197,'Label to number'!$A$2:$B$11,2,FALSE)</f>
        <v>7</v>
      </c>
      <c r="F66">
        <f>LOG('Original Data'!V197,'Label to number'!$D$3)</f>
        <v>0.85973344056854151</v>
      </c>
      <c r="G66">
        <f>'Original Data'!V197</f>
        <v>70</v>
      </c>
      <c r="H66">
        <v>65</v>
      </c>
      <c r="I66">
        <v>65</v>
      </c>
      <c r="J66">
        <v>110</v>
      </c>
      <c r="K66">
        <v>130</v>
      </c>
      <c r="L66">
        <v>95</v>
      </c>
      <c r="M66">
        <v>525</v>
      </c>
      <c r="N66" t="s">
        <v>42</v>
      </c>
      <c r="O66">
        <f>VLOOKUP(N66,'Label to number'!$G$2:$H$29,2,FALSE)</f>
        <v>5</v>
      </c>
      <c r="P66" t="s">
        <v>698</v>
      </c>
      <c r="Q66">
        <v>60</v>
      </c>
      <c r="R66">
        <f>IF('Original Data'!AA197&gt;1200000,1,0)</f>
        <v>0</v>
      </c>
      <c r="S66">
        <f>'Original Data'!AA197</f>
        <v>1000000</v>
      </c>
      <c r="T66">
        <v>0.9</v>
      </c>
      <c r="U66" t="s">
        <v>712</v>
      </c>
      <c r="V66" t="s">
        <v>713</v>
      </c>
      <c r="W66">
        <v>88.1</v>
      </c>
      <c r="X66" t="s">
        <v>266</v>
      </c>
      <c r="Z66">
        <v>26.5</v>
      </c>
      <c r="AA66">
        <v>2</v>
      </c>
      <c r="AB66">
        <v>0</v>
      </c>
    </row>
    <row r="67" spans="1:28">
      <c r="A67" s="3" t="s">
        <v>1833</v>
      </c>
      <c r="B67" t="s">
        <v>1834</v>
      </c>
      <c r="D67">
        <f>COUNTIF(PythonData!A198:C198,'Label to number'!$U$146)</f>
        <v>0</v>
      </c>
      <c r="E67">
        <f>VLOOKUP('Original Data'!U198,'Label to number'!$A$2:$B$11,2,FALSE)</f>
        <v>7</v>
      </c>
      <c r="F67">
        <f>LOG('Original Data'!V198,'Label to number'!$D$3)</f>
        <v>0.71946688113708268</v>
      </c>
      <c r="G67">
        <f>'Original Data'!V198</f>
        <v>35</v>
      </c>
      <c r="H67">
        <v>95</v>
      </c>
      <c r="I67">
        <v>65</v>
      </c>
      <c r="J67">
        <v>65</v>
      </c>
      <c r="K67">
        <v>60</v>
      </c>
      <c r="L67">
        <v>130</v>
      </c>
      <c r="M67">
        <v>525</v>
      </c>
      <c r="N67" t="s">
        <v>42</v>
      </c>
      <c r="O67">
        <f>VLOOKUP(N67,'Label to number'!$G$2:$H$29,2,FALSE)</f>
        <v>5</v>
      </c>
      <c r="P67" t="s">
        <v>715</v>
      </c>
      <c r="Q67">
        <v>110</v>
      </c>
      <c r="R67">
        <f>IF('Original Data'!AA198&gt;1200000,1,0)</f>
        <v>0</v>
      </c>
      <c r="S67">
        <f>'Original Data'!AA198</f>
        <v>1000000</v>
      </c>
      <c r="T67">
        <v>1</v>
      </c>
      <c r="U67" t="s">
        <v>716</v>
      </c>
      <c r="V67" t="s">
        <v>717</v>
      </c>
      <c r="W67">
        <v>88.1</v>
      </c>
      <c r="X67" t="s">
        <v>112</v>
      </c>
      <c r="Z67">
        <v>27</v>
      </c>
      <c r="AA67">
        <v>2</v>
      </c>
      <c r="AB67">
        <v>0</v>
      </c>
    </row>
    <row r="68" spans="1:28">
      <c r="A68" s="3" t="s">
        <v>1771</v>
      </c>
      <c r="B68" t="s">
        <v>1866</v>
      </c>
      <c r="D68">
        <f>COUNTIF(PythonData!A390:C390,'Label to number'!$U$146)</f>
        <v>0</v>
      </c>
      <c r="E68">
        <f>VLOOKUP('Original Data'!U390,'Label to number'!$A$2:$B$11,2,FALSE)</f>
        <v>4</v>
      </c>
      <c r="F68">
        <f>LOG('Original Data'!V390,'Label to number'!$D$3)</f>
        <v>0.85973344056854151</v>
      </c>
      <c r="G68">
        <f>'Original Data'!V390</f>
        <v>70</v>
      </c>
      <c r="H68">
        <v>95</v>
      </c>
      <c r="I68">
        <v>109</v>
      </c>
      <c r="J68">
        <v>56</v>
      </c>
      <c r="K68">
        <v>75</v>
      </c>
      <c r="L68">
        <v>85</v>
      </c>
      <c r="M68">
        <v>525</v>
      </c>
      <c r="N68" t="s">
        <v>42</v>
      </c>
      <c r="O68">
        <f>VLOOKUP(N68,'Label to number'!$G$2:$H$29,2,FALSE)</f>
        <v>5</v>
      </c>
      <c r="P68" t="s">
        <v>1353</v>
      </c>
      <c r="Q68">
        <v>105</v>
      </c>
      <c r="R68">
        <f>IF('Original Data'!AA390&gt;1200000,1,0)</f>
        <v>0</v>
      </c>
      <c r="S68">
        <f>'Original Data'!AA390</f>
        <v>1059860</v>
      </c>
      <c r="T68">
        <v>2.2000000000000002</v>
      </c>
      <c r="U68" t="s">
        <v>1375</v>
      </c>
      <c r="V68" t="s">
        <v>1376</v>
      </c>
      <c r="W68">
        <v>88.1</v>
      </c>
      <c r="X68" t="s">
        <v>46</v>
      </c>
      <c r="Y68" t="s">
        <v>142</v>
      </c>
      <c r="Z68">
        <v>310</v>
      </c>
      <c r="AA68">
        <v>4</v>
      </c>
      <c r="AB68">
        <v>0</v>
      </c>
    </row>
    <row r="69" spans="1:28">
      <c r="A69" s="3" t="s">
        <v>1936</v>
      </c>
      <c r="B69" t="s">
        <v>1820</v>
      </c>
      <c r="D69">
        <f>COUNTIF(PythonData!A451:C451,'Label to number'!$U$146)</f>
        <v>0</v>
      </c>
      <c r="E69">
        <f>VLOOKUP('Original Data'!U451,'Label to number'!$A$2:$B$11,2,FALSE)</f>
        <v>6</v>
      </c>
      <c r="F69">
        <f>LOG('Original Data'!V451,'Label to number'!$D$3)</f>
        <v>0.85973344056854151</v>
      </c>
      <c r="G69">
        <f>'Original Data'!V451</f>
        <v>70</v>
      </c>
      <c r="H69">
        <v>108</v>
      </c>
      <c r="I69">
        <v>112</v>
      </c>
      <c r="J69">
        <v>47</v>
      </c>
      <c r="K69">
        <v>68</v>
      </c>
      <c r="L69">
        <v>72</v>
      </c>
      <c r="M69">
        <v>525</v>
      </c>
      <c r="N69" t="s">
        <v>293</v>
      </c>
      <c r="O69">
        <f>VLOOKUP(N69,'Label to number'!$G$2:$H$29,2,FALSE)</f>
        <v>7</v>
      </c>
      <c r="P69" t="s">
        <v>1581</v>
      </c>
      <c r="Q69">
        <v>118</v>
      </c>
      <c r="R69">
        <f>IF('Original Data'!AA451&gt;1200000,1,0)</f>
        <v>1</v>
      </c>
      <c r="S69">
        <f>'Original Data'!AA451</f>
        <v>1250000</v>
      </c>
      <c r="T69">
        <v>2</v>
      </c>
      <c r="U69" t="s">
        <v>1582</v>
      </c>
      <c r="V69" t="s">
        <v>1583</v>
      </c>
      <c r="W69">
        <v>50</v>
      </c>
      <c r="X69" t="s">
        <v>142</v>
      </c>
      <c r="Z69">
        <v>300</v>
      </c>
      <c r="AA69">
        <v>4</v>
      </c>
      <c r="AB69">
        <v>0</v>
      </c>
    </row>
    <row r="70" spans="1:28">
      <c r="A70" s="3" t="s">
        <v>1989</v>
      </c>
      <c r="B70" t="s">
        <v>1772</v>
      </c>
      <c r="D70">
        <f>COUNTIF(PythonData!A471:C471,'Label to number'!$U$146)</f>
        <v>0</v>
      </c>
      <c r="E70">
        <f>VLOOKUP('Original Data'!U471,'Label to number'!$A$2:$B$11,2,FALSE)</f>
        <v>7</v>
      </c>
      <c r="F70">
        <f>LOG('Original Data'!V471,'Label to number'!$D$3)</f>
        <v>0.71946688113708268</v>
      </c>
      <c r="G70">
        <f>'Original Data'!V471</f>
        <v>35</v>
      </c>
      <c r="H70">
        <v>65</v>
      </c>
      <c r="I70">
        <v>110</v>
      </c>
      <c r="J70">
        <v>95</v>
      </c>
      <c r="K70">
        <v>60</v>
      </c>
      <c r="L70">
        <v>65</v>
      </c>
      <c r="M70">
        <v>525</v>
      </c>
      <c r="N70" t="s">
        <v>42</v>
      </c>
      <c r="O70">
        <f>VLOOKUP(N70,'Label to number'!$G$2:$H$29,2,FALSE)</f>
        <v>5</v>
      </c>
      <c r="P70" t="s">
        <v>1643</v>
      </c>
      <c r="Q70">
        <v>130</v>
      </c>
      <c r="R70">
        <f>IF('Original Data'!AA471&gt;1200000,1,0)</f>
        <v>0</v>
      </c>
      <c r="S70">
        <f>'Original Data'!AA471</f>
        <v>1000000</v>
      </c>
      <c r="T70">
        <v>1</v>
      </c>
      <c r="U70" t="s">
        <v>1644</v>
      </c>
      <c r="V70" t="s">
        <v>1645</v>
      </c>
      <c r="W70">
        <v>88.1</v>
      </c>
      <c r="X70" t="s">
        <v>46</v>
      </c>
      <c r="Z70">
        <v>25.5</v>
      </c>
      <c r="AA70">
        <v>4</v>
      </c>
      <c r="AB70">
        <v>0</v>
      </c>
    </row>
    <row r="71" spans="1:28">
      <c r="A71" s="3" t="s">
        <v>1990</v>
      </c>
      <c r="B71" t="s">
        <v>1853</v>
      </c>
      <c r="D71">
        <f>COUNTIF(PythonData!A472:C472,'Label to number'!$U$146)</f>
        <v>0</v>
      </c>
      <c r="E71">
        <f>VLOOKUP('Original Data'!U472,'Label to number'!$A$2:$B$11,2,FALSE)</f>
        <v>7</v>
      </c>
      <c r="F71">
        <f>LOG('Original Data'!V472,'Label to number'!$D$3)</f>
        <v>0.71946688113708268</v>
      </c>
      <c r="G71">
        <f>'Original Data'!V472</f>
        <v>35</v>
      </c>
      <c r="H71">
        <v>65</v>
      </c>
      <c r="I71">
        <v>60</v>
      </c>
      <c r="J71">
        <v>65</v>
      </c>
      <c r="K71">
        <v>130</v>
      </c>
      <c r="L71">
        <v>95</v>
      </c>
      <c r="M71">
        <v>525</v>
      </c>
      <c r="N71" t="s">
        <v>42</v>
      </c>
      <c r="O71">
        <f>VLOOKUP(N71,'Label to number'!$G$2:$H$29,2,FALSE)</f>
        <v>5</v>
      </c>
      <c r="P71" t="s">
        <v>1647</v>
      </c>
      <c r="Q71">
        <v>110</v>
      </c>
      <c r="R71">
        <f>IF('Original Data'!AA472&gt;1200000,1,0)</f>
        <v>0</v>
      </c>
      <c r="S71">
        <f>'Original Data'!AA472</f>
        <v>1000000</v>
      </c>
      <c r="T71">
        <v>0.8</v>
      </c>
      <c r="U71" t="s">
        <v>1648</v>
      </c>
      <c r="V71" t="s">
        <v>1649</v>
      </c>
      <c r="W71">
        <v>88.1</v>
      </c>
      <c r="X71" t="s">
        <v>143</v>
      </c>
      <c r="Z71">
        <v>25.9</v>
      </c>
      <c r="AA71">
        <v>4</v>
      </c>
      <c r="AB71">
        <v>0</v>
      </c>
    </row>
    <row r="72" spans="1:28">
      <c r="A72" s="3" t="s">
        <v>1918</v>
      </c>
      <c r="B72" t="s">
        <v>1942</v>
      </c>
      <c r="C72" t="s">
        <v>1820</v>
      </c>
      <c r="D72">
        <f>COUNTIF(PythonData!A477:C477,'Label to number'!$U$146)</f>
        <v>0</v>
      </c>
      <c r="E72">
        <f>VLOOKUP('Original Data'!U477,'Label to number'!$A$2:$B$11,2,FALSE)</f>
        <v>4</v>
      </c>
      <c r="F72">
        <f>LOG('Original Data'!V477,'Label to number'!$D$3)</f>
        <v>0.85973344056854151</v>
      </c>
      <c r="G72">
        <f>'Original Data'!V477</f>
        <v>70</v>
      </c>
      <c r="H72">
        <v>60</v>
      </c>
      <c r="I72">
        <v>55</v>
      </c>
      <c r="J72">
        <v>40</v>
      </c>
      <c r="K72">
        <v>75</v>
      </c>
      <c r="L72">
        <v>150</v>
      </c>
      <c r="M72">
        <v>525</v>
      </c>
      <c r="N72" t="s">
        <v>293</v>
      </c>
      <c r="O72">
        <f>VLOOKUP(N72,'Label to number'!$G$2:$H$29,2,FALSE)</f>
        <v>7</v>
      </c>
      <c r="P72" t="s">
        <v>1063</v>
      </c>
      <c r="Q72">
        <v>145</v>
      </c>
      <c r="R72">
        <f>IF('Original Data'!AA477&gt;1200000,1,0)</f>
        <v>0</v>
      </c>
      <c r="S72">
        <f>'Original Data'!AA477</f>
        <v>1000000</v>
      </c>
      <c r="T72">
        <v>1.4</v>
      </c>
      <c r="U72" t="s">
        <v>1664</v>
      </c>
      <c r="V72" t="s">
        <v>1665</v>
      </c>
      <c r="W72">
        <v>50</v>
      </c>
      <c r="X72" t="s">
        <v>300</v>
      </c>
      <c r="Y72" t="s">
        <v>323</v>
      </c>
      <c r="Z72">
        <v>340</v>
      </c>
      <c r="AA72">
        <v>4</v>
      </c>
      <c r="AB72">
        <v>0</v>
      </c>
    </row>
    <row r="73" spans="1:28">
      <c r="A73" s="3" t="s">
        <v>1905</v>
      </c>
      <c r="B73" t="s">
        <v>1809</v>
      </c>
      <c r="D73">
        <f>COUNTIF(PythonData!A478:C478,'Label to number'!$U$146)</f>
        <v>0</v>
      </c>
      <c r="E73">
        <f>VLOOKUP('Original Data'!U478,'Label to number'!$A$2:$B$11,2,FALSE)</f>
        <v>5</v>
      </c>
      <c r="F73">
        <f>LOG('Original Data'!V478,'Label to number'!$D$3)</f>
        <v>0.71946688113708268</v>
      </c>
      <c r="G73">
        <f>'Original Data'!V478</f>
        <v>35</v>
      </c>
      <c r="H73">
        <v>45</v>
      </c>
      <c r="I73">
        <v>100</v>
      </c>
      <c r="J73">
        <v>45</v>
      </c>
      <c r="K73">
        <v>65</v>
      </c>
      <c r="L73">
        <v>135</v>
      </c>
      <c r="M73">
        <v>525</v>
      </c>
      <c r="N73" t="s">
        <v>42</v>
      </c>
      <c r="O73">
        <f>VLOOKUP(N73,'Label to number'!$G$2:$H$29,2,FALSE)</f>
        <v>5</v>
      </c>
      <c r="P73" t="s">
        <v>1666</v>
      </c>
      <c r="Q73">
        <v>135</v>
      </c>
      <c r="R73">
        <f>IF('Original Data'!AA478&gt;1200000,1,0)</f>
        <v>0</v>
      </c>
      <c r="S73">
        <f>'Original Data'!AA478</f>
        <v>800000</v>
      </c>
      <c r="T73">
        <v>2.2000000000000002</v>
      </c>
      <c r="U73" t="s">
        <v>1667</v>
      </c>
      <c r="V73" t="s">
        <v>1668</v>
      </c>
      <c r="W73">
        <v>50</v>
      </c>
      <c r="X73" t="s">
        <v>359</v>
      </c>
      <c r="Z73">
        <v>106.6</v>
      </c>
      <c r="AA73">
        <v>4</v>
      </c>
      <c r="AB73">
        <v>0</v>
      </c>
    </row>
    <row r="74" spans="1:28">
      <c r="A74" s="3" t="s">
        <v>1972</v>
      </c>
      <c r="B74" t="s">
        <v>1928</v>
      </c>
      <c r="C74" t="s">
        <v>1788</v>
      </c>
      <c r="D74">
        <f>COUNTIF(PythonData!A406:C406,'Label to number'!$U$146)</f>
        <v>0</v>
      </c>
      <c r="E74">
        <f>VLOOKUP('Original Data'!U406,'Label to number'!$A$2:$B$11,2,FALSE)</f>
        <v>4</v>
      </c>
      <c r="F74">
        <f>LOG('Original Data'!V406,'Label to number'!$D$3)</f>
        <v>0.85973344056854151</v>
      </c>
      <c r="G74">
        <f>'Original Data'!V406</f>
        <v>70</v>
      </c>
      <c r="H74">
        <v>80</v>
      </c>
      <c r="I74">
        <v>120</v>
      </c>
      <c r="J74">
        <v>70</v>
      </c>
      <c r="K74">
        <v>95</v>
      </c>
      <c r="L74">
        <v>79</v>
      </c>
      <c r="M74">
        <v>523</v>
      </c>
      <c r="N74" t="s">
        <v>42</v>
      </c>
      <c r="O74">
        <f>VLOOKUP(N74,'Label to number'!$G$2:$H$29,2,FALSE)</f>
        <v>5</v>
      </c>
      <c r="P74" t="s">
        <v>1426</v>
      </c>
      <c r="Q74">
        <v>79</v>
      </c>
      <c r="R74">
        <f>IF('Original Data'!AA406&gt;1200000,1,0)</f>
        <v>0</v>
      </c>
      <c r="S74">
        <f>'Original Data'!AA406</f>
        <v>1059860</v>
      </c>
      <c r="T74">
        <v>1.4</v>
      </c>
      <c r="U74" t="s">
        <v>1427</v>
      </c>
      <c r="V74" t="s">
        <v>1428</v>
      </c>
      <c r="W74">
        <v>50</v>
      </c>
      <c r="X74" t="s">
        <v>134</v>
      </c>
      <c r="Z74">
        <v>42</v>
      </c>
      <c r="AA74">
        <v>4</v>
      </c>
      <c r="AB74">
        <v>0</v>
      </c>
    </row>
    <row r="75" spans="1:28">
      <c r="A75" s="3" t="s">
        <v>1887</v>
      </c>
      <c r="B75" t="s">
        <v>1888</v>
      </c>
      <c r="C75" t="s">
        <v>1849</v>
      </c>
      <c r="D75">
        <f>COUNTIF(PythonData!A122:C122,'Label to number'!$U$146)</f>
        <v>0</v>
      </c>
      <c r="E75">
        <f>VLOOKUP('Original Data'!U122,'Label to number'!$A$2:$B$11,2,FALSE)</f>
        <v>4</v>
      </c>
      <c r="F75">
        <f>LOG('Original Data'!V122,'Label to number'!$D$3)</f>
        <v>0.85973344056854151</v>
      </c>
      <c r="G75">
        <f>'Original Data'!V122</f>
        <v>70</v>
      </c>
      <c r="H75">
        <v>60</v>
      </c>
      <c r="I75">
        <v>75</v>
      </c>
      <c r="J75">
        <v>115</v>
      </c>
      <c r="K75">
        <v>100</v>
      </c>
      <c r="L75">
        <v>85</v>
      </c>
      <c r="M75">
        <v>520</v>
      </c>
      <c r="N75" t="s">
        <v>293</v>
      </c>
      <c r="O75">
        <f>VLOOKUP(N75,'Label to number'!$G$2:$H$29,2,FALSE)</f>
        <v>7</v>
      </c>
      <c r="P75" t="s">
        <v>458</v>
      </c>
      <c r="Q75">
        <v>85</v>
      </c>
      <c r="R75">
        <f>IF('Original Data'!AA122&gt;1200000,1,0)</f>
        <v>1</v>
      </c>
      <c r="S75">
        <f>'Original Data'!AA122</f>
        <v>1250000</v>
      </c>
      <c r="T75">
        <v>1.1000000000000001</v>
      </c>
      <c r="U75" t="s">
        <v>459</v>
      </c>
      <c r="V75" t="s">
        <v>460</v>
      </c>
      <c r="X75" t="s">
        <v>67</v>
      </c>
      <c r="Y75" t="s">
        <v>266</v>
      </c>
      <c r="Z75">
        <v>80</v>
      </c>
      <c r="AA75">
        <v>1</v>
      </c>
      <c r="AB75">
        <v>0</v>
      </c>
    </row>
    <row r="76" spans="1:28">
      <c r="A76" s="3" t="s">
        <v>1860</v>
      </c>
      <c r="D76">
        <f>COUNTIF(PythonData!A331:C331,'Label to number'!$U$146)</f>
        <v>0</v>
      </c>
      <c r="E76">
        <f>VLOOKUP('Original Data'!U331,'Label to number'!$A$2:$B$11,2,FALSE)</f>
        <v>4</v>
      </c>
      <c r="F76">
        <f>LOG('Original Data'!V331,'Label to number'!$D$3)</f>
        <v>0.85973344056854151</v>
      </c>
      <c r="G76">
        <f>'Original Data'!V331</f>
        <v>70</v>
      </c>
      <c r="H76">
        <v>80</v>
      </c>
      <c r="I76">
        <v>100</v>
      </c>
      <c r="J76">
        <v>100</v>
      </c>
      <c r="K76">
        <v>80</v>
      </c>
      <c r="L76">
        <v>80</v>
      </c>
      <c r="M76">
        <v>520</v>
      </c>
      <c r="N76" t="s">
        <v>42</v>
      </c>
      <c r="O76">
        <f>VLOOKUP(N76,'Label to number'!$G$2:$H$29,2,FALSE)</f>
        <v>5</v>
      </c>
      <c r="P76" t="s">
        <v>653</v>
      </c>
      <c r="Q76">
        <v>80</v>
      </c>
      <c r="R76">
        <f>IF('Original Data'!AA331&gt;1200000,1,0)</f>
        <v>0</v>
      </c>
      <c r="S76">
        <f>'Original Data'!AA331</f>
        <v>1059860</v>
      </c>
      <c r="T76">
        <v>2</v>
      </c>
      <c r="U76" t="s">
        <v>1170</v>
      </c>
      <c r="V76" t="s">
        <v>1171</v>
      </c>
      <c r="W76">
        <v>50</v>
      </c>
      <c r="X76" t="s">
        <v>142</v>
      </c>
      <c r="Y76" t="s">
        <v>558</v>
      </c>
      <c r="Z76">
        <v>82</v>
      </c>
      <c r="AA76">
        <v>3</v>
      </c>
      <c r="AB76">
        <v>0</v>
      </c>
    </row>
    <row r="77" spans="1:28">
      <c r="A77" s="3" t="s">
        <v>1860</v>
      </c>
      <c r="D77">
        <f>COUNTIF(PythonData!A480:C480,'Label to number'!$U$146)</f>
        <v>0</v>
      </c>
      <c r="E77">
        <f>VLOOKUP('Original Data'!U480,'Label to number'!$A$2:$B$11,2,FALSE)</f>
        <v>4</v>
      </c>
      <c r="F77">
        <f>LOG('Original Data'!V480,'Label to number'!$D$3)</f>
        <v>0.85973344056854151</v>
      </c>
      <c r="G77">
        <f>'Original Data'!V480</f>
        <v>70</v>
      </c>
      <c r="H77">
        <v>50</v>
      </c>
      <c r="I77">
        <v>65</v>
      </c>
      <c r="J77">
        <v>86</v>
      </c>
      <c r="K77">
        <v>105</v>
      </c>
      <c r="L77">
        <v>107</v>
      </c>
      <c r="M77">
        <v>520</v>
      </c>
      <c r="N77" t="s">
        <v>42</v>
      </c>
      <c r="O77">
        <f>VLOOKUP(N77,'Label to number'!$G$2:$H$29,2,FALSE)</f>
        <v>5</v>
      </c>
      <c r="P77" t="s">
        <v>1673</v>
      </c>
      <c r="Q77">
        <v>107</v>
      </c>
      <c r="R77">
        <f>IF('Original Data'!AA480&gt;1200000,1,0)</f>
        <v>0</v>
      </c>
      <c r="S77">
        <f>'Original Data'!AA480</f>
        <v>1000000</v>
      </c>
      <c r="T77">
        <v>0.3</v>
      </c>
      <c r="U77" t="s">
        <v>1674</v>
      </c>
      <c r="V77" t="s">
        <v>1675</v>
      </c>
      <c r="X77" t="s">
        <v>134</v>
      </c>
      <c r="Y77" t="s">
        <v>359</v>
      </c>
      <c r="Z77">
        <v>0.3</v>
      </c>
      <c r="AA77">
        <v>4</v>
      </c>
      <c r="AB77">
        <v>0</v>
      </c>
    </row>
    <row r="78" spans="1:28">
      <c r="A78" s="3" t="s">
        <v>1839</v>
      </c>
      <c r="B78" t="s">
        <v>1840</v>
      </c>
      <c r="C78" t="s">
        <v>1776</v>
      </c>
      <c r="D78">
        <f>COUNTIF(PythonData!A74:C74,'Label to number'!$U$146)</f>
        <v>0</v>
      </c>
      <c r="E78">
        <f>VLOOKUP('Original Data'!U74,'Label to number'!$A$2:$B$11,2,FALSE)</f>
        <v>4</v>
      </c>
      <c r="F78">
        <f>LOG('Original Data'!V74,'Label to number'!$D$3)</f>
        <v>0.85973344056854151</v>
      </c>
      <c r="G78">
        <f>'Original Data'!V74</f>
        <v>70</v>
      </c>
      <c r="H78">
        <v>80</v>
      </c>
      <c r="I78">
        <v>70</v>
      </c>
      <c r="J78">
        <v>100</v>
      </c>
      <c r="K78">
        <v>80</v>
      </c>
      <c r="L78">
        <v>120</v>
      </c>
      <c r="M78">
        <v>515</v>
      </c>
      <c r="N78" t="s">
        <v>293</v>
      </c>
      <c r="O78">
        <f>VLOOKUP(N78,'Label to number'!$G$2:$H$29,2,FALSE)</f>
        <v>7</v>
      </c>
      <c r="P78" t="s">
        <v>290</v>
      </c>
      <c r="Q78">
        <v>65</v>
      </c>
      <c r="R78">
        <f>IF('Original Data'!AA74&gt;1200000,1,0)</f>
        <v>1</v>
      </c>
      <c r="S78">
        <f>'Original Data'!AA74</f>
        <v>1250000</v>
      </c>
      <c r="T78">
        <v>1.6</v>
      </c>
      <c r="U78" t="s">
        <v>294</v>
      </c>
      <c r="V78" t="s">
        <v>295</v>
      </c>
      <c r="W78">
        <v>50</v>
      </c>
      <c r="X78" t="s">
        <v>67</v>
      </c>
      <c r="Y78" t="s">
        <v>47</v>
      </c>
      <c r="Z78">
        <v>55</v>
      </c>
      <c r="AA78">
        <v>1</v>
      </c>
      <c r="AB78">
        <v>0</v>
      </c>
    </row>
    <row r="79" spans="1:28">
      <c r="A79" s="3" t="s">
        <v>1900</v>
      </c>
      <c r="B79" t="s">
        <v>1901</v>
      </c>
      <c r="C79" t="s">
        <v>1849</v>
      </c>
      <c r="D79">
        <f>COUNTIF(PythonData!A234:C234,'Label to number'!$U$146)</f>
        <v>0</v>
      </c>
      <c r="E79">
        <f>VLOOKUP('Original Data'!U234,'Label to number'!$A$2:$B$11,2,FALSE)</f>
        <v>4</v>
      </c>
      <c r="F79">
        <f>LOG('Original Data'!V234,'Label to number'!$D$3)</f>
        <v>0.85973344056854151</v>
      </c>
      <c r="G79">
        <f>'Original Data'!V234</f>
        <v>70</v>
      </c>
      <c r="H79">
        <v>85</v>
      </c>
      <c r="I79">
        <v>80</v>
      </c>
      <c r="J79">
        <v>60</v>
      </c>
      <c r="K79">
        <v>105</v>
      </c>
      <c r="L79">
        <v>95</v>
      </c>
      <c r="M79">
        <v>515</v>
      </c>
      <c r="N79" t="s">
        <v>42</v>
      </c>
      <c r="O79">
        <f>VLOOKUP(N79,'Label to number'!$G$2:$H$29,2,FALSE)</f>
        <v>5</v>
      </c>
      <c r="P79" t="s">
        <v>522</v>
      </c>
      <c r="Q79">
        <v>90</v>
      </c>
      <c r="R79">
        <f>IF('Original Data'!AA234&gt;1200000,1,0)</f>
        <v>0</v>
      </c>
      <c r="S79">
        <f>'Original Data'!AA234</f>
        <v>1000000</v>
      </c>
      <c r="T79">
        <v>0.6</v>
      </c>
      <c r="U79" t="s">
        <v>842</v>
      </c>
      <c r="V79" t="s">
        <v>843</v>
      </c>
      <c r="X79" t="s">
        <v>102</v>
      </c>
      <c r="Z79">
        <v>32.5</v>
      </c>
      <c r="AA79">
        <v>2</v>
      </c>
      <c r="AB79">
        <v>0</v>
      </c>
    </row>
    <row r="80" spans="1:28">
      <c r="A80" s="3" t="s">
        <v>1879</v>
      </c>
      <c r="B80" t="s">
        <v>1952</v>
      </c>
      <c r="C80" t="s">
        <v>1822</v>
      </c>
      <c r="D80">
        <f>COUNTIF(PythonData!A408:C408,'Label to number'!$U$146)</f>
        <v>0</v>
      </c>
      <c r="E80">
        <f>VLOOKUP('Original Data'!U408,'Label to number'!$A$2:$B$11,2,FALSE)</f>
        <v>4</v>
      </c>
      <c r="F80">
        <f>LOG('Original Data'!V408,'Label to number'!$D$3)</f>
        <v>0.85973344056854151</v>
      </c>
      <c r="G80">
        <f>'Original Data'!V408</f>
        <v>70</v>
      </c>
      <c r="H80">
        <v>60</v>
      </c>
      <c r="I80">
        <v>70</v>
      </c>
      <c r="J80">
        <v>90</v>
      </c>
      <c r="K80">
        <v>125</v>
      </c>
      <c r="L80">
        <v>105</v>
      </c>
      <c r="M80">
        <v>515</v>
      </c>
      <c r="N80" t="s">
        <v>136</v>
      </c>
      <c r="O80">
        <f>VLOOKUP(N80,'Label to number'!$G$2:$H$29,2,FALSE)</f>
        <v>10</v>
      </c>
      <c r="P80" t="s">
        <v>1433</v>
      </c>
      <c r="Q80">
        <v>65</v>
      </c>
      <c r="R80">
        <f>IF('Original Data'!AA408&gt;1200000,1,0)</f>
        <v>0</v>
      </c>
      <c r="S80">
        <f>'Original Data'!AA408</f>
        <v>1059860</v>
      </c>
      <c r="T80">
        <v>0.9</v>
      </c>
      <c r="U80" t="s">
        <v>1434</v>
      </c>
      <c r="V80" t="s">
        <v>1435</v>
      </c>
      <c r="W80">
        <v>50</v>
      </c>
      <c r="X80" t="s">
        <v>46</v>
      </c>
      <c r="Y80" t="s">
        <v>47</v>
      </c>
      <c r="Z80">
        <v>14.5</v>
      </c>
      <c r="AA80">
        <v>4</v>
      </c>
      <c r="AB80">
        <v>0</v>
      </c>
    </row>
    <row r="81" spans="1:28">
      <c r="A81" s="3" t="s">
        <v>1875</v>
      </c>
      <c r="B81" t="s">
        <v>1876</v>
      </c>
      <c r="C81" t="s">
        <v>1825</v>
      </c>
      <c r="D81">
        <f>COUNTIF(PythonData!A464:C464,'Label to number'!$U$146)</f>
        <v>0</v>
      </c>
      <c r="E81">
        <f>VLOOKUP('Original Data'!U464,'Label to number'!$A$2:$B$11,2,FALSE)</f>
        <v>4</v>
      </c>
      <c r="F81">
        <f>LOG('Original Data'!V464,'Label to number'!$D$3)</f>
        <v>0.85973344056854151</v>
      </c>
      <c r="G81">
        <f>'Original Data'!V464</f>
        <v>70</v>
      </c>
      <c r="H81">
        <v>110</v>
      </c>
      <c r="I81">
        <v>85</v>
      </c>
      <c r="J81">
        <v>50</v>
      </c>
      <c r="K81">
        <v>80</v>
      </c>
      <c r="L81">
        <v>95</v>
      </c>
      <c r="M81">
        <v>515</v>
      </c>
      <c r="N81" t="s">
        <v>430</v>
      </c>
      <c r="O81">
        <f>VLOOKUP(N81,'Label to number'!$G$2:$H$29,2,FALSE)</f>
        <v>3</v>
      </c>
      <c r="P81" t="s">
        <v>415</v>
      </c>
      <c r="Q81">
        <v>95</v>
      </c>
      <c r="R81">
        <f>IF('Original Data'!AA464&gt;1200000,1,0)</f>
        <v>0</v>
      </c>
      <c r="S81">
        <f>'Original Data'!AA464</f>
        <v>1000000</v>
      </c>
      <c r="T81">
        <v>1.7</v>
      </c>
      <c r="U81" t="s">
        <v>1621</v>
      </c>
      <c r="V81" t="s">
        <v>1622</v>
      </c>
      <c r="W81">
        <v>50</v>
      </c>
      <c r="X81" t="s">
        <v>102</v>
      </c>
      <c r="Z81">
        <v>140</v>
      </c>
      <c r="AA81">
        <v>4</v>
      </c>
      <c r="AB81">
        <v>0</v>
      </c>
    </row>
    <row r="82" spans="1:28">
      <c r="A82" s="3" t="s">
        <v>1921</v>
      </c>
      <c r="B82" t="s">
        <v>1781</v>
      </c>
      <c r="C82" t="s">
        <v>1809</v>
      </c>
      <c r="D82">
        <f>COUNTIF(PythonData!A470:C470,'Label to number'!$U$146)</f>
        <v>0</v>
      </c>
      <c r="E82">
        <f>VLOOKUP('Original Data'!U470,'Label to number'!$A$2:$B$11,2,FALSE)</f>
        <v>4</v>
      </c>
      <c r="F82">
        <f>LOG('Original Data'!V470,'Label to number'!$D$3)</f>
        <v>0.85973344056854151</v>
      </c>
      <c r="G82">
        <f>'Original Data'!V470</f>
        <v>70</v>
      </c>
      <c r="H82">
        <v>86</v>
      </c>
      <c r="I82">
        <v>76</v>
      </c>
      <c r="J82">
        <v>95</v>
      </c>
      <c r="K82">
        <v>116</v>
      </c>
      <c r="L82">
        <v>56</v>
      </c>
      <c r="M82">
        <v>515</v>
      </c>
      <c r="N82" t="s">
        <v>430</v>
      </c>
      <c r="O82">
        <f>VLOOKUP(N82,'Label to number'!$G$2:$H$29,2,FALSE)</f>
        <v>3</v>
      </c>
      <c r="P82" t="s">
        <v>1639</v>
      </c>
      <c r="Q82">
        <v>86</v>
      </c>
      <c r="R82">
        <f>IF('Original Data'!AA470&gt;1200000,1,0)</f>
        <v>0</v>
      </c>
      <c r="S82">
        <f>'Original Data'!AA470</f>
        <v>1000000</v>
      </c>
      <c r="T82">
        <v>1.9</v>
      </c>
      <c r="U82" t="s">
        <v>1640</v>
      </c>
      <c r="V82" t="s">
        <v>1641</v>
      </c>
      <c r="W82">
        <v>50</v>
      </c>
      <c r="X82" t="s">
        <v>79</v>
      </c>
      <c r="Y82" t="s">
        <v>62</v>
      </c>
      <c r="Z82">
        <v>51.5</v>
      </c>
      <c r="AA82">
        <v>4</v>
      </c>
      <c r="AB82">
        <v>0</v>
      </c>
    </row>
    <row r="83" spans="1:28">
      <c r="A83" s="3" t="s">
        <v>1832</v>
      </c>
      <c r="B83" t="s">
        <v>1817</v>
      </c>
      <c r="C83" t="s">
        <v>1826</v>
      </c>
      <c r="D83">
        <f>COUNTIF(PythonData!A63:C63,'Label to number'!$U$146)</f>
        <v>0</v>
      </c>
      <c r="E83">
        <f>VLOOKUP('Original Data'!U63,'Label to number'!$A$2:$B$11,2,FALSE)</f>
        <v>4</v>
      </c>
      <c r="F83">
        <f>LOG('Original Data'!V63,'Label to number'!$D$3)</f>
        <v>0.85973344056854151</v>
      </c>
      <c r="G83">
        <f>'Original Data'!V63</f>
        <v>70</v>
      </c>
      <c r="H83">
        <v>90</v>
      </c>
      <c r="I83">
        <v>95</v>
      </c>
      <c r="J83">
        <v>70</v>
      </c>
      <c r="K83">
        <v>70</v>
      </c>
      <c r="L83">
        <v>90</v>
      </c>
      <c r="M83">
        <v>510</v>
      </c>
      <c r="N83" t="s">
        <v>42</v>
      </c>
      <c r="O83">
        <f>VLOOKUP(N83,'Label to number'!$G$2:$H$29,2,FALSE)</f>
        <v>5</v>
      </c>
      <c r="P83" t="s">
        <v>254</v>
      </c>
      <c r="Q83">
        <v>95</v>
      </c>
      <c r="R83">
        <f>IF('Original Data'!AA63&gt;1200000,1,0)</f>
        <v>0</v>
      </c>
      <c r="S83">
        <f>'Original Data'!AA63</f>
        <v>1059860</v>
      </c>
      <c r="T83">
        <v>1.3</v>
      </c>
      <c r="U83" t="s">
        <v>259</v>
      </c>
      <c r="V83" t="s">
        <v>260</v>
      </c>
      <c r="W83">
        <v>50</v>
      </c>
      <c r="X83" t="s">
        <v>67</v>
      </c>
      <c r="Y83" t="s">
        <v>243</v>
      </c>
      <c r="Z83">
        <v>54</v>
      </c>
      <c r="AA83">
        <v>1</v>
      </c>
      <c r="AB83">
        <v>0</v>
      </c>
    </row>
    <row r="84" spans="1:28">
      <c r="A84" s="3" t="s">
        <v>1946</v>
      </c>
      <c r="B84" t="s">
        <v>1925</v>
      </c>
      <c r="D84">
        <f>COUNTIF(PythonData!A309:C309,'Label to number'!$U$146)</f>
        <v>0</v>
      </c>
      <c r="E84">
        <f>VLOOKUP('Original Data'!U309,'Label to number'!$A$2:$B$11,2,FALSE)</f>
        <v>4</v>
      </c>
      <c r="F84">
        <f>LOG('Original Data'!V309,'Label to number'!$D$3)</f>
        <v>0.85973344056854151</v>
      </c>
      <c r="G84">
        <f>'Original Data'!V309</f>
        <v>70</v>
      </c>
      <c r="H84">
        <v>60</v>
      </c>
      <c r="I84">
        <v>100</v>
      </c>
      <c r="J84">
        <v>100</v>
      </c>
      <c r="K84">
        <v>80</v>
      </c>
      <c r="L84">
        <v>85</v>
      </c>
      <c r="M84">
        <v>510</v>
      </c>
      <c r="N84" t="s">
        <v>119</v>
      </c>
      <c r="O84">
        <f>VLOOKUP(N84,'Label to number'!$G$2:$H$29,2,FALSE)</f>
        <v>11</v>
      </c>
      <c r="P84" t="s">
        <v>1089</v>
      </c>
      <c r="Q84">
        <v>85</v>
      </c>
      <c r="R84">
        <f>IF('Original Data'!AA309&gt;1200000,1,0)</f>
        <v>0</v>
      </c>
      <c r="S84">
        <f>'Original Data'!AA309</f>
        <v>1000000</v>
      </c>
      <c r="T84">
        <v>1.3</v>
      </c>
      <c r="U84" t="s">
        <v>1092</v>
      </c>
      <c r="V84" t="s">
        <v>1093</v>
      </c>
      <c r="W84">
        <v>50</v>
      </c>
      <c r="X84" t="s">
        <v>243</v>
      </c>
      <c r="Y84" t="s">
        <v>266</v>
      </c>
      <c r="Z84">
        <v>31.5</v>
      </c>
      <c r="AA84">
        <v>3</v>
      </c>
      <c r="AB84">
        <v>0</v>
      </c>
    </row>
    <row r="85" spans="1:28">
      <c r="A85" s="3" t="s">
        <v>1905</v>
      </c>
      <c r="B85" t="s">
        <v>1931</v>
      </c>
      <c r="D85">
        <f>COUNTIF(PythonData!A462:C462,'Label to number'!$U$146)</f>
        <v>0</v>
      </c>
      <c r="E85">
        <f>VLOOKUP('Original Data'!U462,'Label to number'!$A$2:$B$11,2,FALSE)</f>
        <v>4</v>
      </c>
      <c r="F85">
        <f>LOG('Original Data'!V462,'Label to number'!$D$3)</f>
        <v>0.71946688113708268</v>
      </c>
      <c r="G85">
        <f>'Original Data'!V462</f>
        <v>35</v>
      </c>
      <c r="H85">
        <v>70</v>
      </c>
      <c r="I85">
        <v>120</v>
      </c>
      <c r="J85">
        <v>125</v>
      </c>
      <c r="K85">
        <v>45</v>
      </c>
      <c r="L85">
        <v>85</v>
      </c>
      <c r="M85">
        <v>510</v>
      </c>
      <c r="N85" t="s">
        <v>42</v>
      </c>
      <c r="O85">
        <f>VLOOKUP(N85,'Label to number'!$G$2:$H$29,2,FALSE)</f>
        <v>5</v>
      </c>
      <c r="P85" t="s">
        <v>779</v>
      </c>
      <c r="Q85">
        <v>65</v>
      </c>
      <c r="R85">
        <f>IF('Original Data'!AA462&gt;1200000,1,0)</f>
        <v>0</v>
      </c>
      <c r="S85">
        <f>'Original Data'!AA462</f>
        <v>1059860</v>
      </c>
      <c r="T85">
        <v>1.1000000000000001</v>
      </c>
      <c r="U85" t="s">
        <v>1616</v>
      </c>
      <c r="V85" t="s">
        <v>1617</v>
      </c>
      <c r="W85">
        <v>50</v>
      </c>
      <c r="X85" t="s">
        <v>112</v>
      </c>
      <c r="Y85" t="s">
        <v>143</v>
      </c>
      <c r="Z85">
        <v>34</v>
      </c>
      <c r="AA85">
        <v>4</v>
      </c>
      <c r="AB85">
        <v>0</v>
      </c>
    </row>
    <row r="86" spans="1:28">
      <c r="A86" s="3" t="s">
        <v>1865</v>
      </c>
      <c r="B86" t="s">
        <v>1843</v>
      </c>
      <c r="C86" t="s">
        <v>1939</v>
      </c>
      <c r="D86">
        <f>COUNTIF(PythonData!A473:C473,'Label to number'!$U$146)</f>
        <v>0</v>
      </c>
      <c r="E86">
        <f>VLOOKUP('Original Data'!U473,'Label to number'!$A$2:$B$11,2,FALSE)</f>
        <v>4</v>
      </c>
      <c r="F86">
        <f>LOG('Original Data'!V473,'Label to number'!$D$3)</f>
        <v>0.85973344056854151</v>
      </c>
      <c r="G86">
        <f>'Original Data'!V473</f>
        <v>70</v>
      </c>
      <c r="H86">
        <v>75</v>
      </c>
      <c r="I86">
        <v>95</v>
      </c>
      <c r="J86">
        <v>95</v>
      </c>
      <c r="K86">
        <v>45</v>
      </c>
      <c r="L86">
        <v>75</v>
      </c>
      <c r="M86">
        <v>510</v>
      </c>
      <c r="N86" t="s">
        <v>430</v>
      </c>
      <c r="O86">
        <f>VLOOKUP(N86,'Label to number'!$G$2:$H$29,2,FALSE)</f>
        <v>3</v>
      </c>
      <c r="P86" t="s">
        <v>1651</v>
      </c>
      <c r="Q86">
        <v>125</v>
      </c>
      <c r="R86">
        <f>IF('Original Data'!AA473&gt;1200000,1,0)</f>
        <v>0</v>
      </c>
      <c r="S86">
        <f>'Original Data'!AA473</f>
        <v>1059860</v>
      </c>
      <c r="T86">
        <v>2</v>
      </c>
      <c r="U86" t="s">
        <v>1652</v>
      </c>
      <c r="V86" t="s">
        <v>1653</v>
      </c>
      <c r="W86">
        <v>50</v>
      </c>
      <c r="X86" t="s">
        <v>142</v>
      </c>
      <c r="Y86" t="s">
        <v>62</v>
      </c>
      <c r="Z86">
        <v>42.5</v>
      </c>
      <c r="AA86">
        <v>4</v>
      </c>
      <c r="AB86">
        <v>0</v>
      </c>
    </row>
    <row r="87" spans="1:28">
      <c r="A87" s="3" t="s">
        <v>1799</v>
      </c>
      <c r="B87" t="s">
        <v>1800</v>
      </c>
      <c r="C87" t="s">
        <v>1801</v>
      </c>
      <c r="D87">
        <f>COUNTIF(PythonData!A32:C32,'Label to number'!$U$146)</f>
        <v>0</v>
      </c>
      <c r="E87">
        <f>VLOOKUP('Original Data'!U32,'Label to number'!$A$2:$B$11,2,FALSE)</f>
        <v>4</v>
      </c>
      <c r="F87">
        <f>LOG('Original Data'!V32,'Label to number'!$D$3)</f>
        <v>0.85973344056854151</v>
      </c>
      <c r="G87">
        <f>'Original Data'!V32</f>
        <v>70</v>
      </c>
      <c r="H87">
        <v>90</v>
      </c>
      <c r="I87">
        <v>92</v>
      </c>
      <c r="J87">
        <v>76</v>
      </c>
      <c r="K87">
        <v>75</v>
      </c>
      <c r="L87">
        <v>85</v>
      </c>
      <c r="M87">
        <v>505</v>
      </c>
      <c r="N87" t="s">
        <v>42</v>
      </c>
      <c r="O87">
        <f>VLOOKUP(N87,'Label to number'!$G$2:$H$29,2,FALSE)</f>
        <v>5</v>
      </c>
      <c r="P87" t="s">
        <v>154</v>
      </c>
      <c r="Q87">
        <v>87</v>
      </c>
      <c r="R87">
        <f>IF('Original Data'!AA32&gt;1200000,1,0)</f>
        <v>0</v>
      </c>
      <c r="S87">
        <f>'Original Data'!AA32</f>
        <v>1059860</v>
      </c>
      <c r="T87">
        <v>1.3</v>
      </c>
      <c r="U87" t="s">
        <v>155</v>
      </c>
      <c r="V87" t="s">
        <v>156</v>
      </c>
      <c r="W87">
        <v>0</v>
      </c>
      <c r="X87" t="s">
        <v>47</v>
      </c>
      <c r="Y87" t="s">
        <v>142</v>
      </c>
      <c r="Z87">
        <v>60</v>
      </c>
      <c r="AA87">
        <v>1</v>
      </c>
      <c r="AB87">
        <v>0</v>
      </c>
    </row>
    <row r="88" spans="1:28">
      <c r="A88" s="3" t="s">
        <v>1799</v>
      </c>
      <c r="B88" t="s">
        <v>1800</v>
      </c>
      <c r="C88" t="s">
        <v>1801</v>
      </c>
      <c r="D88">
        <f>COUNTIF(PythonData!A35:C35,'Label to number'!$U$146)</f>
        <v>0</v>
      </c>
      <c r="E88">
        <f>VLOOKUP('Original Data'!U35,'Label to number'!$A$2:$B$11,2,FALSE)</f>
        <v>4</v>
      </c>
      <c r="F88">
        <f>LOG('Original Data'!V35,'Label to number'!$D$3)</f>
        <v>0.85973344056854151</v>
      </c>
      <c r="G88">
        <f>'Original Data'!V35</f>
        <v>70</v>
      </c>
      <c r="H88">
        <v>81</v>
      </c>
      <c r="I88">
        <v>102</v>
      </c>
      <c r="J88">
        <v>85</v>
      </c>
      <c r="K88">
        <v>85</v>
      </c>
      <c r="L88">
        <v>75</v>
      </c>
      <c r="M88">
        <v>505</v>
      </c>
      <c r="N88" t="s">
        <v>42</v>
      </c>
      <c r="O88">
        <f>VLOOKUP(N88,'Label to number'!$G$2:$H$29,2,FALSE)</f>
        <v>5</v>
      </c>
      <c r="P88" t="s">
        <v>154</v>
      </c>
      <c r="Q88">
        <v>77</v>
      </c>
      <c r="R88">
        <f>IF('Original Data'!AA35&gt;1200000,1,0)</f>
        <v>0</v>
      </c>
      <c r="S88">
        <f>'Original Data'!AA35</f>
        <v>1059860</v>
      </c>
      <c r="T88">
        <v>1.4</v>
      </c>
      <c r="U88" t="s">
        <v>161</v>
      </c>
      <c r="V88" t="s">
        <v>162</v>
      </c>
      <c r="W88">
        <v>100</v>
      </c>
      <c r="X88" t="s">
        <v>47</v>
      </c>
      <c r="Y88" t="s">
        <v>142</v>
      </c>
      <c r="Z88">
        <v>62</v>
      </c>
      <c r="AA88">
        <v>1</v>
      </c>
      <c r="AB88">
        <v>0</v>
      </c>
    </row>
    <row r="89" spans="1:28">
      <c r="A89" s="3" t="s">
        <v>1806</v>
      </c>
      <c r="B89" t="s">
        <v>1807</v>
      </c>
      <c r="C89" t="s">
        <v>1798</v>
      </c>
      <c r="D89">
        <f>COUNTIF(PythonData!A39:C39,'Label to number'!$U$146)</f>
        <v>0</v>
      </c>
      <c r="E89">
        <f>VLOOKUP('Original Data'!U39,'Label to number'!$A$2:$B$11,2,FALSE)</f>
        <v>4</v>
      </c>
      <c r="F89">
        <f>LOG('Original Data'!V39,'Label to number'!$D$3)</f>
        <v>0.85973344056854151</v>
      </c>
      <c r="G89">
        <f>'Original Data'!V39</f>
        <v>70</v>
      </c>
      <c r="H89">
        <v>73</v>
      </c>
      <c r="I89">
        <v>67</v>
      </c>
      <c r="J89">
        <v>109</v>
      </c>
      <c r="K89">
        <v>81</v>
      </c>
      <c r="L89">
        <v>100</v>
      </c>
      <c r="M89">
        <v>505</v>
      </c>
      <c r="N89" t="s">
        <v>136</v>
      </c>
      <c r="O89">
        <f>VLOOKUP(N89,'Label to number'!$G$2:$H$29,2,FALSE)</f>
        <v>10</v>
      </c>
      <c r="P89" t="s">
        <v>174</v>
      </c>
      <c r="Q89">
        <v>75</v>
      </c>
      <c r="R89">
        <f>IF('Original Data'!AA39&gt;1200000,1,0)</f>
        <v>0</v>
      </c>
      <c r="S89">
        <f>'Original Data'!AA39</f>
        <v>1000000</v>
      </c>
      <c r="U89" t="s">
        <v>177</v>
      </c>
      <c r="V89" t="s">
        <v>178</v>
      </c>
      <c r="W89">
        <v>24.6</v>
      </c>
      <c r="X89" t="s">
        <v>56</v>
      </c>
      <c r="Y89" t="s">
        <v>143</v>
      </c>
      <c r="AA89">
        <v>1</v>
      </c>
      <c r="AB89">
        <v>0</v>
      </c>
    </row>
    <row r="90" spans="1:28">
      <c r="A90" s="3" t="s">
        <v>1835</v>
      </c>
      <c r="B90" t="s">
        <v>1836</v>
      </c>
      <c r="C90" t="s">
        <v>1837</v>
      </c>
      <c r="D90">
        <f>COUNTIF(PythonData!A69:C69,'Label to number'!$U$146)</f>
        <v>0</v>
      </c>
      <c r="E90">
        <f>VLOOKUP('Original Data'!U69,'Label to number'!$A$2:$B$11,2,FALSE)</f>
        <v>4</v>
      </c>
      <c r="F90">
        <f>LOG('Original Data'!V69,'Label to number'!$D$3)</f>
        <v>0.85973344056854151</v>
      </c>
      <c r="G90">
        <f>'Original Data'!V69</f>
        <v>70</v>
      </c>
      <c r="H90">
        <v>90</v>
      </c>
      <c r="I90">
        <v>130</v>
      </c>
      <c r="J90">
        <v>55</v>
      </c>
      <c r="K90">
        <v>65</v>
      </c>
      <c r="L90">
        <v>85</v>
      </c>
      <c r="M90">
        <v>505</v>
      </c>
      <c r="N90" t="s">
        <v>42</v>
      </c>
      <c r="O90">
        <f>VLOOKUP(N90,'Label to number'!$G$2:$H$29,2,FALSE)</f>
        <v>5</v>
      </c>
      <c r="P90" t="s">
        <v>274</v>
      </c>
      <c r="Q90">
        <v>80</v>
      </c>
      <c r="R90">
        <f>IF('Original Data'!AA69&gt;1200000,1,0)</f>
        <v>0</v>
      </c>
      <c r="S90">
        <f>'Original Data'!AA69</f>
        <v>1059860</v>
      </c>
      <c r="T90">
        <v>1.6</v>
      </c>
      <c r="U90" t="s">
        <v>279</v>
      </c>
      <c r="V90" t="s">
        <v>280</v>
      </c>
      <c r="W90">
        <v>75.400000000000006</v>
      </c>
      <c r="X90" t="s">
        <v>243</v>
      </c>
      <c r="Z90">
        <v>130</v>
      </c>
      <c r="AA90">
        <v>1</v>
      </c>
      <c r="AB90">
        <v>0</v>
      </c>
    </row>
    <row r="91" spans="1:28">
      <c r="A91" s="3" t="s">
        <v>1918</v>
      </c>
      <c r="B91" t="s">
        <v>1838</v>
      </c>
      <c r="C91" t="s">
        <v>1930</v>
      </c>
      <c r="D91">
        <f>COUNTIF(PythonData!A214:C214,'Label to number'!$U$146)</f>
        <v>0</v>
      </c>
      <c r="E91">
        <f>VLOOKUP('Original Data'!U214,'Label to number'!$A$2:$B$11,2,FALSE)</f>
        <v>4</v>
      </c>
      <c r="F91">
        <f>LOG('Original Data'!V214,'Label to number'!$D$3)</f>
        <v>0.85973344056854151</v>
      </c>
      <c r="G91">
        <f>'Original Data'!V214</f>
        <v>70</v>
      </c>
      <c r="H91">
        <v>20</v>
      </c>
      <c r="I91">
        <v>10</v>
      </c>
      <c r="J91">
        <v>5</v>
      </c>
      <c r="K91">
        <v>10</v>
      </c>
      <c r="L91">
        <v>230</v>
      </c>
      <c r="M91">
        <v>505</v>
      </c>
      <c r="N91" t="s">
        <v>131</v>
      </c>
      <c r="O91">
        <f>VLOOKUP(N91,'Label to number'!$G$2:$H$29,2,FALSE)</f>
        <v>23</v>
      </c>
      <c r="P91" t="s">
        <v>771</v>
      </c>
      <c r="Q91">
        <v>230</v>
      </c>
      <c r="R91">
        <f>IF('Original Data'!AA214&gt;1200000,1,0)</f>
        <v>0</v>
      </c>
      <c r="S91">
        <f>'Original Data'!AA214</f>
        <v>1059860</v>
      </c>
      <c r="T91">
        <v>0.6</v>
      </c>
      <c r="U91" t="s">
        <v>772</v>
      </c>
      <c r="V91" t="s">
        <v>773</v>
      </c>
      <c r="W91">
        <v>50</v>
      </c>
      <c r="X91" t="s">
        <v>79</v>
      </c>
      <c r="Y91" t="s">
        <v>300</v>
      </c>
      <c r="Z91">
        <v>20.5</v>
      </c>
      <c r="AA91">
        <v>2</v>
      </c>
      <c r="AB91">
        <v>0</v>
      </c>
    </row>
    <row r="92" spans="1:28">
      <c r="A92" s="3" t="s">
        <v>1863</v>
      </c>
      <c r="B92" t="s">
        <v>1913</v>
      </c>
      <c r="C92" t="s">
        <v>1893</v>
      </c>
      <c r="D92">
        <f>COUNTIF(PythonData!A431:C431,'Label to number'!$U$146)</f>
        <v>0</v>
      </c>
      <c r="E92">
        <f>VLOOKUP('Original Data'!U431,'Label to number'!$A$2:$B$11,2,FALSE)</f>
        <v>4</v>
      </c>
      <c r="F92">
        <f>LOG('Original Data'!V431,'Label to number'!$D$3)</f>
        <v>0.71946688113708268</v>
      </c>
      <c r="G92">
        <f>'Original Data'!V431</f>
        <v>35</v>
      </c>
      <c r="H92">
        <v>100</v>
      </c>
      <c r="I92">
        <v>125</v>
      </c>
      <c r="J92">
        <v>71</v>
      </c>
      <c r="K92">
        <v>105</v>
      </c>
      <c r="L92">
        <v>52</v>
      </c>
      <c r="M92">
        <v>505</v>
      </c>
      <c r="N92" t="s">
        <v>430</v>
      </c>
      <c r="O92">
        <f>VLOOKUP(N92,'Label to number'!$G$2:$H$29,2,FALSE)</f>
        <v>3</v>
      </c>
      <c r="P92" t="s">
        <v>1508</v>
      </c>
      <c r="Q92">
        <v>52</v>
      </c>
      <c r="R92">
        <f>IF('Original Data'!AA431&gt;1200000,1,0)</f>
        <v>0</v>
      </c>
      <c r="S92">
        <f>'Original Data'!AA431</f>
        <v>1059860</v>
      </c>
      <c r="T92">
        <v>0.9</v>
      </c>
      <c r="U92" t="s">
        <v>1509</v>
      </c>
      <c r="V92" t="s">
        <v>1510</v>
      </c>
      <c r="W92">
        <v>50</v>
      </c>
      <c r="X92" t="s">
        <v>112</v>
      </c>
      <c r="Y92" t="s">
        <v>62</v>
      </c>
      <c r="Z92">
        <v>27.3</v>
      </c>
      <c r="AA92">
        <v>4</v>
      </c>
      <c r="AB92">
        <v>0</v>
      </c>
    </row>
    <row r="93" spans="1:28">
      <c r="A93" s="3" t="s">
        <v>1824</v>
      </c>
      <c r="B93" t="s">
        <v>1825</v>
      </c>
      <c r="C93" t="s">
        <v>1826</v>
      </c>
      <c r="D93">
        <f>COUNTIF(PythonData!A56:C56,'Label to number'!$U$146)</f>
        <v>0</v>
      </c>
      <c r="E93">
        <f>VLOOKUP('Original Data'!U56,'Label to number'!$A$2:$B$11,2,FALSE)</f>
        <v>4</v>
      </c>
      <c r="F93">
        <f>LOG('Original Data'!V56,'Label to number'!$D$3)</f>
        <v>0.85973344056854151</v>
      </c>
      <c r="G93">
        <f>'Original Data'!V56</f>
        <v>70</v>
      </c>
      <c r="H93">
        <v>80</v>
      </c>
      <c r="I93">
        <v>82</v>
      </c>
      <c r="J93">
        <v>85</v>
      </c>
      <c r="K93">
        <v>95</v>
      </c>
      <c r="L93">
        <v>80</v>
      </c>
      <c r="M93">
        <v>500</v>
      </c>
      <c r="N93" t="s">
        <v>136</v>
      </c>
      <c r="O93">
        <f>VLOOKUP(N93,'Label to number'!$G$2:$H$29,2,FALSE)</f>
        <v>10</v>
      </c>
      <c r="P93" t="s">
        <v>234</v>
      </c>
      <c r="Q93">
        <v>78</v>
      </c>
      <c r="R93">
        <f>IF('Original Data'!AA56&gt;1200000,1,0)</f>
        <v>0</v>
      </c>
      <c r="S93">
        <f>'Original Data'!AA56</f>
        <v>1000000</v>
      </c>
      <c r="T93">
        <v>1.7</v>
      </c>
      <c r="U93" t="s">
        <v>237</v>
      </c>
      <c r="V93" t="s">
        <v>238</v>
      </c>
      <c r="W93">
        <v>50</v>
      </c>
      <c r="X93" t="s">
        <v>67</v>
      </c>
      <c r="Z93">
        <v>76.599999999999994</v>
      </c>
      <c r="AA93">
        <v>1</v>
      </c>
      <c r="AB93">
        <v>0</v>
      </c>
    </row>
    <row r="94" spans="1:28">
      <c r="A94" s="3" t="s">
        <v>1787</v>
      </c>
      <c r="B94" t="s">
        <v>1830</v>
      </c>
      <c r="C94" t="s">
        <v>1844</v>
      </c>
      <c r="D94">
        <f>COUNTIF(PythonData!A79:C79,'Label to number'!$U$146)</f>
        <v>0</v>
      </c>
      <c r="E94">
        <f>VLOOKUP('Original Data'!U79,'Label to number'!$A$2:$B$11,2,FALSE)</f>
        <v>4</v>
      </c>
      <c r="F94">
        <f>LOG('Original Data'!V79,'Label to number'!$D$3)</f>
        <v>0.85973344056854151</v>
      </c>
      <c r="G94">
        <f>'Original Data'!V79</f>
        <v>70</v>
      </c>
      <c r="H94">
        <v>65</v>
      </c>
      <c r="I94">
        <v>100</v>
      </c>
      <c r="J94">
        <v>105</v>
      </c>
      <c r="K94">
        <v>80</v>
      </c>
      <c r="L94">
        <v>80</v>
      </c>
      <c r="M94">
        <v>500</v>
      </c>
      <c r="N94" t="s">
        <v>293</v>
      </c>
      <c r="O94">
        <f>VLOOKUP(N94,'Label to number'!$G$2:$H$29,2,FALSE)</f>
        <v>7</v>
      </c>
      <c r="P94" t="s">
        <v>307</v>
      </c>
      <c r="Q94">
        <v>70</v>
      </c>
      <c r="R94">
        <f>IF('Original Data'!AA79&gt;1200000,1,0)</f>
        <v>0</v>
      </c>
      <c r="S94">
        <f>'Original Data'!AA79</f>
        <v>1000000</v>
      </c>
      <c r="T94">
        <v>1.7</v>
      </c>
      <c r="U94" t="s">
        <v>310</v>
      </c>
      <c r="V94" t="s">
        <v>311</v>
      </c>
      <c r="W94">
        <v>50</v>
      </c>
      <c r="X94" t="s">
        <v>56</v>
      </c>
      <c r="Z94">
        <v>95</v>
      </c>
      <c r="AA94">
        <v>1</v>
      </c>
      <c r="AB94">
        <v>0</v>
      </c>
    </row>
    <row r="95" spans="1:28">
      <c r="A95" s="3" t="s">
        <v>1854</v>
      </c>
      <c r="B95" t="s">
        <v>1855</v>
      </c>
      <c r="C95" t="s">
        <v>1856</v>
      </c>
      <c r="D95">
        <f>COUNTIF(PythonData!A90:C90,'Label to number'!$U$146)</f>
        <v>0</v>
      </c>
      <c r="E95">
        <f>VLOOKUP('Original Data'!U90,'Label to number'!$A$2:$B$11,2,FALSE)</f>
        <v>4</v>
      </c>
      <c r="F95">
        <f>LOG('Original Data'!V90,'Label to number'!$D$3)</f>
        <v>0.85973344056854151</v>
      </c>
      <c r="G95">
        <f>'Original Data'!V90</f>
        <v>70</v>
      </c>
      <c r="H95">
        <v>105</v>
      </c>
      <c r="I95">
        <v>105</v>
      </c>
      <c r="J95">
        <v>50</v>
      </c>
      <c r="K95">
        <v>65</v>
      </c>
      <c r="L95">
        <v>100</v>
      </c>
      <c r="M95">
        <v>500</v>
      </c>
      <c r="N95" t="s">
        <v>136</v>
      </c>
      <c r="O95">
        <f>VLOOKUP(N95,'Label to number'!$G$2:$H$29,2,FALSE)</f>
        <v>10</v>
      </c>
      <c r="P95" t="s">
        <v>344</v>
      </c>
      <c r="Q95">
        <v>75</v>
      </c>
      <c r="R95">
        <f>IF('Original Data'!AA90&gt;1200000,1,0)</f>
        <v>0</v>
      </c>
      <c r="S95">
        <f>'Original Data'!AA90</f>
        <v>1000000</v>
      </c>
      <c r="U95" t="s">
        <v>347</v>
      </c>
      <c r="V95" t="s">
        <v>348</v>
      </c>
      <c r="W95">
        <v>50</v>
      </c>
      <c r="X95" t="s">
        <v>47</v>
      </c>
      <c r="Y95" t="s">
        <v>47</v>
      </c>
      <c r="AA95">
        <v>1</v>
      </c>
      <c r="AB95">
        <v>0</v>
      </c>
    </row>
    <row r="96" spans="1:28">
      <c r="A96" s="3" t="s">
        <v>1782</v>
      </c>
      <c r="B96" t="s">
        <v>1822</v>
      </c>
      <c r="C96" t="s">
        <v>1837</v>
      </c>
      <c r="D96">
        <f>COUNTIF(PythonData!A124:C124,'Label to number'!$U$146)</f>
        <v>0</v>
      </c>
      <c r="E96">
        <f>VLOOKUP('Original Data'!U124,'Label to number'!$A$2:$B$11,2,FALSE)</f>
        <v>5</v>
      </c>
      <c r="F96">
        <f>LOG('Original Data'!V124,'Label to number'!$D$3)</f>
        <v>0.85973344056854151</v>
      </c>
      <c r="G96">
        <f>'Original Data'!V124</f>
        <v>70</v>
      </c>
      <c r="H96">
        <v>70</v>
      </c>
      <c r="I96">
        <v>110</v>
      </c>
      <c r="J96">
        <v>105</v>
      </c>
      <c r="K96">
        <v>55</v>
      </c>
      <c r="L96">
        <v>80</v>
      </c>
      <c r="M96">
        <v>500</v>
      </c>
      <c r="N96" t="s">
        <v>42</v>
      </c>
      <c r="O96">
        <f>VLOOKUP(N96,'Label to number'!$G$2:$H$29,2,FALSE)</f>
        <v>5</v>
      </c>
      <c r="P96" t="s">
        <v>466</v>
      </c>
      <c r="Q96">
        <v>80</v>
      </c>
      <c r="R96">
        <f>IF('Original Data'!AA124&gt;1200000,1,0)</f>
        <v>0</v>
      </c>
      <c r="S96">
        <f>'Original Data'!AA124</f>
        <v>1000000</v>
      </c>
      <c r="T96">
        <v>1.5</v>
      </c>
      <c r="U96" t="s">
        <v>467</v>
      </c>
      <c r="V96" t="s">
        <v>468</v>
      </c>
      <c r="W96">
        <v>50</v>
      </c>
      <c r="X96" t="s">
        <v>79</v>
      </c>
      <c r="Y96" t="s">
        <v>62</v>
      </c>
      <c r="Z96">
        <v>56</v>
      </c>
      <c r="AA96">
        <v>1</v>
      </c>
      <c r="AB96">
        <v>0</v>
      </c>
    </row>
    <row r="97" spans="1:28">
      <c r="A97" s="3" t="s">
        <v>1832</v>
      </c>
      <c r="B97" t="s">
        <v>1817</v>
      </c>
      <c r="C97" t="s">
        <v>1919</v>
      </c>
      <c r="D97">
        <f>COUNTIF(PythonData!A187:C187,'Label to number'!$U$146)</f>
        <v>1</v>
      </c>
      <c r="E97">
        <f>VLOOKUP('Original Data'!U187,'Label to number'!$A$2:$B$11,2,FALSE)</f>
        <v>4</v>
      </c>
      <c r="F97">
        <f>LOG('Original Data'!V187,'Label to number'!$D$3)</f>
        <v>0.85973344056854151</v>
      </c>
      <c r="G97">
        <f>'Original Data'!V187</f>
        <v>70</v>
      </c>
      <c r="H97">
        <v>90</v>
      </c>
      <c r="I97">
        <v>75</v>
      </c>
      <c r="J97">
        <v>70</v>
      </c>
      <c r="K97">
        <v>90</v>
      </c>
      <c r="L97">
        <v>100</v>
      </c>
      <c r="M97">
        <v>500</v>
      </c>
      <c r="N97" t="s">
        <v>42</v>
      </c>
      <c r="O97">
        <f>VLOOKUP(N97,'Label to number'!$G$2:$H$29,2,FALSE)</f>
        <v>5</v>
      </c>
      <c r="P97" t="s">
        <v>680</v>
      </c>
      <c r="Q97">
        <v>75</v>
      </c>
      <c r="R97">
        <f>IF('Original Data'!AA187&gt;1200000,1,0)</f>
        <v>0</v>
      </c>
      <c r="S97">
        <f>'Original Data'!AA187</f>
        <v>1059860</v>
      </c>
      <c r="T97">
        <v>1.1000000000000001</v>
      </c>
      <c r="U97" t="s">
        <v>681</v>
      </c>
      <c r="V97" t="s">
        <v>682</v>
      </c>
      <c r="W97">
        <v>50</v>
      </c>
      <c r="X97" t="s">
        <v>67</v>
      </c>
      <c r="Z97">
        <v>33.9</v>
      </c>
      <c r="AA97">
        <v>2</v>
      </c>
      <c r="AB97">
        <v>0</v>
      </c>
    </row>
    <row r="98" spans="1:28">
      <c r="A98" s="3" t="s">
        <v>1835</v>
      </c>
      <c r="B98" t="s">
        <v>1899</v>
      </c>
      <c r="C98" t="s">
        <v>1792</v>
      </c>
      <c r="D98">
        <f>COUNTIF(PythonData!A218:C218,'Label to number'!$U$146)</f>
        <v>0</v>
      </c>
      <c r="E98">
        <f>VLOOKUP('Original Data'!U218,'Label to number'!$A$2:$B$11,2,FALSE)</f>
        <v>4</v>
      </c>
      <c r="F98">
        <f>LOG('Original Data'!V218,'Label to number'!$D$3)</f>
        <v>0.85973344056854151</v>
      </c>
      <c r="G98">
        <f>'Original Data'!V218</f>
        <v>70</v>
      </c>
      <c r="H98">
        <v>90</v>
      </c>
      <c r="I98">
        <v>130</v>
      </c>
      <c r="J98">
        <v>55</v>
      </c>
      <c r="K98">
        <v>75</v>
      </c>
      <c r="L98">
        <v>75</v>
      </c>
      <c r="M98">
        <v>500</v>
      </c>
      <c r="N98" t="s">
        <v>293</v>
      </c>
      <c r="O98">
        <f>VLOOKUP(N98,'Label to number'!$G$2:$H$29,2,FALSE)</f>
        <v>7</v>
      </c>
      <c r="P98" t="s">
        <v>787</v>
      </c>
      <c r="Q98">
        <v>75</v>
      </c>
      <c r="R98">
        <f>IF('Original Data'!AA218&gt;1200000,1,0)</f>
        <v>0</v>
      </c>
      <c r="S98">
        <f>'Original Data'!AA218</f>
        <v>1000000</v>
      </c>
      <c r="T98">
        <v>1.8</v>
      </c>
      <c r="U98" t="s">
        <v>788</v>
      </c>
      <c r="V98" t="s">
        <v>789</v>
      </c>
      <c r="W98">
        <v>50</v>
      </c>
      <c r="X98" t="s">
        <v>102</v>
      </c>
      <c r="Z98">
        <v>125.8</v>
      </c>
      <c r="AA98">
        <v>2</v>
      </c>
      <c r="AB98">
        <v>0</v>
      </c>
    </row>
    <row r="99" spans="1:28">
      <c r="A99" s="3" t="s">
        <v>1918</v>
      </c>
      <c r="B99" t="s">
        <v>1843</v>
      </c>
      <c r="D99">
        <f>COUNTIF(PythonData!A233:C233,'Label to number'!$U$146)</f>
        <v>0</v>
      </c>
      <c r="E99">
        <f>VLOOKUP('Original Data'!U233,'Label to number'!$A$2:$B$11,2,FALSE)</f>
        <v>4</v>
      </c>
      <c r="F99">
        <f>LOG('Original Data'!V233,'Label to number'!$D$3)</f>
        <v>0.85973344056854151</v>
      </c>
      <c r="G99">
        <f>'Original Data'!V233</f>
        <v>70</v>
      </c>
      <c r="H99">
        <v>90</v>
      </c>
      <c r="I99">
        <v>120</v>
      </c>
      <c r="J99">
        <v>50</v>
      </c>
      <c r="K99">
        <v>60</v>
      </c>
      <c r="L99">
        <v>60</v>
      </c>
      <c r="M99">
        <v>500</v>
      </c>
      <c r="N99" t="s">
        <v>293</v>
      </c>
      <c r="O99">
        <f>VLOOKUP(N99,'Label to number'!$G$2:$H$29,2,FALSE)</f>
        <v>7</v>
      </c>
      <c r="P99" t="s">
        <v>839</v>
      </c>
      <c r="Q99">
        <v>120</v>
      </c>
      <c r="R99">
        <f>IF('Original Data'!AA233&gt;1200000,1,0)</f>
        <v>0</v>
      </c>
      <c r="S99">
        <f>'Original Data'!AA233</f>
        <v>1000000</v>
      </c>
      <c r="T99">
        <v>1.1000000000000001</v>
      </c>
      <c r="U99" t="s">
        <v>840</v>
      </c>
      <c r="V99" t="s">
        <v>841</v>
      </c>
      <c r="W99">
        <v>50</v>
      </c>
      <c r="X99" t="s">
        <v>142</v>
      </c>
      <c r="Z99">
        <v>120</v>
      </c>
      <c r="AA99">
        <v>2</v>
      </c>
      <c r="AB99">
        <v>0</v>
      </c>
    </row>
    <row r="100" spans="1:28">
      <c r="A100" s="3" t="s">
        <v>1955</v>
      </c>
      <c r="B100" t="s">
        <v>1876</v>
      </c>
      <c r="C100" t="s">
        <v>1902</v>
      </c>
      <c r="D100">
        <f>COUNTIF(PythonData!A322:C322,'Label to number'!$U$146)</f>
        <v>0</v>
      </c>
      <c r="E100">
        <f>VLOOKUP('Original Data'!U322,'Label to number'!$A$2:$B$11,2,FALSE)</f>
        <v>8</v>
      </c>
      <c r="F100">
        <f>LOG('Original Data'!V322,'Label to number'!$D$3)</f>
        <v>0.85973344056854151</v>
      </c>
      <c r="G100">
        <f>'Original Data'!V322</f>
        <v>70</v>
      </c>
      <c r="H100">
        <v>170</v>
      </c>
      <c r="I100">
        <v>90</v>
      </c>
      <c r="J100">
        <v>60</v>
      </c>
      <c r="K100">
        <v>90</v>
      </c>
      <c r="L100">
        <v>45</v>
      </c>
      <c r="M100">
        <v>500</v>
      </c>
      <c r="N100" t="s">
        <v>293</v>
      </c>
      <c r="O100">
        <f>VLOOKUP(N100,'Label to number'!$G$2:$H$29,2,FALSE)</f>
        <v>7</v>
      </c>
      <c r="P100" t="s">
        <v>1137</v>
      </c>
      <c r="Q100">
        <v>45</v>
      </c>
      <c r="R100">
        <f>IF('Original Data'!AA322&gt;1200000,1,0)</f>
        <v>1</v>
      </c>
      <c r="S100">
        <f>'Original Data'!AA322</f>
        <v>1640000</v>
      </c>
      <c r="T100">
        <v>14.5</v>
      </c>
      <c r="U100" t="s">
        <v>1138</v>
      </c>
      <c r="V100" t="s">
        <v>1139</v>
      </c>
      <c r="W100">
        <v>50</v>
      </c>
      <c r="X100" t="s">
        <v>67</v>
      </c>
      <c r="Z100">
        <v>398</v>
      </c>
      <c r="AA100">
        <v>3</v>
      </c>
      <c r="AB100">
        <v>0</v>
      </c>
    </row>
    <row r="101" spans="1:28">
      <c r="A101" s="3" t="s">
        <v>1860</v>
      </c>
      <c r="D101">
        <f>COUNTIF(PythonData!A345:C345,'Label to number'!$U$146)</f>
        <v>0</v>
      </c>
      <c r="E101">
        <f>VLOOKUP('Original Data'!U345,'Label to number'!$A$2:$B$11,2,FALSE)</f>
        <v>4</v>
      </c>
      <c r="F101">
        <f>LOG('Original Data'!V345,'Label to number'!$D$3)</f>
        <v>0.85973344056854151</v>
      </c>
      <c r="G101">
        <f>'Original Data'!V345</f>
        <v>70</v>
      </c>
      <c r="H101">
        <v>60</v>
      </c>
      <c r="I101">
        <v>70</v>
      </c>
      <c r="J101">
        <v>75</v>
      </c>
      <c r="K101">
        <v>70</v>
      </c>
      <c r="L101">
        <v>120</v>
      </c>
      <c r="M101">
        <v>500</v>
      </c>
      <c r="N101" t="s">
        <v>119</v>
      </c>
      <c r="O101">
        <f>VLOOKUP(N101,'Label to number'!$G$2:$H$29,2,FALSE)</f>
        <v>11</v>
      </c>
      <c r="P101" t="s">
        <v>1214</v>
      </c>
      <c r="Q101">
        <v>105</v>
      </c>
      <c r="R101">
        <f>IF('Original Data'!AA345&gt;1200000,1,0)</f>
        <v>0</v>
      </c>
      <c r="S101">
        <f>'Original Data'!AA345</f>
        <v>1000000</v>
      </c>
      <c r="T101">
        <v>1.5</v>
      </c>
      <c r="U101" t="s">
        <v>1217</v>
      </c>
      <c r="V101" t="s">
        <v>1218</v>
      </c>
      <c r="X101" t="s">
        <v>142</v>
      </c>
      <c r="Y101" t="s">
        <v>266</v>
      </c>
      <c r="Z101">
        <v>108</v>
      </c>
      <c r="AA101">
        <v>3</v>
      </c>
      <c r="AB101">
        <v>0</v>
      </c>
    </row>
    <row r="102" spans="1:28">
      <c r="A102" s="3" t="s">
        <v>1860</v>
      </c>
      <c r="B102" t="s">
        <v>1984</v>
      </c>
      <c r="C102" t="s">
        <v>1945</v>
      </c>
      <c r="D102">
        <f>COUNTIF(PythonData!A438:C438,'Label to number'!$U$146)</f>
        <v>0</v>
      </c>
      <c r="E102">
        <f>VLOOKUP('Original Data'!U438,'Label to number'!$A$2:$B$11,2,FALSE)</f>
        <v>4</v>
      </c>
      <c r="F102">
        <f>LOG('Original Data'!V438,'Label to number'!$D$3)</f>
        <v>0.85973344056854151</v>
      </c>
      <c r="G102">
        <f>'Original Data'!V438</f>
        <v>70</v>
      </c>
      <c r="H102">
        <v>67</v>
      </c>
      <c r="I102">
        <v>89</v>
      </c>
      <c r="J102">
        <v>33</v>
      </c>
      <c r="K102">
        <v>79</v>
      </c>
      <c r="L102">
        <v>116</v>
      </c>
      <c r="M102">
        <v>500</v>
      </c>
      <c r="N102" t="s">
        <v>119</v>
      </c>
      <c r="O102">
        <f>VLOOKUP(N102,'Label to number'!$G$2:$H$29,2,FALSE)</f>
        <v>11</v>
      </c>
      <c r="P102" t="s">
        <v>1532</v>
      </c>
      <c r="Q102">
        <v>116</v>
      </c>
      <c r="R102">
        <f>IF('Original Data'!AA438&gt;1200000,1,0)</f>
        <v>0</v>
      </c>
      <c r="S102">
        <f>'Original Data'!AA438</f>
        <v>1000000</v>
      </c>
      <c r="T102">
        <v>1.3</v>
      </c>
      <c r="U102" t="s">
        <v>1533</v>
      </c>
      <c r="V102" t="s">
        <v>1534</v>
      </c>
      <c r="X102" t="s">
        <v>323</v>
      </c>
      <c r="Y102" t="s">
        <v>266</v>
      </c>
      <c r="Z102">
        <v>187</v>
      </c>
      <c r="AA102">
        <v>4</v>
      </c>
      <c r="AB102">
        <v>0</v>
      </c>
    </row>
    <row r="103" spans="1:28">
      <c r="A103" s="3" t="s">
        <v>1961</v>
      </c>
      <c r="B103" t="s">
        <v>1783</v>
      </c>
      <c r="C103" t="s">
        <v>1908</v>
      </c>
      <c r="D103">
        <f>COUNTIF(PythonData!A453:C453,'Label to number'!$U$146)</f>
        <v>0</v>
      </c>
      <c r="E103">
        <f>VLOOKUP('Original Data'!U453,'Label to number'!$A$2:$B$11,2,FALSE)</f>
        <v>4</v>
      </c>
      <c r="F103">
        <f>LOG('Original Data'!V453,'Label to number'!$D$3)</f>
        <v>0.85973344056854151</v>
      </c>
      <c r="G103">
        <f>'Original Data'!V453</f>
        <v>70</v>
      </c>
      <c r="H103">
        <v>70</v>
      </c>
      <c r="I103">
        <v>90</v>
      </c>
      <c r="J103">
        <v>95</v>
      </c>
      <c r="K103">
        <v>60</v>
      </c>
      <c r="L103">
        <v>75</v>
      </c>
      <c r="M103">
        <v>500</v>
      </c>
      <c r="N103" t="s">
        <v>42</v>
      </c>
      <c r="O103">
        <f>VLOOKUP(N103,'Label to number'!$G$2:$H$29,2,FALSE)</f>
        <v>5</v>
      </c>
      <c r="P103" t="s">
        <v>1588</v>
      </c>
      <c r="Q103">
        <v>110</v>
      </c>
      <c r="R103">
        <f>IF('Original Data'!AA453&gt;1200000,1,0)</f>
        <v>1</v>
      </c>
      <c r="S103">
        <f>'Original Data'!AA453</f>
        <v>1250000</v>
      </c>
      <c r="T103">
        <v>1.3</v>
      </c>
      <c r="U103" t="s">
        <v>1589</v>
      </c>
      <c r="V103" t="s">
        <v>1590</v>
      </c>
      <c r="W103">
        <v>50</v>
      </c>
      <c r="X103" t="s">
        <v>47</v>
      </c>
      <c r="Y103" t="s">
        <v>112</v>
      </c>
      <c r="Z103">
        <v>61.5</v>
      </c>
      <c r="AA103">
        <v>4</v>
      </c>
      <c r="AB103">
        <v>0</v>
      </c>
    </row>
    <row r="104" spans="1:28">
      <c r="A104" s="3" t="s">
        <v>1980</v>
      </c>
      <c r="B104" t="s">
        <v>1873</v>
      </c>
      <c r="C104" t="s">
        <v>1981</v>
      </c>
      <c r="D104">
        <f>COUNTIF(PythonData!A427:C427,'Label to number'!$U$146)</f>
        <v>0</v>
      </c>
      <c r="E104">
        <f>VLOOKUP('Original Data'!U427,'Label to number'!$A$2:$B$11,2,FALSE)</f>
        <v>6</v>
      </c>
      <c r="F104">
        <f>LOG('Original Data'!V427,'Label to number'!$D$3)</f>
        <v>0.85973344056854151</v>
      </c>
      <c r="G104">
        <f>'Original Data'!V427</f>
        <v>70</v>
      </c>
      <c r="H104">
        <v>150</v>
      </c>
      <c r="I104">
        <v>80</v>
      </c>
      <c r="J104">
        <v>80</v>
      </c>
      <c r="K104">
        <v>90</v>
      </c>
      <c r="L104">
        <v>54</v>
      </c>
      <c r="M104">
        <v>498</v>
      </c>
      <c r="N104" t="s">
        <v>293</v>
      </c>
      <c r="O104">
        <f>VLOOKUP(N104,'Label to number'!$G$2:$H$29,2,FALSE)</f>
        <v>7</v>
      </c>
      <c r="P104" t="s">
        <v>1494</v>
      </c>
      <c r="Q104">
        <v>44</v>
      </c>
      <c r="R104">
        <f>IF('Original Data'!AA427&gt;1200000,1,0)</f>
        <v>1</v>
      </c>
      <c r="S104">
        <f>'Original Data'!AA427</f>
        <v>1640000</v>
      </c>
      <c r="T104">
        <v>1.2</v>
      </c>
      <c r="U104" t="s">
        <v>1495</v>
      </c>
      <c r="V104" t="s">
        <v>1496</v>
      </c>
      <c r="W104">
        <v>50</v>
      </c>
      <c r="X104" t="s">
        <v>359</v>
      </c>
      <c r="Y104" t="s">
        <v>62</v>
      </c>
      <c r="Z104">
        <v>15</v>
      </c>
      <c r="AA104">
        <v>4</v>
      </c>
      <c r="AB104">
        <v>0</v>
      </c>
    </row>
    <row r="105" spans="1:28">
      <c r="A105" s="3" t="s">
        <v>1782</v>
      </c>
      <c r="B105" t="s">
        <v>1783</v>
      </c>
      <c r="D105">
        <f>COUNTIF(PythonData!A16:C16,'Label to number'!$U$146)</f>
        <v>0</v>
      </c>
      <c r="E105">
        <f>VLOOKUP('Original Data'!U16,'Label to number'!$A$2:$B$11,2,FALSE)</f>
        <v>3</v>
      </c>
      <c r="F105">
        <f>LOG('Original Data'!V16,'Label to number'!$D$3)</f>
        <v>0.85973344056854151</v>
      </c>
      <c r="G105">
        <f>'Original Data'!V16</f>
        <v>70</v>
      </c>
      <c r="H105">
        <v>65</v>
      </c>
      <c r="I105">
        <v>150</v>
      </c>
      <c r="J105">
        <v>145</v>
      </c>
      <c r="K105">
        <v>15</v>
      </c>
      <c r="L105">
        <v>80</v>
      </c>
      <c r="M105">
        <v>495</v>
      </c>
      <c r="N105" t="s">
        <v>42</v>
      </c>
      <c r="O105">
        <f>VLOOKUP(N105,'Label to number'!$G$2:$H$29,2,FALSE)</f>
        <v>5</v>
      </c>
      <c r="P105" t="s">
        <v>95</v>
      </c>
      <c r="Q105">
        <v>40</v>
      </c>
      <c r="R105">
        <f>IF('Original Data'!AA16&gt;1200000,1,0)</f>
        <v>0</v>
      </c>
      <c r="S105">
        <f>'Original Data'!AA16</f>
        <v>1000000</v>
      </c>
      <c r="T105">
        <v>1</v>
      </c>
      <c r="U105" t="s">
        <v>96</v>
      </c>
      <c r="V105" t="s">
        <v>97</v>
      </c>
      <c r="W105">
        <v>50</v>
      </c>
      <c r="X105" t="s">
        <v>79</v>
      </c>
      <c r="Y105" t="s">
        <v>47</v>
      </c>
      <c r="Z105">
        <v>29.5</v>
      </c>
      <c r="AA105">
        <v>1</v>
      </c>
      <c r="AB105">
        <v>0</v>
      </c>
    </row>
    <row r="106" spans="1:28">
      <c r="A106" s="3" t="s">
        <v>1841</v>
      </c>
      <c r="B106" t="s">
        <v>1842</v>
      </c>
      <c r="C106" t="s">
        <v>1843</v>
      </c>
      <c r="D106">
        <f>COUNTIF(PythonData!A77:C77,'Label to number'!$U$146)</f>
        <v>0</v>
      </c>
      <c r="E106">
        <f>VLOOKUP('Original Data'!U77,'Label to number'!$A$2:$B$11,2,FALSE)</f>
        <v>3</v>
      </c>
      <c r="F106">
        <f>LOG('Original Data'!V77,'Label to number'!$D$3)</f>
        <v>0.85973344056854151</v>
      </c>
      <c r="G106">
        <f>'Original Data'!V77</f>
        <v>70</v>
      </c>
      <c r="H106">
        <v>80</v>
      </c>
      <c r="I106">
        <v>120</v>
      </c>
      <c r="J106">
        <v>45</v>
      </c>
      <c r="K106">
        <v>55</v>
      </c>
      <c r="L106">
        <v>65</v>
      </c>
      <c r="M106">
        <v>495</v>
      </c>
      <c r="N106" t="s">
        <v>42</v>
      </c>
      <c r="O106">
        <f>VLOOKUP(N106,'Label to number'!$G$2:$H$29,2,FALSE)</f>
        <v>5</v>
      </c>
      <c r="P106" t="s">
        <v>303</v>
      </c>
      <c r="Q106">
        <v>130</v>
      </c>
      <c r="R106">
        <f>IF('Original Data'!AA77&gt;1200000,1,0)</f>
        <v>0</v>
      </c>
      <c r="S106">
        <f>'Original Data'!AA77</f>
        <v>1059860</v>
      </c>
      <c r="U106" t="s">
        <v>304</v>
      </c>
      <c r="V106" t="s">
        <v>305</v>
      </c>
      <c r="W106">
        <v>50</v>
      </c>
      <c r="X106" t="s">
        <v>300</v>
      </c>
      <c r="Y106" t="s">
        <v>142</v>
      </c>
      <c r="AA106">
        <v>1</v>
      </c>
      <c r="AB106">
        <v>0</v>
      </c>
    </row>
    <row r="107" spans="1:28">
      <c r="A107" s="3" t="s">
        <v>1891</v>
      </c>
      <c r="B107" t="s">
        <v>1890</v>
      </c>
      <c r="D107">
        <f>COUNTIF(PythonData!A127:C127,'Label to number'!$U$146)</f>
        <v>0</v>
      </c>
      <c r="E107">
        <f>VLOOKUP('Original Data'!U127,'Label to number'!$A$2:$B$11,2,FALSE)</f>
        <v>5</v>
      </c>
      <c r="F107">
        <f>LOG('Original Data'!V127,'Label to number'!$D$3)</f>
        <v>0.85973344056854151</v>
      </c>
      <c r="G107">
        <f>'Original Data'!V127</f>
        <v>70</v>
      </c>
      <c r="H107">
        <v>65</v>
      </c>
      <c r="I107">
        <v>95</v>
      </c>
      <c r="J107">
        <v>93</v>
      </c>
      <c r="K107">
        <v>100</v>
      </c>
      <c r="L107">
        <v>85</v>
      </c>
      <c r="M107">
        <v>495</v>
      </c>
      <c r="N107" t="s">
        <v>42</v>
      </c>
      <c r="O107">
        <f>VLOOKUP(N107,'Label to number'!$G$2:$H$29,2,FALSE)</f>
        <v>5</v>
      </c>
      <c r="P107" t="s">
        <v>478</v>
      </c>
      <c r="Q107">
        <v>57</v>
      </c>
      <c r="R107">
        <f>IF('Original Data'!AA127&gt;1200000,1,0)</f>
        <v>0</v>
      </c>
      <c r="S107">
        <f>'Original Data'!AA127</f>
        <v>1000000</v>
      </c>
      <c r="T107">
        <v>1.3</v>
      </c>
      <c r="U107" t="s">
        <v>479</v>
      </c>
      <c r="V107" t="s">
        <v>480</v>
      </c>
      <c r="W107">
        <v>75.400000000000006</v>
      </c>
      <c r="X107" t="s">
        <v>56</v>
      </c>
      <c r="Z107">
        <v>44.5</v>
      </c>
      <c r="AA107">
        <v>1</v>
      </c>
      <c r="AB107">
        <v>0</v>
      </c>
    </row>
    <row r="108" spans="1:28">
      <c r="A108" s="3" t="s">
        <v>1885</v>
      </c>
      <c r="B108" t="s">
        <v>1866</v>
      </c>
      <c r="C108" t="s">
        <v>1862</v>
      </c>
      <c r="D108">
        <f>COUNTIF(PythonData!A140:C140,'Label to number'!$U$146)</f>
        <v>0</v>
      </c>
      <c r="E108">
        <f>VLOOKUP('Original Data'!U140,'Label to number'!$A$2:$B$11,2,FALSE)</f>
        <v>6</v>
      </c>
      <c r="F108">
        <f>LOG('Original Data'!V140,'Label to number'!$D$3)</f>
        <v>0.85973344056854151</v>
      </c>
      <c r="G108">
        <f>'Original Data'!V140</f>
        <v>70</v>
      </c>
      <c r="H108">
        <v>70</v>
      </c>
      <c r="I108">
        <v>60</v>
      </c>
      <c r="J108">
        <v>55</v>
      </c>
      <c r="K108">
        <v>115</v>
      </c>
      <c r="L108">
        <v>70</v>
      </c>
      <c r="M108">
        <v>495</v>
      </c>
      <c r="N108" t="s">
        <v>42</v>
      </c>
      <c r="O108">
        <f>VLOOKUP(N108,'Label to number'!$G$2:$H$29,2,FALSE)</f>
        <v>5</v>
      </c>
      <c r="P108" t="s">
        <v>526</v>
      </c>
      <c r="Q108">
        <v>125</v>
      </c>
      <c r="R108">
        <f>IF('Original Data'!AA140&gt;1200000,1,0)</f>
        <v>0</v>
      </c>
      <c r="S108">
        <f>'Original Data'!AA140</f>
        <v>1000000</v>
      </c>
      <c r="T108">
        <v>1</v>
      </c>
      <c r="U108" t="s">
        <v>529</v>
      </c>
      <c r="V108" t="s">
        <v>530</v>
      </c>
      <c r="W108">
        <v>88.1</v>
      </c>
      <c r="X108" t="s">
        <v>300</v>
      </c>
      <c r="Y108" t="s">
        <v>67</v>
      </c>
      <c r="Z108">
        <v>35</v>
      </c>
      <c r="AA108">
        <v>1</v>
      </c>
      <c r="AB108">
        <v>0</v>
      </c>
    </row>
    <row r="109" spans="1:28">
      <c r="A109" s="3" t="s">
        <v>1885</v>
      </c>
      <c r="B109" t="s">
        <v>1871</v>
      </c>
      <c r="C109" t="s">
        <v>1862</v>
      </c>
      <c r="D109">
        <f>COUNTIF(PythonData!A142:C142,'Label to number'!$U$146)</f>
        <v>0</v>
      </c>
      <c r="E109">
        <f>VLOOKUP('Original Data'!U142,'Label to number'!$A$2:$B$11,2,FALSE)</f>
        <v>6</v>
      </c>
      <c r="F109">
        <f>LOG('Original Data'!V142,'Label to number'!$D$3)</f>
        <v>0.85973344056854151</v>
      </c>
      <c r="G109">
        <f>'Original Data'!V142</f>
        <v>70</v>
      </c>
      <c r="H109">
        <v>60</v>
      </c>
      <c r="I109">
        <v>115</v>
      </c>
      <c r="J109">
        <v>80</v>
      </c>
      <c r="K109">
        <v>65</v>
      </c>
      <c r="L109">
        <v>70</v>
      </c>
      <c r="M109">
        <v>495</v>
      </c>
      <c r="N109" t="s">
        <v>42</v>
      </c>
      <c r="O109">
        <f>VLOOKUP(N109,'Label to number'!$G$2:$H$29,2,FALSE)</f>
        <v>5</v>
      </c>
      <c r="P109" t="s">
        <v>71</v>
      </c>
      <c r="Q109">
        <v>105</v>
      </c>
      <c r="R109">
        <f>IF('Original Data'!AA142&gt;1200000,1,0)</f>
        <v>0</v>
      </c>
      <c r="S109">
        <f>'Original Data'!AA142</f>
        <v>1000000</v>
      </c>
      <c r="T109">
        <v>1.3</v>
      </c>
      <c r="U109" t="s">
        <v>534</v>
      </c>
      <c r="V109" t="s">
        <v>535</v>
      </c>
      <c r="W109">
        <v>88.1</v>
      </c>
      <c r="X109" t="s">
        <v>300</v>
      </c>
      <c r="Y109" t="s">
        <v>67</v>
      </c>
      <c r="Z109">
        <v>40.5</v>
      </c>
      <c r="AA109">
        <v>1</v>
      </c>
      <c r="AB109">
        <v>0</v>
      </c>
    </row>
    <row r="110" spans="1:28">
      <c r="A110" s="3" t="s">
        <v>1935</v>
      </c>
      <c r="B110" t="s">
        <v>1960</v>
      </c>
      <c r="D110">
        <f>COUNTIF(PythonData!A347:C347,'Label to number'!$U$146)</f>
        <v>0</v>
      </c>
      <c r="E110">
        <f>VLOOKUP('Original Data'!U347,'Label to number'!$A$2:$B$11,2,FALSE)</f>
        <v>6</v>
      </c>
      <c r="F110">
        <f>LOG('Original Data'!V347,'Label to number'!$D$3)</f>
        <v>0.85973344056854151</v>
      </c>
      <c r="G110">
        <f>'Original Data'!V347</f>
        <v>70</v>
      </c>
      <c r="H110">
        <v>86</v>
      </c>
      <c r="I110">
        <v>81</v>
      </c>
      <c r="J110">
        <v>43</v>
      </c>
      <c r="K110">
        <v>81</v>
      </c>
      <c r="L110">
        <v>107</v>
      </c>
      <c r="M110">
        <v>495</v>
      </c>
      <c r="N110" t="s">
        <v>42</v>
      </c>
      <c r="O110">
        <f>VLOOKUP(N110,'Label to number'!$G$2:$H$29,2,FALSE)</f>
        <v>5</v>
      </c>
      <c r="P110" t="s">
        <v>1223</v>
      </c>
      <c r="Q110">
        <v>97</v>
      </c>
      <c r="R110">
        <f>IF('Original Data'!AA347&gt;1200000,1,0)</f>
        <v>0</v>
      </c>
      <c r="S110">
        <f>'Original Data'!AA347</f>
        <v>600000</v>
      </c>
      <c r="T110">
        <v>1.5</v>
      </c>
      <c r="U110" t="s">
        <v>1224</v>
      </c>
      <c r="V110" t="s">
        <v>1225</v>
      </c>
      <c r="W110">
        <v>88.1</v>
      </c>
      <c r="X110" t="s">
        <v>300</v>
      </c>
      <c r="Y110" t="s">
        <v>46</v>
      </c>
      <c r="Z110">
        <v>60.4</v>
      </c>
      <c r="AA110">
        <v>3</v>
      </c>
      <c r="AB110">
        <v>0</v>
      </c>
    </row>
    <row r="111" spans="1:28">
      <c r="A111" s="3" t="s">
        <v>1961</v>
      </c>
      <c r="B111" t="s">
        <v>1826</v>
      </c>
      <c r="D111">
        <f>COUNTIF(PythonData!A349:C349,'Label to number'!$U$146)</f>
        <v>0</v>
      </c>
      <c r="E111">
        <f>VLOOKUP('Original Data'!U349,'Label to number'!$A$2:$B$11,2,FALSE)</f>
        <v>6</v>
      </c>
      <c r="F111">
        <f>LOG('Original Data'!V349,'Label to number'!$D$3)</f>
        <v>0.85973344056854151</v>
      </c>
      <c r="G111">
        <f>'Original Data'!V349</f>
        <v>70</v>
      </c>
      <c r="H111">
        <v>75</v>
      </c>
      <c r="I111">
        <v>125</v>
      </c>
      <c r="J111">
        <v>45</v>
      </c>
      <c r="K111">
        <v>70</v>
      </c>
      <c r="L111">
        <v>80</v>
      </c>
      <c r="M111">
        <v>495</v>
      </c>
      <c r="N111" t="s">
        <v>42</v>
      </c>
      <c r="O111">
        <f>VLOOKUP(N111,'Label to number'!$G$2:$H$29,2,FALSE)</f>
        <v>5</v>
      </c>
      <c r="P111" t="s">
        <v>1230</v>
      </c>
      <c r="Q111">
        <v>100</v>
      </c>
      <c r="R111">
        <f>IF('Original Data'!AA349&gt;1200000,1,0)</f>
        <v>0</v>
      </c>
      <c r="S111">
        <f>'Original Data'!AA349</f>
        <v>600000</v>
      </c>
      <c r="T111">
        <v>1.5</v>
      </c>
      <c r="U111" t="s">
        <v>1231</v>
      </c>
      <c r="V111" t="s">
        <v>1232</v>
      </c>
      <c r="W111">
        <v>88.1</v>
      </c>
      <c r="X111" t="s">
        <v>300</v>
      </c>
      <c r="Y111" t="s">
        <v>79</v>
      </c>
      <c r="Z111">
        <v>68.2</v>
      </c>
      <c r="AA111">
        <v>3</v>
      </c>
      <c r="AB111">
        <v>0</v>
      </c>
    </row>
    <row r="112" spans="1:28">
      <c r="A112" s="3" t="s">
        <v>1973</v>
      </c>
      <c r="B112" t="s">
        <v>1801</v>
      </c>
      <c r="D112">
        <f>COUNTIF(PythonData!A410:C410,'Label to number'!$U$146)</f>
        <v>0</v>
      </c>
      <c r="E112">
        <f>VLOOKUP('Original Data'!U410,'Label to number'!$A$2:$B$11,2,FALSE)</f>
        <v>6</v>
      </c>
      <c r="F112">
        <f>LOG('Original Data'!V410,'Label to number'!$D$3)</f>
        <v>0.85973344056854151</v>
      </c>
      <c r="G112">
        <f>'Original Data'!V410</f>
        <v>70</v>
      </c>
      <c r="H112">
        <v>97</v>
      </c>
      <c r="I112">
        <v>165</v>
      </c>
      <c r="J112">
        <v>58</v>
      </c>
      <c r="K112">
        <v>65</v>
      </c>
      <c r="L112">
        <v>50</v>
      </c>
      <c r="M112">
        <v>495</v>
      </c>
      <c r="N112" t="s">
        <v>42</v>
      </c>
      <c r="O112">
        <f>VLOOKUP(N112,'Label to number'!$G$2:$H$29,2,FALSE)</f>
        <v>5</v>
      </c>
      <c r="P112" t="s">
        <v>1437</v>
      </c>
      <c r="Q112">
        <v>60</v>
      </c>
      <c r="R112">
        <f>IF('Original Data'!AA410&gt;1200000,1,0)</f>
        <v>0</v>
      </c>
      <c r="S112">
        <f>'Original Data'!AA410</f>
        <v>600000</v>
      </c>
      <c r="T112">
        <v>1.6</v>
      </c>
      <c r="U112" t="s">
        <v>1440</v>
      </c>
      <c r="V112" t="s">
        <v>1441</v>
      </c>
      <c r="W112">
        <v>88.1</v>
      </c>
      <c r="X112" t="s">
        <v>300</v>
      </c>
      <c r="Z112">
        <v>102.5</v>
      </c>
      <c r="AA112">
        <v>4</v>
      </c>
      <c r="AB112">
        <v>0</v>
      </c>
    </row>
    <row r="113" spans="1:28">
      <c r="A113" s="3" t="s">
        <v>1918</v>
      </c>
      <c r="B113" t="s">
        <v>1974</v>
      </c>
      <c r="D113">
        <f>COUNTIF(PythonData!A412:C412,'Label to number'!$U$146)</f>
        <v>0</v>
      </c>
      <c r="E113">
        <f>VLOOKUP('Original Data'!U412,'Label to number'!$A$2:$B$11,2,FALSE)</f>
        <v>6</v>
      </c>
      <c r="F113">
        <f>LOG('Original Data'!V412,'Label to number'!$D$3)</f>
        <v>0.85973344056854151</v>
      </c>
      <c r="G113">
        <f>'Original Data'!V412</f>
        <v>70</v>
      </c>
      <c r="H113">
        <v>60</v>
      </c>
      <c r="I113">
        <v>52</v>
      </c>
      <c r="J113">
        <v>30</v>
      </c>
      <c r="K113">
        <v>47</v>
      </c>
      <c r="L113">
        <v>138</v>
      </c>
      <c r="M113">
        <v>495</v>
      </c>
      <c r="N113" t="s">
        <v>42</v>
      </c>
      <c r="O113">
        <f>VLOOKUP(N113,'Label to number'!$G$2:$H$29,2,FALSE)</f>
        <v>5</v>
      </c>
      <c r="P113" t="s">
        <v>1443</v>
      </c>
      <c r="Q113">
        <v>168</v>
      </c>
      <c r="R113">
        <f>IF('Original Data'!AA412&gt;1200000,1,0)</f>
        <v>0</v>
      </c>
      <c r="S113">
        <f>'Original Data'!AA412</f>
        <v>600000</v>
      </c>
      <c r="T113">
        <v>1.3</v>
      </c>
      <c r="U113" t="s">
        <v>1446</v>
      </c>
      <c r="V113" t="s">
        <v>1447</v>
      </c>
      <c r="W113">
        <v>88.1</v>
      </c>
      <c r="X113" t="s">
        <v>300</v>
      </c>
      <c r="Y113" t="s">
        <v>323</v>
      </c>
      <c r="Z113">
        <v>149.5</v>
      </c>
      <c r="AA113">
        <v>4</v>
      </c>
      <c r="AB113">
        <v>0</v>
      </c>
    </row>
    <row r="114" spans="1:28">
      <c r="A114" s="3" t="s">
        <v>1885</v>
      </c>
      <c r="B114" t="s">
        <v>1886</v>
      </c>
      <c r="D114">
        <f>COUNTIF(PythonData!A420:C420,'Label to number'!$U$146)</f>
        <v>0</v>
      </c>
      <c r="E114">
        <f>VLOOKUP('Original Data'!U420,'Label to number'!$A$2:$B$11,2,FALSE)</f>
        <v>4</v>
      </c>
      <c r="F114">
        <f>LOG('Original Data'!V420,'Label to number'!$D$3)</f>
        <v>0.85973344056854151</v>
      </c>
      <c r="G114">
        <f>'Original Data'!V420</f>
        <v>70</v>
      </c>
      <c r="H114">
        <v>85</v>
      </c>
      <c r="I114">
        <v>105</v>
      </c>
      <c r="J114">
        <v>115</v>
      </c>
      <c r="K114">
        <v>85</v>
      </c>
      <c r="L114">
        <v>50</v>
      </c>
      <c r="M114">
        <v>495</v>
      </c>
      <c r="N114" t="s">
        <v>136</v>
      </c>
      <c r="O114">
        <f>VLOOKUP(N114,'Label to number'!$G$2:$H$29,2,FALSE)</f>
        <v>10</v>
      </c>
      <c r="P114" t="s">
        <v>1469</v>
      </c>
      <c r="Q114">
        <v>55</v>
      </c>
      <c r="R114">
        <f>IF('Original Data'!AA420&gt;1200000,1,0)</f>
        <v>0</v>
      </c>
      <c r="S114">
        <f>'Original Data'!AA420</f>
        <v>1000000</v>
      </c>
      <c r="T114">
        <v>1.1000000000000001</v>
      </c>
      <c r="U114" t="s">
        <v>1472</v>
      </c>
      <c r="V114" t="s">
        <v>1473</v>
      </c>
      <c r="W114">
        <v>50</v>
      </c>
      <c r="X114" t="s">
        <v>67</v>
      </c>
      <c r="Z114">
        <v>33.5</v>
      </c>
      <c r="AA114">
        <v>4</v>
      </c>
      <c r="AB114">
        <v>0</v>
      </c>
    </row>
    <row r="115" spans="1:28">
      <c r="A115" s="3" t="s">
        <v>1860</v>
      </c>
      <c r="D115">
        <f>COUNTIF(PythonData!A430:C430,'Label to number'!$U$146)</f>
        <v>0</v>
      </c>
      <c r="E115">
        <f>VLOOKUP('Original Data'!U430,'Label to number'!$A$2:$B$11,2,FALSE)</f>
        <v>5</v>
      </c>
      <c r="F115">
        <f>LOG('Original Data'!V430,'Label to number'!$D$3)</f>
        <v>0.71946688113708268</v>
      </c>
      <c r="G115">
        <f>'Original Data'!V430</f>
        <v>35</v>
      </c>
      <c r="H115">
        <v>60</v>
      </c>
      <c r="I115">
        <v>60</v>
      </c>
      <c r="J115">
        <v>105</v>
      </c>
      <c r="K115">
        <v>105</v>
      </c>
      <c r="L115">
        <v>105</v>
      </c>
      <c r="M115">
        <v>495</v>
      </c>
      <c r="N115" t="s">
        <v>42</v>
      </c>
      <c r="O115">
        <f>VLOOKUP(N115,'Label to number'!$G$2:$H$29,2,FALSE)</f>
        <v>5</v>
      </c>
      <c r="P115" t="s">
        <v>1504</v>
      </c>
      <c r="Q115">
        <v>60</v>
      </c>
      <c r="R115">
        <f>IF('Original Data'!AA430&gt;1200000,1,0)</f>
        <v>0</v>
      </c>
      <c r="S115">
        <f>'Original Data'!AA430</f>
        <v>800000</v>
      </c>
      <c r="T115">
        <v>0.9</v>
      </c>
      <c r="U115" t="s">
        <v>1505</v>
      </c>
      <c r="V115" t="s">
        <v>1506</v>
      </c>
      <c r="W115">
        <v>50</v>
      </c>
      <c r="X115" t="s">
        <v>359</v>
      </c>
      <c r="Z115">
        <v>4.4000000000000004</v>
      </c>
      <c r="AA115">
        <v>4</v>
      </c>
      <c r="AB115">
        <v>0</v>
      </c>
    </row>
    <row r="116" spans="1:28">
      <c r="A116" s="3" t="s">
        <v>1812</v>
      </c>
      <c r="B116" t="s">
        <v>1814</v>
      </c>
      <c r="D116">
        <f>COUNTIF(PythonData!A46:C46,'Label to number'!$U$146)</f>
        <v>0</v>
      </c>
      <c r="E116">
        <f>VLOOKUP('Original Data'!U46,'Label to number'!$A$2:$B$11,2,FALSE)</f>
        <v>4</v>
      </c>
      <c r="F116">
        <f>LOG('Original Data'!V46,'Label to number'!$D$3)</f>
        <v>0.85973344056854151</v>
      </c>
      <c r="G116">
        <f>'Original Data'!V46</f>
        <v>70</v>
      </c>
      <c r="H116">
        <v>75</v>
      </c>
      <c r="I116">
        <v>80</v>
      </c>
      <c r="J116">
        <v>50</v>
      </c>
      <c r="K116">
        <v>110</v>
      </c>
      <c r="L116">
        <v>90</v>
      </c>
      <c r="M116">
        <v>490</v>
      </c>
      <c r="N116" t="s">
        <v>42</v>
      </c>
      <c r="O116">
        <f>VLOOKUP(N116,'Label to number'!$G$2:$H$29,2,FALSE)</f>
        <v>5</v>
      </c>
      <c r="P116" t="s">
        <v>202</v>
      </c>
      <c r="Q116">
        <v>85</v>
      </c>
      <c r="R116">
        <f>IF('Original Data'!AA46&gt;1200000,1,0)</f>
        <v>0</v>
      </c>
      <c r="S116">
        <f>'Original Data'!AA46</f>
        <v>1059860</v>
      </c>
      <c r="T116">
        <v>1.2</v>
      </c>
      <c r="U116" t="s">
        <v>203</v>
      </c>
      <c r="V116" t="s">
        <v>204</v>
      </c>
      <c r="W116">
        <v>50</v>
      </c>
      <c r="X116" t="s">
        <v>46</v>
      </c>
      <c r="Y116" t="s">
        <v>47</v>
      </c>
      <c r="Z116">
        <v>18.600000000000001</v>
      </c>
      <c r="AA116">
        <v>1</v>
      </c>
      <c r="AB116">
        <v>0</v>
      </c>
    </row>
    <row r="117" spans="1:28">
      <c r="A117" s="3" t="s">
        <v>1812</v>
      </c>
      <c r="B117" t="s">
        <v>1838</v>
      </c>
      <c r="D117">
        <f>COUNTIF(PythonData!A72:C72,'Label to number'!$U$146)</f>
        <v>0</v>
      </c>
      <c r="E117">
        <f>VLOOKUP('Original Data'!U72,'Label to number'!$A$2:$B$11,2,FALSE)</f>
        <v>4</v>
      </c>
      <c r="F117">
        <f>LOG('Original Data'!V72,'Label to number'!$D$3)</f>
        <v>0.85973344056854151</v>
      </c>
      <c r="G117">
        <f>'Original Data'!V72</f>
        <v>70</v>
      </c>
      <c r="H117">
        <v>80</v>
      </c>
      <c r="I117">
        <v>105</v>
      </c>
      <c r="J117">
        <v>70</v>
      </c>
      <c r="K117">
        <v>100</v>
      </c>
      <c r="L117">
        <v>70</v>
      </c>
      <c r="M117">
        <v>490</v>
      </c>
      <c r="N117" t="s">
        <v>42</v>
      </c>
      <c r="O117">
        <f>VLOOKUP(N117,'Label to number'!$G$2:$H$29,2,FALSE)</f>
        <v>5</v>
      </c>
      <c r="P117" t="s">
        <v>284</v>
      </c>
      <c r="Q117">
        <v>65</v>
      </c>
      <c r="R117">
        <f>IF('Original Data'!AA72&gt;1200000,1,0)</f>
        <v>0</v>
      </c>
      <c r="S117">
        <f>'Original Data'!AA72</f>
        <v>1059860</v>
      </c>
      <c r="T117">
        <v>1.7</v>
      </c>
      <c r="U117" t="s">
        <v>287</v>
      </c>
      <c r="V117" t="s">
        <v>288</v>
      </c>
      <c r="W117">
        <v>50</v>
      </c>
      <c r="X117" t="s">
        <v>46</v>
      </c>
      <c r="Y117" t="s">
        <v>47</v>
      </c>
      <c r="Z117">
        <v>15.5</v>
      </c>
      <c r="AA117">
        <v>1</v>
      </c>
      <c r="AB117">
        <v>0</v>
      </c>
    </row>
    <row r="118" spans="1:28">
      <c r="A118" s="3" t="s">
        <v>1867</v>
      </c>
      <c r="B118" t="s">
        <v>1868</v>
      </c>
      <c r="C118" t="s">
        <v>1869</v>
      </c>
      <c r="D118">
        <f>COUNTIF(PythonData!A102:C102,'Label to number'!$U$146)</f>
        <v>0</v>
      </c>
      <c r="E118">
        <f>VLOOKUP('Original Data'!U102,'Label to number'!$A$2:$B$11,2,FALSE)</f>
        <v>4</v>
      </c>
      <c r="F118">
        <f>LOG('Original Data'!V102,'Label to number'!$D$3)</f>
        <v>0.85973344056854151</v>
      </c>
      <c r="G118">
        <f>'Original Data'!V102</f>
        <v>70</v>
      </c>
      <c r="H118">
        <v>60</v>
      </c>
      <c r="I118">
        <v>50</v>
      </c>
      <c r="J118">
        <v>150</v>
      </c>
      <c r="K118">
        <v>80</v>
      </c>
      <c r="L118">
        <v>80</v>
      </c>
      <c r="M118">
        <v>490</v>
      </c>
      <c r="N118" t="s">
        <v>293</v>
      </c>
      <c r="O118">
        <f>VLOOKUP(N118,'Label to number'!$G$2:$H$29,2,FALSE)</f>
        <v>7</v>
      </c>
      <c r="P118" t="s">
        <v>385</v>
      </c>
      <c r="Q118">
        <v>70</v>
      </c>
      <c r="R118">
        <f>IF('Original Data'!AA102&gt;1200000,1,0)</f>
        <v>0</v>
      </c>
      <c r="S118">
        <f>'Original Data'!AA102</f>
        <v>1000000</v>
      </c>
      <c r="T118">
        <v>1.2</v>
      </c>
      <c r="U118" t="s">
        <v>388</v>
      </c>
      <c r="V118" t="s">
        <v>389</v>
      </c>
      <c r="X118" t="s">
        <v>134</v>
      </c>
      <c r="Z118">
        <v>66.599999999999994</v>
      </c>
      <c r="AA118">
        <v>1</v>
      </c>
      <c r="AB118">
        <v>0</v>
      </c>
    </row>
    <row r="119" spans="1:28">
      <c r="A119" s="3" t="s">
        <v>1860</v>
      </c>
      <c r="D119">
        <f>COUNTIF(PythonData!A111:C111,'Label to number'!$U$146)</f>
        <v>0</v>
      </c>
      <c r="E119">
        <f>VLOOKUP('Original Data'!U111,'Label to number'!$A$2:$B$11,2,FALSE)</f>
        <v>4</v>
      </c>
      <c r="F119">
        <f>LOG('Original Data'!V111,'Label to number'!$D$3)</f>
        <v>0.85973344056854151</v>
      </c>
      <c r="G119">
        <f>'Original Data'!V111</f>
        <v>70</v>
      </c>
      <c r="H119">
        <v>65</v>
      </c>
      <c r="I119">
        <v>90</v>
      </c>
      <c r="J119">
        <v>60</v>
      </c>
      <c r="K119">
        <v>85</v>
      </c>
      <c r="L119">
        <v>70</v>
      </c>
      <c r="M119">
        <v>490</v>
      </c>
      <c r="N119" t="s">
        <v>293</v>
      </c>
      <c r="O119">
        <f>VLOOKUP(N119,'Label to number'!$G$2:$H$29,2,FALSE)</f>
        <v>7</v>
      </c>
      <c r="P119" t="s">
        <v>418</v>
      </c>
      <c r="Q119">
        <v>120</v>
      </c>
      <c r="R119">
        <f>IF('Original Data'!AA111&gt;1200000,1,0)</f>
        <v>0</v>
      </c>
      <c r="S119">
        <f>'Original Data'!AA111</f>
        <v>1000000</v>
      </c>
      <c r="T119">
        <v>1.2</v>
      </c>
      <c r="U119" t="s">
        <v>421</v>
      </c>
      <c r="V119" t="s">
        <v>422</v>
      </c>
      <c r="W119">
        <v>50</v>
      </c>
      <c r="X119" t="s">
        <v>47</v>
      </c>
      <c r="Z119">
        <v>9.5</v>
      </c>
      <c r="AA119">
        <v>1</v>
      </c>
      <c r="AB119">
        <v>0</v>
      </c>
    </row>
    <row r="120" spans="1:28">
      <c r="A120" s="3" t="s">
        <v>1793</v>
      </c>
      <c r="B120" t="s">
        <v>1890</v>
      </c>
      <c r="D120">
        <f>COUNTIF(PythonData!A126:C126,'Label to number'!$U$146)</f>
        <v>0</v>
      </c>
      <c r="E120">
        <f>VLOOKUP('Original Data'!U126,'Label to number'!$A$2:$B$11,2,FALSE)</f>
        <v>5</v>
      </c>
      <c r="F120">
        <f>LOG('Original Data'!V126,'Label to number'!$D$3)</f>
        <v>0.85973344056854151</v>
      </c>
      <c r="G120">
        <f>'Original Data'!V126</f>
        <v>70</v>
      </c>
      <c r="H120">
        <v>65</v>
      </c>
      <c r="I120">
        <v>83</v>
      </c>
      <c r="J120">
        <v>105</v>
      </c>
      <c r="K120">
        <v>95</v>
      </c>
      <c r="L120">
        <v>85</v>
      </c>
      <c r="M120">
        <v>490</v>
      </c>
      <c r="N120" t="s">
        <v>42</v>
      </c>
      <c r="O120">
        <f>VLOOKUP(N120,'Label to number'!$G$2:$H$29,2,FALSE)</f>
        <v>5</v>
      </c>
      <c r="P120" t="s">
        <v>474</v>
      </c>
      <c r="Q120">
        <v>57</v>
      </c>
      <c r="R120">
        <f>IF('Original Data'!AA126&gt;1200000,1,0)</f>
        <v>0</v>
      </c>
      <c r="S120">
        <f>'Original Data'!AA126</f>
        <v>1000000</v>
      </c>
      <c r="T120">
        <v>1.1000000000000001</v>
      </c>
      <c r="U120" t="s">
        <v>475</v>
      </c>
      <c r="V120" t="s">
        <v>476</v>
      </c>
      <c r="W120">
        <v>75.400000000000006</v>
      </c>
      <c r="X120" t="s">
        <v>134</v>
      </c>
      <c r="Z120">
        <v>30</v>
      </c>
      <c r="AA120">
        <v>1</v>
      </c>
      <c r="AB120">
        <v>0</v>
      </c>
    </row>
    <row r="121" spans="1:28">
      <c r="A121" s="3" t="s">
        <v>1790</v>
      </c>
      <c r="B121" t="s">
        <v>1828</v>
      </c>
      <c r="C121" t="s">
        <v>1801</v>
      </c>
      <c r="D121">
        <f>COUNTIF(PythonData!A129:C129,'Label to number'!$U$146)</f>
        <v>0</v>
      </c>
      <c r="E121">
        <f>VLOOKUP('Original Data'!U129,'Label to number'!$A$2:$B$11,2,FALSE)</f>
        <v>4</v>
      </c>
      <c r="F121">
        <f>LOG('Original Data'!V129,'Label to number'!$D$3)</f>
        <v>0.85973344056854151</v>
      </c>
      <c r="G121">
        <f>'Original Data'!V129</f>
        <v>70</v>
      </c>
      <c r="H121">
        <v>75</v>
      </c>
      <c r="I121">
        <v>100</v>
      </c>
      <c r="J121">
        <v>110</v>
      </c>
      <c r="K121">
        <v>40</v>
      </c>
      <c r="L121">
        <v>70</v>
      </c>
      <c r="M121">
        <v>490</v>
      </c>
      <c r="N121" t="s">
        <v>42</v>
      </c>
      <c r="O121">
        <f>VLOOKUP(N121,'Label to number'!$G$2:$H$29,2,FALSE)</f>
        <v>5</v>
      </c>
      <c r="P121" t="s">
        <v>486</v>
      </c>
      <c r="Q121">
        <v>95</v>
      </c>
      <c r="R121">
        <f>IF('Original Data'!AA129&gt;1200000,1,0)</f>
        <v>1</v>
      </c>
      <c r="S121">
        <f>'Original Data'!AA129</f>
        <v>1250000</v>
      </c>
      <c r="T121">
        <v>1.4</v>
      </c>
      <c r="U121" t="s">
        <v>487</v>
      </c>
      <c r="V121" t="s">
        <v>488</v>
      </c>
      <c r="W121">
        <v>100</v>
      </c>
      <c r="X121" t="s">
        <v>102</v>
      </c>
      <c r="Z121">
        <v>88.4</v>
      </c>
      <c r="AA121">
        <v>1</v>
      </c>
      <c r="AB121">
        <v>0</v>
      </c>
    </row>
    <row r="122" spans="1:28">
      <c r="A122" s="3" t="s">
        <v>1812</v>
      </c>
      <c r="B122" t="s">
        <v>1881</v>
      </c>
      <c r="D122">
        <f>COUNTIF(PythonData!A183:C183,'Label to number'!$U$146)</f>
        <v>0</v>
      </c>
      <c r="E122">
        <f>VLOOKUP('Original Data'!U183,'Label to number'!$A$2:$B$11,2,FALSE)</f>
        <v>4</v>
      </c>
      <c r="F122">
        <f>LOG('Original Data'!V183,'Label to number'!$D$3)</f>
        <v>0.85973344056854151</v>
      </c>
      <c r="G122">
        <f>'Original Data'!V183</f>
        <v>70</v>
      </c>
      <c r="H122">
        <v>75</v>
      </c>
      <c r="I122">
        <v>80</v>
      </c>
      <c r="J122">
        <v>50</v>
      </c>
      <c r="K122">
        <v>90</v>
      </c>
      <c r="L122">
        <v>100</v>
      </c>
      <c r="M122">
        <v>490</v>
      </c>
      <c r="N122" t="s">
        <v>42</v>
      </c>
      <c r="O122">
        <f>VLOOKUP(N122,'Label to number'!$G$2:$H$29,2,FALSE)</f>
        <v>5</v>
      </c>
      <c r="P122" t="s">
        <v>202</v>
      </c>
      <c r="Q122">
        <v>95</v>
      </c>
      <c r="R122">
        <f>IF('Original Data'!AA183&gt;1200000,1,0)</f>
        <v>0</v>
      </c>
      <c r="S122">
        <f>'Original Data'!AA183</f>
        <v>1059860</v>
      </c>
      <c r="T122">
        <v>0.4</v>
      </c>
      <c r="U122" t="s">
        <v>665</v>
      </c>
      <c r="V122" t="s">
        <v>666</v>
      </c>
      <c r="W122">
        <v>50</v>
      </c>
      <c r="X122" t="s">
        <v>46</v>
      </c>
      <c r="Z122">
        <v>5.8</v>
      </c>
      <c r="AA122">
        <v>2</v>
      </c>
      <c r="AB122">
        <v>0</v>
      </c>
    </row>
    <row r="123" spans="1:28">
      <c r="A123" s="3" t="s">
        <v>1845</v>
      </c>
      <c r="B123" t="s">
        <v>1846</v>
      </c>
      <c r="C123" t="s">
        <v>1847</v>
      </c>
      <c r="D123">
        <f>COUNTIF(PythonData!A200:C200,'Label to number'!$U$146)</f>
        <v>0</v>
      </c>
      <c r="E123">
        <f>VLOOKUP('Original Data'!U200,'Label to number'!$A$2:$B$11,2,FALSE)</f>
        <v>4</v>
      </c>
      <c r="F123">
        <f>LOG('Original Data'!V200,'Label to number'!$D$3)</f>
        <v>0.85973344056854151</v>
      </c>
      <c r="G123">
        <f>'Original Data'!V200</f>
        <v>70</v>
      </c>
      <c r="H123">
        <v>95</v>
      </c>
      <c r="I123">
        <v>75</v>
      </c>
      <c r="J123">
        <v>30</v>
      </c>
      <c r="K123">
        <v>100</v>
      </c>
      <c r="L123">
        <v>110</v>
      </c>
      <c r="M123">
        <v>490</v>
      </c>
      <c r="N123" t="s">
        <v>722</v>
      </c>
      <c r="O123">
        <f>VLOOKUP(N123,'Label to number'!$G$2:$H$29,2,FALSE)</f>
        <v>9</v>
      </c>
      <c r="P123" t="s">
        <v>723</v>
      </c>
      <c r="Q123">
        <v>80</v>
      </c>
      <c r="R123">
        <f>IF('Original Data'!AA200&gt;1200000,1,0)</f>
        <v>0</v>
      </c>
      <c r="S123">
        <f>'Original Data'!AA200</f>
        <v>1000000</v>
      </c>
      <c r="T123">
        <v>2</v>
      </c>
      <c r="U123" t="s">
        <v>724</v>
      </c>
      <c r="V123" t="s">
        <v>725</v>
      </c>
      <c r="W123">
        <v>50</v>
      </c>
      <c r="X123" t="s">
        <v>67</v>
      </c>
      <c r="Y123" t="s">
        <v>266</v>
      </c>
      <c r="Z123">
        <v>79.5</v>
      </c>
      <c r="AA123">
        <v>2</v>
      </c>
      <c r="AB123">
        <v>0</v>
      </c>
    </row>
    <row r="124" spans="1:28">
      <c r="A124" s="3" t="s">
        <v>1851</v>
      </c>
      <c r="B124" t="s">
        <v>1884</v>
      </c>
      <c r="C124" t="s">
        <v>1917</v>
      </c>
      <c r="D124">
        <f>COUNTIF(PythonData!A242:C242,'Label to number'!$U$146)</f>
        <v>0</v>
      </c>
      <c r="E124">
        <f>VLOOKUP('Original Data'!U242,'Label to number'!$A$2:$B$11,2,FALSE)</f>
        <v>4</v>
      </c>
      <c r="F124">
        <f>LOG('Original Data'!V242,'Label to number'!$D$3)</f>
        <v>0.85973344056854151</v>
      </c>
      <c r="G124">
        <f>'Original Data'!V242</f>
        <v>70</v>
      </c>
      <c r="H124">
        <v>95</v>
      </c>
      <c r="I124">
        <v>80</v>
      </c>
      <c r="J124">
        <v>100</v>
      </c>
      <c r="K124">
        <v>40</v>
      </c>
      <c r="L124">
        <v>70</v>
      </c>
      <c r="M124">
        <v>490</v>
      </c>
      <c r="N124" t="s">
        <v>42</v>
      </c>
      <c r="O124">
        <f>VLOOKUP(N124,'Label to number'!$G$2:$H$29,2,FALSE)</f>
        <v>5</v>
      </c>
      <c r="P124" t="s">
        <v>870</v>
      </c>
      <c r="Q124">
        <v>105</v>
      </c>
      <c r="R124">
        <f>IF('Original Data'!AA242&gt;1200000,1,0)</f>
        <v>1</v>
      </c>
      <c r="S124">
        <f>'Original Data'!AA242</f>
        <v>1250000</v>
      </c>
      <c r="T124">
        <v>1.2</v>
      </c>
      <c r="U124" t="s">
        <v>871</v>
      </c>
      <c r="V124" t="s">
        <v>872</v>
      </c>
      <c r="W124">
        <v>0</v>
      </c>
      <c r="X124" t="s">
        <v>102</v>
      </c>
      <c r="Z124">
        <v>75.5</v>
      </c>
      <c r="AA124">
        <v>2</v>
      </c>
      <c r="AB124">
        <v>0</v>
      </c>
    </row>
    <row r="125" spans="1:28">
      <c r="A125" s="3" t="s">
        <v>1867</v>
      </c>
      <c r="B125" t="s">
        <v>1884</v>
      </c>
      <c r="D125">
        <f>COUNTIF(PythonData!A296:C296,'Label to number'!$U$146)</f>
        <v>0</v>
      </c>
      <c r="E125">
        <f>VLOOKUP('Original Data'!U296,'Label to number'!$A$2:$B$11,2,FALSE)</f>
        <v>4</v>
      </c>
      <c r="F125">
        <f>LOG('Original Data'!V296,'Label to number'!$D$3)</f>
        <v>0.85973344056854151</v>
      </c>
      <c r="G125">
        <f>'Original Data'!V296</f>
        <v>70</v>
      </c>
      <c r="H125">
        <v>104</v>
      </c>
      <c r="I125">
        <v>91</v>
      </c>
      <c r="J125">
        <v>68</v>
      </c>
      <c r="K125">
        <v>91</v>
      </c>
      <c r="L125">
        <v>73</v>
      </c>
      <c r="M125">
        <v>490</v>
      </c>
      <c r="N125" t="s">
        <v>42</v>
      </c>
      <c r="O125">
        <f>VLOOKUP(N125,'Label to number'!$G$2:$H$29,2,FALSE)</f>
        <v>5</v>
      </c>
      <c r="P125" t="s">
        <v>1049</v>
      </c>
      <c r="Q125">
        <v>63</v>
      </c>
      <c r="R125">
        <f>IF('Original Data'!AA296&gt;1200000,1,0)</f>
        <v>0</v>
      </c>
      <c r="S125">
        <f>'Original Data'!AA296</f>
        <v>1059860</v>
      </c>
      <c r="T125">
        <v>1.5</v>
      </c>
      <c r="U125" t="s">
        <v>1050</v>
      </c>
      <c r="V125" t="s">
        <v>1051</v>
      </c>
      <c r="W125">
        <v>50</v>
      </c>
      <c r="X125" t="s">
        <v>102</v>
      </c>
      <c r="Z125">
        <v>84</v>
      </c>
      <c r="AA125">
        <v>3</v>
      </c>
      <c r="AB125">
        <v>0</v>
      </c>
    </row>
    <row r="126" spans="1:28">
      <c r="A126" s="3" t="s">
        <v>1975</v>
      </c>
      <c r="B126" t="s">
        <v>1816</v>
      </c>
      <c r="C126" t="s">
        <v>1856</v>
      </c>
      <c r="D126">
        <f>COUNTIF(PythonData!A455:C455,'Label to number'!$U$146)</f>
        <v>0</v>
      </c>
      <c r="E126">
        <f>VLOOKUP('Original Data'!U455,'Label to number'!$A$2:$B$11,2,FALSE)</f>
        <v>4</v>
      </c>
      <c r="F126">
        <f>LOG('Original Data'!V455,'Label to number'!$D$3)</f>
        <v>0.85973344056854151</v>
      </c>
      <c r="G126">
        <f>'Original Data'!V455</f>
        <v>70</v>
      </c>
      <c r="H126">
        <v>83</v>
      </c>
      <c r="I126">
        <v>106</v>
      </c>
      <c r="J126">
        <v>85</v>
      </c>
      <c r="K126">
        <v>86</v>
      </c>
      <c r="L126">
        <v>65</v>
      </c>
      <c r="M126">
        <v>490</v>
      </c>
      <c r="N126" t="s">
        <v>136</v>
      </c>
      <c r="O126">
        <f>VLOOKUP(N126,'Label to number'!$G$2:$H$29,2,FALSE)</f>
        <v>10</v>
      </c>
      <c r="P126" t="s">
        <v>1592</v>
      </c>
      <c r="Q126">
        <v>65</v>
      </c>
      <c r="R126">
        <f>IF('Original Data'!AA455&gt;1200000,1,0)</f>
        <v>0</v>
      </c>
      <c r="S126">
        <f>'Original Data'!AA455</f>
        <v>1000000</v>
      </c>
      <c r="T126">
        <v>1.3</v>
      </c>
      <c r="U126" t="s">
        <v>1595</v>
      </c>
      <c r="V126" t="s">
        <v>1596</v>
      </c>
      <c r="W126">
        <v>50</v>
      </c>
      <c r="X126" t="s">
        <v>47</v>
      </c>
      <c r="Y126" t="s">
        <v>243</v>
      </c>
      <c r="Z126">
        <v>44.4</v>
      </c>
      <c r="AA126">
        <v>4</v>
      </c>
      <c r="AB126">
        <v>0</v>
      </c>
    </row>
    <row r="127" spans="1:28">
      <c r="A127" s="3" t="s">
        <v>1793</v>
      </c>
      <c r="B127" t="s">
        <v>1794</v>
      </c>
      <c r="C127" t="s">
        <v>1795</v>
      </c>
      <c r="D127">
        <f>COUNTIF(PythonData!A27:C27,'Label to number'!$U$146)</f>
        <v>0</v>
      </c>
      <c r="E127">
        <f>VLOOKUP('Original Data'!U27,'Label to number'!$A$2:$B$11,2,FALSE)</f>
        <v>2</v>
      </c>
      <c r="F127">
        <f>LOG('Original Data'!V27,'Label to number'!$D$3)</f>
        <v>0.85973344056854151</v>
      </c>
      <c r="G127">
        <f>'Original Data'!V27</f>
        <v>70</v>
      </c>
      <c r="H127">
        <v>60</v>
      </c>
      <c r="I127">
        <v>85</v>
      </c>
      <c r="J127">
        <v>110</v>
      </c>
      <c r="K127">
        <v>95</v>
      </c>
      <c r="L127">
        <v>85</v>
      </c>
      <c r="M127">
        <v>485</v>
      </c>
      <c r="N127" t="s">
        <v>136</v>
      </c>
      <c r="O127">
        <f>VLOOKUP(N127,'Label to number'!$G$2:$H$29,2,FALSE)</f>
        <v>10</v>
      </c>
      <c r="P127" t="s">
        <v>109</v>
      </c>
      <c r="Q127">
        <v>50</v>
      </c>
      <c r="R127">
        <f>IF('Original Data'!AA27&gt;1200000,1,0)</f>
        <v>0</v>
      </c>
      <c r="S127">
        <f>'Original Data'!AA27</f>
        <v>1000000</v>
      </c>
      <c r="U127" t="s">
        <v>137</v>
      </c>
      <c r="V127" t="s">
        <v>138</v>
      </c>
      <c r="W127">
        <v>50</v>
      </c>
      <c r="X127" t="s">
        <v>134</v>
      </c>
      <c r="Y127" t="s">
        <v>134</v>
      </c>
      <c r="AA127">
        <v>1</v>
      </c>
      <c r="AB127">
        <v>0</v>
      </c>
    </row>
    <row r="128" spans="1:28">
      <c r="A128" s="3" t="s">
        <v>1877</v>
      </c>
      <c r="B128" t="s">
        <v>1878</v>
      </c>
      <c r="C128" t="s">
        <v>1872</v>
      </c>
      <c r="D128">
        <f>COUNTIF(PythonData!A113:C113,'Label to number'!$U$146)</f>
        <v>0</v>
      </c>
      <c r="E128">
        <f>VLOOKUP('Original Data'!U113,'Label to number'!$A$2:$B$11,2,FALSE)</f>
        <v>4</v>
      </c>
      <c r="F128">
        <f>LOG('Original Data'!V113,'Label to number'!$D$3)</f>
        <v>0.85973344056854151</v>
      </c>
      <c r="G128">
        <f>'Original Data'!V113</f>
        <v>70</v>
      </c>
      <c r="H128">
        <v>105</v>
      </c>
      <c r="I128">
        <v>130</v>
      </c>
      <c r="J128">
        <v>40</v>
      </c>
      <c r="K128">
        <v>45</v>
      </c>
      <c r="L128">
        <v>45</v>
      </c>
      <c r="M128">
        <v>485</v>
      </c>
      <c r="N128" t="s">
        <v>293</v>
      </c>
      <c r="O128">
        <f>VLOOKUP(N128,'Label to number'!$G$2:$H$29,2,FALSE)</f>
        <v>7</v>
      </c>
      <c r="P128" t="s">
        <v>154</v>
      </c>
      <c r="Q128">
        <v>120</v>
      </c>
      <c r="R128">
        <f>IF('Original Data'!AA113&gt;1200000,1,0)</f>
        <v>1</v>
      </c>
      <c r="S128">
        <f>'Original Data'!AA113</f>
        <v>1250000</v>
      </c>
      <c r="T128">
        <v>1.9</v>
      </c>
      <c r="U128" t="s">
        <v>427</v>
      </c>
      <c r="V128" t="s">
        <v>428</v>
      </c>
      <c r="W128">
        <v>50</v>
      </c>
      <c r="X128" t="s">
        <v>142</v>
      </c>
      <c r="Y128" t="s">
        <v>300</v>
      </c>
      <c r="Z128">
        <v>120</v>
      </c>
      <c r="AA128">
        <v>1</v>
      </c>
      <c r="AB128">
        <v>0</v>
      </c>
    </row>
    <row r="129" spans="1:28">
      <c r="A129" s="3" t="s">
        <v>1885</v>
      </c>
      <c r="B129" t="s">
        <v>1911</v>
      </c>
      <c r="C129" t="s">
        <v>1886</v>
      </c>
      <c r="D129">
        <f>COUNTIF(PythonData!A227:C227,'Label to number'!$U$146)</f>
        <v>0</v>
      </c>
      <c r="E129">
        <f>VLOOKUP('Original Data'!U227,'Label to number'!$A$2:$B$11,2,FALSE)</f>
        <v>5</v>
      </c>
      <c r="F129">
        <f>LOG('Original Data'!V227,'Label to number'!$D$3)</f>
        <v>0.85973344056854151</v>
      </c>
      <c r="G129">
        <f>'Original Data'!V227</f>
        <v>70</v>
      </c>
      <c r="H129">
        <v>85</v>
      </c>
      <c r="I129">
        <v>40</v>
      </c>
      <c r="J129">
        <v>70</v>
      </c>
      <c r="K129">
        <v>80</v>
      </c>
      <c r="L129">
        <v>140</v>
      </c>
      <c r="M129">
        <v>485</v>
      </c>
      <c r="N129" t="s">
        <v>170</v>
      </c>
      <c r="O129">
        <f>VLOOKUP(N129,'Label to number'!$G$2:$H$29,2,FALSE)</f>
        <v>2</v>
      </c>
      <c r="P129" t="s">
        <v>819</v>
      </c>
      <c r="Q129">
        <v>70</v>
      </c>
      <c r="R129">
        <f>IF('Original Data'!AA227&gt;1200000,1,0)</f>
        <v>1</v>
      </c>
      <c r="S129">
        <f>'Original Data'!AA227</f>
        <v>1250000</v>
      </c>
      <c r="T129">
        <v>2.1</v>
      </c>
      <c r="U129" t="s">
        <v>820</v>
      </c>
      <c r="V129" t="s">
        <v>821</v>
      </c>
      <c r="W129">
        <v>50</v>
      </c>
      <c r="X129" t="s">
        <v>67</v>
      </c>
      <c r="Y129" t="s">
        <v>62</v>
      </c>
      <c r="Z129">
        <v>220</v>
      </c>
      <c r="AA129">
        <v>2</v>
      </c>
      <c r="AB129">
        <v>0</v>
      </c>
    </row>
    <row r="130" spans="1:28">
      <c r="A130" s="3" t="s">
        <v>1885</v>
      </c>
      <c r="B130" t="s">
        <v>1886</v>
      </c>
      <c r="D130">
        <f>COUNTIF(PythonData!A368:C368,'Label to number'!$U$146)</f>
        <v>0</v>
      </c>
      <c r="E130">
        <f>VLOOKUP('Original Data'!U368,'Label to number'!$A$2:$B$11,2,FALSE)</f>
        <v>4</v>
      </c>
      <c r="F130">
        <f>LOG('Original Data'!V368,'Label to number'!$D$3)</f>
        <v>0.85973344056854151</v>
      </c>
      <c r="G130">
        <f>'Original Data'!V368</f>
        <v>70</v>
      </c>
      <c r="H130">
        <v>55</v>
      </c>
      <c r="I130">
        <v>104</v>
      </c>
      <c r="J130">
        <v>52</v>
      </c>
      <c r="K130">
        <v>94</v>
      </c>
      <c r="L130">
        <v>75</v>
      </c>
      <c r="M130">
        <v>485</v>
      </c>
      <c r="N130" t="s">
        <v>293</v>
      </c>
      <c r="O130">
        <f>VLOOKUP(N130,'Label to number'!$G$2:$H$29,2,FALSE)</f>
        <v>7</v>
      </c>
      <c r="P130" t="s">
        <v>1298</v>
      </c>
      <c r="Q130">
        <v>105</v>
      </c>
      <c r="R130">
        <f>IF('Original Data'!AA368&gt;1200000,1,0)</f>
        <v>0</v>
      </c>
      <c r="S130">
        <f>'Original Data'!AA368</f>
        <v>600000</v>
      </c>
      <c r="T130">
        <v>1.7</v>
      </c>
      <c r="U130" t="s">
        <v>1299</v>
      </c>
      <c r="V130" t="s">
        <v>1300</v>
      </c>
      <c r="W130">
        <v>50</v>
      </c>
      <c r="X130" t="s">
        <v>67</v>
      </c>
      <c r="Z130">
        <v>27</v>
      </c>
      <c r="AA130">
        <v>3</v>
      </c>
      <c r="AB130">
        <v>0</v>
      </c>
    </row>
    <row r="131" spans="1:28">
      <c r="A131" s="3" t="s">
        <v>1885</v>
      </c>
      <c r="B131" t="s">
        <v>1852</v>
      </c>
      <c r="D131">
        <f>COUNTIF(PythonData!A369:C369,'Label to number'!$U$146)</f>
        <v>0</v>
      </c>
      <c r="E131">
        <f>VLOOKUP('Original Data'!U369,'Label to number'!$A$2:$B$11,2,FALSE)</f>
        <v>4</v>
      </c>
      <c r="F131">
        <f>LOG('Original Data'!V369,'Label to number'!$D$3)</f>
        <v>0.85973344056854151</v>
      </c>
      <c r="G131">
        <f>'Original Data'!V369</f>
        <v>70</v>
      </c>
      <c r="H131">
        <v>55</v>
      </c>
      <c r="I131">
        <v>84</v>
      </c>
      <c r="J131">
        <v>52</v>
      </c>
      <c r="K131">
        <v>114</v>
      </c>
      <c r="L131">
        <v>75</v>
      </c>
      <c r="M131">
        <v>485</v>
      </c>
      <c r="N131" t="s">
        <v>293</v>
      </c>
      <c r="O131">
        <f>VLOOKUP(N131,'Label to number'!$G$2:$H$29,2,FALSE)</f>
        <v>7</v>
      </c>
      <c r="P131" t="s">
        <v>1302</v>
      </c>
      <c r="Q131">
        <v>105</v>
      </c>
      <c r="R131">
        <f>IF('Original Data'!AA369&gt;1200000,1,0)</f>
        <v>0</v>
      </c>
      <c r="S131">
        <f>'Original Data'!AA369</f>
        <v>600000</v>
      </c>
      <c r="T131">
        <v>1.8</v>
      </c>
      <c r="U131" t="s">
        <v>1303</v>
      </c>
      <c r="V131" t="s">
        <v>1304</v>
      </c>
      <c r="W131">
        <v>50</v>
      </c>
      <c r="X131" t="s">
        <v>67</v>
      </c>
      <c r="Z131">
        <v>22.6</v>
      </c>
      <c r="AA131">
        <v>3</v>
      </c>
      <c r="AB131">
        <v>0</v>
      </c>
    </row>
    <row r="132" spans="1:28">
      <c r="A132" s="3" t="s">
        <v>1885</v>
      </c>
      <c r="B132" t="s">
        <v>1878</v>
      </c>
      <c r="C132" t="s">
        <v>1842</v>
      </c>
      <c r="D132">
        <f>COUNTIF(PythonData!A370:C370,'Label to number'!$U$146)</f>
        <v>0</v>
      </c>
      <c r="E132">
        <f>VLOOKUP('Original Data'!U370,'Label to number'!$A$2:$B$11,2,FALSE)</f>
        <v>8</v>
      </c>
      <c r="F132">
        <f>LOG('Original Data'!V370,'Label to number'!$D$3)</f>
        <v>0.85973344056854151</v>
      </c>
      <c r="G132">
        <f>'Original Data'!V370</f>
        <v>70</v>
      </c>
      <c r="H132">
        <v>100</v>
      </c>
      <c r="I132">
        <v>90</v>
      </c>
      <c r="J132">
        <v>55</v>
      </c>
      <c r="K132">
        <v>45</v>
      </c>
      <c r="L132">
        <v>65</v>
      </c>
      <c r="M132">
        <v>485</v>
      </c>
      <c r="N132" t="s">
        <v>170</v>
      </c>
      <c r="O132">
        <f>VLOOKUP(N132,'Label to number'!$G$2:$H$29,2,FALSE)</f>
        <v>2</v>
      </c>
      <c r="P132" t="s">
        <v>1306</v>
      </c>
      <c r="Q132">
        <v>130</v>
      </c>
      <c r="R132">
        <f>IF('Original Data'!AA370&gt;1200000,1,0)</f>
        <v>1</v>
      </c>
      <c r="S132">
        <f>'Original Data'!AA370</f>
        <v>1250000</v>
      </c>
      <c r="T132">
        <v>1</v>
      </c>
      <c r="U132" t="s">
        <v>1307</v>
      </c>
      <c r="V132" t="s">
        <v>1308</v>
      </c>
      <c r="W132">
        <v>88.1</v>
      </c>
      <c r="X132" t="s">
        <v>67</v>
      </c>
      <c r="Y132" t="s">
        <v>300</v>
      </c>
      <c r="Z132">
        <v>23.4</v>
      </c>
      <c r="AA132">
        <v>3</v>
      </c>
      <c r="AB132">
        <v>0</v>
      </c>
    </row>
    <row r="133" spans="1:28">
      <c r="A133" s="3" t="s">
        <v>1790</v>
      </c>
      <c r="B133" t="s">
        <v>1872</v>
      </c>
      <c r="D133">
        <f>COUNTIF(PythonData!A399:C399,'Label to number'!$U$146)</f>
        <v>0</v>
      </c>
      <c r="E133">
        <f>VLOOKUP('Original Data'!U399,'Label to number'!$A$2:$B$11,2,FALSE)</f>
        <v>3</v>
      </c>
      <c r="F133">
        <f>LOG('Original Data'!V399,'Label to number'!$D$3)</f>
        <v>0.85973344056854151</v>
      </c>
      <c r="G133">
        <f>'Original Data'!V399</f>
        <v>70</v>
      </c>
      <c r="H133">
        <v>85</v>
      </c>
      <c r="I133">
        <v>120</v>
      </c>
      <c r="J133">
        <v>100</v>
      </c>
      <c r="K133">
        <v>50</v>
      </c>
      <c r="L133">
        <v>60</v>
      </c>
      <c r="M133">
        <v>485</v>
      </c>
      <c r="N133" t="s">
        <v>42</v>
      </c>
      <c r="O133">
        <f>VLOOKUP(N133,'Label to number'!$G$2:$H$29,2,FALSE)</f>
        <v>5</v>
      </c>
      <c r="P133" t="s">
        <v>1402</v>
      </c>
      <c r="Q133">
        <v>70</v>
      </c>
      <c r="R133">
        <f>IF('Original Data'!AA399&gt;1200000,1,0)</f>
        <v>0</v>
      </c>
      <c r="S133">
        <f>'Original Data'!AA399</f>
        <v>1059860</v>
      </c>
      <c r="T133">
        <v>1.2</v>
      </c>
      <c r="U133" t="s">
        <v>1403</v>
      </c>
      <c r="V133" t="s">
        <v>1404</v>
      </c>
      <c r="W133">
        <v>50</v>
      </c>
      <c r="X133" t="s">
        <v>102</v>
      </c>
      <c r="Y133" t="s">
        <v>62</v>
      </c>
      <c r="Z133">
        <v>24.9</v>
      </c>
      <c r="AA133">
        <v>4</v>
      </c>
      <c r="AB133">
        <v>0</v>
      </c>
    </row>
    <row r="134" spans="1:28">
      <c r="A134" s="3" t="s">
        <v>1905</v>
      </c>
      <c r="B134" t="s">
        <v>1811</v>
      </c>
      <c r="D134">
        <f>COUNTIF(PythonData!A443:C443,'Label to number'!$U$146)</f>
        <v>0</v>
      </c>
      <c r="E134">
        <f>VLOOKUP('Original Data'!U443,'Label to number'!$A$2:$B$11,2,FALSE)</f>
        <v>6</v>
      </c>
      <c r="F134">
        <f>LOG('Original Data'!V443,'Label to number'!$D$3)</f>
        <v>0.85973344056854151</v>
      </c>
      <c r="G134">
        <f>'Original Data'!V443</f>
        <v>70</v>
      </c>
      <c r="H134">
        <v>50</v>
      </c>
      <c r="I134">
        <v>92</v>
      </c>
      <c r="J134">
        <v>35</v>
      </c>
      <c r="K134">
        <v>92</v>
      </c>
      <c r="L134">
        <v>108</v>
      </c>
      <c r="M134">
        <v>485</v>
      </c>
      <c r="N134" t="s">
        <v>267</v>
      </c>
      <c r="O134">
        <f>VLOOKUP(N134,'Label to number'!$G$2:$H$29,2,FALSE)</f>
        <v>12</v>
      </c>
      <c r="P134" t="s">
        <v>1551</v>
      </c>
      <c r="Q134">
        <v>108</v>
      </c>
      <c r="R134">
        <f>IF('Original Data'!AA443&gt;1200000,1,0)</f>
        <v>0</v>
      </c>
      <c r="S134">
        <f>'Original Data'!AA443</f>
        <v>1000000</v>
      </c>
      <c r="T134">
        <v>1</v>
      </c>
      <c r="U134" t="s">
        <v>1552</v>
      </c>
      <c r="V134" t="s">
        <v>1553</v>
      </c>
      <c r="W134">
        <v>50</v>
      </c>
      <c r="X134" t="s">
        <v>359</v>
      </c>
      <c r="Y134" t="s">
        <v>112</v>
      </c>
      <c r="Z134">
        <v>108</v>
      </c>
      <c r="AA134">
        <v>4</v>
      </c>
      <c r="AB134">
        <v>0</v>
      </c>
    </row>
    <row r="135" spans="1:28">
      <c r="A135" s="3" t="s">
        <v>1802</v>
      </c>
      <c r="B135" t="s">
        <v>1803</v>
      </c>
      <c r="C135" t="s">
        <v>1805</v>
      </c>
      <c r="D135">
        <f>COUNTIF(PythonData!A37:C37,'Label to number'!$U$146)</f>
        <v>0</v>
      </c>
      <c r="E135">
        <f>VLOOKUP('Original Data'!U37,'Label to number'!$A$2:$B$11,2,FALSE)</f>
        <v>2</v>
      </c>
      <c r="F135">
        <f>LOG('Original Data'!V37,'Label to number'!$D$3)</f>
        <v>1</v>
      </c>
      <c r="G135">
        <f>'Original Data'!V37</f>
        <v>140</v>
      </c>
      <c r="H135">
        <v>95</v>
      </c>
      <c r="I135">
        <v>70</v>
      </c>
      <c r="J135">
        <v>60</v>
      </c>
      <c r="K135">
        <v>95</v>
      </c>
      <c r="L135">
        <v>90</v>
      </c>
      <c r="M135">
        <v>483</v>
      </c>
      <c r="N135" t="s">
        <v>170</v>
      </c>
      <c r="O135">
        <f>VLOOKUP(N135,'Label to number'!$G$2:$H$29,2,FALSE)</f>
        <v>2</v>
      </c>
      <c r="P135" t="s">
        <v>165</v>
      </c>
      <c r="Q135">
        <v>73</v>
      </c>
      <c r="R135">
        <f>IF('Original Data'!AA37&gt;1200000,1,0)</f>
        <v>0</v>
      </c>
      <c r="S135">
        <f>'Original Data'!AA37</f>
        <v>800000</v>
      </c>
      <c r="T135">
        <v>1.3</v>
      </c>
      <c r="U135" t="s">
        <v>171</v>
      </c>
      <c r="V135" t="s">
        <v>172</v>
      </c>
      <c r="W135">
        <v>24.6</v>
      </c>
      <c r="X135" t="s">
        <v>168</v>
      </c>
      <c r="Z135">
        <v>40</v>
      </c>
      <c r="AA135">
        <v>1</v>
      </c>
      <c r="AB135">
        <v>0</v>
      </c>
    </row>
    <row r="136" spans="1:28">
      <c r="A136" s="3" t="s">
        <v>1863</v>
      </c>
      <c r="B136" t="s">
        <v>1864</v>
      </c>
      <c r="C136" t="s">
        <v>1834</v>
      </c>
      <c r="D136">
        <f>COUNTIF(PythonData!A98:C98,'Label to number'!$U$146)</f>
        <v>0</v>
      </c>
      <c r="E136">
        <f>VLOOKUP('Original Data'!U98,'Label to number'!$A$2:$B$11,2,FALSE)</f>
        <v>4</v>
      </c>
      <c r="F136">
        <f>LOG('Original Data'!V98,'Label to number'!$D$3)</f>
        <v>0.85973344056854151</v>
      </c>
      <c r="G136">
        <f>'Original Data'!V98</f>
        <v>70</v>
      </c>
      <c r="H136">
        <v>85</v>
      </c>
      <c r="I136">
        <v>73</v>
      </c>
      <c r="J136">
        <v>67</v>
      </c>
      <c r="K136">
        <v>73</v>
      </c>
      <c r="L136">
        <v>115</v>
      </c>
      <c r="M136">
        <v>483</v>
      </c>
      <c r="N136" t="s">
        <v>136</v>
      </c>
      <c r="O136">
        <f>VLOOKUP(N136,'Label to number'!$G$2:$H$29,2,FALSE)</f>
        <v>10</v>
      </c>
      <c r="P136" t="s">
        <v>371</v>
      </c>
      <c r="Q136">
        <v>70</v>
      </c>
      <c r="R136">
        <f>IF('Original Data'!AA98&gt;1200000,1,0)</f>
        <v>0</v>
      </c>
      <c r="S136">
        <f>'Original Data'!AA98</f>
        <v>1000000</v>
      </c>
      <c r="T136">
        <v>1.6</v>
      </c>
      <c r="U136" t="s">
        <v>374</v>
      </c>
      <c r="V136" t="s">
        <v>375</v>
      </c>
      <c r="W136">
        <v>50</v>
      </c>
      <c r="X136" t="s">
        <v>266</v>
      </c>
      <c r="Z136">
        <v>75.599999999999994</v>
      </c>
      <c r="AA136">
        <v>1</v>
      </c>
      <c r="AB136">
        <v>0</v>
      </c>
    </row>
    <row r="137" spans="1:28">
      <c r="A137" s="3" t="s">
        <v>1979</v>
      </c>
      <c r="B137" t="s">
        <v>1920</v>
      </c>
      <c r="C137" t="s">
        <v>1858</v>
      </c>
      <c r="D137">
        <f>COUNTIF(PythonData!A425:C425,'Label to number'!$U$146)</f>
        <v>0</v>
      </c>
      <c r="E137">
        <f>VLOOKUP('Original Data'!U425,'Label to number'!$A$2:$B$11,2,FALSE)</f>
        <v>4</v>
      </c>
      <c r="F137">
        <f>LOG('Original Data'!V425,'Label to number'!$D$3)</f>
        <v>0.93191084909710109</v>
      </c>
      <c r="G137">
        <f>'Original Data'!V425</f>
        <v>100</v>
      </c>
      <c r="H137">
        <v>75</v>
      </c>
      <c r="I137">
        <v>100</v>
      </c>
      <c r="J137">
        <v>115</v>
      </c>
      <c r="K137">
        <v>60</v>
      </c>
      <c r="L137">
        <v>66</v>
      </c>
      <c r="M137">
        <v>482</v>
      </c>
      <c r="N137" t="s">
        <v>42</v>
      </c>
      <c r="O137">
        <f>VLOOKUP(N137,'Label to number'!$G$2:$H$29,2,FALSE)</f>
        <v>5</v>
      </c>
      <c r="P137" t="s">
        <v>692</v>
      </c>
      <c r="Q137">
        <v>66</v>
      </c>
      <c r="R137">
        <f>IF('Original Data'!AA425&gt;1200000,1,0)</f>
        <v>0</v>
      </c>
      <c r="S137">
        <f>'Original Data'!AA425</f>
        <v>800000</v>
      </c>
      <c r="T137">
        <v>1.2</v>
      </c>
      <c r="U137" t="s">
        <v>1489</v>
      </c>
      <c r="V137" t="s">
        <v>1490</v>
      </c>
      <c r="W137">
        <v>50</v>
      </c>
      <c r="X137" t="s">
        <v>102</v>
      </c>
      <c r="Z137">
        <v>20.3</v>
      </c>
      <c r="AA137">
        <v>4</v>
      </c>
      <c r="AB137">
        <v>0</v>
      </c>
    </row>
    <row r="138" spans="1:28">
      <c r="A138" s="3" t="s">
        <v>1935</v>
      </c>
      <c r="B138" t="s">
        <v>1783</v>
      </c>
      <c r="C138" t="s">
        <v>1934</v>
      </c>
      <c r="D138">
        <f>COUNTIF(PythonData!A225:C225,'Label to number'!$U$146)</f>
        <v>0</v>
      </c>
      <c r="E138">
        <f>VLOOKUP('Original Data'!U225,'Label to number'!$A$2:$B$11,2,FALSE)</f>
        <v>4</v>
      </c>
      <c r="F138">
        <f>LOG('Original Data'!V225,'Label to number'!$D$3)</f>
        <v>0.85973344056854151</v>
      </c>
      <c r="G138">
        <f>'Original Data'!V225</f>
        <v>70</v>
      </c>
      <c r="H138">
        <v>75</v>
      </c>
      <c r="I138">
        <v>105</v>
      </c>
      <c r="J138">
        <v>45</v>
      </c>
      <c r="K138">
        <v>105</v>
      </c>
      <c r="L138">
        <v>75</v>
      </c>
      <c r="M138">
        <v>480</v>
      </c>
      <c r="N138" t="s">
        <v>136</v>
      </c>
      <c r="O138">
        <f>VLOOKUP(N138,'Label to number'!$G$2:$H$29,2,FALSE)</f>
        <v>10</v>
      </c>
      <c r="P138" t="s">
        <v>808</v>
      </c>
      <c r="Q138">
        <v>75</v>
      </c>
      <c r="R138">
        <f>IF('Original Data'!AA225&gt;1200000,1,0)</f>
        <v>0</v>
      </c>
      <c r="S138">
        <f>'Original Data'!AA225</f>
        <v>1000000</v>
      </c>
      <c r="T138">
        <v>0.9</v>
      </c>
      <c r="U138" t="s">
        <v>812</v>
      </c>
      <c r="V138" t="s">
        <v>813</v>
      </c>
      <c r="W138">
        <v>50</v>
      </c>
      <c r="X138" t="s">
        <v>67</v>
      </c>
      <c r="Z138">
        <v>28.5</v>
      </c>
      <c r="AA138">
        <v>2</v>
      </c>
      <c r="AB138">
        <v>0</v>
      </c>
    </row>
    <row r="139" spans="1:28">
      <c r="A139" s="3" t="s">
        <v>1885</v>
      </c>
      <c r="B139" t="s">
        <v>1776</v>
      </c>
      <c r="C139" t="s">
        <v>1846</v>
      </c>
      <c r="D139">
        <f>COUNTIF(PythonData!A273:C273,'Label to number'!$U$146)</f>
        <v>0</v>
      </c>
      <c r="E139">
        <f>VLOOKUP('Original Data'!U273,'Label to number'!$A$2:$B$11,2,FALSE)</f>
        <v>3</v>
      </c>
      <c r="F139">
        <f>LOG('Original Data'!V273,'Label to number'!$D$3)</f>
        <v>0.85973344056854151</v>
      </c>
      <c r="G139">
        <f>'Original Data'!V273</f>
        <v>70</v>
      </c>
      <c r="H139">
        <v>80</v>
      </c>
      <c r="I139">
        <v>70</v>
      </c>
      <c r="J139">
        <v>70</v>
      </c>
      <c r="K139">
        <v>90</v>
      </c>
      <c r="L139">
        <v>100</v>
      </c>
      <c r="M139">
        <v>480</v>
      </c>
      <c r="N139" t="s">
        <v>42</v>
      </c>
      <c r="O139">
        <f>VLOOKUP(N139,'Label to number'!$G$2:$H$29,2,FALSE)</f>
        <v>5</v>
      </c>
      <c r="P139" t="s">
        <v>966</v>
      </c>
      <c r="Q139">
        <v>70</v>
      </c>
      <c r="R139">
        <f>IF('Original Data'!AA273&gt;1200000,1,0)</f>
        <v>0</v>
      </c>
      <c r="S139">
        <f>'Original Data'!AA273</f>
        <v>1059860</v>
      </c>
      <c r="T139">
        <v>1.5</v>
      </c>
      <c r="U139" t="s">
        <v>967</v>
      </c>
      <c r="V139" t="s">
        <v>968</v>
      </c>
      <c r="W139">
        <v>50</v>
      </c>
      <c r="X139" t="s">
        <v>67</v>
      </c>
      <c r="Y139" t="s">
        <v>46</v>
      </c>
      <c r="Z139">
        <v>55</v>
      </c>
      <c r="AA139">
        <v>3</v>
      </c>
      <c r="AB139">
        <v>0</v>
      </c>
    </row>
    <row r="140" spans="1:28">
      <c r="A140" s="3" t="s">
        <v>1812</v>
      </c>
      <c r="B140" t="s">
        <v>1850</v>
      </c>
      <c r="C140" t="s">
        <v>1931</v>
      </c>
      <c r="D140">
        <f>COUNTIF(PythonData!A276:C276,'Label to number'!$U$146)</f>
        <v>0</v>
      </c>
      <c r="E140">
        <f>VLOOKUP('Original Data'!U276,'Label to number'!$A$2:$B$11,2,FALSE)</f>
        <v>3</v>
      </c>
      <c r="F140">
        <f>LOG('Original Data'!V276,'Label to number'!$D$3)</f>
        <v>0.85973344056854151</v>
      </c>
      <c r="G140">
        <f>'Original Data'!V276</f>
        <v>70</v>
      </c>
      <c r="H140">
        <v>90</v>
      </c>
      <c r="I140">
        <v>100</v>
      </c>
      <c r="J140">
        <v>80</v>
      </c>
      <c r="K140">
        <v>90</v>
      </c>
      <c r="L140">
        <v>60</v>
      </c>
      <c r="M140">
        <v>480</v>
      </c>
      <c r="N140" t="s">
        <v>42</v>
      </c>
      <c r="O140">
        <f>VLOOKUP(N140,'Label to number'!$G$2:$H$29,2,FALSE)</f>
        <v>5</v>
      </c>
      <c r="P140" t="s">
        <v>976</v>
      </c>
      <c r="Q140">
        <v>60</v>
      </c>
      <c r="R140">
        <f>IF('Original Data'!AA276&gt;1200000,1,0)</f>
        <v>0</v>
      </c>
      <c r="S140">
        <f>'Original Data'!AA276</f>
        <v>1059860</v>
      </c>
      <c r="T140">
        <v>1.3</v>
      </c>
      <c r="U140" t="s">
        <v>977</v>
      </c>
      <c r="V140" t="s">
        <v>978</v>
      </c>
      <c r="W140">
        <v>50</v>
      </c>
      <c r="X140" t="s">
        <v>46</v>
      </c>
      <c r="Y140" t="s">
        <v>112</v>
      </c>
      <c r="Z140">
        <v>59.6</v>
      </c>
      <c r="AA140">
        <v>3</v>
      </c>
      <c r="AB140">
        <v>0</v>
      </c>
    </row>
    <row r="141" spans="1:28">
      <c r="A141" s="3" t="s">
        <v>1784</v>
      </c>
      <c r="B141" t="s">
        <v>1944</v>
      </c>
      <c r="C141" t="s">
        <v>1923</v>
      </c>
      <c r="D141">
        <f>COUNTIF(PythonData!A303:C303,'Label to number'!$U$146)</f>
        <v>0</v>
      </c>
      <c r="E141">
        <f>VLOOKUP('Original Data'!U303,'Label to number'!$A$2:$B$11,2,FALSE)</f>
        <v>5</v>
      </c>
      <c r="F141">
        <f>LOG('Original Data'!V303,'Label to number'!$D$3)</f>
        <v>0.71946688113708268</v>
      </c>
      <c r="G141">
        <f>'Original Data'!V303</f>
        <v>35</v>
      </c>
      <c r="H141">
        <v>50</v>
      </c>
      <c r="I141">
        <v>85</v>
      </c>
      <c r="J141">
        <v>20</v>
      </c>
      <c r="K141">
        <v>85</v>
      </c>
      <c r="L141">
        <v>115</v>
      </c>
      <c r="M141">
        <v>480</v>
      </c>
      <c r="N141" t="s">
        <v>42</v>
      </c>
      <c r="O141">
        <f>VLOOKUP(N141,'Label to number'!$G$2:$H$29,2,FALSE)</f>
        <v>5</v>
      </c>
      <c r="P141" t="s">
        <v>719</v>
      </c>
      <c r="Q141">
        <v>125</v>
      </c>
      <c r="R141">
        <f>IF('Original Data'!AA303&gt;1200000,1,0)</f>
        <v>0</v>
      </c>
      <c r="S141">
        <f>'Original Data'!AA303</f>
        <v>1059860</v>
      </c>
      <c r="T141">
        <v>0.5</v>
      </c>
      <c r="U141" t="s">
        <v>1074</v>
      </c>
      <c r="V141" t="s">
        <v>1075</v>
      </c>
      <c r="W141">
        <v>50</v>
      </c>
      <c r="X141" t="s">
        <v>112</v>
      </c>
      <c r="Y141" t="s">
        <v>359</v>
      </c>
      <c r="Z141">
        <v>11</v>
      </c>
      <c r="AA141">
        <v>3</v>
      </c>
      <c r="AB141">
        <v>0</v>
      </c>
    </row>
    <row r="142" spans="1:28">
      <c r="A142" s="3" t="s">
        <v>1865</v>
      </c>
      <c r="B142" t="s">
        <v>1928</v>
      </c>
      <c r="C142" t="s">
        <v>1801</v>
      </c>
      <c r="D142">
        <f>COUNTIF(PythonData!A304:C304,'Label to number'!$U$146)</f>
        <v>0</v>
      </c>
      <c r="E142">
        <f>VLOOKUP('Original Data'!U304,'Label to number'!$A$2:$B$11,2,FALSE)</f>
        <v>4</v>
      </c>
      <c r="F142">
        <f>LOG('Original Data'!V304,'Label to number'!$D$3)</f>
        <v>0.85973344056854151</v>
      </c>
      <c r="G142">
        <f>'Original Data'!V304</f>
        <v>70</v>
      </c>
      <c r="H142">
        <v>50</v>
      </c>
      <c r="I142">
        <v>105</v>
      </c>
      <c r="J142">
        <v>50</v>
      </c>
      <c r="K142">
        <v>55</v>
      </c>
      <c r="L142">
        <v>95</v>
      </c>
      <c r="M142">
        <v>480</v>
      </c>
      <c r="N142" t="s">
        <v>42</v>
      </c>
      <c r="O142">
        <f>VLOOKUP(N142,'Label to number'!$G$2:$H$29,2,FALSE)</f>
        <v>5</v>
      </c>
      <c r="P142" t="s">
        <v>1077</v>
      </c>
      <c r="Q142">
        <v>125</v>
      </c>
      <c r="R142">
        <f>IF('Original Data'!AA304&gt;1200000,1,0)</f>
        <v>0</v>
      </c>
      <c r="S142">
        <f>'Original Data'!AA304</f>
        <v>800000</v>
      </c>
      <c r="T142">
        <v>0.6</v>
      </c>
      <c r="U142" t="s">
        <v>1078</v>
      </c>
      <c r="V142" t="s">
        <v>1079</v>
      </c>
      <c r="W142">
        <v>50</v>
      </c>
      <c r="X142" t="s">
        <v>323</v>
      </c>
      <c r="Y142" t="s">
        <v>168</v>
      </c>
      <c r="Z142">
        <v>11.5</v>
      </c>
      <c r="AA142">
        <v>3</v>
      </c>
      <c r="AB142">
        <v>0</v>
      </c>
    </row>
    <row r="143" spans="1:28">
      <c r="A143" s="3" t="s">
        <v>1990</v>
      </c>
      <c r="B143" t="s">
        <v>1967</v>
      </c>
      <c r="D143">
        <f>COUNTIF(PythonData!A479:C479,'Label to number'!$U$146)</f>
        <v>0</v>
      </c>
      <c r="E143">
        <f>VLOOKUP('Original Data'!U479,'Label to number'!$A$2:$B$11,2,FALSE)</f>
        <v>4</v>
      </c>
      <c r="F143">
        <f>LOG('Original Data'!V479,'Label to number'!$D$3)</f>
        <v>0.85973344056854151</v>
      </c>
      <c r="G143">
        <f>'Original Data'!V479</f>
        <v>70</v>
      </c>
      <c r="H143">
        <v>70</v>
      </c>
      <c r="I143">
        <v>80</v>
      </c>
      <c r="J143">
        <v>110</v>
      </c>
      <c r="K143">
        <v>80</v>
      </c>
      <c r="L143">
        <v>70</v>
      </c>
      <c r="M143">
        <v>480</v>
      </c>
      <c r="N143" t="s">
        <v>136</v>
      </c>
      <c r="O143">
        <f>VLOOKUP(N143,'Label to number'!$G$2:$H$29,2,FALSE)</f>
        <v>10</v>
      </c>
      <c r="P143" t="s">
        <v>1670</v>
      </c>
      <c r="Q143">
        <v>70</v>
      </c>
      <c r="R143">
        <f>IF('Original Data'!AA479&gt;1200000,1,0)</f>
        <v>0</v>
      </c>
      <c r="S143">
        <f>'Original Data'!AA479</f>
        <v>1000000</v>
      </c>
      <c r="T143">
        <v>1.3</v>
      </c>
      <c r="U143" t="s">
        <v>1671</v>
      </c>
      <c r="V143" t="s">
        <v>1672</v>
      </c>
      <c r="W143">
        <v>0</v>
      </c>
      <c r="X143" t="s">
        <v>143</v>
      </c>
      <c r="Y143" t="s">
        <v>359</v>
      </c>
      <c r="Z143">
        <v>26.6</v>
      </c>
      <c r="AA143">
        <v>4</v>
      </c>
      <c r="AB143">
        <v>0</v>
      </c>
    </row>
    <row r="144" spans="1:28">
      <c r="A144" s="3" t="s">
        <v>1994</v>
      </c>
      <c r="D144">
        <f>COUNTIF(PythonData!A490:C490,'Label to number'!$U$146)</f>
        <v>0</v>
      </c>
      <c r="E144">
        <f>VLOOKUP('Original Data'!U490,'Label to number'!$A$2:$B$11,2,FALSE)</f>
        <v>8</v>
      </c>
      <c r="F144">
        <f>LOG('Original Data'!V490,'Label to number'!$D$3)</f>
        <v>0.85973344056854151</v>
      </c>
      <c r="G144">
        <f>'Original Data'!V490</f>
        <v>70</v>
      </c>
      <c r="H144">
        <v>80</v>
      </c>
      <c r="I144">
        <v>80</v>
      </c>
      <c r="J144">
        <v>80</v>
      </c>
      <c r="K144">
        <v>80</v>
      </c>
      <c r="L144">
        <v>80</v>
      </c>
      <c r="M144">
        <v>480</v>
      </c>
      <c r="N144" t="s">
        <v>430</v>
      </c>
      <c r="O144">
        <f>VLOOKUP(N144,'Label to number'!$G$2:$H$29,2,FALSE)</f>
        <v>3</v>
      </c>
      <c r="P144" t="s">
        <v>1707</v>
      </c>
      <c r="Q144">
        <v>80</v>
      </c>
      <c r="R144">
        <f>IF('Original Data'!AA490&gt;1200000,1,0)</f>
        <v>1</v>
      </c>
      <c r="S144">
        <f>'Original Data'!AA490</f>
        <v>1250000</v>
      </c>
      <c r="T144">
        <v>0.4</v>
      </c>
      <c r="U144" t="s">
        <v>1708</v>
      </c>
      <c r="V144" t="s">
        <v>1709</v>
      </c>
      <c r="X144" t="s">
        <v>67</v>
      </c>
      <c r="Z144">
        <v>3.1</v>
      </c>
      <c r="AA144">
        <v>4</v>
      </c>
      <c r="AB144">
        <v>0</v>
      </c>
    </row>
    <row r="145" spans="1:28">
      <c r="A145" s="3" t="s">
        <v>1905</v>
      </c>
      <c r="B145" t="s">
        <v>1792</v>
      </c>
      <c r="D145">
        <f>COUNTIF(PythonData!A151:C151,'Label to number'!$U$146)</f>
        <v>0</v>
      </c>
      <c r="E145">
        <f>VLOOKUP('Original Data'!U151,'Label to number'!$A$2:$B$11,2,FALSE)</f>
        <v>10</v>
      </c>
      <c r="G145">
        <v>70</v>
      </c>
      <c r="H145">
        <v>106</v>
      </c>
      <c r="I145">
        <v>150</v>
      </c>
      <c r="J145">
        <v>140</v>
      </c>
      <c r="K145">
        <v>194</v>
      </c>
      <c r="L145">
        <v>120</v>
      </c>
      <c r="M145">
        <v>780</v>
      </c>
      <c r="N145" t="s">
        <v>545</v>
      </c>
      <c r="O145">
        <f>VLOOKUP(N145,'Label to number'!$G$2:$H$29,2,FALSE)</f>
        <v>1</v>
      </c>
      <c r="P145" t="s">
        <v>565</v>
      </c>
      <c r="Q145">
        <v>70</v>
      </c>
      <c r="R145">
        <f>IF('Original Data'!AA151&gt;1200000,1,0)</f>
        <v>1</v>
      </c>
      <c r="S145">
        <f>'Original Data'!AA151</f>
        <v>1250000</v>
      </c>
      <c r="T145">
        <v>2</v>
      </c>
      <c r="U145" t="s">
        <v>566</v>
      </c>
      <c r="V145" t="s">
        <v>567</v>
      </c>
      <c r="X145" t="s">
        <v>266</v>
      </c>
      <c r="Z145">
        <v>122</v>
      </c>
      <c r="AA145">
        <v>1</v>
      </c>
      <c r="AB145">
        <v>1</v>
      </c>
    </row>
    <row r="146" spans="1:28">
      <c r="A146" s="3" t="s">
        <v>1970</v>
      </c>
      <c r="D146">
        <f>COUNTIF(PythonData!A385:C385,'Label to number'!$U$146)</f>
        <v>0</v>
      </c>
      <c r="E146">
        <f>VLOOKUP('Original Data'!U385,'Label to number'!$A$2:$B$11,2,FALSE)</f>
        <v>10</v>
      </c>
      <c r="F146" t="e">
        <f>LOG('Original Data'!V385,'Label to number'!$D$3)</f>
        <v>#NUM!</v>
      </c>
      <c r="G146">
        <v>70</v>
      </c>
      <c r="H146">
        <v>105</v>
      </c>
      <c r="I146">
        <v>180</v>
      </c>
      <c r="J146">
        <v>115</v>
      </c>
      <c r="K146">
        <v>180</v>
      </c>
      <c r="L146">
        <v>100</v>
      </c>
      <c r="M146">
        <v>780</v>
      </c>
      <c r="N146" t="s">
        <v>42</v>
      </c>
      <c r="O146">
        <f>VLOOKUP(N146,'Label to number'!$G$2:$H$29,2,FALSE)</f>
        <v>5</v>
      </c>
      <c r="P146" t="s">
        <v>1357</v>
      </c>
      <c r="Q146">
        <v>100</v>
      </c>
      <c r="R146">
        <f>IF('Original Data'!AA385&gt;1200000,1,0)</f>
        <v>1</v>
      </c>
      <c r="S146">
        <f>'Original Data'!AA385</f>
        <v>1250000</v>
      </c>
      <c r="T146">
        <v>7</v>
      </c>
      <c r="U146" t="s">
        <v>1358</v>
      </c>
      <c r="V146" t="s">
        <v>1359</v>
      </c>
      <c r="X146" t="s">
        <v>558</v>
      </c>
      <c r="Y146" t="s">
        <v>62</v>
      </c>
      <c r="Z146">
        <v>206.5</v>
      </c>
      <c r="AA146">
        <v>3</v>
      </c>
      <c r="AB146">
        <v>1</v>
      </c>
    </row>
    <row r="147" spans="1:28">
      <c r="A147" s="3" t="s">
        <v>1968</v>
      </c>
      <c r="D147">
        <f>COUNTIF(PythonData!A383:C383,'Label to number'!$U$146)</f>
        <v>1</v>
      </c>
      <c r="E147">
        <f>VLOOKUP('Original Data'!U383,'Label to number'!$A$2:$B$11,2,FALSE)</f>
        <v>10</v>
      </c>
      <c r="F147" t="e">
        <f>LOG('Original Data'!V383,'Label to number'!$D$3)</f>
        <v>#NUM!</v>
      </c>
      <c r="G147">
        <v>70</v>
      </c>
      <c r="H147">
        <v>100</v>
      </c>
      <c r="I147">
        <v>150</v>
      </c>
      <c r="J147">
        <v>90</v>
      </c>
      <c r="K147">
        <v>180</v>
      </c>
      <c r="L147">
        <v>160</v>
      </c>
      <c r="M147">
        <v>770</v>
      </c>
      <c r="N147" t="s">
        <v>545</v>
      </c>
      <c r="O147">
        <f>VLOOKUP(N147,'Label to number'!$G$2:$H$29,2,FALSE)</f>
        <v>1</v>
      </c>
      <c r="P147" t="s">
        <v>1349</v>
      </c>
      <c r="Q147">
        <v>90</v>
      </c>
      <c r="R147">
        <f>IF('Original Data'!AA383&gt;1200000,1,0)</f>
        <v>1</v>
      </c>
      <c r="S147">
        <f>'Original Data'!AA383</f>
        <v>1250000</v>
      </c>
      <c r="T147">
        <v>4.5</v>
      </c>
      <c r="U147" t="s">
        <v>1350</v>
      </c>
      <c r="V147" t="s">
        <v>1351</v>
      </c>
      <c r="X147" t="s">
        <v>67</v>
      </c>
      <c r="Z147">
        <v>352</v>
      </c>
      <c r="AA147">
        <v>3</v>
      </c>
      <c r="AB147">
        <v>1</v>
      </c>
    </row>
    <row r="148" spans="1:28">
      <c r="A148" s="3" t="s">
        <v>1854</v>
      </c>
      <c r="B148" t="s">
        <v>1869</v>
      </c>
      <c r="C148" t="s">
        <v>1908</v>
      </c>
      <c r="D148">
        <f>COUNTIF(PythonData!A436:C436,'Label to number'!$U$146)</f>
        <v>0</v>
      </c>
      <c r="E148">
        <f>VLOOKUP('Original Data'!U436,'Label to number'!$A$2:$B$11,2,FALSE)</f>
        <v>4</v>
      </c>
      <c r="F148">
        <f>LOG('Original Data'!V436,'Label to number'!$D$3)</f>
        <v>0.85973344056854151</v>
      </c>
      <c r="G148">
        <f>'Original Data'!V436</f>
        <v>70</v>
      </c>
      <c r="H148">
        <v>103</v>
      </c>
      <c r="I148">
        <v>93</v>
      </c>
      <c r="J148">
        <v>84</v>
      </c>
      <c r="K148">
        <v>71</v>
      </c>
      <c r="L148">
        <v>61</v>
      </c>
      <c r="M148">
        <v>479</v>
      </c>
      <c r="N148" t="s">
        <v>293</v>
      </c>
      <c r="O148">
        <f>VLOOKUP(N148,'Label to number'!$G$2:$H$29,2,FALSE)</f>
        <v>7</v>
      </c>
      <c r="P148" t="s">
        <v>1523</v>
      </c>
      <c r="Q148">
        <v>67</v>
      </c>
      <c r="R148">
        <f>IF('Original Data'!AA436&gt;1200000,1,0)</f>
        <v>0</v>
      </c>
      <c r="S148">
        <f>'Original Data'!AA436</f>
        <v>1000000</v>
      </c>
      <c r="T148">
        <v>1</v>
      </c>
      <c r="U148" t="s">
        <v>1526</v>
      </c>
      <c r="V148" t="s">
        <v>1527</v>
      </c>
      <c r="W148">
        <v>50</v>
      </c>
      <c r="X148" t="s">
        <v>47</v>
      </c>
      <c r="Y148" t="s">
        <v>112</v>
      </c>
      <c r="Z148">
        <v>38</v>
      </c>
      <c r="AA148">
        <v>4</v>
      </c>
      <c r="AB148">
        <v>0</v>
      </c>
    </row>
    <row r="149" spans="1:28">
      <c r="A149" s="3" t="s">
        <v>1851</v>
      </c>
      <c r="B149" t="s">
        <v>1852</v>
      </c>
      <c r="C149" t="s">
        <v>1853</v>
      </c>
      <c r="D149">
        <f>COUNTIF(PythonData!A88:C88,'Label to number'!$U$146)</f>
        <v>0</v>
      </c>
      <c r="E149">
        <f>VLOOKUP('Original Data'!U88,'Label to number'!$A$2:$B$11,2,FALSE)</f>
        <v>4</v>
      </c>
      <c r="F149">
        <f>LOG('Original Data'!V88,'Label to number'!$D$3)</f>
        <v>0.85973344056854151</v>
      </c>
      <c r="G149">
        <f>'Original Data'!V88</f>
        <v>70</v>
      </c>
      <c r="H149">
        <v>90</v>
      </c>
      <c r="I149">
        <v>70</v>
      </c>
      <c r="J149">
        <v>70</v>
      </c>
      <c r="K149">
        <v>70</v>
      </c>
      <c r="L149">
        <v>95</v>
      </c>
      <c r="M149">
        <v>475</v>
      </c>
      <c r="N149" t="s">
        <v>136</v>
      </c>
      <c r="O149">
        <f>VLOOKUP(N149,'Label to number'!$G$2:$H$29,2,FALSE)</f>
        <v>10</v>
      </c>
      <c r="P149" t="s">
        <v>338</v>
      </c>
      <c r="Q149">
        <v>80</v>
      </c>
      <c r="R149">
        <f>IF('Original Data'!AA88&gt;1200000,1,0)</f>
        <v>0</v>
      </c>
      <c r="S149">
        <f>'Original Data'!AA88</f>
        <v>1000000</v>
      </c>
      <c r="T149">
        <v>1.7</v>
      </c>
      <c r="U149" t="s">
        <v>341</v>
      </c>
      <c r="V149" t="s">
        <v>342</v>
      </c>
      <c r="W149">
        <v>50</v>
      </c>
      <c r="X149" t="s">
        <v>67</v>
      </c>
      <c r="Y149" t="s">
        <v>143</v>
      </c>
      <c r="Z149">
        <v>120</v>
      </c>
      <c r="AA149">
        <v>1</v>
      </c>
      <c r="AB149">
        <v>0</v>
      </c>
    </row>
    <row r="150" spans="1:28">
      <c r="A150" s="3" t="s">
        <v>1865</v>
      </c>
      <c r="B150" t="s">
        <v>1866</v>
      </c>
      <c r="C150" t="s">
        <v>1801</v>
      </c>
      <c r="D150">
        <f>COUNTIF(PythonData!A100:C100,'Label to number'!$U$146)</f>
        <v>0</v>
      </c>
      <c r="E150">
        <f>VLOOKUP('Original Data'!U100,'Label to number'!$A$2:$B$11,2,FALSE)</f>
        <v>4</v>
      </c>
      <c r="F150">
        <f>LOG('Original Data'!V100,'Label to number'!$D$3)</f>
        <v>0.85973344056854151</v>
      </c>
      <c r="G150">
        <f>'Original Data'!V100</f>
        <v>70</v>
      </c>
      <c r="H150">
        <v>55</v>
      </c>
      <c r="I150">
        <v>130</v>
      </c>
      <c r="J150">
        <v>75</v>
      </c>
      <c r="K150">
        <v>50</v>
      </c>
      <c r="L150">
        <v>50</v>
      </c>
      <c r="M150">
        <v>475</v>
      </c>
      <c r="N150" t="s">
        <v>293</v>
      </c>
      <c r="O150">
        <f>VLOOKUP(N150,'Label to number'!$G$2:$H$29,2,FALSE)</f>
        <v>7</v>
      </c>
      <c r="P150" t="s">
        <v>381</v>
      </c>
      <c r="Q150">
        <v>115</v>
      </c>
      <c r="R150">
        <f>IF('Original Data'!AA100&gt;1200000,1,0)</f>
        <v>0</v>
      </c>
      <c r="S150">
        <f>'Original Data'!AA100</f>
        <v>1000000</v>
      </c>
      <c r="T150">
        <v>1.3</v>
      </c>
      <c r="U150" t="s">
        <v>382</v>
      </c>
      <c r="V150" t="s">
        <v>383</v>
      </c>
      <c r="W150">
        <v>50</v>
      </c>
      <c r="X150" t="s">
        <v>67</v>
      </c>
      <c r="Z150">
        <v>60</v>
      </c>
      <c r="AA150">
        <v>1</v>
      </c>
      <c r="AB150">
        <v>0</v>
      </c>
    </row>
    <row r="151" spans="1:28">
      <c r="A151" s="3" t="s">
        <v>1969</v>
      </c>
      <c r="D151">
        <f>COUNTIF(PythonData!A384:C384,'Label to number'!$U$146)</f>
        <v>0</v>
      </c>
      <c r="E151">
        <f>VLOOKUP('Original Data'!U384,'Label to number'!$A$2:$B$11,2,FALSE)</f>
        <v>10</v>
      </c>
      <c r="F151" t="e">
        <f>LOG('Original Data'!V384,'Label to number'!$D$3)</f>
        <v>#NUM!</v>
      </c>
      <c r="G151">
        <v>70</v>
      </c>
      <c r="H151">
        <v>100</v>
      </c>
      <c r="I151">
        <v>180</v>
      </c>
      <c r="J151">
        <v>90</v>
      </c>
      <c r="K151">
        <v>150</v>
      </c>
      <c r="L151">
        <v>90</v>
      </c>
      <c r="M151">
        <v>770</v>
      </c>
      <c r="N151" t="s">
        <v>545</v>
      </c>
      <c r="O151">
        <f>VLOOKUP(N151,'Label to number'!$G$2:$H$29,2,FALSE)</f>
        <v>1</v>
      </c>
      <c r="P151" t="s">
        <v>1353</v>
      </c>
      <c r="Q151">
        <v>160</v>
      </c>
      <c r="R151">
        <f>IF('Original Data'!AA384&gt;1200000,1,0)</f>
        <v>1</v>
      </c>
      <c r="S151">
        <f>'Original Data'!AA384</f>
        <v>1250000</v>
      </c>
      <c r="T151">
        <v>3.5</v>
      </c>
      <c r="U151" t="s">
        <v>1354</v>
      </c>
      <c r="V151" t="s">
        <v>1355</v>
      </c>
      <c r="X151" t="s">
        <v>142</v>
      </c>
      <c r="Z151">
        <v>950</v>
      </c>
      <c r="AA151">
        <v>3</v>
      </c>
      <c r="AB151">
        <v>1</v>
      </c>
    </row>
    <row r="152" spans="1:28">
      <c r="A152" s="3" t="s">
        <v>1996</v>
      </c>
      <c r="D152">
        <f>COUNTIF(PythonData!A494:C494,'Label to number'!$U$146)</f>
        <v>0</v>
      </c>
      <c r="E152">
        <f>VLOOKUP('Original Data'!U494,'Label to number'!$A$2:$B$11,2,FALSE)</f>
        <v>10</v>
      </c>
      <c r="G152">
        <v>70</v>
      </c>
      <c r="H152">
        <v>120</v>
      </c>
      <c r="I152">
        <v>120</v>
      </c>
      <c r="J152">
        <v>120</v>
      </c>
      <c r="K152">
        <v>120</v>
      </c>
      <c r="L152">
        <v>120</v>
      </c>
      <c r="M152">
        <v>720</v>
      </c>
      <c r="N152" t="s">
        <v>545</v>
      </c>
      <c r="O152">
        <f>VLOOKUP(N152,'Label to number'!$G$2:$H$29,2,FALSE)</f>
        <v>1</v>
      </c>
      <c r="P152" t="s">
        <v>1722</v>
      </c>
      <c r="Q152">
        <v>120</v>
      </c>
      <c r="R152">
        <f>IF('Original Data'!AA494&gt;1200000,1,0)</f>
        <v>1</v>
      </c>
      <c r="S152">
        <f>'Original Data'!AA494</f>
        <v>1250000</v>
      </c>
      <c r="T152">
        <v>3.2</v>
      </c>
      <c r="U152" t="s">
        <v>1723</v>
      </c>
      <c r="V152" t="s">
        <v>1724</v>
      </c>
      <c r="X152" t="s">
        <v>102</v>
      </c>
      <c r="Z152">
        <v>320</v>
      </c>
      <c r="AA152">
        <v>4</v>
      </c>
      <c r="AB152">
        <v>1</v>
      </c>
    </row>
    <row r="153" spans="1:28">
      <c r="A153" s="3" t="s">
        <v>1796</v>
      </c>
      <c r="B153" t="s">
        <v>1911</v>
      </c>
      <c r="D153">
        <f>COUNTIF(PythonData!A333:C333,'Label to number'!$U$146)</f>
        <v>0</v>
      </c>
      <c r="E153">
        <f>VLOOKUP('Original Data'!U333,'Label to number'!$A$2:$B$11,2,FALSE)</f>
        <v>4</v>
      </c>
      <c r="F153">
        <f>LOG('Original Data'!V333,'Label to number'!$D$3)</f>
        <v>0.71946688113708268</v>
      </c>
      <c r="G153">
        <f>'Original Data'!V333</f>
        <v>35</v>
      </c>
      <c r="H153">
        <v>70</v>
      </c>
      <c r="I153">
        <v>115</v>
      </c>
      <c r="J153">
        <v>55</v>
      </c>
      <c r="K153">
        <v>115</v>
      </c>
      <c r="L153">
        <v>60</v>
      </c>
      <c r="M153">
        <v>475</v>
      </c>
      <c r="N153" t="s">
        <v>293</v>
      </c>
      <c r="O153">
        <f>VLOOKUP(N153,'Label to number'!$G$2:$H$29,2,FALSE)</f>
        <v>7</v>
      </c>
      <c r="P153" t="s">
        <v>1176</v>
      </c>
      <c r="Q153">
        <v>60</v>
      </c>
      <c r="R153">
        <f>IF('Original Data'!AA333&gt;1200000,1,0)</f>
        <v>0</v>
      </c>
      <c r="S153">
        <f>'Original Data'!AA333</f>
        <v>1059860</v>
      </c>
      <c r="T153">
        <v>1.3</v>
      </c>
      <c r="U153" t="s">
        <v>1177</v>
      </c>
      <c r="V153" t="s">
        <v>1178</v>
      </c>
      <c r="W153">
        <v>50</v>
      </c>
      <c r="X153" t="s">
        <v>46</v>
      </c>
      <c r="Y153" t="s">
        <v>112</v>
      </c>
      <c r="Z153">
        <v>77.400000000000006</v>
      </c>
      <c r="AA153">
        <v>3</v>
      </c>
      <c r="AB153">
        <v>0</v>
      </c>
    </row>
    <row r="154" spans="1:28">
      <c r="A154" s="3" t="s">
        <v>1978</v>
      </c>
      <c r="B154" t="s">
        <v>1960</v>
      </c>
      <c r="C154" t="s">
        <v>1820</v>
      </c>
      <c r="D154">
        <f>COUNTIF(PythonData!A424:C424,'Label to number'!$U$146)</f>
        <v>0</v>
      </c>
      <c r="E154">
        <f>VLOOKUP('Original Data'!U424,'Label to number'!$A$2:$B$11,2,FALSE)</f>
        <v>4</v>
      </c>
      <c r="F154">
        <f>LOG('Original Data'!V424,'Label to number'!$D$3)</f>
        <v>0.85973344056854151</v>
      </c>
      <c r="G154">
        <f>'Original Data'!V424</f>
        <v>70</v>
      </c>
      <c r="H154">
        <v>111</v>
      </c>
      <c r="I154">
        <v>83</v>
      </c>
      <c r="J154">
        <v>39</v>
      </c>
      <c r="K154">
        <v>92</v>
      </c>
      <c r="L154">
        <v>82</v>
      </c>
      <c r="M154">
        <v>475</v>
      </c>
      <c r="N154" t="s">
        <v>136</v>
      </c>
      <c r="O154">
        <f>VLOOKUP(N154,'Label to number'!$G$2:$H$29,2,FALSE)</f>
        <v>10</v>
      </c>
      <c r="P154" t="s">
        <v>1483</v>
      </c>
      <c r="Q154">
        <v>68</v>
      </c>
      <c r="R154">
        <f>IF('Original Data'!AA424&gt;1200000,1,0)</f>
        <v>0</v>
      </c>
      <c r="S154">
        <f>'Original Data'!AA424</f>
        <v>1000000</v>
      </c>
      <c r="T154">
        <v>0.9</v>
      </c>
      <c r="U154" t="s">
        <v>1486</v>
      </c>
      <c r="V154" t="s">
        <v>1487</v>
      </c>
      <c r="W154">
        <v>50</v>
      </c>
      <c r="X154" t="s">
        <v>67</v>
      </c>
      <c r="Y154" t="s">
        <v>142</v>
      </c>
      <c r="Z154">
        <v>29.9</v>
      </c>
      <c r="AA154">
        <v>4</v>
      </c>
      <c r="AB154">
        <v>0</v>
      </c>
    </row>
    <row r="155" spans="1:28">
      <c r="A155" s="3" t="s">
        <v>1851</v>
      </c>
      <c r="B155" t="s">
        <v>1788</v>
      </c>
      <c r="C155" t="s">
        <v>1801</v>
      </c>
      <c r="D155">
        <f>COUNTIF(PythonData!A298:C298,'Label to number'!$U$146)</f>
        <v>0</v>
      </c>
      <c r="E155">
        <f>VLOOKUP('Original Data'!U298,'Label to number'!$A$2:$B$11,2,FALSE)</f>
        <v>4</v>
      </c>
      <c r="F155">
        <f>LOG('Original Data'!V298,'Label to number'!$D$3)</f>
        <v>0.85973344056854151</v>
      </c>
      <c r="G155">
        <f>'Original Data'!V298</f>
        <v>70</v>
      </c>
      <c r="H155">
        <v>144</v>
      </c>
      <c r="I155">
        <v>120</v>
      </c>
      <c r="J155">
        <v>50</v>
      </c>
      <c r="K155">
        <v>40</v>
      </c>
      <c r="L155">
        <v>60</v>
      </c>
      <c r="M155">
        <v>474</v>
      </c>
      <c r="N155" t="s">
        <v>262</v>
      </c>
      <c r="O155">
        <f>VLOOKUP(N155,'Label to number'!$G$2:$H$29,2,FALSE)</f>
        <v>24</v>
      </c>
      <c r="P155" t="s">
        <v>1056</v>
      </c>
      <c r="Q155">
        <v>60</v>
      </c>
      <c r="R155">
        <f>IF('Original Data'!AA298&gt;1200000,1,0)</f>
        <v>1</v>
      </c>
      <c r="S155">
        <f>'Original Data'!AA298</f>
        <v>1640000</v>
      </c>
      <c r="T155">
        <v>2.2999999999999998</v>
      </c>
      <c r="U155" t="s">
        <v>1057</v>
      </c>
      <c r="V155" t="s">
        <v>1058</v>
      </c>
      <c r="W155">
        <v>75.400000000000006</v>
      </c>
      <c r="X155" t="s">
        <v>243</v>
      </c>
      <c r="Z155">
        <v>253.8</v>
      </c>
      <c r="AA155">
        <v>3</v>
      </c>
      <c r="AB155">
        <v>0</v>
      </c>
    </row>
    <row r="156" spans="1:28">
      <c r="A156" s="3" t="s">
        <v>1905</v>
      </c>
      <c r="B156" t="s">
        <v>1792</v>
      </c>
      <c r="D156">
        <f>COUNTIF(PythonData!A417:C417,'Label to number'!$U$146)</f>
        <v>0</v>
      </c>
      <c r="E156">
        <f>VLOOKUP('Original Data'!U417,'Label to number'!$A$2:$B$11,2,FALSE)</f>
        <v>3</v>
      </c>
      <c r="F156">
        <f>LOG('Original Data'!V417,'Label to number'!$D$3)</f>
        <v>0.85973344056854151</v>
      </c>
      <c r="G156">
        <f>'Original Data'!V417</f>
        <v>70</v>
      </c>
      <c r="H156">
        <v>70</v>
      </c>
      <c r="I156">
        <v>80</v>
      </c>
      <c r="J156">
        <v>40</v>
      </c>
      <c r="K156">
        <v>80</v>
      </c>
      <c r="L156">
        <v>102</v>
      </c>
      <c r="M156">
        <v>474</v>
      </c>
      <c r="N156" t="s">
        <v>42</v>
      </c>
      <c r="O156">
        <f>VLOOKUP(N156,'Label to number'!$G$2:$H$29,2,FALSE)</f>
        <v>5</v>
      </c>
      <c r="P156" t="s">
        <v>1462</v>
      </c>
      <c r="Q156">
        <v>102</v>
      </c>
      <c r="R156">
        <f>IF('Original Data'!AA417&gt;1200000,1,0)</f>
        <v>0</v>
      </c>
      <c r="S156">
        <f>'Original Data'!AA417</f>
        <v>1059860</v>
      </c>
      <c r="T156">
        <v>1.2</v>
      </c>
      <c r="U156" t="s">
        <v>1463</v>
      </c>
      <c r="V156" t="s">
        <v>1464</v>
      </c>
      <c r="W156">
        <v>0</v>
      </c>
      <c r="X156" t="s">
        <v>79</v>
      </c>
      <c r="Y156" t="s">
        <v>62</v>
      </c>
      <c r="Z156">
        <v>38.5</v>
      </c>
      <c r="AA156">
        <v>4</v>
      </c>
      <c r="AB156">
        <v>0</v>
      </c>
    </row>
    <row r="157" spans="1:28">
      <c r="A157" s="3" t="s">
        <v>1787</v>
      </c>
      <c r="B157" t="s">
        <v>1850</v>
      </c>
      <c r="C157" t="s">
        <v>1785</v>
      </c>
      <c r="D157">
        <f>COUNTIF(PythonData!A86:C86,'Label to number'!$U$146)</f>
        <v>0</v>
      </c>
      <c r="E157">
        <f>VLOOKUP('Original Data'!U86,'Label to number'!$A$2:$B$11,2,FALSE)</f>
        <v>4</v>
      </c>
      <c r="F157">
        <f>LOG('Original Data'!V86,'Label to number'!$D$3)</f>
        <v>0.85973344056854151</v>
      </c>
      <c r="G157">
        <f>'Original Data'!V86</f>
        <v>70</v>
      </c>
      <c r="H157">
        <v>60</v>
      </c>
      <c r="I157">
        <v>110</v>
      </c>
      <c r="J157">
        <v>110</v>
      </c>
      <c r="K157">
        <v>60</v>
      </c>
      <c r="L157">
        <v>60</v>
      </c>
      <c r="M157">
        <v>470</v>
      </c>
      <c r="N157" t="s">
        <v>42</v>
      </c>
      <c r="O157">
        <f>VLOOKUP(N157,'Label to number'!$G$2:$H$29,2,FALSE)</f>
        <v>5</v>
      </c>
      <c r="P157" t="s">
        <v>334</v>
      </c>
      <c r="Q157">
        <v>70</v>
      </c>
      <c r="R157">
        <f>IF('Original Data'!AA86&gt;1200000,1,0)</f>
        <v>0</v>
      </c>
      <c r="S157">
        <f>'Original Data'!AA86</f>
        <v>1000000</v>
      </c>
      <c r="T157">
        <v>1.8</v>
      </c>
      <c r="U157" t="s">
        <v>335</v>
      </c>
      <c r="V157" t="s">
        <v>336</v>
      </c>
      <c r="W157">
        <v>50</v>
      </c>
      <c r="X157" t="s">
        <v>102</v>
      </c>
      <c r="Y157" t="s">
        <v>62</v>
      </c>
      <c r="Z157">
        <v>85.2</v>
      </c>
      <c r="AA157">
        <v>1</v>
      </c>
      <c r="AB157">
        <v>0</v>
      </c>
    </row>
    <row r="158" spans="1:28">
      <c r="A158" s="3" t="s">
        <v>1833</v>
      </c>
      <c r="B158" t="s">
        <v>1850</v>
      </c>
      <c r="C158" t="s">
        <v>1914</v>
      </c>
      <c r="D158">
        <f>COUNTIF(PythonData!A179:C179,'Label to number'!$U$146)</f>
        <v>0</v>
      </c>
      <c r="E158">
        <f>VLOOKUP('Original Data'!U179,'Label to number'!$A$2:$B$11,2,FALSE)</f>
        <v>4</v>
      </c>
      <c r="F158">
        <f>LOG('Original Data'!V179,'Label to number'!$D$3)</f>
        <v>0.85973344056854151</v>
      </c>
      <c r="G158">
        <f>'Original Data'!V179</f>
        <v>70</v>
      </c>
      <c r="H158">
        <v>65</v>
      </c>
      <c r="I158">
        <v>75</v>
      </c>
      <c r="J158">
        <v>95</v>
      </c>
      <c r="K158">
        <v>95</v>
      </c>
      <c r="L158">
        <v>70</v>
      </c>
      <c r="M158">
        <v>470</v>
      </c>
      <c r="N158" t="s">
        <v>136</v>
      </c>
      <c r="O158">
        <f>VLOOKUP(N158,'Label to number'!$G$2:$H$29,2,FALSE)</f>
        <v>10</v>
      </c>
      <c r="P158" t="s">
        <v>653</v>
      </c>
      <c r="Q158">
        <v>70</v>
      </c>
      <c r="R158">
        <f>IF('Original Data'!AA179&gt;1200000,1,0)</f>
        <v>0</v>
      </c>
      <c r="S158">
        <f>'Original Data'!AA179</f>
        <v>1000000</v>
      </c>
      <c r="T158">
        <v>1.5</v>
      </c>
      <c r="U158" t="s">
        <v>654</v>
      </c>
      <c r="V158" t="s">
        <v>655</v>
      </c>
      <c r="W158">
        <v>50</v>
      </c>
      <c r="X158" t="s">
        <v>266</v>
      </c>
      <c r="Y158" t="s">
        <v>62</v>
      </c>
      <c r="Z158">
        <v>15</v>
      </c>
      <c r="AA158">
        <v>2</v>
      </c>
      <c r="AB158">
        <v>0</v>
      </c>
    </row>
    <row r="159" spans="1:28">
      <c r="A159" s="3" t="s">
        <v>1958</v>
      </c>
      <c r="B159" t="s">
        <v>1807</v>
      </c>
      <c r="C159" t="s">
        <v>1866</v>
      </c>
      <c r="D159">
        <f>COUNTIF(PythonData!A325:C325,'Label to number'!$U$146)</f>
        <v>0</v>
      </c>
      <c r="E159">
        <f>VLOOKUP('Original Data'!U325,'Label to number'!$A$2:$B$11,2,FALSE)</f>
        <v>4</v>
      </c>
      <c r="F159">
        <f>LOG('Original Data'!V325,'Label to number'!$D$3)</f>
        <v>0.85973344056854151</v>
      </c>
      <c r="G159">
        <f>'Original Data'!V325</f>
        <v>70</v>
      </c>
      <c r="H159">
        <v>70</v>
      </c>
      <c r="I159">
        <v>85</v>
      </c>
      <c r="J159">
        <v>20</v>
      </c>
      <c r="K159">
        <v>85</v>
      </c>
      <c r="L159">
        <v>70</v>
      </c>
      <c r="M159">
        <v>470</v>
      </c>
      <c r="N159" t="s">
        <v>119</v>
      </c>
      <c r="O159">
        <f>VLOOKUP(N159,'Label to number'!$G$2:$H$29,2,FALSE)</f>
        <v>11</v>
      </c>
      <c r="P159" t="s">
        <v>1149</v>
      </c>
      <c r="Q159">
        <v>140</v>
      </c>
      <c r="R159">
        <f>IF('Original Data'!AA325&gt;1200000,1,0)</f>
        <v>0</v>
      </c>
      <c r="S159">
        <f>'Original Data'!AA325</f>
        <v>1000000</v>
      </c>
      <c r="T159">
        <v>0.5</v>
      </c>
      <c r="U159" t="s">
        <v>1150</v>
      </c>
      <c r="V159" t="s">
        <v>1151</v>
      </c>
      <c r="W159">
        <v>50</v>
      </c>
      <c r="X159" t="s">
        <v>56</v>
      </c>
      <c r="Z159">
        <v>80.400000000000006</v>
      </c>
      <c r="AA159">
        <v>3</v>
      </c>
      <c r="AB159">
        <v>0</v>
      </c>
    </row>
    <row r="160" spans="1:28">
      <c r="A160" s="3" t="s">
        <v>1851</v>
      </c>
      <c r="B160" t="s">
        <v>1846</v>
      </c>
      <c r="C160" t="s">
        <v>1838</v>
      </c>
      <c r="D160">
        <f>COUNTIF(PythonData!A327:C327,'Label to number'!$U$146)</f>
        <v>0</v>
      </c>
      <c r="E160">
        <f>VLOOKUP('Original Data'!U327,'Label to number'!$A$2:$B$11,2,FALSE)</f>
        <v>4</v>
      </c>
      <c r="F160">
        <f>LOG('Original Data'!V327,'Label to number'!$D$3)</f>
        <v>0.85973344056854151</v>
      </c>
      <c r="G160">
        <f>'Original Data'!V327</f>
        <v>70</v>
      </c>
      <c r="H160">
        <v>80</v>
      </c>
      <c r="I160">
        <v>45</v>
      </c>
      <c r="J160">
        <v>80</v>
      </c>
      <c r="K160">
        <v>90</v>
      </c>
      <c r="L160">
        <v>110</v>
      </c>
      <c r="M160">
        <v>470</v>
      </c>
      <c r="N160" t="s">
        <v>293</v>
      </c>
      <c r="O160">
        <f>VLOOKUP(N160,'Label to number'!$G$2:$H$29,2,FALSE)</f>
        <v>7</v>
      </c>
      <c r="P160" t="s">
        <v>1156</v>
      </c>
      <c r="Q160">
        <v>65</v>
      </c>
      <c r="R160">
        <f>IF('Original Data'!AA327&gt;1200000,1,0)</f>
        <v>0</v>
      </c>
      <c r="S160">
        <f>'Original Data'!AA327</f>
        <v>800000</v>
      </c>
      <c r="T160">
        <v>0.9</v>
      </c>
      <c r="U160" t="s">
        <v>1157</v>
      </c>
      <c r="V160" t="s">
        <v>1158</v>
      </c>
      <c r="W160">
        <v>50</v>
      </c>
      <c r="X160" t="s">
        <v>266</v>
      </c>
      <c r="Z160">
        <v>71.5</v>
      </c>
      <c r="AA160">
        <v>3</v>
      </c>
      <c r="AB160">
        <v>0</v>
      </c>
    </row>
    <row r="161" spans="1:28">
      <c r="A161" s="3" t="s">
        <v>1845</v>
      </c>
      <c r="B161" t="s">
        <v>1897</v>
      </c>
      <c r="C161" t="s">
        <v>1852</v>
      </c>
      <c r="D161">
        <f>COUNTIF(PythonData!A341:C341,'Label to number'!$U$146)</f>
        <v>0</v>
      </c>
      <c r="E161">
        <f>VLOOKUP('Original Data'!U341,'Label to number'!$A$2:$B$11,2,FALSE)</f>
        <v>4</v>
      </c>
      <c r="F161">
        <f>LOG('Original Data'!V341,'Label to number'!$D$3)</f>
        <v>0.85973344056854151</v>
      </c>
      <c r="G161">
        <f>'Original Data'!V341</f>
        <v>70</v>
      </c>
      <c r="H161">
        <v>110</v>
      </c>
      <c r="I161">
        <v>78</v>
      </c>
      <c r="J161">
        <v>60</v>
      </c>
      <c r="K161">
        <v>76</v>
      </c>
      <c r="L161">
        <v>71</v>
      </c>
      <c r="M161">
        <v>468</v>
      </c>
      <c r="N161" t="s">
        <v>136</v>
      </c>
      <c r="O161">
        <f>VLOOKUP(N161,'Label to number'!$G$2:$H$29,2,FALSE)</f>
        <v>10</v>
      </c>
      <c r="P161" t="s">
        <v>1200</v>
      </c>
      <c r="Q161">
        <v>73</v>
      </c>
      <c r="R161">
        <f>IF('Original Data'!AA341&gt;1200000,1,0)</f>
        <v>0</v>
      </c>
      <c r="S161">
        <f>'Original Data'!AA341</f>
        <v>1000000</v>
      </c>
      <c r="T161">
        <v>0.9</v>
      </c>
      <c r="U161" t="s">
        <v>1203</v>
      </c>
      <c r="V161" t="s">
        <v>1204</v>
      </c>
      <c r="W161">
        <v>50</v>
      </c>
      <c r="X161" t="s">
        <v>67</v>
      </c>
      <c r="Y161" t="s">
        <v>142</v>
      </c>
      <c r="Z161">
        <v>23.6</v>
      </c>
      <c r="AA161">
        <v>3</v>
      </c>
      <c r="AB161">
        <v>0</v>
      </c>
    </row>
    <row r="162" spans="1:28">
      <c r="A162" s="3" t="s">
        <v>1865</v>
      </c>
      <c r="B162" t="s">
        <v>1866</v>
      </c>
      <c r="C162" t="s">
        <v>1896</v>
      </c>
      <c r="D162">
        <f>COUNTIF(PythonData!A343:C343,'Label to number'!$U$146)</f>
        <v>0</v>
      </c>
      <c r="E162">
        <f>VLOOKUP('Original Data'!U343,'Label to number'!$A$2:$B$11,2,FALSE)</f>
        <v>3</v>
      </c>
      <c r="F162">
        <f>LOG('Original Data'!V343,'Label to number'!$D$3)</f>
        <v>0.85973344056854151</v>
      </c>
      <c r="G162">
        <f>'Original Data'!V343</f>
        <v>70</v>
      </c>
      <c r="H162">
        <v>63</v>
      </c>
      <c r="I162">
        <v>120</v>
      </c>
      <c r="J162">
        <v>55</v>
      </c>
      <c r="K162">
        <v>90</v>
      </c>
      <c r="L162">
        <v>55</v>
      </c>
      <c r="M162">
        <v>468</v>
      </c>
      <c r="N162" t="s">
        <v>1210</v>
      </c>
      <c r="O162">
        <f>VLOOKUP(N162,'Label to number'!$G$2:$H$29,2,FALSE)</f>
        <v>20</v>
      </c>
      <c r="P162" t="s">
        <v>1211</v>
      </c>
      <c r="Q162">
        <v>85</v>
      </c>
      <c r="R162">
        <f>IF('Original Data'!AA343&gt;1200000,1,0)</f>
        <v>1</v>
      </c>
      <c r="S162">
        <f>'Original Data'!AA343</f>
        <v>1640000</v>
      </c>
      <c r="T162">
        <v>1.1000000000000001</v>
      </c>
      <c r="U162" t="s">
        <v>1212</v>
      </c>
      <c r="V162" t="s">
        <v>1213</v>
      </c>
      <c r="W162">
        <v>50</v>
      </c>
      <c r="X162" t="s">
        <v>67</v>
      </c>
      <c r="Y162" t="s">
        <v>112</v>
      </c>
      <c r="Z162">
        <v>32.799999999999997</v>
      </c>
      <c r="AA162">
        <v>3</v>
      </c>
      <c r="AB162">
        <v>0</v>
      </c>
    </row>
    <row r="163" spans="1:28">
      <c r="A163" s="3" t="s">
        <v>1953</v>
      </c>
      <c r="B163" t="s">
        <v>1855</v>
      </c>
      <c r="C163" t="s">
        <v>1838</v>
      </c>
      <c r="D163">
        <f>COUNTIF(PythonData!A318:C318,'Label to number'!$U$146)</f>
        <v>0</v>
      </c>
      <c r="E163">
        <f>VLOOKUP('Original Data'!U318,'Label to number'!$A$2:$B$11,2,FALSE)</f>
        <v>4</v>
      </c>
      <c r="F163">
        <f>LOG('Original Data'!V318,'Label to number'!$D$3)</f>
        <v>0.85973344056854151</v>
      </c>
      <c r="G163">
        <f>'Original Data'!V318</f>
        <v>70</v>
      </c>
      <c r="H163">
        <v>100</v>
      </c>
      <c r="I163">
        <v>73</v>
      </c>
      <c r="J163">
        <v>55</v>
      </c>
      <c r="K163">
        <v>73</v>
      </c>
      <c r="L163">
        <v>83</v>
      </c>
      <c r="M163">
        <v>467</v>
      </c>
      <c r="N163" t="s">
        <v>136</v>
      </c>
      <c r="O163">
        <f>VLOOKUP(N163,'Label to number'!$G$2:$H$29,2,FALSE)</f>
        <v>10</v>
      </c>
      <c r="P163" t="s">
        <v>1122</v>
      </c>
      <c r="Q163">
        <v>83</v>
      </c>
      <c r="R163">
        <f>IF('Original Data'!AA318&gt;1200000,1,0)</f>
        <v>1</v>
      </c>
      <c r="S163">
        <f>'Original Data'!AA318</f>
        <v>1640000</v>
      </c>
      <c r="T163">
        <v>1.7</v>
      </c>
      <c r="U163" t="s">
        <v>1123</v>
      </c>
      <c r="V163" t="s">
        <v>1124</v>
      </c>
      <c r="W163">
        <v>50</v>
      </c>
      <c r="X163" t="s">
        <v>47</v>
      </c>
      <c r="Z163">
        <v>80</v>
      </c>
      <c r="AA163">
        <v>3</v>
      </c>
      <c r="AB163">
        <v>0</v>
      </c>
    </row>
    <row r="164" spans="1:28">
      <c r="A164" s="3" t="s">
        <v>1848</v>
      </c>
      <c r="B164" t="s">
        <v>1842</v>
      </c>
      <c r="C164" t="s">
        <v>1849</v>
      </c>
      <c r="D164">
        <f>COUNTIF(PythonData!A83:C83,'Label to number'!$U$146)</f>
        <v>0</v>
      </c>
      <c r="E164">
        <f>VLOOKUP('Original Data'!U83,'Label to number'!$A$2:$B$11,2,FALSE)</f>
        <v>4</v>
      </c>
      <c r="F164">
        <f>LOG('Original Data'!V83,'Label to number'!$D$3)</f>
        <v>0.85973344056854151</v>
      </c>
      <c r="G164">
        <f>'Original Data'!V83</f>
        <v>70</v>
      </c>
      <c r="H164">
        <v>50</v>
      </c>
      <c r="I164">
        <v>60</v>
      </c>
      <c r="J164">
        <v>70</v>
      </c>
      <c r="K164">
        <v>120</v>
      </c>
      <c r="L164">
        <v>70</v>
      </c>
      <c r="M164">
        <v>465</v>
      </c>
      <c r="N164" t="s">
        <v>293</v>
      </c>
      <c r="O164">
        <f>VLOOKUP(N164,'Label to number'!$G$2:$H$29,2,FALSE)</f>
        <v>7</v>
      </c>
      <c r="P164" t="s">
        <v>320</v>
      </c>
      <c r="Q164">
        <v>95</v>
      </c>
      <c r="R164">
        <f>IF('Original Data'!AA83&gt;1200000,1,0)</f>
        <v>0</v>
      </c>
      <c r="S164">
        <f>'Original Data'!AA83</f>
        <v>1000000</v>
      </c>
      <c r="T164">
        <v>1</v>
      </c>
      <c r="U164" t="s">
        <v>324</v>
      </c>
      <c r="V164" t="s">
        <v>325</v>
      </c>
      <c r="X164" t="s">
        <v>134</v>
      </c>
      <c r="Y164" t="s">
        <v>323</v>
      </c>
      <c r="Z164">
        <v>60</v>
      </c>
      <c r="AA164">
        <v>1</v>
      </c>
      <c r="AB164">
        <v>0</v>
      </c>
    </row>
    <row r="165" spans="1:28">
      <c r="A165" s="3" t="s">
        <v>1918</v>
      </c>
      <c r="B165" t="s">
        <v>1859</v>
      </c>
      <c r="D165">
        <f>COUNTIF(PythonData!A206:C206,'Label to number'!$U$146)</f>
        <v>0</v>
      </c>
      <c r="E165">
        <f>VLOOKUP('Original Data'!U206,'Label to number'!$A$2:$B$11,2,FALSE)</f>
        <v>4</v>
      </c>
      <c r="F165">
        <f>LOG('Original Data'!V206,'Label to number'!$D$3)</f>
        <v>0.85973344056854151</v>
      </c>
      <c r="G165">
        <f>'Original Data'!V206</f>
        <v>70</v>
      </c>
      <c r="H165">
        <v>75</v>
      </c>
      <c r="I165">
        <v>90</v>
      </c>
      <c r="J165">
        <v>40</v>
      </c>
      <c r="K165">
        <v>60</v>
      </c>
      <c r="L165">
        <v>60</v>
      </c>
      <c r="M165">
        <v>465</v>
      </c>
      <c r="N165" t="s">
        <v>136</v>
      </c>
      <c r="O165">
        <f>VLOOKUP(N165,'Label to number'!$G$2:$H$29,2,FALSE)</f>
        <v>10</v>
      </c>
      <c r="P165" t="s">
        <v>741</v>
      </c>
      <c r="Q165">
        <v>140</v>
      </c>
      <c r="R165">
        <f>IF('Original Data'!AA206&gt;1200000,1,0)</f>
        <v>0</v>
      </c>
      <c r="S165">
        <f>'Original Data'!AA206</f>
        <v>1000000</v>
      </c>
      <c r="T165">
        <v>1.2</v>
      </c>
      <c r="U165" t="s">
        <v>744</v>
      </c>
      <c r="V165" t="s">
        <v>745</v>
      </c>
      <c r="W165">
        <v>50</v>
      </c>
      <c r="X165" t="s">
        <v>79</v>
      </c>
      <c r="Y165" t="s">
        <v>323</v>
      </c>
      <c r="Z165">
        <v>125.8</v>
      </c>
      <c r="AA165">
        <v>2</v>
      </c>
      <c r="AB165">
        <v>0</v>
      </c>
    </row>
    <row r="166" spans="1:28">
      <c r="A166" s="3" t="s">
        <v>1784</v>
      </c>
      <c r="B166" t="s">
        <v>1842</v>
      </c>
      <c r="C166" t="s">
        <v>1862</v>
      </c>
      <c r="D166">
        <f>COUNTIF(PythonData!A228:C228,'Label to number'!$U$146)</f>
        <v>0</v>
      </c>
      <c r="E166">
        <f>VLOOKUP('Original Data'!U228,'Label to number'!$A$2:$B$11,2,FALSE)</f>
        <v>5</v>
      </c>
      <c r="F166">
        <f>LOG('Original Data'!V228,'Label to number'!$D$3)</f>
        <v>0.85973344056854151</v>
      </c>
      <c r="G166">
        <f>'Original Data'!V228</f>
        <v>70</v>
      </c>
      <c r="H166">
        <v>65</v>
      </c>
      <c r="I166">
        <v>80</v>
      </c>
      <c r="J166">
        <v>70</v>
      </c>
      <c r="K166">
        <v>40</v>
      </c>
      <c r="L166">
        <v>70</v>
      </c>
      <c r="M166">
        <v>465</v>
      </c>
      <c r="N166" t="s">
        <v>170</v>
      </c>
      <c r="O166">
        <f>VLOOKUP(N166,'Label to number'!$G$2:$H$29,2,FALSE)</f>
        <v>2</v>
      </c>
      <c r="P166" t="s">
        <v>823</v>
      </c>
      <c r="Q166">
        <v>140</v>
      </c>
      <c r="R166">
        <f>IF('Original Data'!AA228&gt;1200000,1,0)</f>
        <v>1</v>
      </c>
      <c r="S166">
        <f>'Original Data'!AA228</f>
        <v>1250000</v>
      </c>
      <c r="T166">
        <v>1.7</v>
      </c>
      <c r="U166" t="s">
        <v>824</v>
      </c>
      <c r="V166" t="s">
        <v>825</v>
      </c>
      <c r="W166">
        <v>50</v>
      </c>
      <c r="X166" t="s">
        <v>323</v>
      </c>
      <c r="Y166" t="s">
        <v>62</v>
      </c>
      <c r="Z166">
        <v>50.5</v>
      </c>
      <c r="AA166">
        <v>2</v>
      </c>
      <c r="AB166">
        <v>0</v>
      </c>
    </row>
    <row r="167" spans="1:28">
      <c r="A167" s="3" t="s">
        <v>1790</v>
      </c>
      <c r="B167" t="s">
        <v>1809</v>
      </c>
      <c r="C167" t="s">
        <v>1917</v>
      </c>
      <c r="D167">
        <f>COUNTIF(PythonData!A235:C235,'Label to number'!$U$146)</f>
        <v>0</v>
      </c>
      <c r="E167">
        <f>VLOOKUP('Original Data'!U235,'Label to number'!$A$2:$B$11,2,FALSE)</f>
        <v>4</v>
      </c>
      <c r="F167">
        <f>LOG('Original Data'!V235,'Label to number'!$D$3)</f>
        <v>0.85973344056854151</v>
      </c>
      <c r="G167">
        <f>'Original Data'!V235</f>
        <v>70</v>
      </c>
      <c r="H167">
        <v>73</v>
      </c>
      <c r="I167">
        <v>95</v>
      </c>
      <c r="J167">
        <v>85</v>
      </c>
      <c r="K167">
        <v>85</v>
      </c>
      <c r="L167">
        <v>65</v>
      </c>
      <c r="M167">
        <v>465</v>
      </c>
      <c r="N167" t="s">
        <v>42</v>
      </c>
      <c r="O167">
        <f>VLOOKUP(N167,'Label to number'!$G$2:$H$29,2,FALSE)</f>
        <v>5</v>
      </c>
      <c r="P167" t="s">
        <v>845</v>
      </c>
      <c r="Q167">
        <v>62</v>
      </c>
      <c r="R167">
        <f>IF('Original Data'!AA235&gt;1200000,1,0)</f>
        <v>1</v>
      </c>
      <c r="S167">
        <f>'Original Data'!AA235</f>
        <v>1250000</v>
      </c>
      <c r="T167">
        <v>1.4</v>
      </c>
      <c r="U167" t="s">
        <v>846</v>
      </c>
      <c r="V167" t="s">
        <v>847</v>
      </c>
      <c r="W167">
        <v>50</v>
      </c>
      <c r="X167" t="s">
        <v>102</v>
      </c>
      <c r="Z167">
        <v>71.2</v>
      </c>
      <c r="AA167">
        <v>2</v>
      </c>
      <c r="AB167">
        <v>0</v>
      </c>
    </row>
    <row r="168" spans="1:28">
      <c r="A168" s="3" t="s">
        <v>1867</v>
      </c>
      <c r="B168" t="s">
        <v>1889</v>
      </c>
      <c r="C168" t="s">
        <v>1822</v>
      </c>
      <c r="D168">
        <f>COUNTIF(PythonData!A123:C123,'Label to number'!$U$146)</f>
        <v>0</v>
      </c>
      <c r="E168">
        <f>VLOOKUP('Original Data'!U123,'Label to number'!$A$2:$B$11,2,FALSE)</f>
        <v>5</v>
      </c>
      <c r="F168">
        <f>LOG('Original Data'!V123,'Label to number'!$D$3)</f>
        <v>0.85973344056854151</v>
      </c>
      <c r="G168">
        <f>'Original Data'!V123</f>
        <v>70</v>
      </c>
      <c r="H168">
        <v>40</v>
      </c>
      <c r="I168">
        <v>45</v>
      </c>
      <c r="J168">
        <v>90</v>
      </c>
      <c r="K168">
        <v>100</v>
      </c>
      <c r="L168">
        <v>120</v>
      </c>
      <c r="M168">
        <v>460</v>
      </c>
      <c r="N168" t="s">
        <v>42</v>
      </c>
      <c r="O168">
        <f>VLOOKUP(N168,'Label to number'!$G$2:$H$29,2,FALSE)</f>
        <v>5</v>
      </c>
      <c r="P168" t="s">
        <v>462</v>
      </c>
      <c r="Q168">
        <v>65</v>
      </c>
      <c r="R168">
        <f>IF('Original Data'!AA123&gt;1200000,1,0)</f>
        <v>0</v>
      </c>
      <c r="S168">
        <f>'Original Data'!AA123</f>
        <v>1000000</v>
      </c>
      <c r="T168">
        <v>1.3</v>
      </c>
      <c r="U168" t="s">
        <v>463</v>
      </c>
      <c r="V168" t="s">
        <v>464</v>
      </c>
      <c r="W168">
        <v>50</v>
      </c>
      <c r="X168" t="s">
        <v>266</v>
      </c>
      <c r="Y168" t="s">
        <v>168</v>
      </c>
      <c r="Z168">
        <v>54.5</v>
      </c>
      <c r="AA168">
        <v>1</v>
      </c>
      <c r="AB168">
        <v>0</v>
      </c>
    </row>
    <row r="169" spans="1:28">
      <c r="A169" s="3" t="s">
        <v>1898</v>
      </c>
      <c r="B169" t="s">
        <v>1910</v>
      </c>
      <c r="C169" t="s">
        <v>1911</v>
      </c>
      <c r="D169">
        <f>COUNTIF(PythonData!A172:C172,'Label to number'!$U$146)</f>
        <v>0</v>
      </c>
      <c r="E169">
        <f>VLOOKUP('Original Data'!U172,'Label to number'!$A$2:$B$11,2,FALSE)</f>
        <v>4</v>
      </c>
      <c r="F169">
        <f>LOG('Original Data'!V172,'Label to number'!$D$3)</f>
        <v>0.85973344056854151</v>
      </c>
      <c r="G169">
        <f>'Original Data'!V172</f>
        <v>70</v>
      </c>
      <c r="H169">
        <v>125</v>
      </c>
      <c r="I169">
        <v>58</v>
      </c>
      <c r="J169">
        <v>67</v>
      </c>
      <c r="K169">
        <v>76</v>
      </c>
      <c r="L169">
        <v>76</v>
      </c>
      <c r="M169">
        <v>460</v>
      </c>
      <c r="N169" t="s">
        <v>136</v>
      </c>
      <c r="O169">
        <f>VLOOKUP(N169,'Label to number'!$G$2:$H$29,2,FALSE)</f>
        <v>10</v>
      </c>
      <c r="P169" t="s">
        <v>631</v>
      </c>
      <c r="Q169">
        <v>58</v>
      </c>
      <c r="R169">
        <f>IF('Original Data'!AA172&gt;1200000,1,0)</f>
        <v>1</v>
      </c>
      <c r="S169">
        <f>'Original Data'!AA172</f>
        <v>1250000</v>
      </c>
      <c r="T169">
        <v>1.2</v>
      </c>
      <c r="U169" t="s">
        <v>632</v>
      </c>
      <c r="V169" t="s">
        <v>633</v>
      </c>
      <c r="W169">
        <v>50</v>
      </c>
      <c r="X169" t="s">
        <v>67</v>
      </c>
      <c r="Y169" t="s">
        <v>134</v>
      </c>
      <c r="Z169">
        <v>22.5</v>
      </c>
      <c r="AA169">
        <v>2</v>
      </c>
      <c r="AB169">
        <v>0</v>
      </c>
    </row>
    <row r="170" spans="1:28">
      <c r="A170" s="3" t="s">
        <v>1812</v>
      </c>
      <c r="B170" t="s">
        <v>1882</v>
      </c>
      <c r="C170" t="s">
        <v>1811</v>
      </c>
      <c r="D170">
        <f>COUNTIF(PythonData!A190:C190,'Label to number'!$U$146)</f>
        <v>0</v>
      </c>
      <c r="E170">
        <f>VLOOKUP('Original Data'!U190,'Label to number'!$A$2:$B$11,2,FALSE)</f>
        <v>4</v>
      </c>
      <c r="F170">
        <f>LOG('Original Data'!V190,'Label to number'!$D$3)</f>
        <v>0.85973344056854151</v>
      </c>
      <c r="G170">
        <f>'Original Data'!V190</f>
        <v>70</v>
      </c>
      <c r="H170">
        <v>75</v>
      </c>
      <c r="I170">
        <v>55</v>
      </c>
      <c r="J170">
        <v>110</v>
      </c>
      <c r="K170">
        <v>55</v>
      </c>
      <c r="L170">
        <v>95</v>
      </c>
      <c r="M170">
        <v>460</v>
      </c>
      <c r="N170" t="s">
        <v>42</v>
      </c>
      <c r="O170">
        <f>VLOOKUP(N170,'Label to number'!$G$2:$H$29,2,FALSE)</f>
        <v>5</v>
      </c>
      <c r="P170" t="s">
        <v>684</v>
      </c>
      <c r="Q170">
        <v>70</v>
      </c>
      <c r="R170">
        <f>IF('Original Data'!AA190&gt;1200000,1,0)</f>
        <v>0</v>
      </c>
      <c r="S170">
        <f>'Original Data'!AA190</f>
        <v>1059860</v>
      </c>
      <c r="T170">
        <v>0.8</v>
      </c>
      <c r="U170" t="s">
        <v>689</v>
      </c>
      <c r="V170" t="s">
        <v>690</v>
      </c>
      <c r="W170">
        <v>50</v>
      </c>
      <c r="X170" t="s">
        <v>46</v>
      </c>
      <c r="Y170" t="s">
        <v>62</v>
      </c>
      <c r="Z170">
        <v>3</v>
      </c>
      <c r="AA170">
        <v>2</v>
      </c>
      <c r="AB170">
        <v>0</v>
      </c>
    </row>
    <row r="171" spans="1:28">
      <c r="A171" s="3" t="s">
        <v>1815</v>
      </c>
      <c r="B171" t="s">
        <v>1939</v>
      </c>
      <c r="C171" t="s">
        <v>1822</v>
      </c>
      <c r="D171">
        <f>COUNTIF(PythonData!A287:C287,'Label to number'!$U$146)</f>
        <v>0</v>
      </c>
      <c r="E171">
        <f>VLOOKUP('Original Data'!U287,'Label to number'!$A$2:$B$11,2,FALSE)</f>
        <v>3</v>
      </c>
      <c r="F171">
        <f>LOG('Original Data'!V287,'Label to number'!$D$3)</f>
        <v>0.85973344056854151</v>
      </c>
      <c r="G171">
        <f>'Original Data'!V287</f>
        <v>70</v>
      </c>
      <c r="H171">
        <v>60</v>
      </c>
      <c r="I171">
        <v>130</v>
      </c>
      <c r="J171">
        <v>70</v>
      </c>
      <c r="K171">
        <v>60</v>
      </c>
      <c r="L171">
        <v>60</v>
      </c>
      <c r="M171">
        <v>460</v>
      </c>
      <c r="N171" t="s">
        <v>119</v>
      </c>
      <c r="O171">
        <f>VLOOKUP(N171,'Label to number'!$G$2:$H$29,2,FALSE)</f>
        <v>11</v>
      </c>
      <c r="P171" t="s">
        <v>206</v>
      </c>
      <c r="Q171">
        <v>80</v>
      </c>
      <c r="R171">
        <f>IF('Original Data'!AA287&gt;1200000,1,0)</f>
        <v>1</v>
      </c>
      <c r="S171">
        <f>'Original Data'!AA287</f>
        <v>1640000</v>
      </c>
      <c r="T171">
        <v>1.2</v>
      </c>
      <c r="U171" t="s">
        <v>1016</v>
      </c>
      <c r="V171" t="s">
        <v>1017</v>
      </c>
      <c r="W171">
        <v>50</v>
      </c>
      <c r="X171" t="s">
        <v>46</v>
      </c>
      <c r="Y171" t="s">
        <v>243</v>
      </c>
      <c r="Z171">
        <v>39.200000000000003</v>
      </c>
      <c r="AA171">
        <v>3</v>
      </c>
      <c r="AB171">
        <v>0</v>
      </c>
    </row>
    <row r="172" spans="1:28">
      <c r="A172" s="3" t="s">
        <v>1860</v>
      </c>
      <c r="D172">
        <f>COUNTIF(PythonData!A338:C338,'Label to number'!$U$146)</f>
        <v>0</v>
      </c>
      <c r="E172">
        <f>VLOOKUP('Original Data'!U338,'Label to number'!$A$2:$B$11,2,FALSE)</f>
        <v>5</v>
      </c>
      <c r="F172">
        <f>LOG('Original Data'!V338,'Label to number'!$D$3)</f>
        <v>0.85973344056854151</v>
      </c>
      <c r="G172">
        <f>'Original Data'!V338</f>
        <v>70</v>
      </c>
      <c r="H172">
        <v>90</v>
      </c>
      <c r="I172">
        <v>55</v>
      </c>
      <c r="J172">
        <v>70</v>
      </c>
      <c r="K172">
        <v>95</v>
      </c>
      <c r="L172">
        <v>85</v>
      </c>
      <c r="M172">
        <v>460</v>
      </c>
      <c r="N172" t="s">
        <v>42</v>
      </c>
      <c r="O172">
        <f>VLOOKUP(N172,'Label to number'!$G$2:$H$29,2,FALSE)</f>
        <v>5</v>
      </c>
      <c r="P172" t="s">
        <v>1194</v>
      </c>
      <c r="Q172">
        <v>65</v>
      </c>
      <c r="R172">
        <f>IF('Original Data'!AA338&gt;1200000,1,0)</f>
        <v>0</v>
      </c>
      <c r="S172">
        <f>'Original Data'!AA338</f>
        <v>800000</v>
      </c>
      <c r="T172">
        <v>1</v>
      </c>
      <c r="U172" t="s">
        <v>1195</v>
      </c>
      <c r="V172" t="s">
        <v>1196</v>
      </c>
      <c r="X172" t="s">
        <v>300</v>
      </c>
      <c r="Y172" t="s">
        <v>266</v>
      </c>
      <c r="Z172">
        <v>168</v>
      </c>
      <c r="AA172">
        <v>3</v>
      </c>
      <c r="AB172">
        <v>0</v>
      </c>
    </row>
    <row r="173" spans="1:28">
      <c r="A173" s="3" t="s">
        <v>1860</v>
      </c>
      <c r="D173">
        <f>COUNTIF(PythonData!A339:C339,'Label to number'!$U$146)</f>
        <v>0</v>
      </c>
      <c r="E173">
        <f>VLOOKUP('Original Data'!U339,'Label to number'!$A$2:$B$11,2,FALSE)</f>
        <v>5</v>
      </c>
      <c r="F173">
        <f>LOG('Original Data'!V339,'Label to number'!$D$3)</f>
        <v>0.85973344056854151</v>
      </c>
      <c r="G173">
        <f>'Original Data'!V339</f>
        <v>70</v>
      </c>
      <c r="H173">
        <v>90</v>
      </c>
      <c r="I173">
        <v>95</v>
      </c>
      <c r="J173">
        <v>70</v>
      </c>
      <c r="K173">
        <v>55</v>
      </c>
      <c r="L173">
        <v>65</v>
      </c>
      <c r="M173">
        <v>460</v>
      </c>
      <c r="N173" t="s">
        <v>42</v>
      </c>
      <c r="O173">
        <f>VLOOKUP(N173,'Label to number'!$G$2:$H$29,2,FALSE)</f>
        <v>5</v>
      </c>
      <c r="P173" t="s">
        <v>1194</v>
      </c>
      <c r="Q173">
        <v>85</v>
      </c>
      <c r="R173">
        <f>IF('Original Data'!AA339&gt;1200000,1,0)</f>
        <v>0</v>
      </c>
      <c r="S173">
        <f>'Original Data'!AA339</f>
        <v>800000</v>
      </c>
      <c r="T173">
        <v>1.2</v>
      </c>
      <c r="U173" t="s">
        <v>1197</v>
      </c>
      <c r="V173" t="s">
        <v>1198</v>
      </c>
      <c r="X173" t="s">
        <v>300</v>
      </c>
      <c r="Y173" t="s">
        <v>266</v>
      </c>
      <c r="Z173">
        <v>154</v>
      </c>
      <c r="AA173">
        <v>3</v>
      </c>
      <c r="AB173">
        <v>0</v>
      </c>
    </row>
    <row r="174" spans="1:28">
      <c r="A174" s="3" t="s">
        <v>1812</v>
      </c>
      <c r="B174" t="s">
        <v>1774</v>
      </c>
      <c r="C174" t="s">
        <v>1870</v>
      </c>
      <c r="D174">
        <f>COUNTIF(PythonData!A358:C358,'Label to number'!$U$146)</f>
        <v>0</v>
      </c>
      <c r="E174">
        <f>VLOOKUP('Original Data'!U358,'Label to number'!$A$2:$B$11,2,FALSE)</f>
        <v>5</v>
      </c>
      <c r="F174">
        <f>LOG('Original Data'!V358,'Label to number'!$D$3)</f>
        <v>0.85973344056854151</v>
      </c>
      <c r="G174">
        <f>'Original Data'!V358</f>
        <v>70</v>
      </c>
      <c r="H174">
        <v>99</v>
      </c>
      <c r="I174">
        <v>68</v>
      </c>
      <c r="J174">
        <v>51</v>
      </c>
      <c r="K174">
        <v>72</v>
      </c>
      <c r="L174">
        <v>87</v>
      </c>
      <c r="M174">
        <v>460</v>
      </c>
      <c r="N174" t="s">
        <v>262</v>
      </c>
      <c r="O174">
        <f>VLOOKUP(N174,'Label to number'!$G$2:$H$29,2,FALSE)</f>
        <v>24</v>
      </c>
      <c r="P174" t="s">
        <v>1264</v>
      </c>
      <c r="Q174">
        <v>83</v>
      </c>
      <c r="R174">
        <f>IF('Original Data'!AA358&gt;1200000,1,0)</f>
        <v>1</v>
      </c>
      <c r="S174">
        <f>'Original Data'!AA358</f>
        <v>1250000</v>
      </c>
      <c r="T174">
        <v>2</v>
      </c>
      <c r="U174" t="s">
        <v>1265</v>
      </c>
      <c r="V174" t="s">
        <v>1266</v>
      </c>
      <c r="W174">
        <v>50</v>
      </c>
      <c r="X174" t="s">
        <v>46</v>
      </c>
      <c r="Y174" t="s">
        <v>62</v>
      </c>
      <c r="Z174">
        <v>100</v>
      </c>
      <c r="AA174">
        <v>3</v>
      </c>
      <c r="AB174">
        <v>0</v>
      </c>
    </row>
    <row r="175" spans="1:28">
      <c r="A175" s="3" t="s">
        <v>1885</v>
      </c>
      <c r="B175" t="s">
        <v>1960</v>
      </c>
      <c r="C175" t="s">
        <v>1886</v>
      </c>
      <c r="D175">
        <f>COUNTIF(PythonData!A458:C458,'Label to number'!$U$146)</f>
        <v>0</v>
      </c>
      <c r="E175">
        <f>VLOOKUP('Original Data'!U458,'Label to number'!$A$2:$B$11,2,FALSE)</f>
        <v>4</v>
      </c>
      <c r="F175">
        <f>LOG('Original Data'!V458,'Label to number'!$D$3)</f>
        <v>0.85973344056854151</v>
      </c>
      <c r="G175">
        <f>'Original Data'!V458</f>
        <v>70</v>
      </c>
      <c r="H175">
        <v>69</v>
      </c>
      <c r="I175">
        <v>69</v>
      </c>
      <c r="J175">
        <v>91</v>
      </c>
      <c r="K175">
        <v>69</v>
      </c>
      <c r="L175">
        <v>86</v>
      </c>
      <c r="M175">
        <v>460</v>
      </c>
      <c r="N175" t="s">
        <v>136</v>
      </c>
      <c r="O175">
        <f>VLOOKUP(N175,'Label to number'!$G$2:$H$29,2,FALSE)</f>
        <v>10</v>
      </c>
      <c r="P175" t="s">
        <v>1604</v>
      </c>
      <c r="Q175">
        <v>76</v>
      </c>
      <c r="R175">
        <f>IF('Original Data'!AA458&gt;1200000,1,0)</f>
        <v>0</v>
      </c>
      <c r="S175">
        <f>'Original Data'!AA458</f>
        <v>600000</v>
      </c>
      <c r="T175">
        <v>1.2</v>
      </c>
      <c r="U175" t="s">
        <v>1605</v>
      </c>
      <c r="V175" t="s">
        <v>1606</v>
      </c>
      <c r="W175">
        <v>50</v>
      </c>
      <c r="X175" t="s">
        <v>67</v>
      </c>
      <c r="Z175">
        <v>24</v>
      </c>
      <c r="AA175">
        <v>4</v>
      </c>
      <c r="AB175">
        <v>0</v>
      </c>
    </row>
    <row r="176" spans="1:28">
      <c r="A176" s="3" t="s">
        <v>1903</v>
      </c>
      <c r="B176" t="s">
        <v>1959</v>
      </c>
      <c r="D176">
        <f>COUNTIF(PythonData!A336:C336,'Label to number'!$U$146)</f>
        <v>0</v>
      </c>
      <c r="E176">
        <f>VLOOKUP('Original Data'!U336,'Label to number'!$A$2:$B$11,2,FALSE)</f>
        <v>4</v>
      </c>
      <c r="F176">
        <f>LOG('Original Data'!V336,'Label to number'!$D$3)</f>
        <v>0.85973344056854151</v>
      </c>
      <c r="G176">
        <f>'Original Data'!V336</f>
        <v>70</v>
      </c>
      <c r="H176">
        <v>73</v>
      </c>
      <c r="I176">
        <v>115</v>
      </c>
      <c r="J176">
        <v>90</v>
      </c>
      <c r="K176">
        <v>60</v>
      </c>
      <c r="L176">
        <v>60</v>
      </c>
      <c r="M176">
        <v>458</v>
      </c>
      <c r="N176" t="s">
        <v>119</v>
      </c>
      <c r="O176">
        <f>VLOOKUP(N176,'Label to number'!$G$2:$H$29,2,FALSE)</f>
        <v>11</v>
      </c>
      <c r="P176" t="s">
        <v>1187</v>
      </c>
      <c r="Q176">
        <v>60</v>
      </c>
      <c r="R176">
        <f>IF('Original Data'!AA336&gt;1200000,1,0)</f>
        <v>0</v>
      </c>
      <c r="S176">
        <f>'Original Data'!AA336</f>
        <v>600000</v>
      </c>
      <c r="T176">
        <v>1.3</v>
      </c>
      <c r="U176" t="s">
        <v>1188</v>
      </c>
      <c r="V176" t="s">
        <v>1189</v>
      </c>
      <c r="W176">
        <v>50</v>
      </c>
      <c r="X176" t="s">
        <v>102</v>
      </c>
      <c r="Z176">
        <v>40.299999999999997</v>
      </c>
      <c r="AA176">
        <v>3</v>
      </c>
      <c r="AB176">
        <v>0</v>
      </c>
    </row>
    <row r="177" spans="1:28">
      <c r="A177" s="3" t="s">
        <v>1779</v>
      </c>
      <c r="B177" t="s">
        <v>1811</v>
      </c>
      <c r="D177">
        <f>COUNTIF(PythonData!A337:C337,'Label to number'!$U$146)</f>
        <v>0</v>
      </c>
      <c r="E177">
        <f>VLOOKUP('Original Data'!U337,'Label to number'!$A$2:$B$11,2,FALSE)</f>
        <v>4</v>
      </c>
      <c r="F177">
        <f>LOG('Original Data'!V337,'Label to number'!$D$3)</f>
        <v>0.85973344056854151</v>
      </c>
      <c r="G177">
        <f>'Original Data'!V337</f>
        <v>70</v>
      </c>
      <c r="H177">
        <v>73</v>
      </c>
      <c r="I177">
        <v>100</v>
      </c>
      <c r="J177">
        <v>65</v>
      </c>
      <c r="K177">
        <v>100</v>
      </c>
      <c r="L177">
        <v>60</v>
      </c>
      <c r="M177">
        <v>458</v>
      </c>
      <c r="N177" t="s">
        <v>119</v>
      </c>
      <c r="O177">
        <f>VLOOKUP(N177,'Label to number'!$G$2:$H$29,2,FALSE)</f>
        <v>11</v>
      </c>
      <c r="P177" t="s">
        <v>1191</v>
      </c>
      <c r="Q177">
        <v>60</v>
      </c>
      <c r="R177">
        <f>IF('Original Data'!AA337&gt;1200000,1,0)</f>
        <v>1</v>
      </c>
      <c r="S177">
        <f>'Original Data'!AA337</f>
        <v>1640000</v>
      </c>
      <c r="T177">
        <v>2.7</v>
      </c>
      <c r="U177" t="s">
        <v>1192</v>
      </c>
      <c r="V177" t="s">
        <v>1193</v>
      </c>
      <c r="W177">
        <v>50</v>
      </c>
      <c r="X177" t="s">
        <v>47</v>
      </c>
      <c r="Z177">
        <v>52.5</v>
      </c>
      <c r="AA177">
        <v>3</v>
      </c>
      <c r="AB177">
        <v>0</v>
      </c>
    </row>
    <row r="178" spans="1:28">
      <c r="A178" s="3" t="s">
        <v>1921</v>
      </c>
      <c r="B178" t="s">
        <v>1811</v>
      </c>
      <c r="D178">
        <f>COUNTIF(PythonData!A292:C292,'Label to number'!$U$146)</f>
        <v>0</v>
      </c>
      <c r="E178">
        <f>VLOOKUP('Original Data'!U292,'Label to number'!$A$2:$B$11,2,FALSE)</f>
        <v>3</v>
      </c>
      <c r="F178">
        <f>LOG('Original Data'!V292,'Label to number'!$D$3)</f>
        <v>0.85973344056854151</v>
      </c>
      <c r="G178">
        <f>'Original Data'!V292</f>
        <v>70</v>
      </c>
      <c r="H178">
        <v>61</v>
      </c>
      <c r="I178">
        <v>90</v>
      </c>
      <c r="J178">
        <v>160</v>
      </c>
      <c r="K178">
        <v>50</v>
      </c>
      <c r="L178">
        <v>50</v>
      </c>
      <c r="M178">
        <v>456</v>
      </c>
      <c r="N178" t="s">
        <v>81</v>
      </c>
      <c r="O178">
        <f>VLOOKUP(N178,'Label to number'!$G$2:$H$29,2,FALSE)</f>
        <v>13</v>
      </c>
      <c r="P178" t="s">
        <v>1034</v>
      </c>
      <c r="Q178">
        <v>45</v>
      </c>
      <c r="R178">
        <f>IF('Original Data'!AA292&gt;1200000,1,0)</f>
        <v>0</v>
      </c>
      <c r="S178">
        <f>'Original Data'!AA292</f>
        <v>600000</v>
      </c>
      <c r="T178">
        <v>0.8</v>
      </c>
      <c r="U178" t="s">
        <v>1035</v>
      </c>
      <c r="V178" t="s">
        <v>1036</v>
      </c>
      <c r="W178">
        <v>50</v>
      </c>
      <c r="X178" t="s">
        <v>79</v>
      </c>
      <c r="Y178" t="s">
        <v>62</v>
      </c>
      <c r="Z178">
        <v>12</v>
      </c>
      <c r="AA178">
        <v>3</v>
      </c>
      <c r="AB178">
        <v>0</v>
      </c>
    </row>
    <row r="179" spans="1:28">
      <c r="A179" s="3" t="s">
        <v>1810</v>
      </c>
      <c r="B179" t="s">
        <v>1811</v>
      </c>
      <c r="D179">
        <f>COUNTIF(PythonData!A43:C43,'Label to number'!$U$146)</f>
        <v>0</v>
      </c>
      <c r="E179">
        <f>VLOOKUP('Original Data'!U43,'Label to number'!$A$2:$B$11,2,FALSE)</f>
        <v>3</v>
      </c>
      <c r="F179">
        <f>LOG('Original Data'!V43,'Label to number'!$D$3)</f>
        <v>0.85973344056854151</v>
      </c>
      <c r="G179">
        <f>'Original Data'!V43</f>
        <v>70</v>
      </c>
      <c r="H179">
        <v>75</v>
      </c>
      <c r="I179">
        <v>80</v>
      </c>
      <c r="J179">
        <v>90</v>
      </c>
      <c r="K179">
        <v>65</v>
      </c>
      <c r="L179">
        <v>75</v>
      </c>
      <c r="M179">
        <v>455</v>
      </c>
      <c r="N179" t="s">
        <v>119</v>
      </c>
      <c r="O179">
        <f>VLOOKUP(N179,'Label to number'!$G$2:$H$29,2,FALSE)</f>
        <v>11</v>
      </c>
      <c r="P179" t="s">
        <v>189</v>
      </c>
      <c r="Q179">
        <v>70</v>
      </c>
      <c r="R179">
        <f>IF('Original Data'!AA43&gt;1200000,1,0)</f>
        <v>0</v>
      </c>
      <c r="S179">
        <f>'Original Data'!AA43</f>
        <v>1000000</v>
      </c>
      <c r="T179">
        <v>1.6</v>
      </c>
      <c r="U179" t="s">
        <v>192</v>
      </c>
      <c r="V179" t="s">
        <v>193</v>
      </c>
      <c r="W179">
        <v>50</v>
      </c>
      <c r="X179" t="s">
        <v>47</v>
      </c>
      <c r="Y179" t="s">
        <v>62</v>
      </c>
      <c r="Z179">
        <v>55</v>
      </c>
      <c r="AA179">
        <v>1</v>
      </c>
      <c r="AB179">
        <v>0</v>
      </c>
    </row>
    <row r="180" spans="1:28">
      <c r="A180" s="3" t="s">
        <v>1827</v>
      </c>
      <c r="B180" t="s">
        <v>1828</v>
      </c>
      <c r="C180" t="s">
        <v>1829</v>
      </c>
      <c r="D180">
        <f>COUNTIF(PythonData!A58:C58,'Label to number'!$U$146)</f>
        <v>0</v>
      </c>
      <c r="E180">
        <f>VLOOKUP('Original Data'!U58,'Label to number'!$A$2:$B$11,2,FALSE)</f>
        <v>4</v>
      </c>
      <c r="F180">
        <f>LOG('Original Data'!V58,'Label to number'!$D$3)</f>
        <v>0.85973344056854151</v>
      </c>
      <c r="G180">
        <f>'Original Data'!V58</f>
        <v>70</v>
      </c>
      <c r="H180">
        <v>65</v>
      </c>
      <c r="I180">
        <v>105</v>
      </c>
      <c r="J180">
        <v>95</v>
      </c>
      <c r="K180">
        <v>60</v>
      </c>
      <c r="L180">
        <v>70</v>
      </c>
      <c r="M180">
        <v>455</v>
      </c>
      <c r="N180" t="s">
        <v>136</v>
      </c>
      <c r="O180">
        <f>VLOOKUP(N180,'Label to number'!$G$2:$H$29,2,FALSE)</f>
        <v>10</v>
      </c>
      <c r="P180" t="s">
        <v>240</v>
      </c>
      <c r="Q180">
        <v>60</v>
      </c>
      <c r="R180">
        <f>IF('Original Data'!AA58&gt;1200000,1,0)</f>
        <v>0</v>
      </c>
      <c r="S180">
        <f>'Original Data'!AA58</f>
        <v>1000000</v>
      </c>
      <c r="T180">
        <v>1</v>
      </c>
      <c r="U180" t="s">
        <v>244</v>
      </c>
      <c r="V180" t="s">
        <v>245</v>
      </c>
      <c r="W180">
        <v>50</v>
      </c>
      <c r="X180" t="s">
        <v>243</v>
      </c>
      <c r="Z180">
        <v>32</v>
      </c>
      <c r="AA180">
        <v>1</v>
      </c>
      <c r="AB180">
        <v>0</v>
      </c>
    </row>
    <row r="181" spans="1:28">
      <c r="A181" s="3" t="s">
        <v>1823</v>
      </c>
      <c r="B181" t="s">
        <v>1872</v>
      </c>
      <c r="C181" t="s">
        <v>1873</v>
      </c>
      <c r="D181">
        <f>COUNTIF(PythonData!A107:C107,'Label to number'!$U$146)</f>
        <v>0</v>
      </c>
      <c r="E181">
        <f>VLOOKUP('Original Data'!U107,'Label to number'!$A$2:$B$11,2,FALSE)</f>
        <v>5</v>
      </c>
      <c r="F181">
        <f>LOG('Original Data'!V107,'Label to number'!$D$3)</f>
        <v>0.85973344056854151</v>
      </c>
      <c r="G181">
        <f>'Original Data'!V107</f>
        <v>70</v>
      </c>
      <c r="H181">
        <v>50</v>
      </c>
      <c r="I181">
        <v>120</v>
      </c>
      <c r="J181">
        <v>87</v>
      </c>
      <c r="K181">
        <v>35</v>
      </c>
      <c r="L181">
        <v>110</v>
      </c>
      <c r="M181">
        <v>455</v>
      </c>
      <c r="N181" t="s">
        <v>42</v>
      </c>
      <c r="O181">
        <f>VLOOKUP(N181,'Label to number'!$G$2:$H$29,2,FALSE)</f>
        <v>5</v>
      </c>
      <c r="P181" t="s">
        <v>407</v>
      </c>
      <c r="Q181">
        <v>53</v>
      </c>
      <c r="R181">
        <f>IF('Original Data'!AA107&gt;1200000,1,0)</f>
        <v>0</v>
      </c>
      <c r="S181">
        <f>'Original Data'!AA107</f>
        <v>1000000</v>
      </c>
      <c r="T181">
        <v>1.5</v>
      </c>
      <c r="U181" t="s">
        <v>408</v>
      </c>
      <c r="V181" t="s">
        <v>409</v>
      </c>
      <c r="W181">
        <v>100</v>
      </c>
      <c r="X181" t="s">
        <v>243</v>
      </c>
      <c r="Z181">
        <v>49.8</v>
      </c>
      <c r="AA181">
        <v>1</v>
      </c>
      <c r="AB181">
        <v>0</v>
      </c>
    </row>
    <row r="182" spans="1:28">
      <c r="A182" s="3" t="s">
        <v>1784</v>
      </c>
      <c r="B182" t="s">
        <v>1874</v>
      </c>
      <c r="C182" t="s">
        <v>1834</v>
      </c>
      <c r="D182">
        <f>COUNTIF(PythonData!A108:C108,'Label to number'!$U$146)</f>
        <v>0</v>
      </c>
      <c r="E182">
        <f>VLOOKUP('Original Data'!U108,'Label to number'!$A$2:$B$11,2,FALSE)</f>
        <v>5</v>
      </c>
      <c r="F182">
        <f>LOG('Original Data'!V108,'Label to number'!$D$3)</f>
        <v>0.85973344056854151</v>
      </c>
      <c r="G182">
        <f>'Original Data'!V108</f>
        <v>70</v>
      </c>
      <c r="H182">
        <v>50</v>
      </c>
      <c r="I182">
        <v>105</v>
      </c>
      <c r="J182">
        <v>76</v>
      </c>
      <c r="K182">
        <v>35</v>
      </c>
      <c r="L182">
        <v>110</v>
      </c>
      <c r="M182">
        <v>455</v>
      </c>
      <c r="N182" t="s">
        <v>42</v>
      </c>
      <c r="O182">
        <f>VLOOKUP(N182,'Label to number'!$G$2:$H$29,2,FALSE)</f>
        <v>5</v>
      </c>
      <c r="P182" t="s">
        <v>411</v>
      </c>
      <c r="Q182">
        <v>79</v>
      </c>
      <c r="R182">
        <f>IF('Original Data'!AA108&gt;1200000,1,0)</f>
        <v>0</v>
      </c>
      <c r="S182">
        <f>'Original Data'!AA108</f>
        <v>1000000</v>
      </c>
      <c r="T182">
        <v>1.4</v>
      </c>
      <c r="U182" t="s">
        <v>412</v>
      </c>
      <c r="V182" t="s">
        <v>413</v>
      </c>
      <c r="W182">
        <v>100</v>
      </c>
      <c r="X182" t="s">
        <v>243</v>
      </c>
      <c r="Z182">
        <v>50.2</v>
      </c>
      <c r="AA182">
        <v>1</v>
      </c>
      <c r="AB182">
        <v>0</v>
      </c>
    </row>
    <row r="183" spans="1:28">
      <c r="A183" s="3" t="s">
        <v>1845</v>
      </c>
      <c r="B183" t="s">
        <v>1864</v>
      </c>
      <c r="C183" t="s">
        <v>1816</v>
      </c>
      <c r="D183">
        <f>COUNTIF(PythonData!A125:C125,'Label to number'!$U$146)</f>
        <v>0</v>
      </c>
      <c r="E183">
        <f>VLOOKUP('Original Data'!U125,'Label to number'!$A$2:$B$11,2,FALSE)</f>
        <v>5</v>
      </c>
      <c r="F183">
        <f>LOG('Original Data'!V125,'Label to number'!$D$3)</f>
        <v>0.85973344056854151</v>
      </c>
      <c r="G183">
        <f>'Original Data'!V125</f>
        <v>70</v>
      </c>
      <c r="H183">
        <v>65</v>
      </c>
      <c r="I183">
        <v>50</v>
      </c>
      <c r="J183">
        <v>95</v>
      </c>
      <c r="K183">
        <v>115</v>
      </c>
      <c r="L183">
        <v>95</v>
      </c>
      <c r="M183">
        <v>455</v>
      </c>
      <c r="N183" t="s">
        <v>42</v>
      </c>
      <c r="O183">
        <f>VLOOKUP(N183,'Label to number'!$G$2:$H$29,2,FALSE)</f>
        <v>5</v>
      </c>
      <c r="P183" t="s">
        <v>470</v>
      </c>
      <c r="Q183">
        <v>35</v>
      </c>
      <c r="R183">
        <f>IF('Original Data'!AA125&gt;1200000,1,0)</f>
        <v>0</v>
      </c>
      <c r="S183">
        <f>'Original Data'!AA125</f>
        <v>1000000</v>
      </c>
      <c r="T183">
        <v>1.4</v>
      </c>
      <c r="U183" t="s">
        <v>471</v>
      </c>
      <c r="V183" t="s">
        <v>472</v>
      </c>
      <c r="W183">
        <v>0</v>
      </c>
      <c r="X183" t="s">
        <v>143</v>
      </c>
      <c r="Y183" t="s">
        <v>266</v>
      </c>
      <c r="Z183">
        <v>40.6</v>
      </c>
      <c r="AA183">
        <v>1</v>
      </c>
      <c r="AB183">
        <v>0</v>
      </c>
    </row>
    <row r="184" spans="1:28">
      <c r="A184" s="3" t="s">
        <v>1810</v>
      </c>
      <c r="B184" t="s">
        <v>1850</v>
      </c>
      <c r="C184" t="s">
        <v>1917</v>
      </c>
      <c r="D184">
        <f>COUNTIF(PythonData!A204:C204,'Label to number'!$U$146)</f>
        <v>0</v>
      </c>
      <c r="E184">
        <f>VLOOKUP('Original Data'!U204,'Label to number'!$A$2:$B$11,2,FALSE)</f>
        <v>4</v>
      </c>
      <c r="F184">
        <f>LOG('Original Data'!V204,'Label to number'!$D$3)</f>
        <v>0.85973344056854151</v>
      </c>
      <c r="G184">
        <f>'Original Data'!V204</f>
        <v>70</v>
      </c>
      <c r="H184">
        <v>70</v>
      </c>
      <c r="I184">
        <v>80</v>
      </c>
      <c r="J184">
        <v>85</v>
      </c>
      <c r="K184">
        <v>90</v>
      </c>
      <c r="L184">
        <v>65</v>
      </c>
      <c r="M184">
        <v>455</v>
      </c>
      <c r="N184" t="s">
        <v>293</v>
      </c>
      <c r="O184">
        <f>VLOOKUP(N184,'Label to number'!$G$2:$H$29,2,FALSE)</f>
        <v>7</v>
      </c>
      <c r="P184" t="s">
        <v>737</v>
      </c>
      <c r="Q184">
        <v>65</v>
      </c>
      <c r="R184">
        <f>IF('Original Data'!AA204&gt;1200000,1,0)</f>
        <v>0</v>
      </c>
      <c r="S184">
        <f>'Original Data'!AA204</f>
        <v>1000000</v>
      </c>
      <c r="T184">
        <v>1.5</v>
      </c>
      <c r="U184" t="s">
        <v>738</v>
      </c>
      <c r="V184" t="s">
        <v>739</v>
      </c>
      <c r="W184">
        <v>50</v>
      </c>
      <c r="X184" t="s">
        <v>102</v>
      </c>
      <c r="Y184" t="s">
        <v>266</v>
      </c>
      <c r="Z184">
        <v>41.5</v>
      </c>
      <c r="AA184">
        <v>2</v>
      </c>
      <c r="AB184">
        <v>0</v>
      </c>
    </row>
    <row r="185" spans="1:28">
      <c r="A185" s="3" t="s">
        <v>1790</v>
      </c>
      <c r="B185" t="s">
        <v>1822</v>
      </c>
      <c r="C185" t="s">
        <v>1837</v>
      </c>
      <c r="D185">
        <f>COUNTIF(PythonData!A238:C238,'Label to number'!$U$146)</f>
        <v>0</v>
      </c>
      <c r="E185">
        <f>VLOOKUP('Original Data'!U238,'Label to number'!$A$2:$B$11,2,FALSE)</f>
        <v>5</v>
      </c>
      <c r="F185">
        <f>LOG('Original Data'!V238,'Label to number'!$D$3)</f>
        <v>0.85973344056854151</v>
      </c>
      <c r="G185">
        <f>'Original Data'!V238</f>
        <v>70</v>
      </c>
      <c r="H185">
        <v>50</v>
      </c>
      <c r="I185">
        <v>95</v>
      </c>
      <c r="J185">
        <v>70</v>
      </c>
      <c r="K185">
        <v>35</v>
      </c>
      <c r="L185">
        <v>110</v>
      </c>
      <c r="M185">
        <v>455</v>
      </c>
      <c r="N185" t="s">
        <v>42</v>
      </c>
      <c r="O185">
        <f>VLOOKUP(N185,'Label to number'!$G$2:$H$29,2,FALSE)</f>
        <v>5</v>
      </c>
      <c r="P185" t="s">
        <v>857</v>
      </c>
      <c r="Q185">
        <v>95</v>
      </c>
      <c r="R185">
        <f>IF('Original Data'!AA238&gt;1200000,1,0)</f>
        <v>0</v>
      </c>
      <c r="S185">
        <f>'Original Data'!AA238</f>
        <v>1000000</v>
      </c>
      <c r="T185">
        <v>1.4</v>
      </c>
      <c r="U185" t="s">
        <v>858</v>
      </c>
      <c r="V185" t="s">
        <v>859</v>
      </c>
      <c r="W185">
        <v>100</v>
      </c>
      <c r="X185" t="s">
        <v>243</v>
      </c>
      <c r="Z185">
        <v>48</v>
      </c>
      <c r="AA185">
        <v>2</v>
      </c>
      <c r="AB185">
        <v>0</v>
      </c>
    </row>
    <row r="186" spans="1:28">
      <c r="A186" s="3" t="s">
        <v>1835</v>
      </c>
      <c r="B186" t="s">
        <v>1884</v>
      </c>
      <c r="D186">
        <f>COUNTIF(PythonData!A278:C278,'Label to number'!$U$146)</f>
        <v>0</v>
      </c>
      <c r="E186">
        <f>VLOOKUP('Original Data'!U278,'Label to number'!$A$2:$B$11,2,FALSE)</f>
        <v>3</v>
      </c>
      <c r="F186">
        <f>LOG('Original Data'!V278,'Label to number'!$D$3)</f>
        <v>0.85973344056854151</v>
      </c>
      <c r="G186">
        <f>'Original Data'!V278</f>
        <v>70</v>
      </c>
      <c r="H186">
        <v>60</v>
      </c>
      <c r="I186">
        <v>85</v>
      </c>
      <c r="J186">
        <v>125</v>
      </c>
      <c r="K186">
        <v>75</v>
      </c>
      <c r="L186">
        <v>50</v>
      </c>
      <c r="M186">
        <v>455</v>
      </c>
      <c r="N186" t="s">
        <v>42</v>
      </c>
      <c r="O186">
        <f>VLOOKUP(N186,'Label to number'!$G$2:$H$29,2,FALSE)</f>
        <v>5</v>
      </c>
      <c r="P186" t="s">
        <v>983</v>
      </c>
      <c r="Q186">
        <v>60</v>
      </c>
      <c r="R186">
        <f>IF('Original Data'!AA278&gt;1200000,1,0)</f>
        <v>0</v>
      </c>
      <c r="S186">
        <f>'Original Data'!AA278</f>
        <v>1059860</v>
      </c>
      <c r="T186">
        <v>0.7</v>
      </c>
      <c r="U186" t="s">
        <v>984</v>
      </c>
      <c r="V186" t="s">
        <v>985</v>
      </c>
      <c r="W186">
        <v>50</v>
      </c>
      <c r="X186" t="s">
        <v>102</v>
      </c>
      <c r="Y186" t="s">
        <v>62</v>
      </c>
      <c r="Z186">
        <v>19.8</v>
      </c>
      <c r="AA186">
        <v>3</v>
      </c>
      <c r="AB186">
        <v>0</v>
      </c>
    </row>
    <row r="187" spans="1:28">
      <c r="A187" s="3" t="s">
        <v>1905</v>
      </c>
      <c r="B187" t="s">
        <v>1809</v>
      </c>
      <c r="D187">
        <f>COUNTIF(PythonData!A357:C357,'Label to number'!$U$146)</f>
        <v>0</v>
      </c>
      <c r="E187">
        <f>VLOOKUP('Original Data'!U357,'Label to number'!$A$2:$B$11,2,FALSE)</f>
        <v>5</v>
      </c>
      <c r="F187">
        <f>LOG('Original Data'!V357,'Label to number'!$D$3)</f>
        <v>0.71946688113708268</v>
      </c>
      <c r="G187">
        <f>'Original Data'!V357</f>
        <v>35</v>
      </c>
      <c r="H187">
        <v>40</v>
      </c>
      <c r="I187">
        <v>70</v>
      </c>
      <c r="J187">
        <v>25</v>
      </c>
      <c r="K187">
        <v>60</v>
      </c>
      <c r="L187">
        <v>130</v>
      </c>
      <c r="M187">
        <v>455</v>
      </c>
      <c r="N187" t="s">
        <v>119</v>
      </c>
      <c r="O187">
        <f>VLOOKUP(N187,'Label to number'!$G$2:$H$29,2,FALSE)</f>
        <v>11</v>
      </c>
      <c r="P187" t="s">
        <v>1260</v>
      </c>
      <c r="Q187">
        <v>130</v>
      </c>
      <c r="R187">
        <f>IF('Original Data'!AA357&gt;1200000,1,0)</f>
        <v>0</v>
      </c>
      <c r="S187">
        <f>'Original Data'!AA357</f>
        <v>800000</v>
      </c>
      <c r="T187">
        <v>1.6</v>
      </c>
      <c r="U187" t="s">
        <v>1261</v>
      </c>
      <c r="V187" t="s">
        <v>1262</v>
      </c>
      <c r="W187">
        <v>50</v>
      </c>
      <c r="X187" t="s">
        <v>359</v>
      </c>
      <c r="Z187">
        <v>30.6</v>
      </c>
      <c r="AA187">
        <v>3</v>
      </c>
      <c r="AB187">
        <v>0</v>
      </c>
    </row>
    <row r="188" spans="1:28">
      <c r="A188" s="3" t="s">
        <v>1860</v>
      </c>
      <c r="D188">
        <f>COUNTIF(PythonData!A359:C359,'Label to number'!$U$146)</f>
        <v>0</v>
      </c>
      <c r="E188">
        <f>VLOOKUP('Original Data'!U359,'Label to number'!$A$2:$B$11,2,FALSE)</f>
        <v>5</v>
      </c>
      <c r="F188">
        <f>LOG('Original Data'!V359,'Label to number'!$D$3)</f>
        <v>0.85973344056854151</v>
      </c>
      <c r="G188">
        <f>'Original Data'!V359</f>
        <v>70</v>
      </c>
      <c r="H188">
        <v>75</v>
      </c>
      <c r="I188">
        <v>50</v>
      </c>
      <c r="J188">
        <v>65</v>
      </c>
      <c r="K188">
        <v>95</v>
      </c>
      <c r="L188">
        <v>90</v>
      </c>
      <c r="M188">
        <v>455</v>
      </c>
      <c r="N188" t="s">
        <v>42</v>
      </c>
      <c r="O188">
        <f>VLOOKUP(N188,'Label to number'!$G$2:$H$29,2,FALSE)</f>
        <v>5</v>
      </c>
      <c r="P188" t="s">
        <v>1267</v>
      </c>
      <c r="Q188">
        <v>80</v>
      </c>
      <c r="R188">
        <f>IF('Original Data'!AA359&gt;1200000,1,0)</f>
        <v>0</v>
      </c>
      <c r="S188">
        <f>'Original Data'!AA359</f>
        <v>800000</v>
      </c>
      <c r="T188">
        <v>0.6</v>
      </c>
      <c r="U188" t="s">
        <v>1268</v>
      </c>
      <c r="V188" t="s">
        <v>1269</v>
      </c>
      <c r="W188">
        <v>50</v>
      </c>
      <c r="X188" t="s">
        <v>266</v>
      </c>
      <c r="Z188">
        <v>1</v>
      </c>
      <c r="AA188">
        <v>3</v>
      </c>
      <c r="AB188">
        <v>0</v>
      </c>
    </row>
    <row r="189" spans="1:28">
      <c r="A189" s="3" t="s">
        <v>1790</v>
      </c>
      <c r="B189" t="s">
        <v>1792</v>
      </c>
      <c r="D189">
        <f>COUNTIF(PythonData!A285:C285,'Label to number'!$U$146)</f>
        <v>0</v>
      </c>
      <c r="E189">
        <f>VLOOKUP('Original Data'!U285,'Label to number'!$A$2:$B$11,2,FALSE)</f>
        <v>3</v>
      </c>
      <c r="F189">
        <f>LOG('Original Data'!V285,'Label to number'!$D$3)</f>
        <v>0.85973344056854151</v>
      </c>
      <c r="G189">
        <f>'Original Data'!V285</f>
        <v>70</v>
      </c>
      <c r="H189">
        <v>70</v>
      </c>
      <c r="I189">
        <v>60</v>
      </c>
      <c r="J189">
        <v>80</v>
      </c>
      <c r="K189">
        <v>100</v>
      </c>
      <c r="L189">
        <v>82</v>
      </c>
      <c r="M189">
        <v>454</v>
      </c>
      <c r="N189" t="s">
        <v>136</v>
      </c>
      <c r="O189">
        <f>VLOOKUP(N189,'Label to number'!$G$2:$H$29,2,FALSE)</f>
        <v>10</v>
      </c>
      <c r="P189" t="s">
        <v>1009</v>
      </c>
      <c r="Q189">
        <v>62</v>
      </c>
      <c r="R189">
        <f>IF('Original Data'!AA285&gt;1200000,1,0)</f>
        <v>0</v>
      </c>
      <c r="S189">
        <f>'Original Data'!AA285</f>
        <v>1000000</v>
      </c>
      <c r="T189">
        <v>0.8</v>
      </c>
      <c r="U189" t="s">
        <v>1010</v>
      </c>
      <c r="V189" t="s">
        <v>1011</v>
      </c>
      <c r="W189">
        <v>50</v>
      </c>
      <c r="X189" t="s">
        <v>79</v>
      </c>
      <c r="Y189" t="s">
        <v>62</v>
      </c>
      <c r="Z189">
        <v>3.6</v>
      </c>
      <c r="AA189">
        <v>3</v>
      </c>
      <c r="AB189">
        <v>0</v>
      </c>
    </row>
    <row r="190" spans="1:28">
      <c r="A190" s="3" t="s">
        <v>1860</v>
      </c>
      <c r="D190">
        <f>COUNTIF(PythonData!A456:C456,'Label to number'!$U$146)</f>
        <v>0</v>
      </c>
      <c r="E190">
        <f>VLOOKUP('Original Data'!U456,'Label to number'!$A$2:$B$11,2,FALSE)</f>
        <v>5</v>
      </c>
      <c r="F190">
        <f>LOG('Original Data'!V456,'Label to number'!$D$3)</f>
        <v>0.85973344056854151</v>
      </c>
      <c r="G190">
        <f>'Original Data'!V456</f>
        <v>70</v>
      </c>
      <c r="H190">
        <v>74</v>
      </c>
      <c r="I190">
        <v>100</v>
      </c>
      <c r="J190">
        <v>46</v>
      </c>
      <c r="K190">
        <v>90</v>
      </c>
      <c r="L190">
        <v>72</v>
      </c>
      <c r="M190">
        <v>454</v>
      </c>
      <c r="N190" t="s">
        <v>262</v>
      </c>
      <c r="O190">
        <f>VLOOKUP(N190,'Label to number'!$G$2:$H$29,2,FALSE)</f>
        <v>24</v>
      </c>
      <c r="P190" t="s">
        <v>1597</v>
      </c>
      <c r="Q190">
        <v>72</v>
      </c>
      <c r="R190">
        <f>IF('Original Data'!AA456&gt;1200000,1,0)</f>
        <v>1</v>
      </c>
      <c r="S190">
        <f>'Original Data'!AA456</f>
        <v>1250000</v>
      </c>
      <c r="T190">
        <v>1.4</v>
      </c>
      <c r="U190" t="s">
        <v>1598</v>
      </c>
      <c r="V190" t="s">
        <v>1599</v>
      </c>
      <c r="W190">
        <v>50</v>
      </c>
      <c r="X190" t="s">
        <v>46</v>
      </c>
      <c r="Z190">
        <v>27</v>
      </c>
      <c r="AA190">
        <v>4</v>
      </c>
      <c r="AB190">
        <v>0</v>
      </c>
    </row>
    <row r="191" spans="1:28">
      <c r="A191" s="3" t="s">
        <v>1863</v>
      </c>
      <c r="B191" t="s">
        <v>1908</v>
      </c>
      <c r="C191" t="s">
        <v>1781</v>
      </c>
      <c r="D191">
        <f>COUNTIF(PythonData!A165:C165,'Label to number'!$U$146)</f>
        <v>0</v>
      </c>
      <c r="E191">
        <f>VLOOKUP('Original Data'!U165,'Label to number'!$A$2:$B$11,2,FALSE)</f>
        <v>3</v>
      </c>
      <c r="F191">
        <f>LOG('Original Data'!V165,'Label to number'!$D$3)</f>
        <v>0.85973344056854151</v>
      </c>
      <c r="G191">
        <f>'Original Data'!V165</f>
        <v>70</v>
      </c>
      <c r="H191">
        <v>100</v>
      </c>
      <c r="I191">
        <v>50</v>
      </c>
      <c r="J191">
        <v>70</v>
      </c>
      <c r="K191">
        <v>86</v>
      </c>
      <c r="L191">
        <v>96</v>
      </c>
      <c r="M191">
        <v>452</v>
      </c>
      <c r="N191" t="s">
        <v>119</v>
      </c>
      <c r="O191">
        <f>VLOOKUP(N191,'Label to number'!$G$2:$H$29,2,FALSE)</f>
        <v>11</v>
      </c>
      <c r="P191" t="s">
        <v>606</v>
      </c>
      <c r="Q191">
        <v>50</v>
      </c>
      <c r="R191">
        <f>IF('Original Data'!AA165&gt;1200000,1,0)</f>
        <v>0</v>
      </c>
      <c r="S191">
        <f>'Original Data'!AA165</f>
        <v>1000000</v>
      </c>
      <c r="T191">
        <v>1.6</v>
      </c>
      <c r="U191" t="s">
        <v>609</v>
      </c>
      <c r="V191" t="s">
        <v>610</v>
      </c>
      <c r="W191">
        <v>50</v>
      </c>
      <c r="X191" t="s">
        <v>102</v>
      </c>
      <c r="Y191" t="s">
        <v>62</v>
      </c>
      <c r="Z191">
        <v>40.799999999999997</v>
      </c>
      <c r="AA191">
        <v>2</v>
      </c>
      <c r="AB191">
        <v>0</v>
      </c>
    </row>
    <row r="192" spans="1:28">
      <c r="A192" s="3" t="s">
        <v>1851</v>
      </c>
      <c r="B192" t="s">
        <v>1846</v>
      </c>
      <c r="C192" t="s">
        <v>1829</v>
      </c>
      <c r="D192">
        <f>COUNTIF(PythonData!A433:C433,'Label to number'!$U$146)</f>
        <v>0</v>
      </c>
      <c r="E192">
        <f>VLOOKUP('Original Data'!U433,'Label to number'!$A$2:$B$11,2,FALSE)</f>
        <v>4</v>
      </c>
      <c r="F192">
        <f>LOG('Original Data'!V433,'Label to number'!$D$3)</f>
        <v>0.85973344056854151</v>
      </c>
      <c r="G192">
        <f>'Original Data'!V433</f>
        <v>70</v>
      </c>
      <c r="H192">
        <v>71</v>
      </c>
      <c r="I192">
        <v>82</v>
      </c>
      <c r="J192">
        <v>112</v>
      </c>
      <c r="K192">
        <v>64</v>
      </c>
      <c r="L192">
        <v>59</v>
      </c>
      <c r="M192">
        <v>452</v>
      </c>
      <c r="N192" t="s">
        <v>136</v>
      </c>
      <c r="O192">
        <f>VLOOKUP(N192,'Label to number'!$G$2:$H$29,2,FALSE)</f>
        <v>10</v>
      </c>
      <c r="P192" t="s">
        <v>1516</v>
      </c>
      <c r="Q192">
        <v>64</v>
      </c>
      <c r="R192">
        <f>IF('Original Data'!AA433&gt;1200000,1,0)</f>
        <v>0</v>
      </c>
      <c r="S192">
        <f>'Original Data'!AA433</f>
        <v>800000</v>
      </c>
      <c r="T192">
        <v>1</v>
      </c>
      <c r="U192" t="s">
        <v>1517</v>
      </c>
      <c r="V192" t="s">
        <v>1518</v>
      </c>
      <c r="W192">
        <v>24.6</v>
      </c>
      <c r="X192" t="s">
        <v>102</v>
      </c>
      <c r="Z192">
        <v>43.8</v>
      </c>
      <c r="AA192">
        <v>4</v>
      </c>
      <c r="AB192">
        <v>0</v>
      </c>
    </row>
    <row r="193" spans="1:28">
      <c r="A193" s="3" t="s">
        <v>1796</v>
      </c>
      <c r="B193" t="s">
        <v>1797</v>
      </c>
      <c r="C193" t="s">
        <v>1798</v>
      </c>
      <c r="D193">
        <f>COUNTIF(PythonData!A29:C29,'Label to number'!$U$146)</f>
        <v>0</v>
      </c>
      <c r="E193">
        <f>VLOOKUP('Original Data'!U29,'Label to number'!$A$2:$B$11,2,FALSE)</f>
        <v>4</v>
      </c>
      <c r="F193">
        <f>LOG('Original Data'!V29,'Label to number'!$D$3)</f>
        <v>0.85973344056854151</v>
      </c>
      <c r="G193">
        <f>'Original Data'!V29</f>
        <v>70</v>
      </c>
      <c r="H193">
        <v>75</v>
      </c>
      <c r="I193">
        <v>100</v>
      </c>
      <c r="J193">
        <v>65</v>
      </c>
      <c r="K193">
        <v>25</v>
      </c>
      <c r="L193">
        <v>65</v>
      </c>
      <c r="M193">
        <v>450</v>
      </c>
      <c r="N193" t="s">
        <v>119</v>
      </c>
      <c r="O193">
        <f>VLOOKUP(N193,'Label to number'!$G$2:$H$29,2,FALSE)</f>
        <v>11</v>
      </c>
      <c r="P193" t="s">
        <v>109</v>
      </c>
      <c r="Q193">
        <v>120</v>
      </c>
      <c r="R193">
        <f>IF('Original Data'!AA29&gt;1200000,1,0)</f>
        <v>0</v>
      </c>
      <c r="S193">
        <f>'Original Data'!AA29</f>
        <v>1000000</v>
      </c>
      <c r="U193" t="s">
        <v>144</v>
      </c>
      <c r="V193" t="s">
        <v>145</v>
      </c>
      <c r="W193">
        <v>50</v>
      </c>
      <c r="X193" t="s">
        <v>142</v>
      </c>
      <c r="Y193" t="s">
        <v>143</v>
      </c>
      <c r="AA193">
        <v>1</v>
      </c>
      <c r="AB193">
        <v>0</v>
      </c>
    </row>
    <row r="194" spans="1:28">
      <c r="A194" s="3" t="s">
        <v>1777</v>
      </c>
      <c r="B194" t="s">
        <v>1781</v>
      </c>
      <c r="C194" t="s">
        <v>1818</v>
      </c>
      <c r="D194">
        <f>COUNTIF(PythonData!A50:C50,'Label to number'!$U$146)</f>
        <v>0</v>
      </c>
      <c r="E194">
        <f>VLOOKUP('Original Data'!U50,'Label to number'!$A$2:$B$11,2,FALSE)</f>
        <v>4</v>
      </c>
      <c r="F194">
        <f>LOG('Original Data'!V50,'Label to number'!$D$3)</f>
        <v>0.85973344056854151</v>
      </c>
      <c r="G194">
        <f>'Original Data'!V50</f>
        <v>70</v>
      </c>
      <c r="H194">
        <v>70</v>
      </c>
      <c r="I194">
        <v>65</v>
      </c>
      <c r="J194">
        <v>90</v>
      </c>
      <c r="K194">
        <v>90</v>
      </c>
      <c r="L194">
        <v>75</v>
      </c>
      <c r="M194">
        <v>450</v>
      </c>
      <c r="N194" t="s">
        <v>136</v>
      </c>
      <c r="O194">
        <f>VLOOKUP(N194,'Label to number'!$G$2:$H$29,2,FALSE)</f>
        <v>10</v>
      </c>
      <c r="P194" t="s">
        <v>216</v>
      </c>
      <c r="Q194">
        <v>60</v>
      </c>
      <c r="R194">
        <f>IF('Original Data'!AA50&gt;1200000,1,0)</f>
        <v>0</v>
      </c>
      <c r="S194">
        <f>'Original Data'!AA50</f>
        <v>1000000</v>
      </c>
      <c r="T194">
        <v>1.5</v>
      </c>
      <c r="U194" t="s">
        <v>217</v>
      </c>
      <c r="V194" t="s">
        <v>218</v>
      </c>
      <c r="W194">
        <v>50</v>
      </c>
      <c r="X194" t="s">
        <v>79</v>
      </c>
      <c r="Y194" t="s">
        <v>47</v>
      </c>
      <c r="Z194">
        <v>12.5</v>
      </c>
      <c r="AA194">
        <v>1</v>
      </c>
      <c r="AB194">
        <v>0</v>
      </c>
    </row>
    <row r="195" spans="1:28">
      <c r="A195" s="3" t="s">
        <v>1879</v>
      </c>
      <c r="B195" t="s">
        <v>1880</v>
      </c>
      <c r="C195" t="s">
        <v>1881</v>
      </c>
      <c r="D195">
        <f>COUNTIF(PythonData!A114:C114,'Label to number'!$U$146)</f>
        <v>0</v>
      </c>
      <c r="E195">
        <f>VLOOKUP('Original Data'!U114,'Label to number'!$A$2:$B$11,2,FALSE)</f>
        <v>8</v>
      </c>
      <c r="F195">
        <f>LOG('Original Data'!V114,'Label to number'!$D$3)</f>
        <v>1</v>
      </c>
      <c r="G195">
        <f>'Original Data'!V114</f>
        <v>140</v>
      </c>
      <c r="H195">
        <v>250</v>
      </c>
      <c r="I195">
        <v>5</v>
      </c>
      <c r="J195">
        <v>50</v>
      </c>
      <c r="K195">
        <v>35</v>
      </c>
      <c r="L195">
        <v>105</v>
      </c>
      <c r="M195">
        <v>450</v>
      </c>
      <c r="N195" t="s">
        <v>430</v>
      </c>
      <c r="O195">
        <f>VLOOKUP(N195,'Label to number'!$G$2:$H$29,2,FALSE)</f>
        <v>3</v>
      </c>
      <c r="P195" t="s">
        <v>391</v>
      </c>
      <c r="Q195">
        <v>5</v>
      </c>
      <c r="R195">
        <f>IF('Original Data'!AA114&gt;1200000,1,0)</f>
        <v>0</v>
      </c>
      <c r="S195">
        <f>'Original Data'!AA114</f>
        <v>800000</v>
      </c>
      <c r="T195">
        <v>1.1000000000000001</v>
      </c>
      <c r="U195" t="s">
        <v>431</v>
      </c>
      <c r="V195" t="s">
        <v>432</v>
      </c>
      <c r="W195">
        <v>0</v>
      </c>
      <c r="X195" t="s">
        <v>102</v>
      </c>
      <c r="Z195">
        <v>34.6</v>
      </c>
      <c r="AA195">
        <v>1</v>
      </c>
      <c r="AB195">
        <v>0</v>
      </c>
    </row>
    <row r="196" spans="1:28">
      <c r="A196" s="3" t="s">
        <v>1885</v>
      </c>
      <c r="B196" t="s">
        <v>1886</v>
      </c>
      <c r="C196" t="s">
        <v>1794</v>
      </c>
      <c r="D196">
        <f>COUNTIF(PythonData!A120:C120,'Label to number'!$U$146)</f>
        <v>0</v>
      </c>
      <c r="E196">
        <f>VLOOKUP('Original Data'!U120,'Label to number'!$A$2:$B$11,2,FALSE)</f>
        <v>4</v>
      </c>
      <c r="F196">
        <f>LOG('Original Data'!V120,'Label to number'!$D$3)</f>
        <v>0.85973344056854151</v>
      </c>
      <c r="G196">
        <f>'Original Data'!V120</f>
        <v>70</v>
      </c>
      <c r="H196">
        <v>80</v>
      </c>
      <c r="I196">
        <v>92</v>
      </c>
      <c r="J196">
        <v>68</v>
      </c>
      <c r="K196">
        <v>65</v>
      </c>
      <c r="L196">
        <v>80</v>
      </c>
      <c r="M196">
        <v>450</v>
      </c>
      <c r="N196" t="s">
        <v>293</v>
      </c>
      <c r="O196">
        <f>VLOOKUP(N196,'Label to number'!$G$2:$H$29,2,FALSE)</f>
        <v>7</v>
      </c>
      <c r="P196" t="s">
        <v>449</v>
      </c>
      <c r="Q196">
        <v>65</v>
      </c>
      <c r="R196">
        <f>IF('Original Data'!AA120&gt;1200000,1,0)</f>
        <v>0</v>
      </c>
      <c r="S196">
        <f>'Original Data'!AA120</f>
        <v>1000000</v>
      </c>
      <c r="T196">
        <v>1.3</v>
      </c>
      <c r="U196" t="s">
        <v>452</v>
      </c>
      <c r="V196" t="s">
        <v>453</v>
      </c>
      <c r="W196">
        <v>50</v>
      </c>
      <c r="X196" t="s">
        <v>67</v>
      </c>
      <c r="Z196">
        <v>39</v>
      </c>
      <c r="AA196">
        <v>1</v>
      </c>
      <c r="AB196">
        <v>0</v>
      </c>
    </row>
    <row r="197" spans="1:28">
      <c r="A197" s="3" t="s">
        <v>1790</v>
      </c>
      <c r="B197" t="s">
        <v>1899</v>
      </c>
      <c r="C197" t="s">
        <v>1894</v>
      </c>
      <c r="D197">
        <f>COUNTIF(PythonData!A211:C211,'Label to number'!$U$146)</f>
        <v>0</v>
      </c>
      <c r="E197">
        <f>VLOOKUP('Original Data'!U211,'Label to number'!$A$2:$B$11,2,FALSE)</f>
        <v>4</v>
      </c>
      <c r="F197">
        <f>LOG('Original Data'!V211,'Label to number'!$D$3)</f>
        <v>0.85973344056854151</v>
      </c>
      <c r="G197">
        <f>'Original Data'!V211</f>
        <v>70</v>
      </c>
      <c r="H197">
        <v>90</v>
      </c>
      <c r="I197">
        <v>120</v>
      </c>
      <c r="J197">
        <v>45</v>
      </c>
      <c r="K197">
        <v>60</v>
      </c>
      <c r="L197">
        <v>60</v>
      </c>
      <c r="M197">
        <v>450</v>
      </c>
      <c r="N197" t="s">
        <v>136</v>
      </c>
      <c r="O197">
        <f>VLOOKUP(N197,'Label to number'!$G$2:$H$29,2,FALSE)</f>
        <v>10</v>
      </c>
      <c r="P197" t="s">
        <v>165</v>
      </c>
      <c r="Q197">
        <v>75</v>
      </c>
      <c r="R197">
        <f>IF('Original Data'!AA211&gt;1200000,1,0)</f>
        <v>0</v>
      </c>
      <c r="S197">
        <f>'Original Data'!AA211</f>
        <v>800000</v>
      </c>
      <c r="T197">
        <v>1.4</v>
      </c>
      <c r="U197" t="s">
        <v>762</v>
      </c>
      <c r="V197" t="s">
        <v>763</v>
      </c>
      <c r="W197">
        <v>24.6</v>
      </c>
      <c r="X197" t="s">
        <v>168</v>
      </c>
      <c r="Z197">
        <v>48.7</v>
      </c>
      <c r="AA197">
        <v>2</v>
      </c>
      <c r="AB197">
        <v>0</v>
      </c>
    </row>
    <row r="198" spans="1:28">
      <c r="A198" s="3" t="s">
        <v>1845</v>
      </c>
      <c r="B198" t="s">
        <v>1798</v>
      </c>
      <c r="C198" t="s">
        <v>1904</v>
      </c>
      <c r="D198">
        <f>COUNTIF(PythonData!A222:C222,'Label to number'!$U$146)</f>
        <v>0</v>
      </c>
      <c r="E198">
        <f>VLOOKUP('Original Data'!U222,'Label to number'!$A$2:$B$11,2,FALSE)</f>
        <v>4</v>
      </c>
      <c r="F198">
        <f>LOG('Original Data'!V222,'Label to number'!$D$3)</f>
        <v>0.85973344056854151</v>
      </c>
      <c r="G198">
        <f>'Original Data'!V222</f>
        <v>70</v>
      </c>
      <c r="H198">
        <v>100</v>
      </c>
      <c r="I198">
        <v>100</v>
      </c>
      <c r="J198">
        <v>50</v>
      </c>
      <c r="K198">
        <v>60</v>
      </c>
      <c r="L198">
        <v>60</v>
      </c>
      <c r="M198">
        <v>450</v>
      </c>
      <c r="N198" t="s">
        <v>136</v>
      </c>
      <c r="O198">
        <f>VLOOKUP(N198,'Label to number'!$G$2:$H$29,2,FALSE)</f>
        <v>10</v>
      </c>
      <c r="P198" t="s">
        <v>800</v>
      </c>
      <c r="Q198">
        <v>80</v>
      </c>
      <c r="R198">
        <f>IF('Original Data'!AA222&gt;1200000,1,0)</f>
        <v>1</v>
      </c>
      <c r="S198">
        <f>'Original Data'!AA222</f>
        <v>1250000</v>
      </c>
      <c r="T198">
        <v>1.1000000000000001</v>
      </c>
      <c r="U198" t="s">
        <v>801</v>
      </c>
      <c r="V198" t="s">
        <v>802</v>
      </c>
      <c r="W198">
        <v>50</v>
      </c>
      <c r="X198" t="s">
        <v>143</v>
      </c>
      <c r="Y198" t="s">
        <v>142</v>
      </c>
      <c r="Z198">
        <v>55.8</v>
      </c>
      <c r="AA198">
        <v>2</v>
      </c>
      <c r="AB198">
        <v>0</v>
      </c>
    </row>
    <row r="199" spans="1:28">
      <c r="A199" s="3" t="s">
        <v>1977</v>
      </c>
      <c r="D199">
        <f>COUNTIF(PythonData!A422:C422,'Label to number'!$U$146)</f>
        <v>0</v>
      </c>
      <c r="E199">
        <f>VLOOKUP('Original Data'!U422,'Label to number'!$A$2:$B$11,2,FALSE)</f>
        <v>4</v>
      </c>
      <c r="F199">
        <f>LOG('Original Data'!V422,'Label to number'!$D$3)</f>
        <v>0.85973344056854151</v>
      </c>
      <c r="G199">
        <f>'Original Data'!V422</f>
        <v>70</v>
      </c>
      <c r="H199">
        <v>70</v>
      </c>
      <c r="I199">
        <v>60</v>
      </c>
      <c r="J199">
        <v>85</v>
      </c>
      <c r="K199">
        <v>87</v>
      </c>
      <c r="L199">
        <v>78</v>
      </c>
      <c r="M199">
        <v>450</v>
      </c>
      <c r="N199" t="s">
        <v>136</v>
      </c>
      <c r="O199">
        <f>VLOOKUP(N199,'Label to number'!$G$2:$H$29,2,FALSE)</f>
        <v>10</v>
      </c>
      <c r="P199" t="s">
        <v>1479</v>
      </c>
      <c r="Q199">
        <v>70</v>
      </c>
      <c r="R199">
        <f>IF('Original Data'!AA422&gt;1200000,1,0)</f>
        <v>0</v>
      </c>
      <c r="S199">
        <f>'Original Data'!AA422</f>
        <v>1000000</v>
      </c>
      <c r="T199">
        <v>0.5</v>
      </c>
      <c r="U199" t="s">
        <v>1480</v>
      </c>
      <c r="V199" t="s">
        <v>1481</v>
      </c>
      <c r="W199">
        <v>50</v>
      </c>
      <c r="X199" t="s">
        <v>46</v>
      </c>
      <c r="Z199">
        <v>9.3000000000000007</v>
      </c>
      <c r="AA199">
        <v>4</v>
      </c>
      <c r="AB199">
        <v>0</v>
      </c>
    </row>
    <row r="200" spans="1:28">
      <c r="A200" s="3" t="s">
        <v>1790</v>
      </c>
      <c r="B200" t="s">
        <v>1791</v>
      </c>
      <c r="C200" t="s">
        <v>1792</v>
      </c>
      <c r="D200">
        <f>COUNTIF(PythonData!A25:C25,'Label to number'!$U$146)</f>
        <v>0</v>
      </c>
      <c r="E200">
        <f>VLOOKUP('Original Data'!U25,'Label to number'!$A$2:$B$11,2,FALSE)</f>
        <v>4</v>
      </c>
      <c r="F200">
        <f>LOG('Original Data'!V25,'Label to number'!$D$3)</f>
        <v>0.85973344056854151</v>
      </c>
      <c r="G200">
        <f>'Original Data'!V25</f>
        <v>70</v>
      </c>
      <c r="H200">
        <v>60</v>
      </c>
      <c r="I200">
        <v>95</v>
      </c>
      <c r="J200">
        <v>80</v>
      </c>
      <c r="K200">
        <v>65</v>
      </c>
      <c r="L200">
        <v>79</v>
      </c>
      <c r="M200">
        <v>448</v>
      </c>
      <c r="N200" t="s">
        <v>119</v>
      </c>
      <c r="O200">
        <f>VLOOKUP(N200,'Label to number'!$G$2:$H$29,2,FALSE)</f>
        <v>11</v>
      </c>
      <c r="P200" t="s">
        <v>127</v>
      </c>
      <c r="Q200">
        <v>69</v>
      </c>
      <c r="R200">
        <f>IF('Original Data'!AA25&gt;1200000,1,0)</f>
        <v>0</v>
      </c>
      <c r="S200">
        <f>'Original Data'!AA25</f>
        <v>1000000</v>
      </c>
      <c r="T200">
        <v>3.5</v>
      </c>
      <c r="U200" t="s">
        <v>128</v>
      </c>
      <c r="V200" t="s">
        <v>129</v>
      </c>
      <c r="W200">
        <v>50</v>
      </c>
      <c r="X200" t="s">
        <v>47</v>
      </c>
      <c r="Z200">
        <v>65</v>
      </c>
      <c r="AA200">
        <v>1</v>
      </c>
      <c r="AB200">
        <v>0</v>
      </c>
    </row>
    <row r="201" spans="1:28">
      <c r="A201" s="3" t="s">
        <v>1784</v>
      </c>
      <c r="B201" t="s">
        <v>1783</v>
      </c>
      <c r="D201">
        <f>COUNTIF(PythonData!A23:C23,'Label to number'!$U$146)</f>
        <v>0</v>
      </c>
      <c r="E201">
        <f>VLOOKUP('Original Data'!U23,'Label to number'!$A$2:$B$11,2,FALSE)</f>
        <v>3</v>
      </c>
      <c r="F201">
        <f>LOG('Original Data'!V23,'Label to number'!$D$3)</f>
        <v>0.85973344056854151</v>
      </c>
      <c r="G201">
        <f>'Original Data'!V23</f>
        <v>70</v>
      </c>
      <c r="H201">
        <v>65</v>
      </c>
      <c r="I201">
        <v>90</v>
      </c>
      <c r="J201">
        <v>100</v>
      </c>
      <c r="K201">
        <v>61</v>
      </c>
      <c r="L201">
        <v>61</v>
      </c>
      <c r="M201">
        <v>442</v>
      </c>
      <c r="N201" t="s">
        <v>119</v>
      </c>
      <c r="O201">
        <f>VLOOKUP(N201,'Label to number'!$G$2:$H$29,2,FALSE)</f>
        <v>11</v>
      </c>
      <c r="P201" t="s">
        <v>120</v>
      </c>
      <c r="Q201">
        <v>65</v>
      </c>
      <c r="R201">
        <f>IF('Original Data'!AA23&gt;1200000,1,0)</f>
        <v>0</v>
      </c>
      <c r="S201">
        <f>'Original Data'!AA23</f>
        <v>1000000</v>
      </c>
      <c r="T201">
        <v>1.2</v>
      </c>
      <c r="U201" t="s">
        <v>121</v>
      </c>
      <c r="V201" t="s">
        <v>122</v>
      </c>
      <c r="W201">
        <v>50</v>
      </c>
      <c r="X201" t="s">
        <v>102</v>
      </c>
      <c r="Y201" t="s">
        <v>62</v>
      </c>
      <c r="Z201">
        <v>38</v>
      </c>
      <c r="AA201">
        <v>1</v>
      </c>
      <c r="AB201">
        <v>0</v>
      </c>
    </row>
    <row r="202" spans="1:28">
      <c r="A202" s="3" t="s">
        <v>1823</v>
      </c>
      <c r="B202" t="s">
        <v>1822</v>
      </c>
      <c r="C202" t="s">
        <v>1792</v>
      </c>
      <c r="D202">
        <f>COUNTIF(PythonData!A54:C54,'Label to number'!$U$146)</f>
        <v>0</v>
      </c>
      <c r="E202">
        <f>VLOOKUP('Original Data'!U54,'Label to number'!$A$2:$B$11,2,FALSE)</f>
        <v>4</v>
      </c>
      <c r="F202">
        <f>LOG('Original Data'!V54,'Label to number'!$D$3)</f>
        <v>0.85973344056854151</v>
      </c>
      <c r="G202">
        <f>'Original Data'!V54</f>
        <v>70</v>
      </c>
      <c r="H202">
        <v>65</v>
      </c>
      <c r="I202">
        <v>60</v>
      </c>
      <c r="J202">
        <v>115</v>
      </c>
      <c r="K202">
        <v>75</v>
      </c>
      <c r="L202">
        <v>65</v>
      </c>
      <c r="M202">
        <v>440</v>
      </c>
      <c r="N202" t="s">
        <v>119</v>
      </c>
      <c r="O202">
        <f>VLOOKUP(N202,'Label to number'!$G$2:$H$29,2,FALSE)</f>
        <v>11</v>
      </c>
      <c r="P202" t="s">
        <v>230</v>
      </c>
      <c r="Q202">
        <v>60</v>
      </c>
      <c r="R202">
        <f>IF('Original Data'!AA54&gt;1200000,1,0)</f>
        <v>0</v>
      </c>
      <c r="S202">
        <f>'Original Data'!AA54</f>
        <v>1000000</v>
      </c>
      <c r="U202" t="s">
        <v>231</v>
      </c>
      <c r="V202" t="s">
        <v>232</v>
      </c>
      <c r="W202">
        <v>50</v>
      </c>
      <c r="X202" t="s">
        <v>102</v>
      </c>
      <c r="Y202" t="s">
        <v>112</v>
      </c>
      <c r="AA202">
        <v>1</v>
      </c>
      <c r="AB202">
        <v>0</v>
      </c>
    </row>
    <row r="203" spans="1:28">
      <c r="A203" s="3" t="s">
        <v>1799</v>
      </c>
      <c r="B203" t="s">
        <v>1783</v>
      </c>
      <c r="C203" t="s">
        <v>1817</v>
      </c>
      <c r="D203">
        <f>COUNTIF(PythonData!A118:C118,'Label to number'!$U$146)</f>
        <v>0</v>
      </c>
      <c r="E203">
        <f>VLOOKUP('Original Data'!U118,'Label to number'!$A$2:$B$11,2,FALSE)</f>
        <v>4</v>
      </c>
      <c r="F203">
        <f>LOG('Original Data'!V118,'Label to number'!$D$3)</f>
        <v>0.85973344056854151</v>
      </c>
      <c r="G203">
        <f>'Original Data'!V118</f>
        <v>70</v>
      </c>
      <c r="H203">
        <v>55</v>
      </c>
      <c r="I203">
        <v>65</v>
      </c>
      <c r="J203">
        <v>85</v>
      </c>
      <c r="K203">
        <v>95</v>
      </c>
      <c r="L203">
        <v>45</v>
      </c>
      <c r="M203">
        <v>440</v>
      </c>
      <c r="N203" t="s">
        <v>136</v>
      </c>
      <c r="O203">
        <f>VLOOKUP(N203,'Label to number'!$G$2:$H$29,2,FALSE)</f>
        <v>10</v>
      </c>
      <c r="P203" t="s">
        <v>442</v>
      </c>
      <c r="Q203">
        <v>95</v>
      </c>
      <c r="R203">
        <f>IF('Original Data'!AA118&gt;1200000,1,0)</f>
        <v>0</v>
      </c>
      <c r="S203">
        <f>'Original Data'!AA118</f>
        <v>1000000</v>
      </c>
      <c r="T203">
        <v>1.2</v>
      </c>
      <c r="U203" t="s">
        <v>446</v>
      </c>
      <c r="V203" t="s">
        <v>447</v>
      </c>
      <c r="W203">
        <v>50</v>
      </c>
      <c r="X203" t="s">
        <v>67</v>
      </c>
      <c r="Z203">
        <v>25</v>
      </c>
      <c r="AA203">
        <v>1</v>
      </c>
      <c r="AB203">
        <v>0</v>
      </c>
    </row>
    <row r="204" spans="1:28">
      <c r="A204" s="3" t="s">
        <v>1799</v>
      </c>
      <c r="B204" t="s">
        <v>1826</v>
      </c>
      <c r="C204" t="s">
        <v>1928</v>
      </c>
      <c r="D204">
        <f>COUNTIF(PythonData!A212:C212,'Label to number'!$U$146)</f>
        <v>0</v>
      </c>
      <c r="E204">
        <f>VLOOKUP('Original Data'!U212,'Label to number'!$A$2:$B$11,2,FALSE)</f>
        <v>4</v>
      </c>
      <c r="F204">
        <f>LOG('Original Data'!V212,'Label to number'!$D$3)</f>
        <v>0.85973344056854151</v>
      </c>
      <c r="G204">
        <f>'Original Data'!V212</f>
        <v>70</v>
      </c>
      <c r="H204">
        <v>65</v>
      </c>
      <c r="I204">
        <v>95</v>
      </c>
      <c r="J204">
        <v>85</v>
      </c>
      <c r="K204">
        <v>55</v>
      </c>
      <c r="L204">
        <v>55</v>
      </c>
      <c r="M204">
        <v>440</v>
      </c>
      <c r="N204" t="s">
        <v>42</v>
      </c>
      <c r="O204">
        <f>VLOOKUP(N204,'Label to number'!$G$2:$H$29,2,FALSE)</f>
        <v>5</v>
      </c>
      <c r="P204" t="s">
        <v>181</v>
      </c>
      <c r="Q204">
        <v>85</v>
      </c>
      <c r="R204">
        <f>IF('Original Data'!AA212&gt;1200000,1,0)</f>
        <v>0</v>
      </c>
      <c r="S204">
        <f>'Original Data'!AA212</f>
        <v>1000000</v>
      </c>
      <c r="T204">
        <v>0.5</v>
      </c>
      <c r="U204" t="s">
        <v>765</v>
      </c>
      <c r="V204" t="s">
        <v>766</v>
      </c>
      <c r="W204">
        <v>50</v>
      </c>
      <c r="X204" t="s">
        <v>67</v>
      </c>
      <c r="Y204" t="s">
        <v>47</v>
      </c>
      <c r="Z204">
        <v>3.9</v>
      </c>
      <c r="AA204">
        <v>2</v>
      </c>
      <c r="AB204">
        <v>0</v>
      </c>
    </row>
    <row r="205" spans="1:28">
      <c r="A205" s="3" t="s">
        <v>1784</v>
      </c>
      <c r="B205" t="s">
        <v>1919</v>
      </c>
      <c r="C205" t="s">
        <v>1776</v>
      </c>
      <c r="D205">
        <f>COUNTIF(PythonData!A280:C280,'Label to number'!$U$146)</f>
        <v>0</v>
      </c>
      <c r="E205">
        <f>VLOOKUP('Original Data'!U280,'Label to number'!$A$2:$B$11,2,FALSE)</f>
        <v>4</v>
      </c>
      <c r="F205">
        <f>LOG('Original Data'!V280,'Label to number'!$D$3)</f>
        <v>0.85973344056854151</v>
      </c>
      <c r="G205">
        <f>'Original Data'!V280</f>
        <v>70</v>
      </c>
      <c r="H205">
        <v>60</v>
      </c>
      <c r="I205">
        <v>50</v>
      </c>
      <c r="J205">
        <v>65</v>
      </c>
      <c r="K205">
        <v>95</v>
      </c>
      <c r="L205">
        <v>70</v>
      </c>
      <c r="M205">
        <v>440</v>
      </c>
      <c r="N205" t="s">
        <v>42</v>
      </c>
      <c r="O205">
        <f>VLOOKUP(N205,'Label to number'!$G$2:$H$29,2,FALSE)</f>
        <v>5</v>
      </c>
      <c r="P205" t="s">
        <v>991</v>
      </c>
      <c r="Q205">
        <v>100</v>
      </c>
      <c r="R205">
        <f>IF('Original Data'!AA280&gt;1200000,1,0)</f>
        <v>0</v>
      </c>
      <c r="S205">
        <f>'Original Data'!AA280</f>
        <v>1000000</v>
      </c>
      <c r="T205">
        <v>1.2</v>
      </c>
      <c r="U205" t="s">
        <v>992</v>
      </c>
      <c r="V205" t="s">
        <v>993</v>
      </c>
      <c r="W205">
        <v>50</v>
      </c>
      <c r="X205" t="s">
        <v>67</v>
      </c>
      <c r="Y205" t="s">
        <v>62</v>
      </c>
      <c r="Z205">
        <v>28</v>
      </c>
      <c r="AA205">
        <v>3</v>
      </c>
      <c r="AB205">
        <v>0</v>
      </c>
    </row>
    <row r="206" spans="1:28">
      <c r="A206" s="3" t="s">
        <v>1827</v>
      </c>
      <c r="D206">
        <f>COUNTIF(PythonData!A289:C289,'Label to number'!$U$146)</f>
        <v>0</v>
      </c>
      <c r="E206">
        <f>VLOOKUP('Original Data'!U289,'Label to number'!$A$2:$B$11,2,FALSE)</f>
        <v>3</v>
      </c>
      <c r="F206">
        <f>LOG('Original Data'!V289,'Label to number'!$D$3)</f>
        <v>0.85973344056854151</v>
      </c>
      <c r="G206">
        <f>'Original Data'!V289</f>
        <v>70</v>
      </c>
      <c r="H206">
        <v>80</v>
      </c>
      <c r="I206">
        <v>80</v>
      </c>
      <c r="J206">
        <v>90</v>
      </c>
      <c r="K206">
        <v>55</v>
      </c>
      <c r="L206">
        <v>55</v>
      </c>
      <c r="M206">
        <v>440</v>
      </c>
      <c r="N206" t="s">
        <v>81</v>
      </c>
      <c r="O206">
        <f>VLOOKUP(N206,'Label to number'!$G$2:$H$29,2,FALSE)</f>
        <v>13</v>
      </c>
      <c r="P206" t="s">
        <v>1023</v>
      </c>
      <c r="Q206">
        <v>80</v>
      </c>
      <c r="R206">
        <f>IF('Original Data'!AA289&gt;1200000,1,0)</f>
        <v>1</v>
      </c>
      <c r="S206">
        <f>'Original Data'!AA289</f>
        <v>1250000</v>
      </c>
      <c r="T206">
        <v>1.4</v>
      </c>
      <c r="U206" t="s">
        <v>1024</v>
      </c>
      <c r="V206" t="s">
        <v>1025</v>
      </c>
      <c r="W206">
        <v>50</v>
      </c>
      <c r="X206" t="s">
        <v>102</v>
      </c>
      <c r="Z206">
        <v>46.5</v>
      </c>
      <c r="AA206">
        <v>3</v>
      </c>
      <c r="AB206">
        <v>0</v>
      </c>
    </row>
    <row r="207" spans="1:28">
      <c r="A207" s="3" t="s">
        <v>1965</v>
      </c>
      <c r="B207" t="s">
        <v>1966</v>
      </c>
      <c r="D207">
        <f>COUNTIF(PythonData!A353:C353,'Label to number'!$U$146)</f>
        <v>0</v>
      </c>
      <c r="E207">
        <f>VLOOKUP('Original Data'!U353,'Label to number'!$A$2:$B$11,2,FALSE)</f>
        <v>4</v>
      </c>
      <c r="F207">
        <f>LOG('Original Data'!V353,'Label to number'!$D$3)</f>
        <v>0.85973344056854151</v>
      </c>
      <c r="G207">
        <f>'Original Data'!V353</f>
        <v>70</v>
      </c>
      <c r="H207">
        <v>60</v>
      </c>
      <c r="I207">
        <v>90</v>
      </c>
      <c r="J207">
        <v>40</v>
      </c>
      <c r="K207">
        <v>60</v>
      </c>
      <c r="L207">
        <v>120</v>
      </c>
      <c r="M207">
        <v>440</v>
      </c>
      <c r="N207" t="s">
        <v>262</v>
      </c>
      <c r="O207">
        <f>VLOOKUP(N207,'Label to number'!$G$2:$H$29,2,FALSE)</f>
        <v>24</v>
      </c>
      <c r="P207" t="s">
        <v>1245</v>
      </c>
      <c r="Q207">
        <v>70</v>
      </c>
      <c r="R207">
        <f>IF('Original Data'!AA353&gt;1200000,1,0)</f>
        <v>0</v>
      </c>
      <c r="S207">
        <f>'Original Data'!AA353</f>
        <v>1059860</v>
      </c>
      <c r="T207">
        <v>1</v>
      </c>
      <c r="U207" t="s">
        <v>1246</v>
      </c>
      <c r="V207" t="s">
        <v>1247</v>
      </c>
      <c r="W207">
        <v>50</v>
      </c>
      <c r="X207" t="s">
        <v>102</v>
      </c>
      <c r="Z207">
        <v>22</v>
      </c>
      <c r="AA207">
        <v>3</v>
      </c>
      <c r="AB207">
        <v>0</v>
      </c>
    </row>
    <row r="208" spans="1:28">
      <c r="A208" s="3" t="s">
        <v>1802</v>
      </c>
      <c r="B208" t="s">
        <v>1808</v>
      </c>
      <c r="C208" t="s">
        <v>1809</v>
      </c>
      <c r="D208">
        <f>COUNTIF(PythonData!A41:C41,'Label to number'!$U$146)</f>
        <v>0</v>
      </c>
      <c r="E208">
        <f>VLOOKUP('Original Data'!U41,'Label to number'!$A$2:$B$11,2,FALSE)</f>
        <v>2</v>
      </c>
      <c r="F208">
        <f>LOG('Original Data'!V41,'Label to number'!$D$3)</f>
        <v>0.85973344056854151</v>
      </c>
      <c r="G208">
        <f>'Original Data'!V41</f>
        <v>70</v>
      </c>
      <c r="H208">
        <v>140</v>
      </c>
      <c r="I208">
        <v>70</v>
      </c>
      <c r="J208">
        <v>45</v>
      </c>
      <c r="K208">
        <v>85</v>
      </c>
      <c r="L208">
        <v>50</v>
      </c>
      <c r="M208">
        <v>435</v>
      </c>
      <c r="N208" t="s">
        <v>185</v>
      </c>
      <c r="O208">
        <f>VLOOKUP(N208,'Label to number'!$G$2:$H$29,2,FALSE)</f>
        <v>6</v>
      </c>
      <c r="P208" t="s">
        <v>181</v>
      </c>
      <c r="Q208">
        <v>45</v>
      </c>
      <c r="R208">
        <f>IF('Original Data'!AA41&gt;1200000,1,0)</f>
        <v>0</v>
      </c>
      <c r="S208">
        <f>'Original Data'!AA41</f>
        <v>800000</v>
      </c>
      <c r="T208">
        <v>1</v>
      </c>
      <c r="U208" t="s">
        <v>186</v>
      </c>
      <c r="V208" t="s">
        <v>187</v>
      </c>
      <c r="W208">
        <v>24.6</v>
      </c>
      <c r="X208" t="s">
        <v>102</v>
      </c>
      <c r="Y208" t="s">
        <v>168</v>
      </c>
      <c r="Z208">
        <v>12</v>
      </c>
      <c r="AA208">
        <v>1</v>
      </c>
      <c r="AB208">
        <v>0</v>
      </c>
    </row>
    <row r="209" spans="1:28">
      <c r="A209" s="3" t="s">
        <v>1812</v>
      </c>
      <c r="B209" t="s">
        <v>1882</v>
      </c>
      <c r="C209" t="s">
        <v>1847</v>
      </c>
      <c r="D209">
        <f>COUNTIF(PythonData!A115:C115,'Label to number'!$U$146)</f>
        <v>0</v>
      </c>
      <c r="E209">
        <f>VLOOKUP('Original Data'!U115,'Label to number'!$A$2:$B$11,2,FALSE)</f>
        <v>4</v>
      </c>
      <c r="F209">
        <f>LOG('Original Data'!V115,'Label to number'!$D$3)</f>
        <v>0.85973344056854151</v>
      </c>
      <c r="G209">
        <f>'Original Data'!V115</f>
        <v>70</v>
      </c>
      <c r="H209">
        <v>65</v>
      </c>
      <c r="I209">
        <v>55</v>
      </c>
      <c r="J209">
        <v>60</v>
      </c>
      <c r="K209">
        <v>100</v>
      </c>
      <c r="L209">
        <v>40</v>
      </c>
      <c r="M209">
        <v>435</v>
      </c>
      <c r="N209" t="s">
        <v>42</v>
      </c>
      <c r="O209">
        <f>VLOOKUP(N209,'Label to number'!$G$2:$H$29,2,FALSE)</f>
        <v>5</v>
      </c>
      <c r="P209" t="s">
        <v>434</v>
      </c>
      <c r="Q209">
        <v>115</v>
      </c>
      <c r="R209">
        <f>IF('Original Data'!AA115&gt;1200000,1,0)</f>
        <v>0</v>
      </c>
      <c r="S209">
        <f>'Original Data'!AA115</f>
        <v>1000000</v>
      </c>
      <c r="T209">
        <v>1</v>
      </c>
      <c r="U209" t="s">
        <v>435</v>
      </c>
      <c r="V209" t="s">
        <v>436</v>
      </c>
      <c r="W209">
        <v>50</v>
      </c>
      <c r="X209" t="s">
        <v>46</v>
      </c>
      <c r="Z209">
        <v>35</v>
      </c>
      <c r="AA209">
        <v>1</v>
      </c>
      <c r="AB209">
        <v>0</v>
      </c>
    </row>
    <row r="210" spans="1:28">
      <c r="A210" s="3" t="s">
        <v>1860</v>
      </c>
      <c r="D210">
        <f>COUNTIF(PythonData!A201:C201,'Label to number'!$U$146)</f>
        <v>0</v>
      </c>
      <c r="E210">
        <f>VLOOKUP('Original Data'!U201,'Label to number'!$A$2:$B$11,2,FALSE)</f>
        <v>5</v>
      </c>
      <c r="F210">
        <f>LOG('Original Data'!V201,'Label to number'!$D$3)</f>
        <v>0.71946688113708268</v>
      </c>
      <c r="G210">
        <f>'Original Data'!V201</f>
        <v>35</v>
      </c>
      <c r="H210">
        <v>60</v>
      </c>
      <c r="I210">
        <v>60</v>
      </c>
      <c r="J210">
        <v>85</v>
      </c>
      <c r="K210">
        <v>85</v>
      </c>
      <c r="L210">
        <v>85</v>
      </c>
      <c r="M210">
        <v>435</v>
      </c>
      <c r="N210" t="s">
        <v>42</v>
      </c>
      <c r="O210">
        <f>VLOOKUP(N210,'Label to number'!$G$2:$H$29,2,FALSE)</f>
        <v>5</v>
      </c>
      <c r="P210" t="s">
        <v>726</v>
      </c>
      <c r="Q210">
        <v>60</v>
      </c>
      <c r="R210">
        <f>IF('Original Data'!AA201&gt;1200000,1,0)</f>
        <v>0</v>
      </c>
      <c r="S210">
        <f>'Original Data'!AA201</f>
        <v>800000</v>
      </c>
      <c r="T210">
        <v>0.7</v>
      </c>
      <c r="U210" t="s">
        <v>727</v>
      </c>
      <c r="V210" t="s">
        <v>728</v>
      </c>
      <c r="W210">
        <v>50</v>
      </c>
      <c r="X210" t="s">
        <v>359</v>
      </c>
      <c r="Z210">
        <v>1</v>
      </c>
      <c r="AA210">
        <v>2</v>
      </c>
      <c r="AB210">
        <v>0</v>
      </c>
    </row>
    <row r="211" spans="1:28">
      <c r="A211" s="3" t="s">
        <v>1824</v>
      </c>
      <c r="B211" t="s">
        <v>1911</v>
      </c>
      <c r="C211" t="s">
        <v>1805</v>
      </c>
      <c r="D211">
        <f>COUNTIF(PythonData!A196:C196,'Label to number'!$U$146)</f>
        <v>0</v>
      </c>
      <c r="E211">
        <f>VLOOKUP('Original Data'!U196,'Label to number'!$A$2:$B$11,2,FALSE)</f>
        <v>4</v>
      </c>
      <c r="F211">
        <f>LOG('Original Data'!V196,'Label to number'!$D$3)</f>
        <v>0.85973344056854151</v>
      </c>
      <c r="G211">
        <f>'Original Data'!V196</f>
        <v>70</v>
      </c>
      <c r="H211">
        <v>95</v>
      </c>
      <c r="I211">
        <v>85</v>
      </c>
      <c r="J211">
        <v>35</v>
      </c>
      <c r="K211">
        <v>65</v>
      </c>
      <c r="L211">
        <v>65</v>
      </c>
      <c r="M211">
        <v>430</v>
      </c>
      <c r="N211" t="s">
        <v>119</v>
      </c>
      <c r="O211">
        <f>VLOOKUP(N211,'Label to number'!$G$2:$H$29,2,FALSE)</f>
        <v>11</v>
      </c>
      <c r="P211" t="s">
        <v>706</v>
      </c>
      <c r="Q211">
        <v>85</v>
      </c>
      <c r="R211">
        <f>IF('Original Data'!AA196&gt;1200000,1,0)</f>
        <v>0</v>
      </c>
      <c r="S211">
        <f>'Original Data'!AA196</f>
        <v>1000000</v>
      </c>
      <c r="T211">
        <v>1.4</v>
      </c>
      <c r="U211" t="s">
        <v>709</v>
      </c>
      <c r="V211" t="s">
        <v>710</v>
      </c>
      <c r="W211">
        <v>50</v>
      </c>
      <c r="X211" t="s">
        <v>67</v>
      </c>
      <c r="Y211" t="s">
        <v>142</v>
      </c>
      <c r="Z211">
        <v>75</v>
      </c>
      <c r="AA211">
        <v>2</v>
      </c>
      <c r="AB211">
        <v>0</v>
      </c>
    </row>
    <row r="212" spans="1:28">
      <c r="A212" s="3" t="s">
        <v>1865</v>
      </c>
      <c r="B212" t="s">
        <v>1843</v>
      </c>
      <c r="C212" t="s">
        <v>1927</v>
      </c>
      <c r="D212">
        <f>COUNTIF(PythonData!A208:C208,'Label to number'!$U$146)</f>
        <v>0</v>
      </c>
      <c r="E212">
        <f>VLOOKUP('Original Data'!U208,'Label to number'!$A$2:$B$11,2,FALSE)</f>
        <v>4</v>
      </c>
      <c r="F212">
        <f>LOG('Original Data'!V208,'Label to number'!$D$3)</f>
        <v>0.85973344056854151</v>
      </c>
      <c r="G212">
        <f>'Original Data'!V208</f>
        <v>70</v>
      </c>
      <c r="H212">
        <v>65</v>
      </c>
      <c r="I212">
        <v>75</v>
      </c>
      <c r="J212">
        <v>85</v>
      </c>
      <c r="K212">
        <v>35</v>
      </c>
      <c r="L212">
        <v>65</v>
      </c>
      <c r="M212">
        <v>430</v>
      </c>
      <c r="N212" t="s">
        <v>293</v>
      </c>
      <c r="O212">
        <f>VLOOKUP(N212,'Label to number'!$G$2:$H$29,2,FALSE)</f>
        <v>7</v>
      </c>
      <c r="P212" t="s">
        <v>751</v>
      </c>
      <c r="Q212">
        <v>105</v>
      </c>
      <c r="R212">
        <f>IF('Original Data'!AA208&gt;1200000,1,0)</f>
        <v>0</v>
      </c>
      <c r="S212">
        <f>'Original Data'!AA208</f>
        <v>1059860</v>
      </c>
      <c r="T212">
        <v>1.1000000000000001</v>
      </c>
      <c r="U212" t="s">
        <v>752</v>
      </c>
      <c r="V212" t="s">
        <v>753</v>
      </c>
      <c r="W212">
        <v>50</v>
      </c>
      <c r="X212" t="s">
        <v>142</v>
      </c>
      <c r="Y212" t="s">
        <v>62</v>
      </c>
      <c r="Z212">
        <v>64.8</v>
      </c>
      <c r="AA212">
        <v>2</v>
      </c>
      <c r="AB212">
        <v>0</v>
      </c>
    </row>
    <row r="213" spans="1:28">
      <c r="A213" s="3" t="s">
        <v>1810</v>
      </c>
      <c r="B213" t="s">
        <v>1908</v>
      </c>
      <c r="C213" t="s">
        <v>1931</v>
      </c>
      <c r="D213">
        <f>COUNTIF(PythonData!A216:C216,'Label to number'!$U$146)</f>
        <v>0</v>
      </c>
      <c r="E213">
        <f>VLOOKUP('Original Data'!U216,'Label to number'!$A$2:$B$11,2,FALSE)</f>
        <v>4</v>
      </c>
      <c r="F213">
        <f>LOG('Original Data'!V216,'Label to number'!$D$3)</f>
        <v>0.71946688113708268</v>
      </c>
      <c r="G213">
        <f>'Original Data'!V216</f>
        <v>35</v>
      </c>
      <c r="H213">
        <v>55</v>
      </c>
      <c r="I213">
        <v>95</v>
      </c>
      <c r="J213">
        <v>115</v>
      </c>
      <c r="K213">
        <v>35</v>
      </c>
      <c r="L213">
        <v>75</v>
      </c>
      <c r="M213">
        <v>430</v>
      </c>
      <c r="N213" t="s">
        <v>293</v>
      </c>
      <c r="O213">
        <f>VLOOKUP(N213,'Label to number'!$G$2:$H$29,2,FALSE)</f>
        <v>7</v>
      </c>
      <c r="P213" t="s">
        <v>779</v>
      </c>
      <c r="Q213">
        <v>55</v>
      </c>
      <c r="R213">
        <f>IF('Original Data'!AA216&gt;1200000,1,0)</f>
        <v>0</v>
      </c>
      <c r="S213">
        <f>'Original Data'!AA216</f>
        <v>1059860</v>
      </c>
      <c r="T213">
        <v>0.9</v>
      </c>
      <c r="U213" t="s">
        <v>780</v>
      </c>
      <c r="V213" t="s">
        <v>781</v>
      </c>
      <c r="W213">
        <v>50</v>
      </c>
      <c r="X213" t="s">
        <v>112</v>
      </c>
      <c r="Y213" t="s">
        <v>143</v>
      </c>
      <c r="Z213">
        <v>28</v>
      </c>
      <c r="AA213">
        <v>2</v>
      </c>
      <c r="AB213">
        <v>0</v>
      </c>
    </row>
    <row r="214" spans="1:28">
      <c r="A214" s="3" t="s">
        <v>1933</v>
      </c>
      <c r="B214" t="s">
        <v>1844</v>
      </c>
      <c r="C214" t="s">
        <v>1862</v>
      </c>
      <c r="D214">
        <f>COUNTIF(PythonData!A220:C220,'Label to number'!$U$146)</f>
        <v>0</v>
      </c>
      <c r="E214">
        <f>VLOOKUP('Original Data'!U220,'Label to number'!$A$2:$B$11,2,FALSE)</f>
        <v>4</v>
      </c>
      <c r="F214">
        <f>LOG('Original Data'!V220,'Label to number'!$D$3)</f>
        <v>0.85973344056854151</v>
      </c>
      <c r="G214">
        <f>'Original Data'!V220</f>
        <v>70</v>
      </c>
      <c r="H214">
        <v>60</v>
      </c>
      <c r="I214">
        <v>50</v>
      </c>
      <c r="J214">
        <v>30</v>
      </c>
      <c r="K214">
        <v>90</v>
      </c>
      <c r="L214">
        <v>80</v>
      </c>
      <c r="M214">
        <v>430</v>
      </c>
      <c r="N214" t="s">
        <v>136</v>
      </c>
      <c r="O214">
        <f>VLOOKUP(N214,'Label to number'!$G$2:$H$29,2,FALSE)</f>
        <v>10</v>
      </c>
      <c r="P214" t="s">
        <v>791</v>
      </c>
      <c r="Q214">
        <v>120</v>
      </c>
      <c r="R214">
        <f>IF('Original Data'!AA220&gt;1200000,1,0)</f>
        <v>0</v>
      </c>
      <c r="S214">
        <f>'Original Data'!AA220</f>
        <v>1000000</v>
      </c>
      <c r="T214">
        <v>0.8</v>
      </c>
      <c r="U214" t="s">
        <v>794</v>
      </c>
      <c r="V214" t="s">
        <v>795</v>
      </c>
      <c r="W214">
        <v>50</v>
      </c>
      <c r="X214" t="s">
        <v>56</v>
      </c>
      <c r="Y214" t="s">
        <v>300</v>
      </c>
      <c r="Z214">
        <v>55</v>
      </c>
      <c r="AA214">
        <v>2</v>
      </c>
      <c r="AB214">
        <v>0</v>
      </c>
    </row>
    <row r="215" spans="1:28">
      <c r="A215" s="3" t="s">
        <v>1918</v>
      </c>
      <c r="B215" t="s">
        <v>1878</v>
      </c>
      <c r="C215" t="s">
        <v>1945</v>
      </c>
      <c r="D215">
        <f>COUNTIF(PythonData!A306:C306,'Label to number'!$U$146)</f>
        <v>0</v>
      </c>
      <c r="E215">
        <f>VLOOKUP('Original Data'!U306,'Label to number'!$A$2:$B$11,2,FALSE)</f>
        <v>7</v>
      </c>
      <c r="F215">
        <f>LOG('Original Data'!V306,'Label to number'!$D$3)</f>
        <v>0.71946688113708268</v>
      </c>
      <c r="G215">
        <f>'Original Data'!V306</f>
        <v>35</v>
      </c>
      <c r="H215">
        <v>60</v>
      </c>
      <c r="I215">
        <v>90</v>
      </c>
      <c r="J215">
        <v>40</v>
      </c>
      <c r="K215">
        <v>50</v>
      </c>
      <c r="L215">
        <v>50</v>
      </c>
      <c r="M215">
        <v>430</v>
      </c>
      <c r="N215" t="s">
        <v>119</v>
      </c>
      <c r="O215">
        <f>VLOOKUP(N215,'Label to number'!$G$2:$H$29,2,FALSE)</f>
        <v>11</v>
      </c>
      <c r="P215" t="s">
        <v>1081</v>
      </c>
      <c r="Q215">
        <v>140</v>
      </c>
      <c r="R215">
        <f>IF('Original Data'!AA306&gt;1200000,1,0)</f>
        <v>1</v>
      </c>
      <c r="S215">
        <f>'Original Data'!AA306</f>
        <v>1250000</v>
      </c>
      <c r="T215">
        <v>0.9</v>
      </c>
      <c r="U215" t="s">
        <v>1084</v>
      </c>
      <c r="V215" t="s">
        <v>1085</v>
      </c>
      <c r="W215">
        <v>50</v>
      </c>
      <c r="X215" t="s">
        <v>323</v>
      </c>
      <c r="Y215" t="s">
        <v>300</v>
      </c>
      <c r="Z215">
        <v>120</v>
      </c>
      <c r="AA215">
        <v>3</v>
      </c>
      <c r="AB215">
        <v>0</v>
      </c>
    </row>
    <row r="216" spans="1:28">
      <c r="A216" s="3" t="s">
        <v>1887</v>
      </c>
      <c r="B216" t="s">
        <v>1951</v>
      </c>
      <c r="C216" t="s">
        <v>1923</v>
      </c>
      <c r="D216">
        <f>COUNTIF(PythonData!A314:C314,'Label to number'!$U$146)</f>
        <v>0</v>
      </c>
      <c r="E216">
        <f>VLOOKUP('Original Data'!U314,'Label to number'!$A$2:$B$11,2,FALSE)</f>
        <v>3</v>
      </c>
      <c r="F216">
        <f>LOG('Original Data'!V314,'Label to number'!$D$3)</f>
        <v>0.85973344056854151</v>
      </c>
      <c r="G216">
        <f>'Original Data'!V314</f>
        <v>70</v>
      </c>
      <c r="H216">
        <v>65</v>
      </c>
      <c r="I216">
        <v>73</v>
      </c>
      <c r="J216">
        <v>85</v>
      </c>
      <c r="K216">
        <v>47</v>
      </c>
      <c r="L216">
        <v>85</v>
      </c>
      <c r="M216">
        <v>430</v>
      </c>
      <c r="N216" t="s">
        <v>164</v>
      </c>
      <c r="O216">
        <f>VLOOKUP(N216,'Label to number'!$G$2:$H$29,2,FALSE)</f>
        <v>19</v>
      </c>
      <c r="P216" t="s">
        <v>1108</v>
      </c>
      <c r="Q216">
        <v>75</v>
      </c>
      <c r="R216">
        <f>IF('Original Data'!AA314&gt;1200000,1,0)</f>
        <v>0</v>
      </c>
      <c r="S216">
        <f>'Original Data'!AA314</f>
        <v>600000</v>
      </c>
      <c r="T216">
        <v>0.7</v>
      </c>
      <c r="U216" t="s">
        <v>1109</v>
      </c>
      <c r="V216" t="s">
        <v>1110</v>
      </c>
      <c r="W216">
        <v>100</v>
      </c>
      <c r="X216" t="s">
        <v>79</v>
      </c>
      <c r="Z216">
        <v>17.7</v>
      </c>
      <c r="AA216">
        <v>3</v>
      </c>
      <c r="AB216">
        <v>0</v>
      </c>
    </row>
    <row r="217" spans="1:28">
      <c r="A217" s="3" t="s">
        <v>1845</v>
      </c>
      <c r="B217" t="s">
        <v>1781</v>
      </c>
      <c r="C217" t="s">
        <v>1923</v>
      </c>
      <c r="D217">
        <f>COUNTIF(PythonData!A315:C315,'Label to number'!$U$146)</f>
        <v>0</v>
      </c>
      <c r="E217">
        <f>VLOOKUP('Original Data'!U315,'Label to number'!$A$2:$B$11,2,FALSE)</f>
        <v>3</v>
      </c>
      <c r="F217">
        <f>LOG('Original Data'!V315,'Label to number'!$D$3)</f>
        <v>0.85973344056854151</v>
      </c>
      <c r="G217">
        <f>'Original Data'!V315</f>
        <v>70</v>
      </c>
      <c r="H217">
        <v>65</v>
      </c>
      <c r="I217">
        <v>47</v>
      </c>
      <c r="J217">
        <v>85</v>
      </c>
      <c r="K217">
        <v>73</v>
      </c>
      <c r="L217">
        <v>85</v>
      </c>
      <c r="M217">
        <v>430</v>
      </c>
      <c r="N217" t="s">
        <v>164</v>
      </c>
      <c r="O217">
        <f>VLOOKUP(N217,'Label to number'!$G$2:$H$29,2,FALSE)</f>
        <v>19</v>
      </c>
      <c r="P217" t="s">
        <v>1108</v>
      </c>
      <c r="Q217">
        <v>75</v>
      </c>
      <c r="R217">
        <f>IF('Original Data'!AA315&gt;1200000,1,0)</f>
        <v>1</v>
      </c>
      <c r="S217">
        <f>'Original Data'!AA315</f>
        <v>1640000</v>
      </c>
      <c r="T217">
        <v>0.6</v>
      </c>
      <c r="U217" t="s">
        <v>1112</v>
      </c>
      <c r="V217" t="s">
        <v>1113</v>
      </c>
      <c r="W217">
        <v>0</v>
      </c>
      <c r="X217" t="s">
        <v>79</v>
      </c>
      <c r="Z217">
        <v>17.7</v>
      </c>
      <c r="AA217">
        <v>3</v>
      </c>
      <c r="AB217">
        <v>0</v>
      </c>
    </row>
    <row r="218" spans="1:28">
      <c r="A218" s="3" t="s">
        <v>1796</v>
      </c>
      <c r="B218" t="s">
        <v>1819</v>
      </c>
      <c r="C218" t="s">
        <v>1820</v>
      </c>
      <c r="D218">
        <f>COUNTIF(PythonData!A52:C52,'Label to number'!$U$146)</f>
        <v>0</v>
      </c>
      <c r="E218">
        <f>VLOOKUP('Original Data'!U52,'Label to number'!$A$2:$B$11,2,FALSE)</f>
        <v>4</v>
      </c>
      <c r="F218">
        <f>LOG('Original Data'!V52,'Label to number'!$D$3)</f>
        <v>0.85973344056854151</v>
      </c>
      <c r="G218">
        <f>'Original Data'!V52</f>
        <v>70</v>
      </c>
      <c r="H218">
        <v>35</v>
      </c>
      <c r="I218">
        <v>100</v>
      </c>
      <c r="J218">
        <v>110</v>
      </c>
      <c r="K218">
        <v>50</v>
      </c>
      <c r="L218">
        <v>70</v>
      </c>
      <c r="M218">
        <v>425</v>
      </c>
      <c r="N218" t="s">
        <v>185</v>
      </c>
      <c r="O218">
        <f>VLOOKUP(N218,'Label to number'!$G$2:$H$29,2,FALSE)</f>
        <v>6</v>
      </c>
      <c r="P218" t="s">
        <v>220</v>
      </c>
      <c r="Q218">
        <v>60</v>
      </c>
      <c r="R218">
        <f>IF('Original Data'!AA52&gt;1200000,1,0)</f>
        <v>0</v>
      </c>
      <c r="S218">
        <f>'Original Data'!AA52</f>
        <v>1000000</v>
      </c>
      <c r="U218" t="s">
        <v>223</v>
      </c>
      <c r="V218" t="s">
        <v>224</v>
      </c>
      <c r="W218">
        <v>50</v>
      </c>
      <c r="X218" t="s">
        <v>142</v>
      </c>
      <c r="Y218" t="s">
        <v>142</v>
      </c>
      <c r="AA218">
        <v>1</v>
      </c>
      <c r="AB218">
        <v>0</v>
      </c>
    </row>
    <row r="219" spans="1:28">
      <c r="A219" s="3" t="s">
        <v>1841</v>
      </c>
      <c r="B219" t="s">
        <v>1794</v>
      </c>
      <c r="C219" t="s">
        <v>1871</v>
      </c>
      <c r="D219">
        <f>COUNTIF(PythonData!A106:C106,'Label to number'!$U$146)</f>
        <v>0</v>
      </c>
      <c r="E219">
        <f>VLOOKUP('Original Data'!U106,'Label to number'!$A$2:$B$11,2,FALSE)</f>
        <v>4</v>
      </c>
      <c r="F219">
        <f>LOG('Original Data'!V106,'Label to number'!$D$3)</f>
        <v>0.85973344056854151</v>
      </c>
      <c r="G219">
        <f>'Original Data'!V106</f>
        <v>70</v>
      </c>
      <c r="H219">
        <v>60</v>
      </c>
      <c r="I219">
        <v>80</v>
      </c>
      <c r="J219">
        <v>45</v>
      </c>
      <c r="K219">
        <v>50</v>
      </c>
      <c r="L219">
        <v>80</v>
      </c>
      <c r="M219">
        <v>425</v>
      </c>
      <c r="N219" t="s">
        <v>136</v>
      </c>
      <c r="O219">
        <f>VLOOKUP(N219,'Label to number'!$G$2:$H$29,2,FALSE)</f>
        <v>10</v>
      </c>
      <c r="P219" t="s">
        <v>403</v>
      </c>
      <c r="Q219">
        <v>110</v>
      </c>
      <c r="R219">
        <f>IF('Original Data'!AA106&gt;1200000,1,0)</f>
        <v>0</v>
      </c>
      <c r="S219">
        <f>'Original Data'!AA106</f>
        <v>1000000</v>
      </c>
      <c r="U219" t="s">
        <v>404</v>
      </c>
      <c r="V219" t="s">
        <v>405</v>
      </c>
      <c r="W219">
        <v>50</v>
      </c>
      <c r="X219" t="s">
        <v>142</v>
      </c>
      <c r="Y219" t="s">
        <v>56</v>
      </c>
      <c r="AA219">
        <v>1</v>
      </c>
      <c r="AB219">
        <v>0</v>
      </c>
    </row>
    <row r="220" spans="1:28">
      <c r="A220" s="3" t="s">
        <v>1812</v>
      </c>
      <c r="B220" t="s">
        <v>1774</v>
      </c>
      <c r="C220" t="s">
        <v>1850</v>
      </c>
      <c r="D220">
        <f>COUNTIF(PythonData!A193:C193,'Label to number'!$U$146)</f>
        <v>0</v>
      </c>
      <c r="E220">
        <f>VLOOKUP('Original Data'!U193,'Label to number'!$A$2:$B$11,2,FALSE)</f>
        <v>4</v>
      </c>
      <c r="F220">
        <f>LOG('Original Data'!V193,'Label to number'!$D$3)</f>
        <v>0.85973344056854151</v>
      </c>
      <c r="G220">
        <f>'Original Data'!V193</f>
        <v>70</v>
      </c>
      <c r="H220">
        <v>75</v>
      </c>
      <c r="I220">
        <v>75</v>
      </c>
      <c r="J220">
        <v>30</v>
      </c>
      <c r="K220">
        <v>105</v>
      </c>
      <c r="L220">
        <v>85</v>
      </c>
      <c r="M220">
        <v>425</v>
      </c>
      <c r="N220" t="s">
        <v>81</v>
      </c>
      <c r="O220">
        <f>VLOOKUP(N220,'Label to number'!$G$2:$H$29,2,FALSE)</f>
        <v>13</v>
      </c>
      <c r="P220" t="s">
        <v>698</v>
      </c>
      <c r="Q220">
        <v>55</v>
      </c>
      <c r="R220">
        <f>IF('Original Data'!AA193&gt;1200000,1,0)</f>
        <v>0</v>
      </c>
      <c r="S220">
        <f>'Original Data'!AA193</f>
        <v>1059860</v>
      </c>
      <c r="T220">
        <v>0.8</v>
      </c>
      <c r="U220" t="s">
        <v>699</v>
      </c>
      <c r="V220" t="s">
        <v>700</v>
      </c>
      <c r="W220">
        <v>50</v>
      </c>
      <c r="X220" t="s">
        <v>46</v>
      </c>
      <c r="Z220">
        <v>8.5</v>
      </c>
      <c r="AA220">
        <v>2</v>
      </c>
      <c r="AB220">
        <v>0</v>
      </c>
    </row>
    <row r="221" spans="1:28">
      <c r="A221" s="3" t="s">
        <v>1975</v>
      </c>
      <c r="B221" t="s">
        <v>1859</v>
      </c>
      <c r="D221">
        <f>COUNTIF(PythonData!A414:C414,'Label to number'!$U$146)</f>
        <v>0</v>
      </c>
      <c r="E221">
        <f>VLOOKUP('Original Data'!U414,'Label to number'!$A$2:$B$11,2,FALSE)</f>
        <v>3</v>
      </c>
      <c r="F221">
        <f>LOG('Original Data'!V414,'Label to number'!$D$3)</f>
        <v>0.85973344056854151</v>
      </c>
      <c r="G221">
        <f>'Original Data'!V414</f>
        <v>70</v>
      </c>
      <c r="H221">
        <v>60</v>
      </c>
      <c r="I221">
        <v>69</v>
      </c>
      <c r="J221">
        <v>36</v>
      </c>
      <c r="K221">
        <v>69</v>
      </c>
      <c r="L221">
        <v>95</v>
      </c>
      <c r="M221">
        <v>424</v>
      </c>
      <c r="N221" t="s">
        <v>42</v>
      </c>
      <c r="O221">
        <f>VLOOKUP(N221,'Label to number'!$G$2:$H$29,2,FALSE)</f>
        <v>5</v>
      </c>
      <c r="P221" t="s">
        <v>741</v>
      </c>
      <c r="Q221">
        <v>95</v>
      </c>
      <c r="R221">
        <f>IF('Original Data'!AA414&gt;1200000,1,0)</f>
        <v>0</v>
      </c>
      <c r="S221">
        <f>'Original Data'!AA414</f>
        <v>1000000</v>
      </c>
      <c r="T221">
        <v>0.5</v>
      </c>
      <c r="U221" t="s">
        <v>1452</v>
      </c>
      <c r="V221" t="s">
        <v>1453</v>
      </c>
      <c r="W221">
        <v>0</v>
      </c>
      <c r="X221" t="s">
        <v>79</v>
      </c>
      <c r="Y221" t="s">
        <v>46</v>
      </c>
      <c r="Z221">
        <v>6.5</v>
      </c>
      <c r="AA221">
        <v>4</v>
      </c>
      <c r="AB221">
        <v>0</v>
      </c>
    </row>
    <row r="222" spans="1:28">
      <c r="A222" s="3" t="s">
        <v>1782</v>
      </c>
      <c r="B222" t="s">
        <v>1781</v>
      </c>
      <c r="D222">
        <f>COUNTIF(PythonData!A415:C415,'Label to number'!$U$146)</f>
        <v>0</v>
      </c>
      <c r="E222">
        <f>VLOOKUP('Original Data'!U415,'Label to number'!$A$2:$B$11,2,FALSE)</f>
        <v>3</v>
      </c>
      <c r="F222">
        <f>LOG('Original Data'!V415,'Label to number'!$D$3)</f>
        <v>0.85973344056854151</v>
      </c>
      <c r="G222">
        <f>'Original Data'!V415</f>
        <v>70</v>
      </c>
      <c r="H222">
        <v>70</v>
      </c>
      <c r="I222">
        <v>94</v>
      </c>
      <c r="J222">
        <v>66</v>
      </c>
      <c r="K222">
        <v>94</v>
      </c>
      <c r="L222">
        <v>50</v>
      </c>
      <c r="M222">
        <v>424</v>
      </c>
      <c r="N222" t="s">
        <v>42</v>
      </c>
      <c r="O222">
        <f>VLOOKUP(N222,'Label to number'!$G$2:$H$29,2,FALSE)</f>
        <v>5</v>
      </c>
      <c r="P222" t="s">
        <v>1455</v>
      </c>
      <c r="Q222">
        <v>50</v>
      </c>
      <c r="R222">
        <f>IF('Original Data'!AA415&gt;1200000,1,0)</f>
        <v>0</v>
      </c>
      <c r="S222">
        <f>'Original Data'!AA415</f>
        <v>1000000</v>
      </c>
      <c r="T222">
        <v>0.9</v>
      </c>
      <c r="U222" t="s">
        <v>1456</v>
      </c>
      <c r="V222" t="s">
        <v>1457</v>
      </c>
      <c r="W222">
        <v>100</v>
      </c>
      <c r="X222" t="s">
        <v>79</v>
      </c>
      <c r="Y222" t="s">
        <v>62</v>
      </c>
      <c r="Z222">
        <v>23.3</v>
      </c>
      <c r="AA222">
        <v>4</v>
      </c>
      <c r="AB222">
        <v>0</v>
      </c>
    </row>
    <row r="223" spans="1:28">
      <c r="A223" s="3" t="s">
        <v>1779</v>
      </c>
      <c r="B223" t="s">
        <v>1906</v>
      </c>
      <c r="D223">
        <f>COUNTIF(PythonData!A149:C149,'Label to number'!$U$146)</f>
        <v>0</v>
      </c>
      <c r="E223">
        <f>VLOOKUP('Original Data'!U149,'Label to number'!$A$2:$B$11,2,FALSE)</f>
        <v>8</v>
      </c>
      <c r="F223">
        <f>LOG('Original Data'!V149,'Label to number'!$D$3)</f>
        <v>0.71946688113708268</v>
      </c>
      <c r="G223">
        <f>'Original Data'!V149</f>
        <v>35</v>
      </c>
      <c r="H223">
        <v>61</v>
      </c>
      <c r="I223">
        <v>84</v>
      </c>
      <c r="J223">
        <v>70</v>
      </c>
      <c r="K223">
        <v>70</v>
      </c>
      <c r="L223">
        <v>70</v>
      </c>
      <c r="M223">
        <v>420</v>
      </c>
      <c r="N223" t="s">
        <v>42</v>
      </c>
      <c r="O223">
        <f>VLOOKUP(N223,'Label to number'!$G$2:$H$29,2,FALSE)</f>
        <v>5</v>
      </c>
      <c r="P223" t="s">
        <v>442</v>
      </c>
      <c r="Q223">
        <v>65</v>
      </c>
      <c r="R223">
        <f>IF('Original Data'!AA149&gt;1200000,1,0)</f>
        <v>1</v>
      </c>
      <c r="S223">
        <f>'Original Data'!AA149</f>
        <v>1250000</v>
      </c>
      <c r="T223">
        <v>4</v>
      </c>
      <c r="U223" t="s">
        <v>559</v>
      </c>
      <c r="V223" t="s">
        <v>560</v>
      </c>
      <c r="W223">
        <v>50</v>
      </c>
      <c r="X223" t="s">
        <v>558</v>
      </c>
      <c r="Z223">
        <v>16.5</v>
      </c>
      <c r="AA223">
        <v>1</v>
      </c>
      <c r="AB223">
        <v>0</v>
      </c>
    </row>
    <row r="224" spans="1:28">
      <c r="A224" s="3" t="s">
        <v>1851</v>
      </c>
      <c r="B224" t="s">
        <v>1916</v>
      </c>
      <c r="C224" t="s">
        <v>1917</v>
      </c>
      <c r="D224">
        <f>COUNTIF(PythonData!A185:C185,'Label to number'!$U$146)</f>
        <v>0</v>
      </c>
      <c r="E224">
        <f>VLOOKUP('Original Data'!U185,'Label to number'!$A$2:$B$11,2,FALSE)</f>
        <v>2</v>
      </c>
      <c r="F224">
        <f>LOG('Original Data'!V185,'Label to number'!$D$3)</f>
        <v>0.85973344056854151</v>
      </c>
      <c r="G224">
        <f>'Original Data'!V185</f>
        <v>70</v>
      </c>
      <c r="H224">
        <v>100</v>
      </c>
      <c r="I224">
        <v>50</v>
      </c>
      <c r="J224">
        <v>50</v>
      </c>
      <c r="K224">
        <v>60</v>
      </c>
      <c r="L224">
        <v>80</v>
      </c>
      <c r="M224">
        <v>420</v>
      </c>
      <c r="N224" t="s">
        <v>136</v>
      </c>
      <c r="O224">
        <f>VLOOKUP(N224,'Label to number'!$G$2:$H$29,2,FALSE)</f>
        <v>10</v>
      </c>
      <c r="P224" t="s">
        <v>671</v>
      </c>
      <c r="Q224">
        <v>80</v>
      </c>
      <c r="R224">
        <f>IF('Original Data'!AA185&gt;1200000,1,0)</f>
        <v>0</v>
      </c>
      <c r="S224">
        <f>'Original Data'!AA185</f>
        <v>800000</v>
      </c>
      <c r="T224">
        <v>0.8</v>
      </c>
      <c r="U224" t="s">
        <v>672</v>
      </c>
      <c r="V224" t="s">
        <v>673</v>
      </c>
      <c r="W224">
        <v>50</v>
      </c>
      <c r="X224" t="s">
        <v>67</v>
      </c>
      <c r="Y224" t="s">
        <v>168</v>
      </c>
      <c r="Z224">
        <v>28.5</v>
      </c>
      <c r="AA224">
        <v>2</v>
      </c>
      <c r="AB224">
        <v>0</v>
      </c>
    </row>
    <row r="225" spans="1:28">
      <c r="A225" s="3" t="s">
        <v>1790</v>
      </c>
      <c r="B225" t="s">
        <v>1899</v>
      </c>
      <c r="C225" t="s">
        <v>1893</v>
      </c>
      <c r="D225">
        <f>COUNTIF(PythonData!A263:C263,'Label to number'!$U$146)</f>
        <v>0</v>
      </c>
      <c r="E225">
        <f>VLOOKUP('Original Data'!U263,'Label to number'!$A$2:$B$11,2,FALSE)</f>
        <v>3</v>
      </c>
      <c r="F225">
        <f>LOG('Original Data'!V263,'Label to number'!$D$3)</f>
        <v>0.85973344056854151</v>
      </c>
      <c r="G225">
        <f>'Original Data'!V263</f>
        <v>70</v>
      </c>
      <c r="H225">
        <v>70</v>
      </c>
      <c r="I225">
        <v>90</v>
      </c>
      <c r="J225">
        <v>70</v>
      </c>
      <c r="K225">
        <v>60</v>
      </c>
      <c r="L225">
        <v>60</v>
      </c>
      <c r="M225">
        <v>420</v>
      </c>
      <c r="N225" t="s">
        <v>113</v>
      </c>
      <c r="O225">
        <f>VLOOKUP(N225,'Label to number'!$G$2:$H$29,2,FALSE)</f>
        <v>15</v>
      </c>
      <c r="P225" t="s">
        <v>934</v>
      </c>
      <c r="Q225">
        <v>70</v>
      </c>
      <c r="R225">
        <f>IF('Original Data'!AA263&gt;1200000,1,0)</f>
        <v>0</v>
      </c>
      <c r="S225">
        <f>'Original Data'!AA263</f>
        <v>1000000</v>
      </c>
      <c r="T225">
        <v>1</v>
      </c>
      <c r="U225" t="s">
        <v>938</v>
      </c>
      <c r="V225" t="s">
        <v>939</v>
      </c>
      <c r="W225">
        <v>50</v>
      </c>
      <c r="X225" t="s">
        <v>112</v>
      </c>
      <c r="Z225">
        <v>37</v>
      </c>
      <c r="AA225">
        <v>3</v>
      </c>
      <c r="AB225">
        <v>0</v>
      </c>
    </row>
    <row r="226" spans="1:28">
      <c r="A226" s="3" t="s">
        <v>1821</v>
      </c>
      <c r="B226" t="s">
        <v>1838</v>
      </c>
      <c r="C226" t="s">
        <v>1899</v>
      </c>
      <c r="D226">
        <f>COUNTIF(PythonData!A265:C265,'Label to number'!$U$146)</f>
        <v>0</v>
      </c>
      <c r="E226">
        <f>VLOOKUP('Original Data'!U265,'Label to number'!$A$2:$B$11,2,FALSE)</f>
        <v>3</v>
      </c>
      <c r="F226">
        <f>LOG('Original Data'!V265,'Label to number'!$D$3)</f>
        <v>0.85973344056854151</v>
      </c>
      <c r="G226">
        <f>'Original Data'!V265</f>
        <v>70</v>
      </c>
      <c r="H226">
        <v>78</v>
      </c>
      <c r="I226">
        <v>70</v>
      </c>
      <c r="J226">
        <v>100</v>
      </c>
      <c r="K226">
        <v>50</v>
      </c>
      <c r="L226">
        <v>61</v>
      </c>
      <c r="M226">
        <v>420</v>
      </c>
      <c r="N226" t="s">
        <v>119</v>
      </c>
      <c r="O226">
        <f>VLOOKUP(N226,'Label to number'!$G$2:$H$29,2,FALSE)</f>
        <v>11</v>
      </c>
      <c r="P226" t="s">
        <v>944</v>
      </c>
      <c r="Q226">
        <v>61</v>
      </c>
      <c r="R226">
        <f>IF('Original Data'!AA265&gt;1200000,1,0)</f>
        <v>0</v>
      </c>
      <c r="S226">
        <f>'Original Data'!AA265</f>
        <v>1000000</v>
      </c>
      <c r="T226">
        <v>0.5</v>
      </c>
      <c r="U226" t="s">
        <v>945</v>
      </c>
      <c r="V226" t="s">
        <v>946</v>
      </c>
      <c r="W226">
        <v>50</v>
      </c>
      <c r="X226" t="s">
        <v>102</v>
      </c>
      <c r="Z226">
        <v>32.5</v>
      </c>
      <c r="AA226">
        <v>3</v>
      </c>
      <c r="AB226">
        <v>0</v>
      </c>
    </row>
    <row r="227" spans="1:28">
      <c r="A227" s="3" t="s">
        <v>1964</v>
      </c>
      <c r="D227">
        <f>COUNTIF(PythonData!A352:C352,'Label to number'!$U$146)</f>
        <v>0</v>
      </c>
      <c r="E227">
        <f>VLOOKUP('Original Data'!U352,'Label to number'!$A$2:$B$11,2,FALSE)</f>
        <v>5</v>
      </c>
      <c r="F227">
        <f>LOG('Original Data'!V352,'Label to number'!$D$3)</f>
        <v>0.85973344056854151</v>
      </c>
      <c r="G227">
        <f>'Original Data'!V352</f>
        <v>70</v>
      </c>
      <c r="H227">
        <v>70</v>
      </c>
      <c r="I227">
        <v>70</v>
      </c>
      <c r="J227">
        <v>70</v>
      </c>
      <c r="K227">
        <v>70</v>
      </c>
      <c r="L227">
        <v>70</v>
      </c>
      <c r="M227">
        <v>420</v>
      </c>
      <c r="N227" t="s">
        <v>42</v>
      </c>
      <c r="O227">
        <f>VLOOKUP(N227,'Label to number'!$G$2:$H$29,2,FALSE)</f>
        <v>5</v>
      </c>
      <c r="P227" t="s">
        <v>1241</v>
      </c>
      <c r="Q227">
        <v>70</v>
      </c>
      <c r="R227">
        <f>IF('Original Data'!AA352&gt;1200000,1,0)</f>
        <v>0</v>
      </c>
      <c r="S227">
        <f>'Original Data'!AA352</f>
        <v>1000000</v>
      </c>
      <c r="T227">
        <v>0.3</v>
      </c>
      <c r="U227" t="s">
        <v>1242</v>
      </c>
      <c r="V227" t="s">
        <v>1243</v>
      </c>
      <c r="W227">
        <v>50</v>
      </c>
      <c r="X227" t="s">
        <v>102</v>
      </c>
      <c r="Z227">
        <v>0.8</v>
      </c>
      <c r="AA227">
        <v>3</v>
      </c>
      <c r="AB227">
        <v>0</v>
      </c>
    </row>
    <row r="228" spans="1:28">
      <c r="A228" s="3" t="s">
        <v>1841</v>
      </c>
      <c r="B228" t="s">
        <v>1859</v>
      </c>
      <c r="D228">
        <f>COUNTIF(PythonData!A373:C373,'Label to number'!$U$146)</f>
        <v>0</v>
      </c>
      <c r="E228">
        <f>VLOOKUP('Original Data'!U373,'Label to number'!$A$2:$B$11,2,FALSE)</f>
        <v>8</v>
      </c>
      <c r="F228">
        <f>LOG('Original Data'!V373,'Label to number'!$D$3)</f>
        <v>0.71946688113708268</v>
      </c>
      <c r="G228">
        <f>'Original Data'!V373</f>
        <v>35</v>
      </c>
      <c r="H228">
        <v>65</v>
      </c>
      <c r="I228">
        <v>95</v>
      </c>
      <c r="J228">
        <v>50</v>
      </c>
      <c r="K228">
        <v>60</v>
      </c>
      <c r="L228">
        <v>50</v>
      </c>
      <c r="M228">
        <v>420</v>
      </c>
      <c r="N228" t="s">
        <v>42</v>
      </c>
      <c r="O228">
        <f>VLOOKUP(N228,'Label to number'!$G$2:$H$29,2,FALSE)</f>
        <v>5</v>
      </c>
      <c r="P228" t="s">
        <v>1317</v>
      </c>
      <c r="Q228">
        <v>100</v>
      </c>
      <c r="R228">
        <f>IF('Original Data'!AA373&gt;1200000,1,0)</f>
        <v>1</v>
      </c>
      <c r="S228">
        <f>'Original Data'!AA373</f>
        <v>1250000</v>
      </c>
      <c r="T228">
        <v>1.1000000000000001</v>
      </c>
      <c r="U228" t="s">
        <v>1318</v>
      </c>
      <c r="V228" t="s">
        <v>1319</v>
      </c>
      <c r="W228">
        <v>50</v>
      </c>
      <c r="X228" t="s">
        <v>558</v>
      </c>
      <c r="Z228">
        <v>110.5</v>
      </c>
      <c r="AA228">
        <v>3</v>
      </c>
      <c r="AB228">
        <v>0</v>
      </c>
    </row>
    <row r="229" spans="1:28">
      <c r="A229" s="3" t="s">
        <v>1839</v>
      </c>
      <c r="B229" t="s">
        <v>1929</v>
      </c>
      <c r="D229">
        <f>COUNTIF(PythonData!A376:C376,'Label to number'!$U$146)</f>
        <v>0</v>
      </c>
      <c r="E229">
        <f>VLOOKUP('Original Data'!U376,'Label to number'!$A$2:$B$11,2,FALSE)</f>
        <v>8</v>
      </c>
      <c r="F229">
        <f>LOG('Original Data'!V376,'Label to number'!$D$3)</f>
        <v>0.71946688113708268</v>
      </c>
      <c r="G229">
        <f>'Original Data'!V376</f>
        <v>35</v>
      </c>
      <c r="H229">
        <v>60</v>
      </c>
      <c r="I229">
        <v>75</v>
      </c>
      <c r="J229">
        <v>50</v>
      </c>
      <c r="K229">
        <v>55</v>
      </c>
      <c r="L229">
        <v>80</v>
      </c>
      <c r="M229">
        <v>420</v>
      </c>
      <c r="N229" t="s">
        <v>545</v>
      </c>
      <c r="O229">
        <f>VLOOKUP(N229,'Label to number'!$G$2:$H$29,2,FALSE)</f>
        <v>1</v>
      </c>
      <c r="P229" t="s">
        <v>1326</v>
      </c>
      <c r="Q229">
        <v>100</v>
      </c>
      <c r="R229">
        <f>IF('Original Data'!AA376&gt;1200000,1,0)</f>
        <v>1</v>
      </c>
      <c r="S229">
        <f>'Original Data'!AA376</f>
        <v>1250000</v>
      </c>
      <c r="T229">
        <v>1.2</v>
      </c>
      <c r="U229" t="s">
        <v>1327</v>
      </c>
      <c r="V229" t="s">
        <v>1328</v>
      </c>
      <c r="X229" t="s">
        <v>323</v>
      </c>
      <c r="Y229" t="s">
        <v>266</v>
      </c>
      <c r="Z229">
        <v>202.5</v>
      </c>
      <c r="AA229">
        <v>3</v>
      </c>
      <c r="AB229">
        <v>0</v>
      </c>
    </row>
    <row r="230" spans="1:28">
      <c r="A230" s="3" t="s">
        <v>1787</v>
      </c>
      <c r="B230" t="s">
        <v>1908</v>
      </c>
      <c r="C230" t="s">
        <v>1809</v>
      </c>
      <c r="D230">
        <f>COUNTIF(PythonData!A163:C163,'Label to number'!$U$146)</f>
        <v>0</v>
      </c>
      <c r="E230">
        <f>VLOOKUP('Original Data'!U163,'Label to number'!$A$2:$B$11,2,FALSE)</f>
        <v>3</v>
      </c>
      <c r="F230">
        <f>LOG('Original Data'!V163,'Label to number'!$D$3)</f>
        <v>0.85973344056854151</v>
      </c>
      <c r="G230">
        <f>'Original Data'!V163</f>
        <v>70</v>
      </c>
      <c r="H230">
        <v>85</v>
      </c>
      <c r="I230">
        <v>76</v>
      </c>
      <c r="J230">
        <v>90</v>
      </c>
      <c r="K230">
        <v>45</v>
      </c>
      <c r="L230">
        <v>55</v>
      </c>
      <c r="M230">
        <v>415</v>
      </c>
      <c r="N230" t="s">
        <v>119</v>
      </c>
      <c r="O230">
        <f>VLOOKUP(N230,'Label to number'!$G$2:$H$29,2,FALSE)</f>
        <v>11</v>
      </c>
      <c r="P230" t="s">
        <v>602</v>
      </c>
      <c r="Q230">
        <v>64</v>
      </c>
      <c r="R230">
        <f>IF('Original Data'!AA163&gt;1200000,1,0)</f>
        <v>0</v>
      </c>
      <c r="S230">
        <f>'Original Data'!AA163</f>
        <v>1000000</v>
      </c>
      <c r="T230">
        <v>1.8</v>
      </c>
      <c r="U230" t="s">
        <v>603</v>
      </c>
      <c r="V230" t="s">
        <v>604</v>
      </c>
      <c r="W230">
        <v>50</v>
      </c>
      <c r="X230" t="s">
        <v>102</v>
      </c>
      <c r="Z230">
        <v>32.5</v>
      </c>
      <c r="AA230">
        <v>2</v>
      </c>
      <c r="AB230">
        <v>0</v>
      </c>
    </row>
    <row r="231" spans="1:28">
      <c r="A231" s="3" t="s">
        <v>1926</v>
      </c>
      <c r="B231" t="s">
        <v>1778</v>
      </c>
      <c r="C231" t="s">
        <v>1894</v>
      </c>
      <c r="D231">
        <f>COUNTIF(PythonData!A207:C207,'Label to number'!$U$146)</f>
        <v>0</v>
      </c>
      <c r="E231">
        <f>VLOOKUP('Original Data'!U207,'Label to number'!$A$2:$B$11,2,FALSE)</f>
        <v>4</v>
      </c>
      <c r="F231">
        <f>LOG('Original Data'!V207,'Label to number'!$D$3)</f>
        <v>0.85973344056854151</v>
      </c>
      <c r="G231">
        <f>'Original Data'!V207</f>
        <v>70</v>
      </c>
      <c r="H231">
        <v>100</v>
      </c>
      <c r="I231">
        <v>70</v>
      </c>
      <c r="J231">
        <v>45</v>
      </c>
      <c r="K231">
        <v>65</v>
      </c>
      <c r="L231">
        <v>65</v>
      </c>
      <c r="M231">
        <v>415</v>
      </c>
      <c r="N231" t="s">
        <v>131</v>
      </c>
      <c r="O231">
        <f>VLOOKUP(N231,'Label to number'!$G$2:$H$29,2,FALSE)</f>
        <v>23</v>
      </c>
      <c r="P231" t="s">
        <v>747</v>
      </c>
      <c r="Q231">
        <v>70</v>
      </c>
      <c r="R231">
        <f>IF('Original Data'!AA207&gt;1200000,1,0)</f>
        <v>0</v>
      </c>
      <c r="S231">
        <f>'Original Data'!AA207</f>
        <v>1000000</v>
      </c>
      <c r="T231">
        <v>1.5</v>
      </c>
      <c r="U231" t="s">
        <v>748</v>
      </c>
      <c r="V231" t="s">
        <v>749</v>
      </c>
      <c r="W231">
        <v>50</v>
      </c>
      <c r="X231" t="s">
        <v>102</v>
      </c>
      <c r="Z231">
        <v>14</v>
      </c>
      <c r="AA231">
        <v>2</v>
      </c>
      <c r="AB231">
        <v>0</v>
      </c>
    </row>
    <row r="232" spans="1:28">
      <c r="A232" s="3" t="s">
        <v>1787</v>
      </c>
      <c r="B232" t="s">
        <v>1788</v>
      </c>
      <c r="C232" t="s">
        <v>1789</v>
      </c>
      <c r="D232">
        <f>COUNTIF(PythonData!A21:C21,'Label to number'!$U$146)</f>
        <v>0</v>
      </c>
      <c r="E232">
        <f>VLOOKUP('Original Data'!U21,'Label to number'!$A$2:$B$11,2,FALSE)</f>
        <v>3</v>
      </c>
      <c r="F232">
        <f>LOG('Original Data'!V21,'Label to number'!$D$3)</f>
        <v>0.85973344056854151</v>
      </c>
      <c r="G232">
        <f>'Original Data'!V21</f>
        <v>70</v>
      </c>
      <c r="H232">
        <v>75</v>
      </c>
      <c r="I232">
        <v>71</v>
      </c>
      <c r="J232">
        <v>77</v>
      </c>
      <c r="K232">
        <v>40</v>
      </c>
      <c r="L232">
        <v>80</v>
      </c>
      <c r="M232">
        <v>413</v>
      </c>
      <c r="N232" t="s">
        <v>113</v>
      </c>
      <c r="O232">
        <f>VLOOKUP(N232,'Label to number'!$G$2:$H$29,2,FALSE)</f>
        <v>15</v>
      </c>
      <c r="P232" t="s">
        <v>109</v>
      </c>
      <c r="Q232">
        <v>70</v>
      </c>
      <c r="R232">
        <f>IF('Original Data'!AA21&gt;1200000,1,0)</f>
        <v>0</v>
      </c>
      <c r="S232">
        <f>'Original Data'!AA21</f>
        <v>1000000</v>
      </c>
      <c r="U232" t="s">
        <v>114</v>
      </c>
      <c r="V232" t="s">
        <v>115</v>
      </c>
      <c r="W232">
        <v>50</v>
      </c>
      <c r="X232" t="s">
        <v>102</v>
      </c>
      <c r="Y232" t="s">
        <v>112</v>
      </c>
      <c r="AA232">
        <v>1</v>
      </c>
      <c r="AB232">
        <v>0</v>
      </c>
    </row>
    <row r="233" spans="1:28">
      <c r="A233" s="3" t="s">
        <v>1784</v>
      </c>
      <c r="B233" t="s">
        <v>1785</v>
      </c>
      <c r="C233" t="s">
        <v>1786</v>
      </c>
      <c r="D233">
        <f>COUNTIF(PythonData!A442:C442,'Label to number'!$U$146)</f>
        <v>0</v>
      </c>
      <c r="E233">
        <f>VLOOKUP('Original Data'!U442,'Label to number'!$A$2:$B$11,2,FALSE)</f>
        <v>4</v>
      </c>
      <c r="F233">
        <f>LOG('Original Data'!V442,'Label to number'!$D$3)</f>
        <v>0.71946688113708268</v>
      </c>
      <c r="G233">
        <f>'Original Data'!V442</f>
        <v>35</v>
      </c>
      <c r="H233">
        <v>76</v>
      </c>
      <c r="I233">
        <v>65</v>
      </c>
      <c r="J233">
        <v>91</v>
      </c>
      <c r="K233">
        <v>92</v>
      </c>
      <c r="L233">
        <v>42</v>
      </c>
      <c r="M233">
        <v>411</v>
      </c>
      <c r="N233" t="s">
        <v>430</v>
      </c>
      <c r="O233">
        <f>VLOOKUP(N233,'Label to number'!$G$2:$H$29,2,FALSE)</f>
        <v>3</v>
      </c>
      <c r="P233" t="s">
        <v>1547</v>
      </c>
      <c r="Q233">
        <v>45</v>
      </c>
      <c r="R233">
        <f>IF('Original Data'!AA442&gt;1200000,1,0)</f>
        <v>0</v>
      </c>
      <c r="S233">
        <f>'Original Data'!AA442</f>
        <v>1059860</v>
      </c>
      <c r="T233">
        <v>0.5</v>
      </c>
      <c r="U233" t="s">
        <v>1548</v>
      </c>
      <c r="V233" t="s">
        <v>1549</v>
      </c>
      <c r="W233">
        <v>50</v>
      </c>
      <c r="X233" t="s">
        <v>102</v>
      </c>
      <c r="Y233" t="s">
        <v>62</v>
      </c>
      <c r="Z233">
        <v>1.9</v>
      </c>
      <c r="AA233">
        <v>4</v>
      </c>
      <c r="AB233">
        <v>0</v>
      </c>
    </row>
    <row r="234" spans="1:28">
      <c r="A234" s="3" t="s">
        <v>1787</v>
      </c>
      <c r="B234" t="s">
        <v>1830</v>
      </c>
      <c r="C234" t="s">
        <v>1844</v>
      </c>
      <c r="D234">
        <f>COUNTIF(PythonData!A78:C78,'Label to number'!$U$146)</f>
        <v>0</v>
      </c>
      <c r="E234">
        <f>VLOOKUP('Original Data'!U78,'Label to number'!$A$2:$B$11,2,FALSE)</f>
        <v>4</v>
      </c>
      <c r="F234">
        <f>LOG('Original Data'!V78,'Label to number'!$D$3)</f>
        <v>0.85973344056854151</v>
      </c>
      <c r="G234">
        <f>'Original Data'!V78</f>
        <v>70</v>
      </c>
      <c r="H234">
        <v>50</v>
      </c>
      <c r="I234">
        <v>85</v>
      </c>
      <c r="J234">
        <v>90</v>
      </c>
      <c r="K234">
        <v>65</v>
      </c>
      <c r="L234">
        <v>65</v>
      </c>
      <c r="M234">
        <v>410</v>
      </c>
      <c r="N234" t="s">
        <v>131</v>
      </c>
      <c r="O234">
        <f>VLOOKUP(N234,'Label to number'!$G$2:$H$29,2,FALSE)</f>
        <v>23</v>
      </c>
      <c r="P234" t="s">
        <v>307</v>
      </c>
      <c r="Q234">
        <v>55</v>
      </c>
      <c r="R234">
        <f>IF('Original Data'!AA78&gt;1200000,1,0)</f>
        <v>0</v>
      </c>
      <c r="S234">
        <f>'Original Data'!AA78</f>
        <v>1000000</v>
      </c>
      <c r="T234">
        <v>1</v>
      </c>
      <c r="U234" t="s">
        <v>308</v>
      </c>
      <c r="V234" t="s">
        <v>309</v>
      </c>
      <c r="W234">
        <v>50</v>
      </c>
      <c r="X234" t="s">
        <v>56</v>
      </c>
      <c r="Z234">
        <v>30</v>
      </c>
      <c r="AA234">
        <v>1</v>
      </c>
      <c r="AB234">
        <v>0</v>
      </c>
    </row>
    <row r="235" spans="1:28">
      <c r="A235" s="3" t="s">
        <v>1918</v>
      </c>
      <c r="B235" t="s">
        <v>1878</v>
      </c>
      <c r="C235" t="s">
        <v>1894</v>
      </c>
      <c r="D235">
        <f>COUNTIF(PythonData!A186:C186,'Label to number'!$U$146)</f>
        <v>0</v>
      </c>
      <c r="E235">
        <f>VLOOKUP('Original Data'!U186,'Label to number'!$A$2:$B$11,2,FALSE)</f>
        <v>4</v>
      </c>
      <c r="F235">
        <f>LOG('Original Data'!V186,'Label to number'!$D$3)</f>
        <v>0.85973344056854151</v>
      </c>
      <c r="G235">
        <f>'Original Data'!V186</f>
        <v>70</v>
      </c>
      <c r="H235">
        <v>70</v>
      </c>
      <c r="I235">
        <v>100</v>
      </c>
      <c r="J235">
        <v>30</v>
      </c>
      <c r="K235">
        <v>30</v>
      </c>
      <c r="L235">
        <v>65</v>
      </c>
      <c r="M235">
        <v>410</v>
      </c>
      <c r="N235" t="s">
        <v>675</v>
      </c>
      <c r="O235">
        <f>VLOOKUP(N235,'Label to number'!$G$2:$H$29,2,FALSE)</f>
        <v>8</v>
      </c>
      <c r="P235" t="s">
        <v>676</v>
      </c>
      <c r="Q235">
        <v>115</v>
      </c>
      <c r="R235">
        <f>IF('Original Data'!AA186&gt;1200000,1,0)</f>
        <v>0</v>
      </c>
      <c r="S235">
        <f>'Original Data'!AA186</f>
        <v>1000000</v>
      </c>
      <c r="T235">
        <v>1.2</v>
      </c>
      <c r="U235" t="s">
        <v>677</v>
      </c>
      <c r="V235" t="s">
        <v>678</v>
      </c>
      <c r="W235">
        <v>50</v>
      </c>
      <c r="X235" t="s">
        <v>300</v>
      </c>
      <c r="Z235">
        <v>38</v>
      </c>
      <c r="AA235">
        <v>2</v>
      </c>
      <c r="AB235">
        <v>0</v>
      </c>
    </row>
    <row r="236" spans="1:28">
      <c r="A236" s="3" t="s">
        <v>1912</v>
      </c>
      <c r="B236" t="s">
        <v>1888</v>
      </c>
      <c r="C236" t="s">
        <v>1847</v>
      </c>
      <c r="D236">
        <f>COUNTIF(PythonData!A223:C223,'Label to number'!$U$146)</f>
        <v>0</v>
      </c>
      <c r="E236">
        <f>VLOOKUP('Original Data'!U223,'Label to number'!$A$2:$B$11,2,FALSE)</f>
        <v>4</v>
      </c>
      <c r="F236">
        <f>LOG('Original Data'!V223,'Label to number'!$D$3)</f>
        <v>0.85973344056854151</v>
      </c>
      <c r="G236">
        <f>'Original Data'!V223</f>
        <v>70</v>
      </c>
      <c r="H236">
        <v>65</v>
      </c>
      <c r="I236">
        <v>55</v>
      </c>
      <c r="J236">
        <v>35</v>
      </c>
      <c r="K236">
        <v>65</v>
      </c>
      <c r="L236">
        <v>95</v>
      </c>
      <c r="M236">
        <v>410</v>
      </c>
      <c r="N236" t="s">
        <v>293</v>
      </c>
      <c r="O236">
        <f>VLOOKUP(N236,'Label to number'!$G$2:$H$29,2,FALSE)</f>
        <v>7</v>
      </c>
      <c r="P236" t="s">
        <v>804</v>
      </c>
      <c r="Q236">
        <v>95</v>
      </c>
      <c r="R236">
        <f>IF('Original Data'!AA223&gt;1200000,1,0)</f>
        <v>0</v>
      </c>
      <c r="S236">
        <f>'Original Data'!AA223</f>
        <v>800000</v>
      </c>
      <c r="T236">
        <v>0.6</v>
      </c>
      <c r="U236" t="s">
        <v>805</v>
      </c>
      <c r="V236" t="s">
        <v>806</v>
      </c>
      <c r="W236">
        <v>24.6</v>
      </c>
      <c r="X236" t="s">
        <v>67</v>
      </c>
      <c r="Y236" t="s">
        <v>300</v>
      </c>
      <c r="Z236">
        <v>5</v>
      </c>
      <c r="AA236">
        <v>2</v>
      </c>
      <c r="AB236">
        <v>0</v>
      </c>
    </row>
    <row r="237" spans="1:28">
      <c r="A237" s="3" t="s">
        <v>1779</v>
      </c>
      <c r="D237">
        <f>COUNTIF(PythonData!A248:C248,'Label to number'!$U$146)</f>
        <v>0</v>
      </c>
      <c r="E237">
        <f>VLOOKUP('Original Data'!U248,'Label to number'!$A$2:$B$11,2,FALSE)</f>
        <v>8</v>
      </c>
      <c r="F237">
        <f>LOG('Original Data'!V248,'Label to number'!$D$3)</f>
        <v>0.71946688113708268</v>
      </c>
      <c r="G237">
        <f>'Original Data'!V248</f>
        <v>35</v>
      </c>
      <c r="H237">
        <v>70</v>
      </c>
      <c r="I237">
        <v>84</v>
      </c>
      <c r="J237">
        <v>51</v>
      </c>
      <c r="K237">
        <v>65</v>
      </c>
      <c r="L237">
        <v>70</v>
      </c>
      <c r="M237">
        <v>410</v>
      </c>
      <c r="N237" t="s">
        <v>42</v>
      </c>
      <c r="O237">
        <f>VLOOKUP(N237,'Label to number'!$G$2:$H$29,2,FALSE)</f>
        <v>5</v>
      </c>
      <c r="P237" t="s">
        <v>888</v>
      </c>
      <c r="Q237">
        <v>70</v>
      </c>
      <c r="R237">
        <f>IF('Original Data'!AA248&gt;1200000,1,0)</f>
        <v>1</v>
      </c>
      <c r="S237">
        <f>'Original Data'!AA248</f>
        <v>1250000</v>
      </c>
      <c r="T237">
        <v>1.2</v>
      </c>
      <c r="U237" t="s">
        <v>889</v>
      </c>
      <c r="V237" t="s">
        <v>890</v>
      </c>
      <c r="W237">
        <v>50</v>
      </c>
      <c r="X237" t="s">
        <v>300</v>
      </c>
      <c r="Y237" t="s">
        <v>142</v>
      </c>
      <c r="Z237">
        <v>152</v>
      </c>
      <c r="AA237">
        <v>2</v>
      </c>
      <c r="AB237">
        <v>0</v>
      </c>
    </row>
    <row r="238" spans="1:28">
      <c r="A238" s="3" t="s">
        <v>1851</v>
      </c>
      <c r="B238" t="s">
        <v>1853</v>
      </c>
      <c r="C238" t="s">
        <v>1876</v>
      </c>
      <c r="D238">
        <f>COUNTIF(PythonData!A365:C365,'Label to number'!$U$146)</f>
        <v>0</v>
      </c>
      <c r="E238">
        <f>VLOOKUP('Original Data'!U365,'Label to number'!$A$2:$B$11,2,FALSE)</f>
        <v>4</v>
      </c>
      <c r="F238">
        <f>LOG('Original Data'!V365,'Label to number'!$D$3)</f>
        <v>0.85973344056854151</v>
      </c>
      <c r="G238">
        <f>'Original Data'!V365</f>
        <v>70</v>
      </c>
      <c r="H238">
        <v>90</v>
      </c>
      <c r="I238">
        <v>60</v>
      </c>
      <c r="J238">
        <v>45</v>
      </c>
      <c r="K238">
        <v>75</v>
      </c>
      <c r="L238">
        <v>70</v>
      </c>
      <c r="M238">
        <v>410</v>
      </c>
      <c r="N238" t="s">
        <v>81</v>
      </c>
      <c r="O238">
        <f>VLOOKUP(N238,'Label to number'!$G$2:$H$29,2,FALSE)</f>
        <v>13</v>
      </c>
      <c r="P238" t="s">
        <v>1288</v>
      </c>
      <c r="Q238">
        <v>70</v>
      </c>
      <c r="R238">
        <f>IF('Original Data'!AA365&gt;1200000,1,0)</f>
        <v>0</v>
      </c>
      <c r="S238">
        <f>'Original Data'!AA365</f>
        <v>1059860</v>
      </c>
      <c r="T238">
        <v>1.1000000000000001</v>
      </c>
      <c r="U238" t="s">
        <v>1289</v>
      </c>
      <c r="V238" t="s">
        <v>1290</v>
      </c>
      <c r="W238">
        <v>50</v>
      </c>
      <c r="X238" t="s">
        <v>143</v>
      </c>
      <c r="Y238" t="s">
        <v>67</v>
      </c>
      <c r="Z238">
        <v>87.6</v>
      </c>
      <c r="AA238">
        <v>3</v>
      </c>
      <c r="AB238">
        <v>0</v>
      </c>
    </row>
    <row r="239" spans="1:28">
      <c r="A239" s="3" t="s">
        <v>1971</v>
      </c>
      <c r="B239" t="s">
        <v>1805</v>
      </c>
      <c r="C239" t="s">
        <v>1934</v>
      </c>
      <c r="D239">
        <f>COUNTIF(PythonData!A401:C401,'Label to number'!$U$146)</f>
        <v>0</v>
      </c>
      <c r="E239">
        <f>VLOOKUP('Original Data'!U401,'Label to number'!$A$2:$B$11,2,FALSE)</f>
        <v>3</v>
      </c>
      <c r="F239">
        <f>LOG('Original Data'!V401,'Label to number'!$D$3)</f>
        <v>0.85973344056854151</v>
      </c>
      <c r="G239">
        <f>'Original Data'!V401</f>
        <v>70</v>
      </c>
      <c r="H239">
        <v>79</v>
      </c>
      <c r="I239">
        <v>85</v>
      </c>
      <c r="J239">
        <v>71</v>
      </c>
      <c r="K239">
        <v>55</v>
      </c>
      <c r="L239">
        <v>60</v>
      </c>
      <c r="M239">
        <v>410</v>
      </c>
      <c r="N239" t="s">
        <v>113</v>
      </c>
      <c r="O239">
        <f>VLOOKUP(N239,'Label to number'!$G$2:$H$29,2,FALSE)</f>
        <v>15</v>
      </c>
      <c r="P239" t="s">
        <v>1409</v>
      </c>
      <c r="Q239">
        <v>60</v>
      </c>
      <c r="R239">
        <f>IF('Original Data'!AA401&gt;1200000,1,0)</f>
        <v>0</v>
      </c>
      <c r="S239">
        <f>'Original Data'!AA401</f>
        <v>1000000</v>
      </c>
      <c r="T239">
        <v>1</v>
      </c>
      <c r="U239" t="s">
        <v>1410</v>
      </c>
      <c r="V239" t="s">
        <v>1411</v>
      </c>
      <c r="W239">
        <v>50</v>
      </c>
      <c r="X239" t="s">
        <v>102</v>
      </c>
      <c r="Y239" t="s">
        <v>67</v>
      </c>
      <c r="Z239">
        <v>31.5</v>
      </c>
      <c r="AA239">
        <v>4</v>
      </c>
      <c r="AB239">
        <v>0</v>
      </c>
    </row>
    <row r="240" spans="1:28">
      <c r="A240" s="3" t="s">
        <v>1796</v>
      </c>
      <c r="B240" t="s">
        <v>1985</v>
      </c>
      <c r="D240">
        <f>COUNTIF(PythonData!A445:C445,'Label to number'!$U$146)</f>
        <v>0</v>
      </c>
      <c r="E240">
        <f>VLOOKUP('Original Data'!U445,'Label to number'!$A$2:$B$11,2,FALSE)</f>
        <v>8</v>
      </c>
      <c r="F240">
        <f>LOG('Original Data'!V445,'Label to number'!$D$3)</f>
        <v>0.85973344056854151</v>
      </c>
      <c r="G240">
        <f>'Original Data'!V445</f>
        <v>70</v>
      </c>
      <c r="H240">
        <v>68</v>
      </c>
      <c r="I240">
        <v>90</v>
      </c>
      <c r="J240">
        <v>82</v>
      </c>
      <c r="K240">
        <v>50</v>
      </c>
      <c r="L240">
        <v>55</v>
      </c>
      <c r="M240">
        <v>410</v>
      </c>
      <c r="N240" t="s">
        <v>42</v>
      </c>
      <c r="O240">
        <f>VLOOKUP(N240,'Label to number'!$G$2:$H$29,2,FALSE)</f>
        <v>5</v>
      </c>
      <c r="P240" t="s">
        <v>1558</v>
      </c>
      <c r="Q240">
        <v>65</v>
      </c>
      <c r="R240">
        <f>IF('Original Data'!AA445&gt;1200000,1,0)</f>
        <v>1</v>
      </c>
      <c r="S240">
        <f>'Original Data'!AA445</f>
        <v>1250000</v>
      </c>
      <c r="T240">
        <v>1.4</v>
      </c>
      <c r="U240" t="s">
        <v>1559</v>
      </c>
      <c r="V240" t="s">
        <v>1560</v>
      </c>
      <c r="W240">
        <v>50</v>
      </c>
      <c r="X240" t="s">
        <v>558</v>
      </c>
      <c r="Y240" t="s">
        <v>142</v>
      </c>
      <c r="Z240">
        <v>56</v>
      </c>
      <c r="AA240">
        <v>4</v>
      </c>
      <c r="AB240">
        <v>0</v>
      </c>
    </row>
    <row r="241" spans="1:28">
      <c r="A241" s="3" t="s">
        <v>1771</v>
      </c>
      <c r="B241" t="s">
        <v>1772</v>
      </c>
      <c r="D241">
        <f>COUNTIF(PythonData!A3:C3,'Label to number'!$U$146)</f>
        <v>0</v>
      </c>
      <c r="E241">
        <f>VLOOKUP('Original Data'!U3,'Label to number'!$A$2:$B$11,2,FALSE)</f>
        <v>4</v>
      </c>
      <c r="F241">
        <f>LOG('Original Data'!V3,'Label to number'!$D$3)</f>
        <v>0.85973344056854151</v>
      </c>
      <c r="G241">
        <f>'Original Data'!V3</f>
        <v>70</v>
      </c>
      <c r="H241">
        <v>60</v>
      </c>
      <c r="I241">
        <v>62</v>
      </c>
      <c r="J241">
        <v>60</v>
      </c>
      <c r="K241">
        <v>80</v>
      </c>
      <c r="L241">
        <v>80</v>
      </c>
      <c r="M241">
        <v>405</v>
      </c>
      <c r="N241" t="s">
        <v>42</v>
      </c>
      <c r="O241">
        <f>VLOOKUP(N241,'Label to number'!$G$2:$H$29,2,FALSE)</f>
        <v>5</v>
      </c>
      <c r="P241" t="s">
        <v>43</v>
      </c>
      <c r="Q241">
        <v>63</v>
      </c>
      <c r="R241">
        <f>IF('Original Data'!AA3&gt;1200000,1,0)</f>
        <v>0</v>
      </c>
      <c r="S241">
        <f>'Original Data'!AA3</f>
        <v>1059860</v>
      </c>
      <c r="T241">
        <v>1</v>
      </c>
      <c r="U241" t="s">
        <v>48</v>
      </c>
      <c r="V241" t="s">
        <v>49</v>
      </c>
      <c r="W241">
        <v>88.1</v>
      </c>
      <c r="X241" t="s">
        <v>46</v>
      </c>
      <c r="Y241" t="s">
        <v>47</v>
      </c>
      <c r="Z241">
        <v>13</v>
      </c>
      <c r="AA241">
        <v>1</v>
      </c>
      <c r="AB241">
        <v>0</v>
      </c>
    </row>
    <row r="242" spans="1:28">
      <c r="A242" s="3" t="s">
        <v>1773</v>
      </c>
      <c r="B242" t="s">
        <v>1774</v>
      </c>
      <c r="D242">
        <f>COUNTIF(PythonData!A6:C6,'Label to number'!$U$146)</f>
        <v>0</v>
      </c>
      <c r="E242">
        <f>VLOOKUP('Original Data'!U6,'Label to number'!$A$2:$B$11,2,FALSE)</f>
        <v>4</v>
      </c>
      <c r="F242">
        <f>LOG('Original Data'!V6,'Label to number'!$D$3)</f>
        <v>0.85973344056854151</v>
      </c>
      <c r="G242">
        <f>'Original Data'!V6</f>
        <v>70</v>
      </c>
      <c r="H242">
        <v>58</v>
      </c>
      <c r="I242">
        <v>64</v>
      </c>
      <c r="J242">
        <v>80</v>
      </c>
      <c r="K242">
        <v>80</v>
      </c>
      <c r="L242">
        <v>65</v>
      </c>
      <c r="M242">
        <v>405</v>
      </c>
      <c r="N242" t="s">
        <v>42</v>
      </c>
      <c r="O242">
        <f>VLOOKUP(N242,'Label to number'!$G$2:$H$29,2,FALSE)</f>
        <v>5</v>
      </c>
      <c r="P242" t="s">
        <v>57</v>
      </c>
      <c r="Q242">
        <v>58</v>
      </c>
      <c r="R242">
        <f>IF('Original Data'!AA6&gt;1200000,1,0)</f>
        <v>0</v>
      </c>
      <c r="S242">
        <f>'Original Data'!AA6</f>
        <v>1059860</v>
      </c>
      <c r="T242">
        <v>1.1000000000000001</v>
      </c>
      <c r="U242" t="s">
        <v>58</v>
      </c>
      <c r="V242" t="s">
        <v>59</v>
      </c>
      <c r="W242">
        <v>88.1</v>
      </c>
      <c r="X242" t="s">
        <v>56</v>
      </c>
      <c r="Z242">
        <v>19</v>
      </c>
      <c r="AA242">
        <v>1</v>
      </c>
      <c r="AB242">
        <v>0</v>
      </c>
    </row>
    <row r="243" spans="1:28">
      <c r="A243" s="3" t="s">
        <v>1775</v>
      </c>
      <c r="B243" t="s">
        <v>1776</v>
      </c>
      <c r="D243">
        <f>COUNTIF(PythonData!A9:C9,'Label to number'!$U$146)</f>
        <v>0</v>
      </c>
      <c r="E243">
        <f>VLOOKUP('Original Data'!U9,'Label to number'!$A$2:$B$11,2,FALSE)</f>
        <v>4</v>
      </c>
      <c r="F243">
        <f>LOG('Original Data'!V9,'Label to number'!$D$3)</f>
        <v>0.85973344056854151</v>
      </c>
      <c r="G243">
        <f>'Original Data'!V9</f>
        <v>70</v>
      </c>
      <c r="H243">
        <v>59</v>
      </c>
      <c r="I243">
        <v>63</v>
      </c>
      <c r="J243">
        <v>58</v>
      </c>
      <c r="K243">
        <v>65</v>
      </c>
      <c r="L243">
        <v>80</v>
      </c>
      <c r="M243">
        <v>405</v>
      </c>
      <c r="N243" t="s">
        <v>42</v>
      </c>
      <c r="O243">
        <f>VLOOKUP(N243,'Label to number'!$G$2:$H$29,2,FALSE)</f>
        <v>5</v>
      </c>
      <c r="P243" t="s">
        <v>68</v>
      </c>
      <c r="Q243">
        <v>80</v>
      </c>
      <c r="R243">
        <f>IF('Original Data'!AA9&gt;1200000,1,0)</f>
        <v>0</v>
      </c>
      <c r="S243">
        <f>'Original Data'!AA9</f>
        <v>1059860</v>
      </c>
      <c r="T243">
        <v>1</v>
      </c>
      <c r="U243" t="s">
        <v>69</v>
      </c>
      <c r="V243" t="s">
        <v>70</v>
      </c>
      <c r="W243">
        <v>88.1</v>
      </c>
      <c r="X243" t="s">
        <v>67</v>
      </c>
      <c r="Z243">
        <v>22.5</v>
      </c>
      <c r="AA243">
        <v>1</v>
      </c>
      <c r="AB243">
        <v>0</v>
      </c>
    </row>
    <row r="244" spans="1:28">
      <c r="A244" s="3" t="s">
        <v>1860</v>
      </c>
      <c r="D244">
        <f>COUNTIF(PythonData!A381:C381,'Label to number'!$U$146)</f>
        <v>0</v>
      </c>
      <c r="E244">
        <f>VLOOKUP('Original Data'!U381,'Label to number'!$A$2:$B$11,2,FALSE)</f>
        <v>10</v>
      </c>
      <c r="F244">
        <f>LOG('Original Data'!V381,'Label to number'!$D$3)</f>
        <v>0.91058989815662528</v>
      </c>
      <c r="G244">
        <f>'Original Data'!V381</f>
        <v>90</v>
      </c>
      <c r="H244">
        <v>80</v>
      </c>
      <c r="I244">
        <v>100</v>
      </c>
      <c r="J244">
        <v>110</v>
      </c>
      <c r="K244">
        <v>140</v>
      </c>
      <c r="L244">
        <v>150</v>
      </c>
      <c r="M244">
        <v>700</v>
      </c>
      <c r="N244" t="s">
        <v>545</v>
      </c>
      <c r="O244">
        <f>VLOOKUP(N244,'Label to number'!$G$2:$H$29,2,FALSE)</f>
        <v>1</v>
      </c>
      <c r="P244" t="s">
        <v>1343</v>
      </c>
      <c r="Q244">
        <v>120</v>
      </c>
      <c r="R244">
        <f>IF('Original Data'!AA381&gt;1200000,1,0)</f>
        <v>1</v>
      </c>
      <c r="S244">
        <f>'Original Data'!AA381</f>
        <v>1250000</v>
      </c>
      <c r="T244">
        <v>1.4</v>
      </c>
      <c r="U244" t="s">
        <v>1344</v>
      </c>
      <c r="V244" t="s">
        <v>1345</v>
      </c>
      <c r="W244">
        <v>0</v>
      </c>
      <c r="X244" t="s">
        <v>558</v>
      </c>
      <c r="Y244" t="s">
        <v>266</v>
      </c>
      <c r="Z244">
        <v>40</v>
      </c>
      <c r="AA244">
        <v>3</v>
      </c>
      <c r="AB244">
        <v>1</v>
      </c>
    </row>
    <row r="245" spans="1:28">
      <c r="A245" s="3" t="s">
        <v>1860</v>
      </c>
      <c r="D245">
        <f>COUNTIF(PythonData!A382:C382,'Label to number'!$U$146)</f>
        <v>0</v>
      </c>
      <c r="E245">
        <f>VLOOKUP('Original Data'!U382,'Label to number'!$A$2:$B$11,2,FALSE)</f>
        <v>10</v>
      </c>
      <c r="F245">
        <f>LOG('Original Data'!V382,'Label to number'!$D$3)</f>
        <v>0.91058989815662528</v>
      </c>
      <c r="G245">
        <f>'Original Data'!V382</f>
        <v>90</v>
      </c>
      <c r="H245">
        <v>80</v>
      </c>
      <c r="I245">
        <v>130</v>
      </c>
      <c r="J245">
        <v>110</v>
      </c>
      <c r="K245">
        <v>160</v>
      </c>
      <c r="L245">
        <v>120</v>
      </c>
      <c r="M245">
        <v>700</v>
      </c>
      <c r="N245" t="s">
        <v>545</v>
      </c>
      <c r="O245">
        <f>VLOOKUP(N245,'Label to number'!$G$2:$H$29,2,FALSE)</f>
        <v>1</v>
      </c>
      <c r="P245" t="s">
        <v>1343</v>
      </c>
      <c r="Q245">
        <v>100</v>
      </c>
      <c r="R245">
        <f>IF('Original Data'!AA382&gt;1200000,1,0)</f>
        <v>1</v>
      </c>
      <c r="S245">
        <f>'Original Data'!AA382</f>
        <v>1250000</v>
      </c>
      <c r="T245">
        <v>2</v>
      </c>
      <c r="U245" t="s">
        <v>1346</v>
      </c>
      <c r="V245" t="s">
        <v>1347</v>
      </c>
      <c r="W245">
        <v>100</v>
      </c>
      <c r="X245" t="s">
        <v>558</v>
      </c>
      <c r="Y245" t="s">
        <v>266</v>
      </c>
      <c r="Z245">
        <v>60</v>
      </c>
      <c r="AA245">
        <v>3</v>
      </c>
      <c r="AB245">
        <v>1</v>
      </c>
    </row>
    <row r="246" spans="1:28">
      <c r="A246" s="3" t="s">
        <v>1905</v>
      </c>
      <c r="B246" t="s">
        <v>1907</v>
      </c>
      <c r="D246">
        <f>COUNTIF(PythonData!A250:C250,'Label to number'!$U$146)</f>
        <v>1</v>
      </c>
      <c r="E246">
        <f>VLOOKUP('Original Data'!U250,'Label to number'!$A$2:$B$11,2,FALSE)</f>
        <v>10</v>
      </c>
      <c r="G246">
        <v>70</v>
      </c>
      <c r="H246">
        <v>106</v>
      </c>
      <c r="I246">
        <v>90</v>
      </c>
      <c r="J246">
        <v>110</v>
      </c>
      <c r="K246">
        <v>90</v>
      </c>
      <c r="L246">
        <v>154</v>
      </c>
      <c r="M246">
        <v>680</v>
      </c>
      <c r="N246" t="s">
        <v>545</v>
      </c>
      <c r="O246">
        <f>VLOOKUP(N246,'Label to number'!$G$2:$H$29,2,FALSE)</f>
        <v>1</v>
      </c>
      <c r="P246" t="s">
        <v>895</v>
      </c>
      <c r="Q246">
        <v>130</v>
      </c>
      <c r="R246">
        <f>IF('Original Data'!AA250&gt;1200000,1,0)</f>
        <v>1</v>
      </c>
      <c r="S246">
        <f>'Original Data'!AA250</f>
        <v>1250000</v>
      </c>
      <c r="T246">
        <v>5.2</v>
      </c>
      <c r="U246" t="s">
        <v>896</v>
      </c>
      <c r="V246" t="s">
        <v>897</v>
      </c>
      <c r="X246" t="s">
        <v>266</v>
      </c>
      <c r="Y246" t="s">
        <v>62</v>
      </c>
      <c r="Z246">
        <v>216</v>
      </c>
      <c r="AA246">
        <v>2</v>
      </c>
      <c r="AB246">
        <v>1</v>
      </c>
    </row>
    <row r="247" spans="1:28">
      <c r="A247" s="3" t="s">
        <v>1815</v>
      </c>
      <c r="B247" t="s">
        <v>1816</v>
      </c>
      <c r="C247" t="s">
        <v>1817</v>
      </c>
      <c r="D247">
        <f>COUNTIF(PythonData!A48:C48,'Label to number'!$U$146)</f>
        <v>0</v>
      </c>
      <c r="E247">
        <f>VLOOKUP('Original Data'!U48,'Label to number'!$A$2:$B$11,2,FALSE)</f>
        <v>4</v>
      </c>
      <c r="F247">
        <f>LOG('Original Data'!V48,'Label to number'!$D$3)</f>
        <v>0.85973344056854151</v>
      </c>
      <c r="G247">
        <f>'Original Data'!V48</f>
        <v>70</v>
      </c>
      <c r="H247">
        <v>60</v>
      </c>
      <c r="I247">
        <v>95</v>
      </c>
      <c r="J247">
        <v>30</v>
      </c>
      <c r="K247">
        <v>60</v>
      </c>
      <c r="L247">
        <v>80</v>
      </c>
      <c r="M247">
        <v>405</v>
      </c>
      <c r="N247" t="s">
        <v>136</v>
      </c>
      <c r="O247">
        <f>VLOOKUP(N247,'Label to number'!$G$2:$H$29,2,FALSE)</f>
        <v>10</v>
      </c>
      <c r="P247" t="s">
        <v>206</v>
      </c>
      <c r="Q247">
        <v>80</v>
      </c>
      <c r="R247">
        <f>IF('Original Data'!AA48&gt;1200000,1,0)</f>
        <v>0</v>
      </c>
      <c r="S247">
        <f>'Original Data'!AA48</f>
        <v>1000000</v>
      </c>
      <c r="T247">
        <v>1</v>
      </c>
      <c r="U247" t="s">
        <v>209</v>
      </c>
      <c r="V247" t="s">
        <v>210</v>
      </c>
      <c r="W247">
        <v>50</v>
      </c>
      <c r="X247" t="s">
        <v>79</v>
      </c>
      <c r="Y247" t="s">
        <v>46</v>
      </c>
      <c r="Z247">
        <v>29.5</v>
      </c>
      <c r="AA247">
        <v>1</v>
      </c>
      <c r="AB247">
        <v>0</v>
      </c>
    </row>
    <row r="248" spans="1:28">
      <c r="A248" s="3" t="s">
        <v>1835</v>
      </c>
      <c r="B248" t="s">
        <v>1836</v>
      </c>
      <c r="C248" t="s">
        <v>1837</v>
      </c>
      <c r="D248">
        <f>COUNTIF(PythonData!A68:C68,'Label to number'!$U$146)</f>
        <v>0</v>
      </c>
      <c r="E248">
        <f>VLOOKUP('Original Data'!U68,'Label to number'!$A$2:$B$11,2,FALSE)</f>
        <v>4</v>
      </c>
      <c r="F248">
        <f>LOG('Original Data'!V68,'Label to number'!$D$3)</f>
        <v>0.85973344056854151</v>
      </c>
      <c r="G248">
        <f>'Original Data'!V68</f>
        <v>70</v>
      </c>
      <c r="H248">
        <v>80</v>
      </c>
      <c r="I248">
        <v>100</v>
      </c>
      <c r="J248">
        <v>45</v>
      </c>
      <c r="K248">
        <v>50</v>
      </c>
      <c r="L248">
        <v>60</v>
      </c>
      <c r="M248">
        <v>405</v>
      </c>
      <c r="N248" t="s">
        <v>119</v>
      </c>
      <c r="O248">
        <f>VLOOKUP(N248,'Label to number'!$G$2:$H$29,2,FALSE)</f>
        <v>11</v>
      </c>
      <c r="P248" t="s">
        <v>274</v>
      </c>
      <c r="Q248">
        <v>70</v>
      </c>
      <c r="R248">
        <f>IF('Original Data'!AA68&gt;1200000,1,0)</f>
        <v>0</v>
      </c>
      <c r="S248">
        <f>'Original Data'!AA68</f>
        <v>1059860</v>
      </c>
      <c r="T248">
        <v>1.5</v>
      </c>
      <c r="U248" t="s">
        <v>277</v>
      </c>
      <c r="V248" t="s">
        <v>278</v>
      </c>
      <c r="W248">
        <v>75.400000000000006</v>
      </c>
      <c r="X248" t="s">
        <v>243</v>
      </c>
      <c r="Z248">
        <v>70.5</v>
      </c>
      <c r="AA248">
        <v>1</v>
      </c>
      <c r="AB248">
        <v>0</v>
      </c>
    </row>
    <row r="249" spans="1:28">
      <c r="A249" s="3" t="s">
        <v>1860</v>
      </c>
      <c r="D249">
        <f>COUNTIF(PythonData!A94:C94,'Label to number'!$U$146)</f>
        <v>0</v>
      </c>
      <c r="E249">
        <f>VLOOKUP('Original Data'!U94,'Label to number'!$A$2:$B$11,2,FALSE)</f>
        <v>4</v>
      </c>
      <c r="F249">
        <f>LOG('Original Data'!V94,'Label to number'!$D$3)</f>
        <v>0.85973344056854151</v>
      </c>
      <c r="G249">
        <f>'Original Data'!V94</f>
        <v>70</v>
      </c>
      <c r="H249">
        <v>45</v>
      </c>
      <c r="I249">
        <v>50</v>
      </c>
      <c r="J249">
        <v>95</v>
      </c>
      <c r="K249">
        <v>115</v>
      </c>
      <c r="L249">
        <v>55</v>
      </c>
      <c r="M249">
        <v>405</v>
      </c>
      <c r="N249" t="s">
        <v>119</v>
      </c>
      <c r="O249">
        <f>VLOOKUP(N249,'Label to number'!$G$2:$H$29,2,FALSE)</f>
        <v>11</v>
      </c>
      <c r="P249" t="s">
        <v>356</v>
      </c>
      <c r="Q249">
        <v>45</v>
      </c>
      <c r="R249">
        <f>IF('Original Data'!AA94&gt;1200000,1,0)</f>
        <v>0</v>
      </c>
      <c r="S249">
        <f>'Original Data'!AA94</f>
        <v>1059860</v>
      </c>
      <c r="T249">
        <v>1.6</v>
      </c>
      <c r="U249" t="s">
        <v>360</v>
      </c>
      <c r="V249" t="s">
        <v>361</v>
      </c>
      <c r="W249">
        <v>50</v>
      </c>
      <c r="X249" t="s">
        <v>359</v>
      </c>
      <c r="Y249" t="s">
        <v>47</v>
      </c>
      <c r="Z249">
        <v>0.1</v>
      </c>
      <c r="AA249">
        <v>1</v>
      </c>
      <c r="AB249">
        <v>0</v>
      </c>
    </row>
    <row r="250" spans="1:28">
      <c r="A250" s="3" t="s">
        <v>1905</v>
      </c>
      <c r="B250" t="s">
        <v>1847</v>
      </c>
      <c r="D250">
        <f>COUNTIF(PythonData!A251:C251,'Label to number'!$U$146)</f>
        <v>1</v>
      </c>
      <c r="E250">
        <f>VLOOKUP('Original Data'!U251,'Label to number'!$A$2:$B$11,2,FALSE)</f>
        <v>10</v>
      </c>
      <c r="G250">
        <v>70</v>
      </c>
      <c r="H250">
        <v>106</v>
      </c>
      <c r="I250">
        <v>130</v>
      </c>
      <c r="J250">
        <v>90</v>
      </c>
      <c r="K250">
        <v>110</v>
      </c>
      <c r="L250">
        <v>154</v>
      </c>
      <c r="M250">
        <v>680</v>
      </c>
      <c r="N250" t="s">
        <v>545</v>
      </c>
      <c r="O250">
        <f>VLOOKUP(N250,'Label to number'!$G$2:$H$29,2,FALSE)</f>
        <v>1</v>
      </c>
      <c r="P250" t="s">
        <v>899</v>
      </c>
      <c r="Q250">
        <v>90</v>
      </c>
      <c r="R250">
        <f>IF('Original Data'!AA251&gt;1200000,1,0)</f>
        <v>1</v>
      </c>
      <c r="S250">
        <f>'Original Data'!AA251</f>
        <v>1250000</v>
      </c>
      <c r="T250">
        <v>3.8</v>
      </c>
      <c r="U250" t="s">
        <v>900</v>
      </c>
      <c r="V250" t="s">
        <v>901</v>
      </c>
      <c r="X250" t="s">
        <v>56</v>
      </c>
      <c r="Y250" t="s">
        <v>62</v>
      </c>
      <c r="Z250">
        <v>199</v>
      </c>
      <c r="AA250">
        <v>2</v>
      </c>
      <c r="AB250">
        <v>1</v>
      </c>
    </row>
    <row r="251" spans="1:28">
      <c r="A251" s="3" t="s">
        <v>1905</v>
      </c>
      <c r="B251" t="s">
        <v>1925</v>
      </c>
      <c r="D251">
        <f>COUNTIF(PythonData!A484:C484,'Label to number'!$U$146)</f>
        <v>1</v>
      </c>
      <c r="E251">
        <f>VLOOKUP('Original Data'!U484,'Label to number'!$A$2:$B$11,2,FALSE)</f>
        <v>10</v>
      </c>
      <c r="G251">
        <v>70</v>
      </c>
      <c r="H251">
        <v>100</v>
      </c>
      <c r="I251">
        <v>120</v>
      </c>
      <c r="J251">
        <v>90</v>
      </c>
      <c r="K251">
        <v>150</v>
      </c>
      <c r="L251">
        <v>100</v>
      </c>
      <c r="M251">
        <v>680</v>
      </c>
      <c r="N251" t="s">
        <v>545</v>
      </c>
      <c r="O251">
        <f>VLOOKUP(N251,'Label to number'!$G$2:$H$29,2,FALSE)</f>
        <v>1</v>
      </c>
      <c r="P251" t="s">
        <v>1685</v>
      </c>
      <c r="Q251">
        <v>120</v>
      </c>
      <c r="R251">
        <f>IF('Original Data'!AA484&gt;1200000,1,0)</f>
        <v>1</v>
      </c>
      <c r="S251">
        <f>'Original Data'!AA484</f>
        <v>1250000</v>
      </c>
      <c r="T251">
        <v>5.4</v>
      </c>
      <c r="U251" t="s">
        <v>1686</v>
      </c>
      <c r="V251" t="s">
        <v>1687</v>
      </c>
      <c r="X251" t="s">
        <v>323</v>
      </c>
      <c r="Y251" t="s">
        <v>558</v>
      </c>
      <c r="Z251">
        <v>683</v>
      </c>
      <c r="AA251">
        <v>4</v>
      </c>
      <c r="AB251">
        <v>1</v>
      </c>
    </row>
    <row r="252" spans="1:28">
      <c r="A252" s="3" t="s">
        <v>1905</v>
      </c>
      <c r="B252" t="s">
        <v>1925</v>
      </c>
      <c r="D252">
        <f>COUNTIF(PythonData!A485:C485,'Label to number'!$U$146)</f>
        <v>1</v>
      </c>
      <c r="E252">
        <f>VLOOKUP('Original Data'!U485,'Label to number'!$A$2:$B$11,2,FALSE)</f>
        <v>10</v>
      </c>
      <c r="G252">
        <v>70</v>
      </c>
      <c r="H252">
        <v>90</v>
      </c>
      <c r="I252">
        <v>120</v>
      </c>
      <c r="J252">
        <v>100</v>
      </c>
      <c r="K252">
        <v>150</v>
      </c>
      <c r="L252">
        <v>120</v>
      </c>
      <c r="M252">
        <v>680</v>
      </c>
      <c r="N252" t="s">
        <v>545</v>
      </c>
      <c r="O252">
        <f>VLOOKUP(N252,'Label to number'!$G$2:$H$29,2,FALSE)</f>
        <v>1</v>
      </c>
      <c r="P252" t="s">
        <v>1688</v>
      </c>
      <c r="Q252">
        <v>100</v>
      </c>
      <c r="R252">
        <f>IF('Original Data'!AA485&gt;1200000,1,0)</f>
        <v>1</v>
      </c>
      <c r="S252">
        <f>'Original Data'!AA485</f>
        <v>1250000</v>
      </c>
      <c r="T252">
        <v>4.2</v>
      </c>
      <c r="U252" t="s">
        <v>1689</v>
      </c>
      <c r="V252" t="s">
        <v>1690</v>
      </c>
      <c r="X252" t="s">
        <v>67</v>
      </c>
      <c r="Y252" t="s">
        <v>558</v>
      </c>
      <c r="Z252">
        <v>336</v>
      </c>
      <c r="AA252">
        <v>4</v>
      </c>
      <c r="AB252">
        <v>1</v>
      </c>
    </row>
    <row r="253" spans="1:28">
      <c r="A253" s="3" t="s">
        <v>1771</v>
      </c>
      <c r="B253" t="s">
        <v>1882</v>
      </c>
      <c r="D253">
        <f>COUNTIF(PythonData!A154:C154,'Label to number'!$U$146)</f>
        <v>0</v>
      </c>
      <c r="E253">
        <f>VLOOKUP('Original Data'!U154,'Label to number'!$A$2:$B$11,2,FALSE)</f>
        <v>4</v>
      </c>
      <c r="F253">
        <f>LOG('Original Data'!V154,'Label to number'!$D$3)</f>
        <v>0.85973344056854151</v>
      </c>
      <c r="G253">
        <f>'Original Data'!V154</f>
        <v>70</v>
      </c>
      <c r="H253">
        <v>60</v>
      </c>
      <c r="I253">
        <v>62</v>
      </c>
      <c r="J253">
        <v>60</v>
      </c>
      <c r="K253">
        <v>63</v>
      </c>
      <c r="L253">
        <v>80</v>
      </c>
      <c r="M253">
        <v>405</v>
      </c>
      <c r="N253" t="s">
        <v>42</v>
      </c>
      <c r="O253">
        <f>VLOOKUP(N253,'Label to number'!$G$2:$H$29,2,FALSE)</f>
        <v>5</v>
      </c>
      <c r="P253" t="s">
        <v>573</v>
      </c>
      <c r="Q253">
        <v>80</v>
      </c>
      <c r="R253">
        <f>IF('Original Data'!AA154&gt;1200000,1,0)</f>
        <v>0</v>
      </c>
      <c r="S253">
        <f>'Original Data'!AA154</f>
        <v>1059860</v>
      </c>
      <c r="T253">
        <v>1.2</v>
      </c>
      <c r="U253" t="s">
        <v>576</v>
      </c>
      <c r="V253" t="s">
        <v>577</v>
      </c>
      <c r="W253">
        <v>88.1</v>
      </c>
      <c r="X253" t="s">
        <v>46</v>
      </c>
      <c r="Z253">
        <v>15.8</v>
      </c>
      <c r="AA253">
        <v>2</v>
      </c>
      <c r="AB253">
        <v>0</v>
      </c>
    </row>
    <row r="254" spans="1:28">
      <c r="A254" s="3" t="s">
        <v>1773</v>
      </c>
      <c r="B254" t="s">
        <v>1830</v>
      </c>
      <c r="D254">
        <f>COUNTIF(PythonData!A157:C157,'Label to number'!$U$146)</f>
        <v>0</v>
      </c>
      <c r="E254">
        <f>VLOOKUP('Original Data'!U157,'Label to number'!$A$2:$B$11,2,FALSE)</f>
        <v>4</v>
      </c>
      <c r="F254">
        <f>LOG('Original Data'!V157,'Label to number'!$D$3)</f>
        <v>0.85973344056854151</v>
      </c>
      <c r="G254">
        <f>'Original Data'!V157</f>
        <v>70</v>
      </c>
      <c r="H254">
        <v>58</v>
      </c>
      <c r="I254">
        <v>64</v>
      </c>
      <c r="J254">
        <v>80</v>
      </c>
      <c r="K254">
        <v>80</v>
      </c>
      <c r="L254">
        <v>65</v>
      </c>
      <c r="M254">
        <v>405</v>
      </c>
      <c r="N254" t="s">
        <v>42</v>
      </c>
      <c r="O254">
        <f>VLOOKUP(N254,'Label to number'!$G$2:$H$29,2,FALSE)</f>
        <v>5</v>
      </c>
      <c r="P254" t="s">
        <v>585</v>
      </c>
      <c r="Q254">
        <v>58</v>
      </c>
      <c r="R254">
        <f>IF('Original Data'!AA157&gt;1200000,1,0)</f>
        <v>0</v>
      </c>
      <c r="S254">
        <f>'Original Data'!AA157</f>
        <v>1059860</v>
      </c>
      <c r="T254">
        <v>0.9</v>
      </c>
      <c r="U254" t="s">
        <v>586</v>
      </c>
      <c r="V254" t="s">
        <v>587</v>
      </c>
      <c r="W254">
        <v>88.1</v>
      </c>
      <c r="X254" t="s">
        <v>56</v>
      </c>
      <c r="Z254">
        <v>19</v>
      </c>
      <c r="AA254">
        <v>2</v>
      </c>
      <c r="AB254">
        <v>0</v>
      </c>
    </row>
    <row r="255" spans="1:28">
      <c r="A255" s="3" t="s">
        <v>1775</v>
      </c>
      <c r="B255" t="s">
        <v>1801</v>
      </c>
      <c r="D255">
        <f>COUNTIF(PythonData!A160:C160,'Label to number'!$U$146)</f>
        <v>0</v>
      </c>
      <c r="E255">
        <f>VLOOKUP('Original Data'!U160,'Label to number'!$A$2:$B$11,2,FALSE)</f>
        <v>4</v>
      </c>
      <c r="F255">
        <f>LOG('Original Data'!V160,'Label to number'!$D$3)</f>
        <v>0.85973344056854151</v>
      </c>
      <c r="G255">
        <f>'Original Data'!V160</f>
        <v>70</v>
      </c>
      <c r="H255">
        <v>65</v>
      </c>
      <c r="I255">
        <v>80</v>
      </c>
      <c r="J255">
        <v>58</v>
      </c>
      <c r="K255">
        <v>59</v>
      </c>
      <c r="L255">
        <v>63</v>
      </c>
      <c r="M255">
        <v>405</v>
      </c>
      <c r="N255" t="s">
        <v>42</v>
      </c>
      <c r="O255">
        <f>VLOOKUP(N255,'Label to number'!$G$2:$H$29,2,FALSE)</f>
        <v>5</v>
      </c>
      <c r="P255" t="s">
        <v>591</v>
      </c>
      <c r="Q255">
        <v>80</v>
      </c>
      <c r="R255">
        <f>IF('Original Data'!AA160&gt;1200000,1,0)</f>
        <v>0</v>
      </c>
      <c r="S255">
        <f>'Original Data'!AA160</f>
        <v>1059860</v>
      </c>
      <c r="T255">
        <v>1.1000000000000001</v>
      </c>
      <c r="U255" t="s">
        <v>594</v>
      </c>
      <c r="V255" t="s">
        <v>595</v>
      </c>
      <c r="W255">
        <v>88.1</v>
      </c>
      <c r="X255" t="s">
        <v>67</v>
      </c>
      <c r="Z255">
        <v>25</v>
      </c>
      <c r="AA255">
        <v>2</v>
      </c>
      <c r="AB255">
        <v>0</v>
      </c>
    </row>
    <row r="256" spans="1:28">
      <c r="A256" s="3" t="s">
        <v>1912</v>
      </c>
      <c r="B256" t="s">
        <v>1880</v>
      </c>
      <c r="C256" t="s">
        <v>1913</v>
      </c>
      <c r="D256">
        <f>COUNTIF(PythonData!A177:C177,'Label to number'!$U$146)</f>
        <v>0</v>
      </c>
      <c r="E256">
        <f>VLOOKUP('Original Data'!U177,'Label to number'!$A$2:$B$11,2,FALSE)</f>
        <v>2</v>
      </c>
      <c r="F256">
        <f>LOG('Original Data'!V177,'Label to number'!$D$3)</f>
        <v>0.85973344056854151</v>
      </c>
      <c r="G256">
        <f>'Original Data'!V177</f>
        <v>70</v>
      </c>
      <c r="H256">
        <v>55</v>
      </c>
      <c r="I256">
        <v>40</v>
      </c>
      <c r="J256">
        <v>40</v>
      </c>
      <c r="K256">
        <v>80</v>
      </c>
      <c r="L256">
        <v>105</v>
      </c>
      <c r="M256">
        <v>405</v>
      </c>
      <c r="N256" t="s">
        <v>136</v>
      </c>
      <c r="O256">
        <f>VLOOKUP(N256,'Label to number'!$G$2:$H$29,2,FALSE)</f>
        <v>10</v>
      </c>
      <c r="P256" t="s">
        <v>646</v>
      </c>
      <c r="Q256">
        <v>85</v>
      </c>
      <c r="R256">
        <f>IF('Original Data'!AA177&gt;1200000,1,0)</f>
        <v>0</v>
      </c>
      <c r="S256">
        <f>'Original Data'!AA177</f>
        <v>800000</v>
      </c>
      <c r="T256">
        <v>0.6</v>
      </c>
      <c r="U256" t="s">
        <v>647</v>
      </c>
      <c r="V256" t="s">
        <v>648</v>
      </c>
      <c r="W256">
        <v>88.1</v>
      </c>
      <c r="X256" t="s">
        <v>168</v>
      </c>
      <c r="Y256" t="s">
        <v>62</v>
      </c>
      <c r="Z256">
        <v>3.2</v>
      </c>
      <c r="AA256">
        <v>2</v>
      </c>
      <c r="AB256">
        <v>0</v>
      </c>
    </row>
    <row r="257" spans="1:28">
      <c r="A257" s="3" t="s">
        <v>1863</v>
      </c>
      <c r="B257" t="s">
        <v>1913</v>
      </c>
      <c r="C257" t="s">
        <v>1923</v>
      </c>
      <c r="D257">
        <f>COUNTIF(PythonData!A199:C199,'Label to number'!$U$146)</f>
        <v>0</v>
      </c>
      <c r="E257">
        <f>VLOOKUP('Original Data'!U199,'Label to number'!$A$2:$B$11,2,FALSE)</f>
        <v>4</v>
      </c>
      <c r="F257">
        <f>LOG('Original Data'!V199,'Label to number'!$D$3)</f>
        <v>0.71946688113708268</v>
      </c>
      <c r="G257">
        <f>'Original Data'!V199</f>
        <v>35</v>
      </c>
      <c r="H257">
        <v>60</v>
      </c>
      <c r="I257">
        <v>85</v>
      </c>
      <c r="J257">
        <v>91</v>
      </c>
      <c r="K257">
        <v>85</v>
      </c>
      <c r="L257">
        <v>42</v>
      </c>
      <c r="M257">
        <v>405</v>
      </c>
      <c r="N257" t="s">
        <v>430</v>
      </c>
      <c r="O257">
        <f>VLOOKUP(N257,'Label to number'!$G$2:$H$29,2,FALSE)</f>
        <v>3</v>
      </c>
      <c r="P257" t="s">
        <v>719</v>
      </c>
      <c r="Q257">
        <v>42</v>
      </c>
      <c r="R257">
        <f>IF('Original Data'!AA199&gt;1200000,1,0)</f>
        <v>0</v>
      </c>
      <c r="S257">
        <f>'Original Data'!AA199</f>
        <v>1059860</v>
      </c>
      <c r="T257">
        <v>0.5</v>
      </c>
      <c r="U257" t="s">
        <v>720</v>
      </c>
      <c r="V257" t="s">
        <v>721</v>
      </c>
      <c r="W257">
        <v>50</v>
      </c>
      <c r="X257" t="s">
        <v>112</v>
      </c>
      <c r="Y257" t="s">
        <v>62</v>
      </c>
      <c r="Z257">
        <v>2.1</v>
      </c>
      <c r="AA257">
        <v>2</v>
      </c>
      <c r="AB257">
        <v>0</v>
      </c>
    </row>
    <row r="258" spans="1:28">
      <c r="A258" s="3" t="s">
        <v>1924</v>
      </c>
      <c r="B258" t="s">
        <v>1925</v>
      </c>
      <c r="D258">
        <f>COUNTIF(PythonData!A203:C203,'Label to number'!$U$146)</f>
        <v>0</v>
      </c>
      <c r="E258">
        <f>VLOOKUP('Original Data'!U203,'Label to number'!$A$2:$B$11,2,FALSE)</f>
        <v>4</v>
      </c>
      <c r="F258">
        <f>LOG('Original Data'!V203,'Label to number'!$D$3)</f>
        <v>0.85973344056854151</v>
      </c>
      <c r="G258">
        <f>'Original Data'!V203</f>
        <v>70</v>
      </c>
      <c r="H258">
        <v>190</v>
      </c>
      <c r="I258">
        <v>33</v>
      </c>
      <c r="J258">
        <v>33</v>
      </c>
      <c r="K258">
        <v>33</v>
      </c>
      <c r="L258">
        <v>58</v>
      </c>
      <c r="M258">
        <v>405</v>
      </c>
      <c r="N258" t="s">
        <v>42</v>
      </c>
      <c r="O258">
        <f>VLOOKUP(N258,'Label to number'!$G$2:$H$29,2,FALSE)</f>
        <v>5</v>
      </c>
      <c r="P258" t="s">
        <v>733</v>
      </c>
      <c r="Q258">
        <v>58</v>
      </c>
      <c r="R258">
        <f>IF('Original Data'!AA203&gt;1200000,1,0)</f>
        <v>0</v>
      </c>
      <c r="S258">
        <f>'Original Data'!AA203</f>
        <v>1000000</v>
      </c>
      <c r="T258">
        <v>1.3</v>
      </c>
      <c r="U258" t="s">
        <v>734</v>
      </c>
      <c r="V258" t="s">
        <v>735</v>
      </c>
      <c r="W258">
        <v>50</v>
      </c>
      <c r="X258" t="s">
        <v>266</v>
      </c>
      <c r="Z258">
        <v>28.5</v>
      </c>
      <c r="AA258">
        <v>2</v>
      </c>
      <c r="AB258">
        <v>0</v>
      </c>
    </row>
    <row r="259" spans="1:28">
      <c r="A259" s="3" t="s">
        <v>1771</v>
      </c>
      <c r="B259" t="s">
        <v>1873</v>
      </c>
      <c r="D259">
        <f>COUNTIF(PythonData!A254:C254,'Label to number'!$U$146)</f>
        <v>0</v>
      </c>
      <c r="E259">
        <f>VLOOKUP('Original Data'!U254,'Label to number'!$A$2:$B$11,2,FALSE)</f>
        <v>4</v>
      </c>
      <c r="F259">
        <f>LOG('Original Data'!V254,'Label to number'!$D$3)</f>
        <v>0.85973344056854151</v>
      </c>
      <c r="G259">
        <f>'Original Data'!V254</f>
        <v>70</v>
      </c>
      <c r="H259">
        <v>50</v>
      </c>
      <c r="I259">
        <v>65</v>
      </c>
      <c r="J259">
        <v>95</v>
      </c>
      <c r="K259">
        <v>85</v>
      </c>
      <c r="L259">
        <v>65</v>
      </c>
      <c r="M259">
        <v>405</v>
      </c>
      <c r="N259" t="s">
        <v>42</v>
      </c>
      <c r="O259">
        <f>VLOOKUP(N259,'Label to number'!$G$2:$H$29,2,FALSE)</f>
        <v>5</v>
      </c>
      <c r="P259" t="s">
        <v>907</v>
      </c>
      <c r="Q259">
        <v>45</v>
      </c>
      <c r="R259">
        <f>IF('Original Data'!AA254&gt;1200000,1,0)</f>
        <v>0</v>
      </c>
      <c r="S259">
        <f>'Original Data'!AA254</f>
        <v>1059860</v>
      </c>
      <c r="T259">
        <v>0.9</v>
      </c>
      <c r="U259" t="s">
        <v>910</v>
      </c>
      <c r="V259" t="s">
        <v>911</v>
      </c>
      <c r="W259">
        <v>88.1</v>
      </c>
      <c r="X259" t="s">
        <v>46</v>
      </c>
      <c r="Z259">
        <v>21.6</v>
      </c>
      <c r="AA259">
        <v>3</v>
      </c>
      <c r="AB259">
        <v>0</v>
      </c>
    </row>
    <row r="260" spans="1:28">
      <c r="A260" s="3" t="s">
        <v>1773</v>
      </c>
      <c r="B260" t="s">
        <v>1937</v>
      </c>
      <c r="D260">
        <f>COUNTIF(PythonData!A257:C257,'Label to number'!$U$146)</f>
        <v>0</v>
      </c>
      <c r="E260">
        <f>VLOOKUP('Original Data'!U257,'Label to number'!$A$2:$B$11,2,FALSE)</f>
        <v>4</v>
      </c>
      <c r="F260">
        <f>LOG('Original Data'!V257,'Label to number'!$D$3)</f>
        <v>0.85973344056854151</v>
      </c>
      <c r="G260">
        <f>'Original Data'!V257</f>
        <v>70</v>
      </c>
      <c r="H260">
        <v>60</v>
      </c>
      <c r="I260">
        <v>85</v>
      </c>
      <c r="J260">
        <v>55</v>
      </c>
      <c r="K260">
        <v>85</v>
      </c>
      <c r="L260">
        <v>60</v>
      </c>
      <c r="M260">
        <v>405</v>
      </c>
      <c r="N260" t="s">
        <v>42</v>
      </c>
      <c r="O260">
        <f>VLOOKUP(N260,'Label to number'!$G$2:$H$29,2,FALSE)</f>
        <v>5</v>
      </c>
      <c r="P260" t="s">
        <v>919</v>
      </c>
      <c r="Q260">
        <v>60</v>
      </c>
      <c r="R260">
        <f>IF('Original Data'!AA257&gt;1200000,1,0)</f>
        <v>0</v>
      </c>
      <c r="S260">
        <f>'Original Data'!AA257</f>
        <v>1059860</v>
      </c>
      <c r="T260">
        <v>0.9</v>
      </c>
      <c r="U260" t="s">
        <v>920</v>
      </c>
      <c r="V260" t="s">
        <v>921</v>
      </c>
      <c r="W260">
        <v>88.1</v>
      </c>
      <c r="X260" t="s">
        <v>56</v>
      </c>
      <c r="Y260" t="s">
        <v>243</v>
      </c>
      <c r="Z260">
        <v>19.5</v>
      </c>
      <c r="AA260">
        <v>3</v>
      </c>
      <c r="AB260">
        <v>0</v>
      </c>
    </row>
    <row r="261" spans="1:28">
      <c r="A261" s="3" t="s">
        <v>1775</v>
      </c>
      <c r="B261" t="s">
        <v>1817</v>
      </c>
      <c r="D261">
        <f>COUNTIF(PythonData!A260:C260,'Label to number'!$U$146)</f>
        <v>0</v>
      </c>
      <c r="E261">
        <f>VLOOKUP('Original Data'!U260,'Label to number'!$A$2:$B$11,2,FALSE)</f>
        <v>4</v>
      </c>
      <c r="F261">
        <f>LOG('Original Data'!V260,'Label to number'!$D$3)</f>
        <v>0.85973344056854151</v>
      </c>
      <c r="G261">
        <f>'Original Data'!V260</f>
        <v>70</v>
      </c>
      <c r="H261">
        <v>70</v>
      </c>
      <c r="I261">
        <v>85</v>
      </c>
      <c r="J261">
        <v>50</v>
      </c>
      <c r="K261">
        <v>60</v>
      </c>
      <c r="L261">
        <v>70</v>
      </c>
      <c r="M261">
        <v>405</v>
      </c>
      <c r="N261" t="s">
        <v>42</v>
      </c>
      <c r="O261">
        <f>VLOOKUP(N261,'Label to number'!$G$2:$H$29,2,FALSE)</f>
        <v>5</v>
      </c>
      <c r="P261" t="s">
        <v>926</v>
      </c>
      <c r="Q261">
        <v>70</v>
      </c>
      <c r="R261">
        <f>IF('Original Data'!AA260&gt;1200000,1,0)</f>
        <v>0</v>
      </c>
      <c r="S261">
        <f>'Original Data'!AA260</f>
        <v>1059860</v>
      </c>
      <c r="T261">
        <v>0.7</v>
      </c>
      <c r="U261" t="s">
        <v>929</v>
      </c>
      <c r="V261" t="s">
        <v>930</v>
      </c>
      <c r="W261">
        <v>88.1</v>
      </c>
      <c r="X261" t="s">
        <v>67</v>
      </c>
      <c r="Y261" t="s">
        <v>142</v>
      </c>
      <c r="Z261">
        <v>28</v>
      </c>
      <c r="AA261">
        <v>3</v>
      </c>
      <c r="AB261">
        <v>0</v>
      </c>
    </row>
    <row r="262" spans="1:28">
      <c r="A262" s="3" t="s">
        <v>1948</v>
      </c>
      <c r="B262" t="s">
        <v>1794</v>
      </c>
      <c r="D262">
        <f>COUNTIF(PythonData!A312:C312,'Label to number'!$U$146)</f>
        <v>0</v>
      </c>
      <c r="E262">
        <f>VLOOKUP('Original Data'!U312,'Label to number'!$A$2:$B$11,2,FALSE)</f>
        <v>4</v>
      </c>
      <c r="F262">
        <f>LOG('Original Data'!V312,'Label to number'!$D$3)</f>
        <v>0.85973344056854151</v>
      </c>
      <c r="G262">
        <f>'Original Data'!V312</f>
        <v>70</v>
      </c>
      <c r="H262">
        <v>60</v>
      </c>
      <c r="I262">
        <v>50</v>
      </c>
      <c r="J262">
        <v>95</v>
      </c>
      <c r="K262">
        <v>85</v>
      </c>
      <c r="L262">
        <v>75</v>
      </c>
      <c r="M262">
        <v>405</v>
      </c>
      <c r="N262" t="s">
        <v>262</v>
      </c>
      <c r="O262">
        <f>VLOOKUP(N262,'Label to number'!$G$2:$H$29,2,FALSE)</f>
        <v>24</v>
      </c>
      <c r="P262" t="s">
        <v>1101</v>
      </c>
      <c r="Q262">
        <v>40</v>
      </c>
      <c r="R262">
        <f>IF('Original Data'!AA312&gt;1200000,1,0)</f>
        <v>0</v>
      </c>
      <c r="S262">
        <f>'Original Data'!AA312</f>
        <v>1000000</v>
      </c>
      <c r="T262">
        <v>0.4</v>
      </c>
      <c r="U262" t="s">
        <v>1102</v>
      </c>
      <c r="V262" t="s">
        <v>1103</v>
      </c>
      <c r="W262">
        <v>50</v>
      </c>
      <c r="X262" t="s">
        <v>134</v>
      </c>
      <c r="Z262">
        <v>4.2</v>
      </c>
      <c r="AA262">
        <v>3</v>
      </c>
      <c r="AB262">
        <v>0</v>
      </c>
    </row>
    <row r="263" spans="1:28">
      <c r="A263" s="3" t="s">
        <v>1949</v>
      </c>
      <c r="B263" t="s">
        <v>1950</v>
      </c>
      <c r="D263">
        <f>COUNTIF(PythonData!A313:C313,'Label to number'!$U$146)</f>
        <v>0</v>
      </c>
      <c r="E263">
        <f>VLOOKUP('Original Data'!U313,'Label to number'!$A$2:$B$11,2,FALSE)</f>
        <v>4</v>
      </c>
      <c r="F263">
        <f>LOG('Original Data'!V313,'Label to number'!$D$3)</f>
        <v>0.85973344056854151</v>
      </c>
      <c r="G263">
        <f>'Original Data'!V313</f>
        <v>70</v>
      </c>
      <c r="H263">
        <v>60</v>
      </c>
      <c r="I263">
        <v>40</v>
      </c>
      <c r="J263">
        <v>95</v>
      </c>
      <c r="K263">
        <v>75</v>
      </c>
      <c r="L263">
        <v>85</v>
      </c>
      <c r="M263">
        <v>405</v>
      </c>
      <c r="N263" t="s">
        <v>262</v>
      </c>
      <c r="O263">
        <f>VLOOKUP(N263,'Label to number'!$G$2:$H$29,2,FALSE)</f>
        <v>24</v>
      </c>
      <c r="P263" t="s">
        <v>1101</v>
      </c>
      <c r="Q263">
        <v>50</v>
      </c>
      <c r="R263">
        <f>IF('Original Data'!AA313&gt;1200000,1,0)</f>
        <v>0</v>
      </c>
      <c r="S263">
        <f>'Original Data'!AA313</f>
        <v>1000000</v>
      </c>
      <c r="T263">
        <v>0.4</v>
      </c>
      <c r="U263" t="s">
        <v>1105</v>
      </c>
      <c r="V263" t="s">
        <v>1106</v>
      </c>
      <c r="W263">
        <v>50</v>
      </c>
      <c r="X263" t="s">
        <v>134</v>
      </c>
      <c r="Z263">
        <v>4.2</v>
      </c>
      <c r="AA263">
        <v>3</v>
      </c>
      <c r="AB263">
        <v>0</v>
      </c>
    </row>
    <row r="264" spans="1:28">
      <c r="A264" s="3" t="s">
        <v>1771</v>
      </c>
      <c r="B264" t="s">
        <v>1866</v>
      </c>
      <c r="D264">
        <f>COUNTIF(PythonData!A389:C389,'Label to number'!$U$146)</f>
        <v>0</v>
      </c>
      <c r="E264">
        <f>VLOOKUP('Original Data'!U389,'Label to number'!$A$2:$B$11,2,FALSE)</f>
        <v>4</v>
      </c>
      <c r="F264">
        <f>LOG('Original Data'!V389,'Label to number'!$D$3)</f>
        <v>0.85973344056854151</v>
      </c>
      <c r="G264">
        <f>'Original Data'!V389</f>
        <v>70</v>
      </c>
      <c r="H264">
        <v>75</v>
      </c>
      <c r="I264">
        <v>89</v>
      </c>
      <c r="J264">
        <v>36</v>
      </c>
      <c r="K264">
        <v>55</v>
      </c>
      <c r="L264">
        <v>65</v>
      </c>
      <c r="M264">
        <v>405</v>
      </c>
      <c r="N264" t="s">
        <v>42</v>
      </c>
      <c r="O264">
        <f>VLOOKUP(N264,'Label to number'!$G$2:$H$29,2,FALSE)</f>
        <v>5</v>
      </c>
      <c r="P264" t="s">
        <v>1372</v>
      </c>
      <c r="Q264">
        <v>85</v>
      </c>
      <c r="R264">
        <f>IF('Original Data'!AA389&gt;1200000,1,0)</f>
        <v>0</v>
      </c>
      <c r="S264">
        <f>'Original Data'!AA389</f>
        <v>1059860</v>
      </c>
      <c r="T264">
        <v>1.1000000000000001</v>
      </c>
      <c r="U264" t="s">
        <v>1373</v>
      </c>
      <c r="V264" t="s">
        <v>1374</v>
      </c>
      <c r="W264">
        <v>88.1</v>
      </c>
      <c r="X264" t="s">
        <v>46</v>
      </c>
      <c r="Z264">
        <v>97</v>
      </c>
      <c r="AA264">
        <v>4</v>
      </c>
      <c r="AB264">
        <v>0</v>
      </c>
    </row>
    <row r="265" spans="1:28">
      <c r="A265" s="3" t="s">
        <v>1773</v>
      </c>
      <c r="B265" t="s">
        <v>1874</v>
      </c>
      <c r="D265">
        <f>COUNTIF(PythonData!A392:C392,'Label to number'!$U$146)</f>
        <v>0</v>
      </c>
      <c r="E265">
        <f>VLOOKUP('Original Data'!U392,'Label to number'!$A$2:$B$11,2,FALSE)</f>
        <v>4</v>
      </c>
      <c r="F265">
        <f>LOG('Original Data'!V392,'Label to number'!$D$3)</f>
        <v>0.85973344056854151</v>
      </c>
      <c r="G265">
        <f>'Original Data'!V392</f>
        <v>70</v>
      </c>
      <c r="H265">
        <v>64</v>
      </c>
      <c r="I265">
        <v>78</v>
      </c>
      <c r="J265">
        <v>81</v>
      </c>
      <c r="K265">
        <v>78</v>
      </c>
      <c r="L265">
        <v>52</v>
      </c>
      <c r="M265">
        <v>405</v>
      </c>
      <c r="N265" t="s">
        <v>42</v>
      </c>
      <c r="O265">
        <f>VLOOKUP(N265,'Label to number'!$G$2:$H$29,2,FALSE)</f>
        <v>5</v>
      </c>
      <c r="P265" t="s">
        <v>1381</v>
      </c>
      <c r="Q265">
        <v>52</v>
      </c>
      <c r="R265">
        <f>IF('Original Data'!AA392&gt;1200000,1,0)</f>
        <v>0</v>
      </c>
      <c r="S265">
        <f>'Original Data'!AA392</f>
        <v>1059860</v>
      </c>
      <c r="T265">
        <v>0.9</v>
      </c>
      <c r="U265" t="s">
        <v>1382</v>
      </c>
      <c r="V265" t="s">
        <v>1383</v>
      </c>
      <c r="W265">
        <v>88.1</v>
      </c>
      <c r="X265" t="s">
        <v>56</v>
      </c>
      <c r="Y265" t="s">
        <v>243</v>
      </c>
      <c r="Z265">
        <v>22</v>
      </c>
      <c r="AA265">
        <v>4</v>
      </c>
      <c r="AB265">
        <v>0</v>
      </c>
    </row>
    <row r="266" spans="1:28">
      <c r="A266" s="3" t="s">
        <v>1775</v>
      </c>
      <c r="B266" t="s">
        <v>1829</v>
      </c>
      <c r="D266">
        <f>COUNTIF(PythonData!A395:C395,'Label to number'!$U$146)</f>
        <v>0</v>
      </c>
      <c r="E266">
        <f>VLOOKUP('Original Data'!U395,'Label to number'!$A$2:$B$11,2,FALSE)</f>
        <v>4</v>
      </c>
      <c r="F266">
        <f>LOG('Original Data'!V395,'Label to number'!$D$3)</f>
        <v>0.85973344056854151</v>
      </c>
      <c r="G266">
        <f>'Original Data'!V395</f>
        <v>70</v>
      </c>
      <c r="H266">
        <v>64</v>
      </c>
      <c r="I266">
        <v>66</v>
      </c>
      <c r="J266">
        <v>50</v>
      </c>
      <c r="K266">
        <v>81</v>
      </c>
      <c r="L266">
        <v>76</v>
      </c>
      <c r="M266">
        <v>405</v>
      </c>
      <c r="N266" t="s">
        <v>42</v>
      </c>
      <c r="O266">
        <f>VLOOKUP(N266,'Label to number'!$G$2:$H$29,2,FALSE)</f>
        <v>5</v>
      </c>
      <c r="P266" t="s">
        <v>1387</v>
      </c>
      <c r="Q266">
        <v>68</v>
      </c>
      <c r="R266">
        <f>IF('Original Data'!AA395&gt;1200000,1,0)</f>
        <v>0</v>
      </c>
      <c r="S266">
        <f>'Original Data'!AA395</f>
        <v>1059860</v>
      </c>
      <c r="T266">
        <v>0.8</v>
      </c>
      <c r="U266" t="s">
        <v>1390</v>
      </c>
      <c r="V266" t="s">
        <v>1391</v>
      </c>
      <c r="W266">
        <v>88.1</v>
      </c>
      <c r="X266" t="s">
        <v>67</v>
      </c>
      <c r="Z266">
        <v>23</v>
      </c>
      <c r="AA266">
        <v>4</v>
      </c>
      <c r="AB266">
        <v>0</v>
      </c>
    </row>
    <row r="267" spans="1:28">
      <c r="A267" s="3" t="s">
        <v>1787</v>
      </c>
      <c r="B267" t="s">
        <v>1920</v>
      </c>
      <c r="C267" t="s">
        <v>1950</v>
      </c>
      <c r="D267">
        <f>COUNTIF(PythonData!A418:C418,'Label to number'!$U$146)</f>
        <v>0</v>
      </c>
      <c r="E267">
        <f>VLOOKUP('Original Data'!U418,'Label to number'!$A$2:$B$11,2,FALSE)</f>
        <v>2</v>
      </c>
      <c r="F267">
        <f>LOG('Original Data'!V418,'Label to number'!$D$3)</f>
        <v>0.93191084909710109</v>
      </c>
      <c r="G267">
        <f>'Original Data'!V418</f>
        <v>100</v>
      </c>
      <c r="H267">
        <v>60</v>
      </c>
      <c r="I267">
        <v>45</v>
      </c>
      <c r="J267">
        <v>95</v>
      </c>
      <c r="K267">
        <v>45</v>
      </c>
      <c r="L267">
        <v>90</v>
      </c>
      <c r="M267">
        <v>405</v>
      </c>
      <c r="N267" t="s">
        <v>262</v>
      </c>
      <c r="O267">
        <f>VLOOKUP(N267,'Label to number'!$G$2:$H$29,2,FALSE)</f>
        <v>24</v>
      </c>
      <c r="P267" t="s">
        <v>1466</v>
      </c>
      <c r="Q267">
        <v>70</v>
      </c>
      <c r="R267">
        <f>IF('Original Data'!AA418&gt;1200000,1,0)</f>
        <v>0</v>
      </c>
      <c r="S267">
        <f>'Original Data'!AA418</f>
        <v>1000000</v>
      </c>
      <c r="T267">
        <v>0.4</v>
      </c>
      <c r="U267" t="s">
        <v>1467</v>
      </c>
      <c r="V267" t="s">
        <v>1468</v>
      </c>
      <c r="W267">
        <v>50</v>
      </c>
      <c r="X267" t="s">
        <v>134</v>
      </c>
      <c r="Z267">
        <v>3.9</v>
      </c>
      <c r="AA267">
        <v>4</v>
      </c>
      <c r="AB267">
        <v>0</v>
      </c>
    </row>
    <row r="268" spans="1:28">
      <c r="A268" s="3" t="s">
        <v>1833</v>
      </c>
      <c r="B268" t="s">
        <v>1834</v>
      </c>
      <c r="C268" t="s">
        <v>1803</v>
      </c>
      <c r="D268">
        <f>COUNTIF(PythonData!A65:C65,'Label to number'!$U$146)</f>
        <v>0</v>
      </c>
      <c r="E268">
        <f>VLOOKUP('Original Data'!U65,'Label to number'!$A$2:$B$11,2,FALSE)</f>
        <v>4</v>
      </c>
      <c r="F268">
        <f>LOG('Original Data'!V65,'Label to number'!$D$3)</f>
        <v>0.85973344056854151</v>
      </c>
      <c r="G268">
        <f>'Original Data'!V65</f>
        <v>70</v>
      </c>
      <c r="H268">
        <v>40</v>
      </c>
      <c r="I268">
        <v>35</v>
      </c>
      <c r="J268">
        <v>105</v>
      </c>
      <c r="K268">
        <v>120</v>
      </c>
      <c r="L268">
        <v>70</v>
      </c>
      <c r="M268">
        <v>400</v>
      </c>
      <c r="N268" t="s">
        <v>267</v>
      </c>
      <c r="O268">
        <f>VLOOKUP(N268,'Label to number'!$G$2:$H$29,2,FALSE)</f>
        <v>12</v>
      </c>
      <c r="P268" t="s">
        <v>263</v>
      </c>
      <c r="Q268">
        <v>30</v>
      </c>
      <c r="R268">
        <f>IF('Original Data'!AA65&gt;1200000,1,0)</f>
        <v>0</v>
      </c>
      <c r="S268">
        <f>'Original Data'!AA65</f>
        <v>1059860</v>
      </c>
      <c r="T268">
        <v>1.3</v>
      </c>
      <c r="U268" t="s">
        <v>268</v>
      </c>
      <c r="V268" t="s">
        <v>269</v>
      </c>
      <c r="W268">
        <v>75.400000000000006</v>
      </c>
      <c r="X268" t="s">
        <v>266</v>
      </c>
      <c r="Z268">
        <v>56.5</v>
      </c>
      <c r="AA268">
        <v>1</v>
      </c>
      <c r="AB268">
        <v>0</v>
      </c>
    </row>
    <row r="269" spans="1:28">
      <c r="A269" s="3" t="s">
        <v>1782</v>
      </c>
      <c r="B269" t="s">
        <v>1909</v>
      </c>
      <c r="C269" t="s">
        <v>1783</v>
      </c>
      <c r="D269">
        <f>COUNTIF(PythonData!A169:C169,'Label to number'!$U$146)</f>
        <v>0</v>
      </c>
      <c r="E269">
        <f>VLOOKUP('Original Data'!U169,'Label to number'!$A$2:$B$11,2,FALSE)</f>
        <v>3</v>
      </c>
      <c r="F269">
        <f>LOG('Original Data'!V169,'Label to number'!$D$3)</f>
        <v>0.85973344056854151</v>
      </c>
      <c r="G269">
        <f>'Original Data'!V169</f>
        <v>70</v>
      </c>
      <c r="H269">
        <v>70</v>
      </c>
      <c r="I269">
        <v>90</v>
      </c>
      <c r="J269">
        <v>40</v>
      </c>
      <c r="K269">
        <v>60</v>
      </c>
      <c r="L269">
        <v>70</v>
      </c>
      <c r="M269">
        <v>400</v>
      </c>
      <c r="N269" t="s">
        <v>119</v>
      </c>
      <c r="O269">
        <f>VLOOKUP(N269,'Label to number'!$G$2:$H$29,2,FALSE)</f>
        <v>11</v>
      </c>
      <c r="P269" t="s">
        <v>622</v>
      </c>
      <c r="Q269">
        <v>70</v>
      </c>
      <c r="R269">
        <f>IF('Original Data'!AA169&gt;1200000,1,0)</f>
        <v>0</v>
      </c>
      <c r="S269">
        <f>'Original Data'!AA169</f>
        <v>800000</v>
      </c>
      <c r="T269">
        <v>1.1000000000000001</v>
      </c>
      <c r="U269" t="s">
        <v>623</v>
      </c>
      <c r="V269" t="s">
        <v>624</v>
      </c>
      <c r="W269">
        <v>50</v>
      </c>
      <c r="X269" t="s">
        <v>79</v>
      </c>
      <c r="Y269" t="s">
        <v>47</v>
      </c>
      <c r="Z269">
        <v>33.5</v>
      </c>
      <c r="AA269">
        <v>2</v>
      </c>
      <c r="AB269">
        <v>0</v>
      </c>
    </row>
    <row r="270" spans="1:28">
      <c r="A270" s="3" t="s">
        <v>1802</v>
      </c>
      <c r="B270" t="s">
        <v>1943</v>
      </c>
      <c r="C270" t="s">
        <v>1818</v>
      </c>
      <c r="D270">
        <f>COUNTIF(PythonData!A302:C302,'Label to number'!$U$146)</f>
        <v>0</v>
      </c>
      <c r="E270">
        <f>VLOOKUP('Original Data'!U302,'Label to number'!$A$2:$B$11,2,FALSE)</f>
        <v>3</v>
      </c>
      <c r="F270">
        <f>LOG('Original Data'!V302,'Label to number'!$D$3)</f>
        <v>0.85973344056854151</v>
      </c>
      <c r="G270">
        <f>'Original Data'!V302</f>
        <v>70</v>
      </c>
      <c r="H270">
        <v>70</v>
      </c>
      <c r="I270">
        <v>65</v>
      </c>
      <c r="J270">
        <v>90</v>
      </c>
      <c r="K270">
        <v>55</v>
      </c>
      <c r="L270">
        <v>55</v>
      </c>
      <c r="M270">
        <v>400</v>
      </c>
      <c r="N270" t="s">
        <v>293</v>
      </c>
      <c r="O270">
        <f>VLOOKUP(N270,'Label to number'!$G$2:$H$29,2,FALSE)</f>
        <v>7</v>
      </c>
      <c r="P270" t="s">
        <v>1070</v>
      </c>
      <c r="Q270">
        <v>65</v>
      </c>
      <c r="R270">
        <f>IF('Original Data'!AA302&gt;1200000,1,0)</f>
        <v>0</v>
      </c>
      <c r="S270">
        <f>'Original Data'!AA302</f>
        <v>800000</v>
      </c>
      <c r="T270">
        <v>1.1000000000000001</v>
      </c>
      <c r="U270" t="s">
        <v>1071</v>
      </c>
      <c r="V270" t="s">
        <v>1072</v>
      </c>
      <c r="W270">
        <v>24.6</v>
      </c>
      <c r="X270" t="s">
        <v>102</v>
      </c>
      <c r="Z270">
        <v>32.6</v>
      </c>
      <c r="AA270">
        <v>3</v>
      </c>
      <c r="AB270">
        <v>0</v>
      </c>
    </row>
    <row r="271" spans="1:28">
      <c r="A271" s="3" t="s">
        <v>1879</v>
      </c>
      <c r="B271" t="s">
        <v>1952</v>
      </c>
      <c r="C271" t="s">
        <v>1882</v>
      </c>
      <c r="D271">
        <f>COUNTIF(PythonData!A316:C316,'Label to number'!$U$146)</f>
        <v>0</v>
      </c>
      <c r="E271">
        <f>VLOOKUP('Original Data'!U316,'Label to number'!$A$2:$B$11,2,FALSE)</f>
        <v>4</v>
      </c>
      <c r="F271">
        <f>LOG('Original Data'!V316,'Label to number'!$D$3)</f>
        <v>0.85973344056854151</v>
      </c>
      <c r="G271">
        <f>'Original Data'!V316</f>
        <v>70</v>
      </c>
      <c r="H271">
        <v>50</v>
      </c>
      <c r="I271">
        <v>60</v>
      </c>
      <c r="J271">
        <v>65</v>
      </c>
      <c r="K271">
        <v>100</v>
      </c>
      <c r="L271">
        <v>80</v>
      </c>
      <c r="M271">
        <v>400</v>
      </c>
      <c r="N271" t="s">
        <v>164</v>
      </c>
      <c r="O271">
        <f>VLOOKUP(N271,'Label to number'!$G$2:$H$29,2,FALSE)</f>
        <v>19</v>
      </c>
      <c r="P271" t="s">
        <v>1115</v>
      </c>
      <c r="Q271">
        <v>45</v>
      </c>
      <c r="R271">
        <f>IF('Original Data'!AA316&gt;1200000,1,0)</f>
        <v>0</v>
      </c>
      <c r="S271">
        <f>'Original Data'!AA316</f>
        <v>1059860</v>
      </c>
      <c r="T271">
        <v>0.3</v>
      </c>
      <c r="U271" t="s">
        <v>1116</v>
      </c>
      <c r="V271" t="s">
        <v>1117</v>
      </c>
      <c r="W271">
        <v>50</v>
      </c>
      <c r="X271" t="s">
        <v>46</v>
      </c>
      <c r="Y271" t="s">
        <v>47</v>
      </c>
      <c r="Z271">
        <v>2</v>
      </c>
      <c r="AA271">
        <v>3</v>
      </c>
      <c r="AB271">
        <v>0</v>
      </c>
    </row>
    <row r="272" spans="1:28">
      <c r="A272" s="3" t="s">
        <v>1955</v>
      </c>
      <c r="B272" t="s">
        <v>1876</v>
      </c>
      <c r="C272" t="s">
        <v>1902</v>
      </c>
      <c r="D272">
        <f>COUNTIF(PythonData!A321:C321,'Label to number'!$U$146)</f>
        <v>0</v>
      </c>
      <c r="E272">
        <f>VLOOKUP('Original Data'!U321,'Label to number'!$A$2:$B$11,2,FALSE)</f>
        <v>8</v>
      </c>
      <c r="F272">
        <f>LOG('Original Data'!V321,'Label to number'!$D$3)</f>
        <v>0.85973344056854151</v>
      </c>
      <c r="G272">
        <f>'Original Data'!V321</f>
        <v>70</v>
      </c>
      <c r="H272">
        <v>130</v>
      </c>
      <c r="I272">
        <v>70</v>
      </c>
      <c r="J272">
        <v>60</v>
      </c>
      <c r="K272">
        <v>70</v>
      </c>
      <c r="L272">
        <v>35</v>
      </c>
      <c r="M272">
        <v>400</v>
      </c>
      <c r="N272" t="s">
        <v>1133</v>
      </c>
      <c r="O272">
        <f>VLOOKUP(N272,'Label to number'!$G$2:$H$29,2,FALSE)</f>
        <v>14</v>
      </c>
      <c r="P272" t="s">
        <v>1134</v>
      </c>
      <c r="Q272">
        <v>35</v>
      </c>
      <c r="R272">
        <f>IF('Original Data'!AA321&gt;1200000,1,0)</f>
        <v>1</v>
      </c>
      <c r="S272">
        <f>'Original Data'!AA321</f>
        <v>1640000</v>
      </c>
      <c r="T272">
        <v>2</v>
      </c>
      <c r="U272" t="s">
        <v>1135</v>
      </c>
      <c r="V272" t="s">
        <v>1136</v>
      </c>
      <c r="W272">
        <v>50</v>
      </c>
      <c r="X272" t="s">
        <v>67</v>
      </c>
      <c r="Z272">
        <v>130</v>
      </c>
      <c r="AA272">
        <v>3</v>
      </c>
      <c r="AB272">
        <v>0</v>
      </c>
    </row>
    <row r="273" spans="1:28">
      <c r="A273" s="3" t="s">
        <v>1780</v>
      </c>
      <c r="B273" t="s">
        <v>1781</v>
      </c>
      <c r="D273">
        <f>COUNTIF(PythonData!A13:C13,'Label to number'!$U$146)</f>
        <v>0</v>
      </c>
      <c r="E273">
        <f>VLOOKUP('Original Data'!U13,'Label to number'!$A$2:$B$11,2,FALSE)</f>
        <v>3</v>
      </c>
      <c r="F273">
        <f>LOG('Original Data'!V13,'Label to number'!$D$3)</f>
        <v>0.85973344056854151</v>
      </c>
      <c r="G273">
        <f>'Original Data'!V13</f>
        <v>70</v>
      </c>
      <c r="H273">
        <v>60</v>
      </c>
      <c r="I273">
        <v>45</v>
      </c>
      <c r="J273">
        <v>70</v>
      </c>
      <c r="K273">
        <v>90</v>
      </c>
      <c r="L273">
        <v>80</v>
      </c>
      <c r="M273">
        <v>395</v>
      </c>
      <c r="N273" t="s">
        <v>42</v>
      </c>
      <c r="O273">
        <f>VLOOKUP(N273,'Label to number'!$G$2:$H$29,2,FALSE)</f>
        <v>5</v>
      </c>
      <c r="P273" t="s">
        <v>86</v>
      </c>
      <c r="Q273">
        <v>50</v>
      </c>
      <c r="R273">
        <f>IF('Original Data'!AA13&gt;1200000,1,0)</f>
        <v>0</v>
      </c>
      <c r="S273">
        <f>'Original Data'!AA13</f>
        <v>1000000</v>
      </c>
      <c r="T273">
        <v>1.1000000000000001</v>
      </c>
      <c r="U273" t="s">
        <v>87</v>
      </c>
      <c r="V273" t="s">
        <v>88</v>
      </c>
      <c r="W273">
        <v>50</v>
      </c>
      <c r="X273" t="s">
        <v>79</v>
      </c>
      <c r="Y273" t="s">
        <v>62</v>
      </c>
      <c r="Z273">
        <v>32</v>
      </c>
      <c r="AA273">
        <v>1</v>
      </c>
      <c r="AB273">
        <v>0</v>
      </c>
    </row>
    <row r="274" spans="1:28">
      <c r="A274" s="3" t="s">
        <v>1812</v>
      </c>
      <c r="B274" t="s">
        <v>1813</v>
      </c>
      <c r="D274">
        <f>COUNTIF(PythonData!A45:C45,'Label to number'!$U$146)</f>
        <v>0</v>
      </c>
      <c r="E274">
        <f>VLOOKUP('Original Data'!U45,'Label to number'!$A$2:$B$11,2,FALSE)</f>
        <v>4</v>
      </c>
      <c r="F274">
        <f>LOG('Original Data'!V45,'Label to number'!$D$3)</f>
        <v>0.85973344056854151</v>
      </c>
      <c r="G274">
        <f>'Original Data'!V45</f>
        <v>70</v>
      </c>
      <c r="H274">
        <v>60</v>
      </c>
      <c r="I274">
        <v>65</v>
      </c>
      <c r="J274">
        <v>40</v>
      </c>
      <c r="K274">
        <v>85</v>
      </c>
      <c r="L274">
        <v>75</v>
      </c>
      <c r="M274">
        <v>395</v>
      </c>
      <c r="N274" t="s">
        <v>81</v>
      </c>
      <c r="O274">
        <f>VLOOKUP(N274,'Label to number'!$G$2:$H$29,2,FALSE)</f>
        <v>13</v>
      </c>
      <c r="P274" t="s">
        <v>195</v>
      </c>
      <c r="Q274">
        <v>70</v>
      </c>
      <c r="R274">
        <f>IF('Original Data'!AA45&gt;1200000,1,0)</f>
        <v>0</v>
      </c>
      <c r="S274">
        <f>'Original Data'!AA45</f>
        <v>1059860</v>
      </c>
      <c r="T274">
        <v>0.8</v>
      </c>
      <c r="U274" t="s">
        <v>199</v>
      </c>
      <c r="V274" t="s">
        <v>200</v>
      </c>
      <c r="W274">
        <v>50</v>
      </c>
      <c r="X274" t="s">
        <v>46</v>
      </c>
      <c r="Y274" t="s">
        <v>47</v>
      </c>
      <c r="Z274">
        <v>8.6</v>
      </c>
      <c r="AA274">
        <v>1</v>
      </c>
      <c r="AB274">
        <v>0</v>
      </c>
    </row>
    <row r="275" spans="1:28">
      <c r="A275" s="3" t="s">
        <v>1900</v>
      </c>
      <c r="B275" t="s">
        <v>1901</v>
      </c>
      <c r="C275" t="s">
        <v>1849</v>
      </c>
      <c r="D275">
        <f>COUNTIF(PythonData!A138:C138,'Label to number'!$U$146)</f>
        <v>0</v>
      </c>
      <c r="E275">
        <f>VLOOKUP('Original Data'!U138,'Label to number'!$A$2:$B$11,2,FALSE)</f>
        <v>4</v>
      </c>
      <c r="F275">
        <f>LOG('Original Data'!V138,'Label to number'!$D$3)</f>
        <v>0.85973344056854151</v>
      </c>
      <c r="G275">
        <f>'Original Data'!V138</f>
        <v>70</v>
      </c>
      <c r="H275">
        <v>65</v>
      </c>
      <c r="I275">
        <v>60</v>
      </c>
      <c r="J275">
        <v>40</v>
      </c>
      <c r="K275">
        <v>85</v>
      </c>
      <c r="L275">
        <v>75</v>
      </c>
      <c r="M275">
        <v>395</v>
      </c>
      <c r="N275" t="s">
        <v>42</v>
      </c>
      <c r="O275">
        <f>VLOOKUP(N275,'Label to number'!$G$2:$H$29,2,FALSE)</f>
        <v>5</v>
      </c>
      <c r="P275" t="s">
        <v>522</v>
      </c>
      <c r="Q275">
        <v>70</v>
      </c>
      <c r="R275">
        <f>IF('Original Data'!AA138&gt;1200000,1,0)</f>
        <v>0</v>
      </c>
      <c r="S275">
        <f>'Original Data'!AA138</f>
        <v>1000000</v>
      </c>
      <c r="T275">
        <v>0.8</v>
      </c>
      <c r="U275" t="s">
        <v>523</v>
      </c>
      <c r="V275" t="s">
        <v>524</v>
      </c>
      <c r="X275" t="s">
        <v>102</v>
      </c>
      <c r="Z275">
        <v>36.5</v>
      </c>
      <c r="AA275">
        <v>1</v>
      </c>
      <c r="AB275">
        <v>0</v>
      </c>
    </row>
    <row r="276" spans="1:28">
      <c r="A276" s="3" t="s">
        <v>1782</v>
      </c>
      <c r="B276" t="s">
        <v>1800</v>
      </c>
      <c r="D276">
        <f>COUNTIF(PythonData!A268:C268,'Label to number'!$U$146)</f>
        <v>0</v>
      </c>
      <c r="E276">
        <f>VLOOKUP('Original Data'!U268,'Label to number'!$A$2:$B$11,2,FALSE)</f>
        <v>3</v>
      </c>
      <c r="F276">
        <f>LOG('Original Data'!V268,'Label to number'!$D$3)</f>
        <v>0.85973344056854151</v>
      </c>
      <c r="G276">
        <f>'Original Data'!V268</f>
        <v>70</v>
      </c>
      <c r="H276">
        <v>60</v>
      </c>
      <c r="I276">
        <v>70</v>
      </c>
      <c r="J276">
        <v>65</v>
      </c>
      <c r="K276">
        <v>100</v>
      </c>
      <c r="L276">
        <v>50</v>
      </c>
      <c r="M276">
        <v>395</v>
      </c>
      <c r="N276" t="s">
        <v>42</v>
      </c>
      <c r="O276">
        <f>VLOOKUP(N276,'Label to number'!$G$2:$H$29,2,FALSE)</f>
        <v>5</v>
      </c>
      <c r="P276" t="s">
        <v>86</v>
      </c>
      <c r="Q276">
        <v>50</v>
      </c>
      <c r="R276">
        <f>IF('Original Data'!AA268&gt;1200000,1,0)</f>
        <v>0</v>
      </c>
      <c r="S276">
        <f>'Original Data'!AA268</f>
        <v>1000000</v>
      </c>
      <c r="T276">
        <v>1</v>
      </c>
      <c r="U276" t="s">
        <v>952</v>
      </c>
      <c r="V276" t="s">
        <v>953</v>
      </c>
      <c r="W276">
        <v>50</v>
      </c>
      <c r="X276" t="s">
        <v>79</v>
      </c>
      <c r="Y276" t="s">
        <v>62</v>
      </c>
      <c r="Z276">
        <v>28.4</v>
      </c>
      <c r="AA276">
        <v>3</v>
      </c>
      <c r="AB276">
        <v>0</v>
      </c>
    </row>
    <row r="277" spans="1:28">
      <c r="A277" s="3" t="s">
        <v>1812</v>
      </c>
      <c r="B277" t="s">
        <v>1838</v>
      </c>
      <c r="D277">
        <f>COUNTIF(PythonData!A71:C71,'Label to number'!$U$146)</f>
        <v>0</v>
      </c>
      <c r="E277">
        <f>VLOOKUP('Original Data'!U71,'Label to number'!$A$2:$B$11,2,FALSE)</f>
        <v>4</v>
      </c>
      <c r="F277">
        <f>LOG('Original Data'!V71,'Label to number'!$D$3)</f>
        <v>0.85973344056854151</v>
      </c>
      <c r="G277">
        <f>'Original Data'!V71</f>
        <v>70</v>
      </c>
      <c r="H277">
        <v>65</v>
      </c>
      <c r="I277">
        <v>90</v>
      </c>
      <c r="J277">
        <v>55</v>
      </c>
      <c r="K277">
        <v>85</v>
      </c>
      <c r="L277">
        <v>45</v>
      </c>
      <c r="M277">
        <v>390</v>
      </c>
      <c r="N277" t="s">
        <v>81</v>
      </c>
      <c r="O277">
        <f>VLOOKUP(N277,'Label to number'!$G$2:$H$29,2,FALSE)</f>
        <v>13</v>
      </c>
      <c r="P277" t="s">
        <v>284</v>
      </c>
      <c r="Q277">
        <v>50</v>
      </c>
      <c r="R277">
        <f>IF('Original Data'!AA71&gt;1200000,1,0)</f>
        <v>0</v>
      </c>
      <c r="S277">
        <f>'Original Data'!AA71</f>
        <v>1059860</v>
      </c>
      <c r="T277">
        <v>1</v>
      </c>
      <c r="U277" t="s">
        <v>285</v>
      </c>
      <c r="V277" t="s">
        <v>286</v>
      </c>
      <c r="W277">
        <v>50</v>
      </c>
      <c r="X277" t="s">
        <v>46</v>
      </c>
      <c r="Y277" t="s">
        <v>47</v>
      </c>
      <c r="Z277">
        <v>6.4</v>
      </c>
      <c r="AA277">
        <v>1</v>
      </c>
      <c r="AB277">
        <v>0</v>
      </c>
    </row>
    <row r="278" spans="1:28">
      <c r="A278" s="3" t="s">
        <v>1841</v>
      </c>
      <c r="B278" t="s">
        <v>1842</v>
      </c>
      <c r="C278" t="s">
        <v>1843</v>
      </c>
      <c r="D278">
        <f>COUNTIF(PythonData!A76:C76,'Label to number'!$U$146)</f>
        <v>0</v>
      </c>
      <c r="E278">
        <f>VLOOKUP('Original Data'!U76,'Label to number'!$A$2:$B$11,2,FALSE)</f>
        <v>3</v>
      </c>
      <c r="F278">
        <f>LOG('Original Data'!V76,'Label to number'!$D$3)</f>
        <v>0.85973344056854151</v>
      </c>
      <c r="G278">
        <f>'Original Data'!V76</f>
        <v>70</v>
      </c>
      <c r="H278">
        <v>55</v>
      </c>
      <c r="I278">
        <v>95</v>
      </c>
      <c r="J278">
        <v>35</v>
      </c>
      <c r="K278">
        <v>45</v>
      </c>
      <c r="L278">
        <v>45</v>
      </c>
      <c r="M278">
        <v>390</v>
      </c>
      <c r="N278" t="s">
        <v>81</v>
      </c>
      <c r="O278">
        <f>VLOOKUP(N278,'Label to number'!$G$2:$H$29,2,FALSE)</f>
        <v>13</v>
      </c>
      <c r="P278" t="s">
        <v>297</v>
      </c>
      <c r="Q278">
        <v>115</v>
      </c>
      <c r="R278">
        <f>IF('Original Data'!AA76&gt;1200000,1,0)</f>
        <v>0</v>
      </c>
      <c r="S278">
        <f>'Original Data'!AA76</f>
        <v>1059860</v>
      </c>
      <c r="U278" t="s">
        <v>301</v>
      </c>
      <c r="V278" t="s">
        <v>302</v>
      </c>
      <c r="W278">
        <v>50</v>
      </c>
      <c r="X278" t="s">
        <v>300</v>
      </c>
      <c r="Y278" t="s">
        <v>142</v>
      </c>
      <c r="AA278">
        <v>1</v>
      </c>
      <c r="AB278">
        <v>0</v>
      </c>
    </row>
    <row r="279" spans="1:28">
      <c r="A279" s="3" t="s">
        <v>1782</v>
      </c>
      <c r="B279" t="s">
        <v>1850</v>
      </c>
      <c r="C279" t="s">
        <v>1874</v>
      </c>
      <c r="D279">
        <f>COUNTIF(PythonData!A167:C167,'Label to number'!$U$146)</f>
        <v>0</v>
      </c>
      <c r="E279">
        <f>VLOOKUP('Original Data'!U167,'Label to number'!$A$2:$B$11,2,FALSE)</f>
        <v>3</v>
      </c>
      <c r="F279">
        <f>LOG('Original Data'!V167,'Label to number'!$D$3)</f>
        <v>0.85973344056854151</v>
      </c>
      <c r="G279">
        <f>'Original Data'!V167</f>
        <v>70</v>
      </c>
      <c r="H279">
        <v>55</v>
      </c>
      <c r="I279">
        <v>35</v>
      </c>
      <c r="J279">
        <v>85</v>
      </c>
      <c r="K279">
        <v>55</v>
      </c>
      <c r="L279">
        <v>110</v>
      </c>
      <c r="M279">
        <v>390</v>
      </c>
      <c r="N279" t="s">
        <v>119</v>
      </c>
      <c r="O279">
        <f>VLOOKUP(N279,'Label to number'!$G$2:$H$29,2,FALSE)</f>
        <v>11</v>
      </c>
      <c r="P279" t="s">
        <v>612</v>
      </c>
      <c r="Q279">
        <v>50</v>
      </c>
      <c r="R279">
        <f>IF('Original Data'!AA167&gt;1200000,1,0)</f>
        <v>0</v>
      </c>
      <c r="S279">
        <f>'Original Data'!AA167</f>
        <v>800000</v>
      </c>
      <c r="T279">
        <v>1.4</v>
      </c>
      <c r="U279" t="s">
        <v>616</v>
      </c>
      <c r="V279" t="s">
        <v>617</v>
      </c>
      <c r="W279">
        <v>50</v>
      </c>
      <c r="X279" t="s">
        <v>79</v>
      </c>
      <c r="Y279" t="s">
        <v>62</v>
      </c>
      <c r="Z279">
        <v>35.6</v>
      </c>
      <c r="AA279">
        <v>2</v>
      </c>
      <c r="AB279">
        <v>0</v>
      </c>
    </row>
    <row r="280" spans="1:28">
      <c r="A280" s="3" t="s">
        <v>1921</v>
      </c>
      <c r="B280" t="s">
        <v>1922</v>
      </c>
      <c r="C280" t="s">
        <v>1809</v>
      </c>
      <c r="D280">
        <f>COUNTIF(PythonData!A194:C194,'Label to number'!$U$146)</f>
        <v>0</v>
      </c>
      <c r="E280">
        <f>VLOOKUP('Original Data'!U194,'Label to number'!$A$2:$B$11,2,FALSE)</f>
        <v>4</v>
      </c>
      <c r="F280">
        <f>LOG('Original Data'!V194,'Label to number'!$D$3)</f>
        <v>0.85973344056854151</v>
      </c>
      <c r="G280">
        <f>'Original Data'!V194</f>
        <v>70</v>
      </c>
      <c r="H280">
        <v>65</v>
      </c>
      <c r="I280">
        <v>65</v>
      </c>
      <c r="J280">
        <v>95</v>
      </c>
      <c r="K280">
        <v>75</v>
      </c>
      <c r="L280">
        <v>45</v>
      </c>
      <c r="M280">
        <v>390</v>
      </c>
      <c r="N280" t="s">
        <v>136</v>
      </c>
      <c r="O280">
        <f>VLOOKUP(N280,'Label to number'!$G$2:$H$29,2,FALSE)</f>
        <v>10</v>
      </c>
      <c r="P280" t="s">
        <v>702</v>
      </c>
      <c r="Q280">
        <v>45</v>
      </c>
      <c r="R280">
        <f>IF('Original Data'!AA194&gt;1200000,1,0)</f>
        <v>0</v>
      </c>
      <c r="S280">
        <f>'Original Data'!AA194</f>
        <v>1000000</v>
      </c>
      <c r="T280">
        <v>1.2</v>
      </c>
      <c r="U280" t="s">
        <v>703</v>
      </c>
      <c r="V280" t="s">
        <v>704</v>
      </c>
      <c r="W280">
        <v>50</v>
      </c>
      <c r="X280" t="s">
        <v>79</v>
      </c>
      <c r="Y280" t="s">
        <v>62</v>
      </c>
      <c r="Z280">
        <v>38</v>
      </c>
      <c r="AA280">
        <v>2</v>
      </c>
      <c r="AB280">
        <v>0</v>
      </c>
    </row>
    <row r="281" spans="1:28">
      <c r="A281" s="3" t="s">
        <v>1821</v>
      </c>
      <c r="B281" t="s">
        <v>1904</v>
      </c>
      <c r="C281" t="s">
        <v>1838</v>
      </c>
      <c r="D281">
        <f>COUNTIF(PythonData!A447:C447,'Label to number'!$U$146)</f>
        <v>0</v>
      </c>
      <c r="E281">
        <f>VLOOKUP('Original Data'!U447,'Label to number'!$A$2:$B$11,2,FALSE)</f>
        <v>8</v>
      </c>
      <c r="F281">
        <f>LOG('Original Data'!V447,'Label to number'!$D$3)</f>
        <v>0.85973344056854151</v>
      </c>
      <c r="G281">
        <f>'Original Data'!V447</f>
        <v>70</v>
      </c>
      <c r="H281">
        <v>135</v>
      </c>
      <c r="I281">
        <v>85</v>
      </c>
      <c r="J281">
        <v>5</v>
      </c>
      <c r="K281">
        <v>40</v>
      </c>
      <c r="L281">
        <v>85</v>
      </c>
      <c r="M281">
        <v>390</v>
      </c>
      <c r="N281" t="s">
        <v>185</v>
      </c>
      <c r="O281">
        <f>VLOOKUP(N281,'Label to number'!$G$2:$H$29,2,FALSE)</f>
        <v>6</v>
      </c>
      <c r="P281" t="s">
        <v>1565</v>
      </c>
      <c r="Q281">
        <v>40</v>
      </c>
      <c r="R281">
        <f>IF('Original Data'!AA447&gt;1200000,1,0)</f>
        <v>1</v>
      </c>
      <c r="S281">
        <f>'Original Data'!AA447</f>
        <v>1250000</v>
      </c>
      <c r="T281">
        <v>0.6</v>
      </c>
      <c r="U281" t="s">
        <v>1566</v>
      </c>
      <c r="V281" t="s">
        <v>1567</v>
      </c>
      <c r="W281">
        <v>88.1</v>
      </c>
      <c r="X281" t="s">
        <v>102</v>
      </c>
      <c r="Z281">
        <v>105</v>
      </c>
      <c r="AA281">
        <v>4</v>
      </c>
      <c r="AB281">
        <v>0</v>
      </c>
    </row>
    <row r="282" spans="1:28">
      <c r="A282" s="3" t="s">
        <v>1832</v>
      </c>
      <c r="B282" t="s">
        <v>1817</v>
      </c>
      <c r="C282" t="s">
        <v>1826</v>
      </c>
      <c r="D282">
        <f>COUNTIF(PythonData!A62:C62,'Label to number'!$U$146)</f>
        <v>0</v>
      </c>
      <c r="E282">
        <f>VLOOKUP('Original Data'!U62,'Label to number'!$A$2:$B$11,2,FALSE)</f>
        <v>4</v>
      </c>
      <c r="F282">
        <f>LOG('Original Data'!V62,'Label to number'!$D$3)</f>
        <v>0.85973344056854151</v>
      </c>
      <c r="G282">
        <f>'Original Data'!V62</f>
        <v>70</v>
      </c>
      <c r="H282">
        <v>65</v>
      </c>
      <c r="I282">
        <v>65</v>
      </c>
      <c r="J282">
        <v>90</v>
      </c>
      <c r="K282">
        <v>50</v>
      </c>
      <c r="L282">
        <v>50</v>
      </c>
      <c r="M282">
        <v>385</v>
      </c>
      <c r="N282" t="s">
        <v>81</v>
      </c>
      <c r="O282">
        <f>VLOOKUP(N282,'Label to number'!$G$2:$H$29,2,FALSE)</f>
        <v>13</v>
      </c>
      <c r="P282" t="s">
        <v>254</v>
      </c>
      <c r="Q282">
        <v>65</v>
      </c>
      <c r="R282">
        <f>IF('Original Data'!AA62&gt;1200000,1,0)</f>
        <v>0</v>
      </c>
      <c r="S282">
        <f>'Original Data'!AA62</f>
        <v>1059860</v>
      </c>
      <c r="T282">
        <v>1</v>
      </c>
      <c r="U282" t="s">
        <v>257</v>
      </c>
      <c r="V282" t="s">
        <v>258</v>
      </c>
      <c r="W282">
        <v>50</v>
      </c>
      <c r="X282" t="s">
        <v>67</v>
      </c>
      <c r="Z282">
        <v>20</v>
      </c>
      <c r="AA282">
        <v>1</v>
      </c>
      <c r="AB282">
        <v>0</v>
      </c>
    </row>
    <row r="283" spans="1:28">
      <c r="A283" s="3" t="s">
        <v>1841</v>
      </c>
      <c r="B283" t="s">
        <v>1842</v>
      </c>
      <c r="C283" t="s">
        <v>1862</v>
      </c>
      <c r="D283">
        <f>COUNTIF(PythonData!A96:C96,'Label to number'!$U$146)</f>
        <v>0</v>
      </c>
      <c r="E283">
        <f>VLOOKUP('Original Data'!U96,'Label to number'!$A$2:$B$11,2,FALSE)</f>
        <v>5</v>
      </c>
      <c r="F283">
        <f>LOG('Original Data'!V96,'Label to number'!$D$3)</f>
        <v>0.85973344056854151</v>
      </c>
      <c r="G283">
        <f>'Original Data'!V96</f>
        <v>70</v>
      </c>
      <c r="H283">
        <v>35</v>
      </c>
      <c r="I283">
        <v>45</v>
      </c>
      <c r="J283">
        <v>70</v>
      </c>
      <c r="K283">
        <v>30</v>
      </c>
      <c r="L283">
        <v>45</v>
      </c>
      <c r="M283">
        <v>385</v>
      </c>
      <c r="N283" t="s">
        <v>42</v>
      </c>
      <c r="O283">
        <f>VLOOKUP(N283,'Label to number'!$G$2:$H$29,2,FALSE)</f>
        <v>5</v>
      </c>
      <c r="P283" t="s">
        <v>367</v>
      </c>
      <c r="Q283">
        <v>160</v>
      </c>
      <c r="R283">
        <f>IF('Original Data'!AA96&gt;1200000,1,0)</f>
        <v>0</v>
      </c>
      <c r="S283">
        <f>'Original Data'!AA96</f>
        <v>1000000</v>
      </c>
      <c r="T283">
        <v>8.8000000000000007</v>
      </c>
      <c r="U283" t="s">
        <v>368</v>
      </c>
      <c r="V283" t="s">
        <v>369</v>
      </c>
      <c r="W283">
        <v>50</v>
      </c>
      <c r="X283" t="s">
        <v>300</v>
      </c>
      <c r="Y283" t="s">
        <v>142</v>
      </c>
      <c r="Z283">
        <v>210</v>
      </c>
      <c r="AA283">
        <v>1</v>
      </c>
      <c r="AB283">
        <v>0</v>
      </c>
    </row>
    <row r="284" spans="1:28">
      <c r="A284" s="3" t="s">
        <v>1875</v>
      </c>
      <c r="B284" t="s">
        <v>1876</v>
      </c>
      <c r="C284" t="s">
        <v>1825</v>
      </c>
      <c r="D284">
        <f>COUNTIF(PythonData!A109:C109,'Label to number'!$U$146)</f>
        <v>0</v>
      </c>
      <c r="E284">
        <f>VLOOKUP('Original Data'!U109,'Label to number'!$A$2:$B$11,2,FALSE)</f>
        <v>4</v>
      </c>
      <c r="F284">
        <f>LOG('Original Data'!V109,'Label to number'!$D$3)</f>
        <v>0.85973344056854151</v>
      </c>
      <c r="G284">
        <f>'Original Data'!V109</f>
        <v>70</v>
      </c>
      <c r="H284">
        <v>90</v>
      </c>
      <c r="I284">
        <v>55</v>
      </c>
      <c r="J284">
        <v>30</v>
      </c>
      <c r="K284">
        <v>60</v>
      </c>
      <c r="L284">
        <v>75</v>
      </c>
      <c r="M284">
        <v>385</v>
      </c>
      <c r="N284" t="s">
        <v>42</v>
      </c>
      <c r="O284">
        <f>VLOOKUP(N284,'Label to number'!$G$2:$H$29,2,FALSE)</f>
        <v>5</v>
      </c>
      <c r="P284" t="s">
        <v>415</v>
      </c>
      <c r="Q284">
        <v>75</v>
      </c>
      <c r="R284">
        <f>IF('Original Data'!AA109&gt;1200000,1,0)</f>
        <v>0</v>
      </c>
      <c r="S284">
        <f>'Original Data'!AA109</f>
        <v>1000000</v>
      </c>
      <c r="T284">
        <v>1.2</v>
      </c>
      <c r="U284" t="s">
        <v>416</v>
      </c>
      <c r="V284" t="s">
        <v>417</v>
      </c>
      <c r="W284">
        <v>50</v>
      </c>
      <c r="X284" t="s">
        <v>102</v>
      </c>
      <c r="Z284">
        <v>65.5</v>
      </c>
      <c r="AA284">
        <v>1</v>
      </c>
      <c r="AB284">
        <v>0</v>
      </c>
    </row>
    <row r="285" spans="1:28">
      <c r="A285" s="3" t="s">
        <v>1777</v>
      </c>
      <c r="B285" t="s">
        <v>1922</v>
      </c>
      <c r="D285">
        <f>COUNTIF(PythonData!A270:C270,'Label to number'!$U$146)</f>
        <v>0</v>
      </c>
      <c r="E285">
        <f>VLOOKUP('Original Data'!U270,'Label to number'!$A$2:$B$11,2,FALSE)</f>
        <v>3</v>
      </c>
      <c r="F285">
        <f>LOG('Original Data'!V270,'Label to number'!$D$3)</f>
        <v>0.85973344056854151</v>
      </c>
      <c r="G285">
        <f>'Original Data'!V270</f>
        <v>70</v>
      </c>
      <c r="H285">
        <v>60</v>
      </c>
      <c r="I285">
        <v>50</v>
      </c>
      <c r="J285">
        <v>65</v>
      </c>
      <c r="K285">
        <v>50</v>
      </c>
      <c r="L285">
        <v>90</v>
      </c>
      <c r="M285">
        <v>385</v>
      </c>
      <c r="N285" t="s">
        <v>42</v>
      </c>
      <c r="O285">
        <f>VLOOKUP(N285,'Label to number'!$G$2:$H$29,2,FALSE)</f>
        <v>5</v>
      </c>
      <c r="P285" t="s">
        <v>216</v>
      </c>
      <c r="Q285">
        <v>70</v>
      </c>
      <c r="R285">
        <f>IF('Original Data'!AA270&gt;1200000,1,0)</f>
        <v>0</v>
      </c>
      <c r="S285">
        <f>'Original Data'!AA270</f>
        <v>1000000</v>
      </c>
      <c r="T285">
        <v>1.2</v>
      </c>
      <c r="U285" t="s">
        <v>957</v>
      </c>
      <c r="V285" t="s">
        <v>958</v>
      </c>
      <c r="W285">
        <v>50</v>
      </c>
      <c r="X285" t="s">
        <v>79</v>
      </c>
      <c r="Y285" t="s">
        <v>47</v>
      </c>
      <c r="Z285">
        <v>31.6</v>
      </c>
      <c r="AA285">
        <v>3</v>
      </c>
      <c r="AB285">
        <v>0</v>
      </c>
    </row>
    <row r="286" spans="1:28">
      <c r="A286" s="3" t="s">
        <v>1782</v>
      </c>
      <c r="B286" t="s">
        <v>1822</v>
      </c>
      <c r="D286">
        <f>COUNTIF(PythonData!A403:C403,'Label to number'!$U$146)</f>
        <v>0</v>
      </c>
      <c r="E286">
        <f>VLOOKUP('Original Data'!U403,'Label to number'!$A$2:$B$11,2,FALSE)</f>
        <v>3</v>
      </c>
      <c r="F286">
        <f>LOG('Original Data'!V403,'Label to number'!$D$3)</f>
        <v>0.85973344056854151</v>
      </c>
      <c r="G286">
        <f>'Original Data'!V403</f>
        <v>70</v>
      </c>
      <c r="H286">
        <v>77</v>
      </c>
      <c r="I286">
        <v>85</v>
      </c>
      <c r="J286">
        <v>65</v>
      </c>
      <c r="K286">
        <v>55</v>
      </c>
      <c r="L286">
        <v>51</v>
      </c>
      <c r="M286">
        <v>384</v>
      </c>
      <c r="N286" t="s">
        <v>42</v>
      </c>
      <c r="O286">
        <f>VLOOKUP(N286,'Label to number'!$G$2:$H$29,2,FALSE)</f>
        <v>5</v>
      </c>
      <c r="P286" t="s">
        <v>1413</v>
      </c>
      <c r="Q286">
        <v>51</v>
      </c>
      <c r="R286">
        <f>IF('Original Data'!AA403&gt;1200000,1,0)</f>
        <v>0</v>
      </c>
      <c r="S286">
        <f>'Original Data'!AA403</f>
        <v>1059860</v>
      </c>
      <c r="T286">
        <v>1</v>
      </c>
      <c r="U286" t="s">
        <v>1417</v>
      </c>
      <c r="V286" t="s">
        <v>1418</v>
      </c>
      <c r="W286">
        <v>50</v>
      </c>
      <c r="X286" t="s">
        <v>79</v>
      </c>
      <c r="Z286">
        <v>25.5</v>
      </c>
      <c r="AA286">
        <v>4</v>
      </c>
      <c r="AB286">
        <v>0</v>
      </c>
    </row>
    <row r="287" spans="1:28">
      <c r="A287" s="3" t="s">
        <v>1784</v>
      </c>
      <c r="B287" t="s">
        <v>1834</v>
      </c>
      <c r="C287" t="s">
        <v>1829</v>
      </c>
      <c r="D287">
        <f>COUNTIF(PythonData!A84:C84,'Label to number'!$U$146)</f>
        <v>0</v>
      </c>
      <c r="E287">
        <f>VLOOKUP('Original Data'!U84,'Label to number'!$A$2:$B$11,2,FALSE)</f>
        <v>4</v>
      </c>
      <c r="F287">
        <f>LOG('Original Data'!V84,'Label to number'!$D$3)</f>
        <v>0.85973344056854151</v>
      </c>
      <c r="G287">
        <f>'Original Data'!V84</f>
        <v>70</v>
      </c>
      <c r="H287">
        <v>52</v>
      </c>
      <c r="I287">
        <v>90</v>
      </c>
      <c r="J287">
        <v>60</v>
      </c>
      <c r="K287">
        <v>58</v>
      </c>
      <c r="L287">
        <v>62</v>
      </c>
      <c r="M287">
        <v>377</v>
      </c>
      <c r="N287" t="s">
        <v>42</v>
      </c>
      <c r="O287">
        <f>VLOOKUP(N287,'Label to number'!$G$2:$H$29,2,FALSE)</f>
        <v>5</v>
      </c>
      <c r="P287" t="s">
        <v>327</v>
      </c>
      <c r="Q287">
        <v>55</v>
      </c>
      <c r="R287">
        <f>IF('Original Data'!AA84&gt;1200000,1,0)</f>
        <v>0</v>
      </c>
      <c r="S287">
        <f>'Original Data'!AA84</f>
        <v>1000000</v>
      </c>
      <c r="T287">
        <v>0.8</v>
      </c>
      <c r="U287" t="s">
        <v>328</v>
      </c>
      <c r="V287" t="s">
        <v>329</v>
      </c>
      <c r="W287">
        <v>50</v>
      </c>
      <c r="X287" t="s">
        <v>102</v>
      </c>
      <c r="Y287" t="s">
        <v>62</v>
      </c>
      <c r="Z287">
        <v>15</v>
      </c>
      <c r="AA287">
        <v>1</v>
      </c>
      <c r="AB287">
        <v>0</v>
      </c>
    </row>
    <row r="288" spans="1:28">
      <c r="A288" s="3" t="s">
        <v>1918</v>
      </c>
      <c r="B288" t="s">
        <v>1942</v>
      </c>
      <c r="C288" t="s">
        <v>1820</v>
      </c>
      <c r="D288">
        <f>COUNTIF(PythonData!A300:C300,'Label to number'!$U$146)</f>
        <v>0</v>
      </c>
      <c r="E288">
        <f>VLOOKUP('Original Data'!U300,'Label to number'!$A$2:$B$11,2,FALSE)</f>
        <v>4</v>
      </c>
      <c r="F288">
        <f>LOG('Original Data'!V300,'Label to number'!$D$3)</f>
        <v>0.85973344056854151</v>
      </c>
      <c r="G288">
        <f>'Original Data'!V300</f>
        <v>70</v>
      </c>
      <c r="H288">
        <v>30</v>
      </c>
      <c r="I288">
        <v>45</v>
      </c>
      <c r="J288">
        <v>30</v>
      </c>
      <c r="K288">
        <v>45</v>
      </c>
      <c r="L288">
        <v>90</v>
      </c>
      <c r="M288">
        <v>375</v>
      </c>
      <c r="N288" t="s">
        <v>75</v>
      </c>
      <c r="O288">
        <f>VLOOKUP(N288,'Label to number'!$G$2:$H$29,2,FALSE)</f>
        <v>28</v>
      </c>
      <c r="P288" t="s">
        <v>1063</v>
      </c>
      <c r="Q288">
        <v>135</v>
      </c>
      <c r="R288">
        <f>IF('Original Data'!AA300&gt;1200000,1,0)</f>
        <v>0</v>
      </c>
      <c r="S288">
        <f>'Original Data'!AA300</f>
        <v>1000000</v>
      </c>
      <c r="T288">
        <v>1</v>
      </c>
      <c r="U288" t="s">
        <v>1064</v>
      </c>
      <c r="V288" t="s">
        <v>1065</v>
      </c>
      <c r="W288">
        <v>50</v>
      </c>
      <c r="X288" t="s">
        <v>300</v>
      </c>
      <c r="Z288">
        <v>97</v>
      </c>
      <c r="AA288">
        <v>3</v>
      </c>
      <c r="AB288">
        <v>0</v>
      </c>
    </row>
    <row r="289" spans="1:28">
      <c r="A289" s="3" t="s">
        <v>1799</v>
      </c>
      <c r="B289" t="s">
        <v>1800</v>
      </c>
      <c r="C289" t="s">
        <v>1789</v>
      </c>
      <c r="D289">
        <f>COUNTIF(PythonData!A31:C31,'Label to number'!$U$146)</f>
        <v>0</v>
      </c>
      <c r="E289">
        <f>VLOOKUP('Original Data'!U31,'Label to number'!$A$2:$B$11,2,FALSE)</f>
        <v>4</v>
      </c>
      <c r="F289">
        <f>LOG('Original Data'!V31,'Label to number'!$D$3)</f>
        <v>0.85973344056854151</v>
      </c>
      <c r="G289">
        <f>'Original Data'!V31</f>
        <v>70</v>
      </c>
      <c r="H289">
        <v>70</v>
      </c>
      <c r="I289">
        <v>62</v>
      </c>
      <c r="J289">
        <v>56</v>
      </c>
      <c r="K289">
        <v>55</v>
      </c>
      <c r="L289">
        <v>55</v>
      </c>
      <c r="M289">
        <v>365</v>
      </c>
      <c r="N289" t="s">
        <v>81</v>
      </c>
      <c r="O289">
        <f>VLOOKUP(N289,'Label to number'!$G$2:$H$29,2,FALSE)</f>
        <v>13</v>
      </c>
      <c r="P289" t="s">
        <v>148</v>
      </c>
      <c r="Q289">
        <v>67</v>
      </c>
      <c r="R289">
        <f>IF('Original Data'!AA31&gt;1200000,1,0)</f>
        <v>0</v>
      </c>
      <c r="S289">
        <f>'Original Data'!AA31</f>
        <v>1059860</v>
      </c>
      <c r="T289">
        <v>0.8</v>
      </c>
      <c r="U289" t="s">
        <v>151</v>
      </c>
      <c r="V289" t="s">
        <v>152</v>
      </c>
      <c r="W289">
        <v>0</v>
      </c>
      <c r="X289" t="s">
        <v>47</v>
      </c>
      <c r="Z289">
        <v>20</v>
      </c>
      <c r="AA289">
        <v>1</v>
      </c>
      <c r="AB289">
        <v>0</v>
      </c>
    </row>
    <row r="290" spans="1:28">
      <c r="A290" s="3" t="s">
        <v>1799</v>
      </c>
      <c r="B290" t="s">
        <v>1800</v>
      </c>
      <c r="C290" t="s">
        <v>1789</v>
      </c>
      <c r="D290">
        <f>COUNTIF(PythonData!A34:C34,'Label to number'!$U$146)</f>
        <v>0</v>
      </c>
      <c r="E290">
        <f>VLOOKUP('Original Data'!U34,'Label to number'!$A$2:$B$11,2,FALSE)</f>
        <v>4</v>
      </c>
      <c r="F290">
        <f>LOG('Original Data'!V34,'Label to number'!$D$3)</f>
        <v>0.85973344056854151</v>
      </c>
      <c r="G290">
        <f>'Original Data'!V34</f>
        <v>70</v>
      </c>
      <c r="H290">
        <v>61</v>
      </c>
      <c r="I290">
        <v>72</v>
      </c>
      <c r="J290">
        <v>65</v>
      </c>
      <c r="K290">
        <v>55</v>
      </c>
      <c r="L290">
        <v>55</v>
      </c>
      <c r="M290">
        <v>365</v>
      </c>
      <c r="N290" t="s">
        <v>81</v>
      </c>
      <c r="O290">
        <f>VLOOKUP(N290,'Label to number'!$G$2:$H$29,2,FALSE)</f>
        <v>13</v>
      </c>
      <c r="P290" t="s">
        <v>148</v>
      </c>
      <c r="Q290">
        <v>57</v>
      </c>
      <c r="R290">
        <f>IF('Original Data'!AA34&gt;1200000,1,0)</f>
        <v>0</v>
      </c>
      <c r="S290">
        <f>'Original Data'!AA34</f>
        <v>1059860</v>
      </c>
      <c r="T290">
        <v>0.9</v>
      </c>
      <c r="U290" t="s">
        <v>159</v>
      </c>
      <c r="V290" t="s">
        <v>160</v>
      </c>
      <c r="W290">
        <v>100</v>
      </c>
      <c r="X290" t="s">
        <v>47</v>
      </c>
      <c r="Z290">
        <v>19.5</v>
      </c>
      <c r="AA290">
        <v>1</v>
      </c>
      <c r="AB290">
        <v>0</v>
      </c>
    </row>
    <row r="291" spans="1:28">
      <c r="A291" s="3" t="s">
        <v>1793</v>
      </c>
      <c r="B291" t="s">
        <v>1915</v>
      </c>
      <c r="D291">
        <f>COUNTIF(PythonData!A181:C181,'Label to number'!$U$146)</f>
        <v>0</v>
      </c>
      <c r="E291">
        <f>VLOOKUP('Original Data'!U181,'Label to number'!$A$2:$B$11,2,FALSE)</f>
        <v>4</v>
      </c>
      <c r="F291">
        <f>LOG('Original Data'!V181,'Label to number'!$D$3)</f>
        <v>0.85973344056854151</v>
      </c>
      <c r="G291">
        <f>'Original Data'!V181</f>
        <v>70</v>
      </c>
      <c r="H291">
        <v>70</v>
      </c>
      <c r="I291">
        <v>55</v>
      </c>
      <c r="J291">
        <v>45</v>
      </c>
      <c r="K291">
        <v>80</v>
      </c>
      <c r="L291">
        <v>60</v>
      </c>
      <c r="M291">
        <v>365</v>
      </c>
      <c r="N291" t="s">
        <v>81</v>
      </c>
      <c r="O291">
        <f>VLOOKUP(N291,'Label to number'!$G$2:$H$29,2,FALSE)</f>
        <v>13</v>
      </c>
      <c r="P291" t="s">
        <v>657</v>
      </c>
      <c r="Q291">
        <v>55</v>
      </c>
      <c r="R291">
        <f>IF('Original Data'!AA181&gt;1200000,1,0)</f>
        <v>0</v>
      </c>
      <c r="S291">
        <f>'Original Data'!AA181</f>
        <v>1059860</v>
      </c>
      <c r="T291">
        <v>0.8</v>
      </c>
      <c r="U291" t="s">
        <v>660</v>
      </c>
      <c r="V291" t="s">
        <v>661</v>
      </c>
      <c r="W291">
        <v>50</v>
      </c>
      <c r="X291" t="s">
        <v>134</v>
      </c>
      <c r="Z291">
        <v>13.3</v>
      </c>
      <c r="AA291">
        <v>2</v>
      </c>
      <c r="AB291">
        <v>0</v>
      </c>
    </row>
    <row r="292" spans="1:28">
      <c r="A292" s="3" t="s">
        <v>1891</v>
      </c>
      <c r="B292" t="s">
        <v>1890</v>
      </c>
      <c r="D292">
        <f>COUNTIF(PythonData!A241:C241,'Label to number'!$U$146)</f>
        <v>0</v>
      </c>
      <c r="E292">
        <f>VLOOKUP('Original Data'!U241,'Label to number'!$A$2:$B$11,2,FALSE)</f>
        <v>5</v>
      </c>
      <c r="F292">
        <f>LOG('Original Data'!V241,'Label to number'!$D$3)</f>
        <v>0.85973344056854151</v>
      </c>
      <c r="G292">
        <f>'Original Data'!V241</f>
        <v>70</v>
      </c>
      <c r="H292">
        <v>45</v>
      </c>
      <c r="I292">
        <v>75</v>
      </c>
      <c r="J292">
        <v>83</v>
      </c>
      <c r="K292">
        <v>70</v>
      </c>
      <c r="L292">
        <v>55</v>
      </c>
      <c r="M292">
        <v>365</v>
      </c>
      <c r="N292" t="s">
        <v>42</v>
      </c>
      <c r="O292">
        <f>VLOOKUP(N292,'Label to number'!$G$2:$H$29,2,FALSE)</f>
        <v>5</v>
      </c>
      <c r="P292" t="s">
        <v>866</v>
      </c>
      <c r="Q292">
        <v>37</v>
      </c>
      <c r="R292">
        <f>IF('Original Data'!AA241&gt;1200000,1,0)</f>
        <v>0</v>
      </c>
      <c r="S292">
        <f>'Original Data'!AA241</f>
        <v>1000000</v>
      </c>
      <c r="T292">
        <v>0.7</v>
      </c>
      <c r="U292" t="s">
        <v>867</v>
      </c>
      <c r="V292" t="s">
        <v>868</v>
      </c>
      <c r="W292">
        <v>75.400000000000006</v>
      </c>
      <c r="X292" t="s">
        <v>56</v>
      </c>
      <c r="Z292">
        <v>21.4</v>
      </c>
      <c r="AA292">
        <v>2</v>
      </c>
      <c r="AB292">
        <v>0</v>
      </c>
    </row>
    <row r="293" spans="1:28">
      <c r="A293" s="3" t="s">
        <v>1972</v>
      </c>
      <c r="B293" t="s">
        <v>1928</v>
      </c>
      <c r="C293" t="s">
        <v>1788</v>
      </c>
      <c r="D293">
        <f>COUNTIF(PythonData!A405:C405,'Label to number'!$U$146)</f>
        <v>0</v>
      </c>
      <c r="E293">
        <f>VLOOKUP('Original Data'!U405,'Label to number'!$A$2:$B$11,2,FALSE)</f>
        <v>4</v>
      </c>
      <c r="F293">
        <f>LOG('Original Data'!V405,'Label to number'!$D$3)</f>
        <v>0.93191084909710109</v>
      </c>
      <c r="G293">
        <f>'Original Data'!V405</f>
        <v>100</v>
      </c>
      <c r="H293">
        <v>60</v>
      </c>
      <c r="I293">
        <v>85</v>
      </c>
      <c r="J293">
        <v>60</v>
      </c>
      <c r="K293">
        <v>60</v>
      </c>
      <c r="L293">
        <v>49</v>
      </c>
      <c r="M293">
        <v>363</v>
      </c>
      <c r="N293" t="s">
        <v>81</v>
      </c>
      <c r="O293">
        <f>VLOOKUP(N293,'Label to number'!$G$2:$H$29,2,FALSE)</f>
        <v>13</v>
      </c>
      <c r="P293" t="s">
        <v>1423</v>
      </c>
      <c r="Q293">
        <v>49</v>
      </c>
      <c r="R293">
        <f>IF('Original Data'!AA405&gt;1200000,1,0)</f>
        <v>0</v>
      </c>
      <c r="S293">
        <f>'Original Data'!AA405</f>
        <v>1059860</v>
      </c>
      <c r="T293">
        <v>0.9</v>
      </c>
      <c r="U293" t="s">
        <v>1424</v>
      </c>
      <c r="V293" t="s">
        <v>1425</v>
      </c>
      <c r="W293">
        <v>50</v>
      </c>
      <c r="X293" t="s">
        <v>134</v>
      </c>
      <c r="Z293">
        <v>30.5</v>
      </c>
      <c r="AA293">
        <v>4</v>
      </c>
      <c r="AB293">
        <v>0</v>
      </c>
    </row>
    <row r="294" spans="1:28">
      <c r="A294" s="3" t="s">
        <v>1787</v>
      </c>
      <c r="B294" t="s">
        <v>1920</v>
      </c>
      <c r="C294" t="s">
        <v>1858</v>
      </c>
      <c r="D294">
        <f>COUNTIF(PythonData!A191:C191,'Label to number'!$U$146)</f>
        <v>0</v>
      </c>
      <c r="E294">
        <f>VLOOKUP('Original Data'!U191,'Label to number'!$A$2:$B$11,2,FALSE)</f>
        <v>4</v>
      </c>
      <c r="F294">
        <f>LOG('Original Data'!V191,'Label to number'!$D$3)</f>
        <v>0.85973344056854151</v>
      </c>
      <c r="G294">
        <f>'Original Data'!V191</f>
        <v>70</v>
      </c>
      <c r="H294">
        <v>55</v>
      </c>
      <c r="I294">
        <v>70</v>
      </c>
      <c r="J294">
        <v>85</v>
      </c>
      <c r="K294">
        <v>40</v>
      </c>
      <c r="L294">
        <v>55</v>
      </c>
      <c r="M294">
        <v>360</v>
      </c>
      <c r="N294" t="s">
        <v>42</v>
      </c>
      <c r="O294">
        <f>VLOOKUP(N294,'Label to number'!$G$2:$H$29,2,FALSE)</f>
        <v>5</v>
      </c>
      <c r="P294" t="s">
        <v>692</v>
      </c>
      <c r="Q294">
        <v>55</v>
      </c>
      <c r="R294">
        <f>IF('Original Data'!AA191&gt;1200000,1,0)</f>
        <v>0</v>
      </c>
      <c r="S294">
        <f>'Original Data'!AA191</f>
        <v>800000</v>
      </c>
      <c r="T294">
        <v>0.8</v>
      </c>
      <c r="U294" t="s">
        <v>693</v>
      </c>
      <c r="V294" t="s">
        <v>694</v>
      </c>
      <c r="W294">
        <v>50</v>
      </c>
      <c r="X294" t="s">
        <v>102</v>
      </c>
      <c r="Z294">
        <v>11.5</v>
      </c>
      <c r="AA294">
        <v>2</v>
      </c>
      <c r="AB294">
        <v>0</v>
      </c>
    </row>
    <row r="295" spans="1:28">
      <c r="A295" s="3" t="s">
        <v>1793</v>
      </c>
      <c r="B295" t="s">
        <v>1890</v>
      </c>
      <c r="D295">
        <f>COUNTIF(PythonData!A240:C240,'Label to number'!$U$146)</f>
        <v>0</v>
      </c>
      <c r="E295">
        <f>VLOOKUP('Original Data'!U240,'Label to number'!$A$2:$B$11,2,FALSE)</f>
        <v>5</v>
      </c>
      <c r="F295">
        <f>LOG('Original Data'!V240,'Label to number'!$D$3)</f>
        <v>0.85973344056854151</v>
      </c>
      <c r="G295">
        <f>'Original Data'!V240</f>
        <v>70</v>
      </c>
      <c r="H295">
        <v>45</v>
      </c>
      <c r="I295">
        <v>63</v>
      </c>
      <c r="J295">
        <v>95</v>
      </c>
      <c r="K295">
        <v>65</v>
      </c>
      <c r="L295">
        <v>55</v>
      </c>
      <c r="M295">
        <v>360</v>
      </c>
      <c r="N295" t="s">
        <v>42</v>
      </c>
      <c r="O295">
        <f>VLOOKUP(N295,'Label to number'!$G$2:$H$29,2,FALSE)</f>
        <v>5</v>
      </c>
      <c r="P295" t="s">
        <v>474</v>
      </c>
      <c r="Q295">
        <v>37</v>
      </c>
      <c r="R295">
        <f>IF('Original Data'!AA240&gt;1200000,1,0)</f>
        <v>0</v>
      </c>
      <c r="S295">
        <f>'Original Data'!AA240</f>
        <v>1000000</v>
      </c>
      <c r="T295">
        <v>0.6</v>
      </c>
      <c r="U295" t="s">
        <v>864</v>
      </c>
      <c r="V295" t="s">
        <v>865</v>
      </c>
      <c r="W295">
        <v>75.400000000000006</v>
      </c>
      <c r="X295" t="s">
        <v>134</v>
      </c>
      <c r="Z295">
        <v>23.5</v>
      </c>
      <c r="AA295">
        <v>2</v>
      </c>
      <c r="AB295">
        <v>0</v>
      </c>
    </row>
    <row r="296" spans="1:28">
      <c r="A296" s="3" t="s">
        <v>1867</v>
      </c>
      <c r="B296" t="s">
        <v>1884</v>
      </c>
      <c r="D296">
        <f>COUNTIF(PythonData!A295:C295,'Label to number'!$U$146)</f>
        <v>0</v>
      </c>
      <c r="E296">
        <f>VLOOKUP('Original Data'!U295,'Label to number'!$A$2:$B$11,2,FALSE)</f>
        <v>4</v>
      </c>
      <c r="F296">
        <f>LOG('Original Data'!V295,'Label to number'!$D$3)</f>
        <v>0.85973344056854151</v>
      </c>
      <c r="G296">
        <f>'Original Data'!V295</f>
        <v>70</v>
      </c>
      <c r="H296">
        <v>84</v>
      </c>
      <c r="I296">
        <v>71</v>
      </c>
      <c r="J296">
        <v>48</v>
      </c>
      <c r="K296">
        <v>71</v>
      </c>
      <c r="L296">
        <v>43</v>
      </c>
      <c r="M296">
        <v>360</v>
      </c>
      <c r="N296" t="s">
        <v>81</v>
      </c>
      <c r="O296">
        <f>VLOOKUP(N296,'Label to number'!$G$2:$H$29,2,FALSE)</f>
        <v>13</v>
      </c>
      <c r="P296" t="s">
        <v>1046</v>
      </c>
      <c r="Q296">
        <v>43</v>
      </c>
      <c r="R296">
        <f>IF('Original Data'!AA295&gt;1200000,1,0)</f>
        <v>0</v>
      </c>
      <c r="S296">
        <f>'Original Data'!AA295</f>
        <v>1059860</v>
      </c>
      <c r="T296">
        <v>1</v>
      </c>
      <c r="U296" t="s">
        <v>1047</v>
      </c>
      <c r="V296" t="s">
        <v>1048</v>
      </c>
      <c r="W296">
        <v>50</v>
      </c>
      <c r="X296" t="s">
        <v>102</v>
      </c>
      <c r="Z296">
        <v>40.5</v>
      </c>
      <c r="AA296">
        <v>3</v>
      </c>
      <c r="AB296">
        <v>0</v>
      </c>
    </row>
    <row r="297" spans="1:28">
      <c r="A297" s="3" t="s">
        <v>1875</v>
      </c>
      <c r="B297" t="s">
        <v>1785</v>
      </c>
      <c r="C297" t="s">
        <v>1930</v>
      </c>
      <c r="D297">
        <f>COUNTIF(PythonData!A328:C328,'Label to number'!$U$146)</f>
        <v>0</v>
      </c>
      <c r="E297">
        <f>VLOOKUP('Original Data'!U328,'Label to number'!$A$2:$B$11,2,FALSE)</f>
        <v>3</v>
      </c>
      <c r="F297">
        <f>LOG('Original Data'!V328,'Label to number'!$D$3)</f>
        <v>0.85973344056854151</v>
      </c>
      <c r="G297">
        <f>'Original Data'!V328</f>
        <v>70</v>
      </c>
      <c r="H297">
        <v>60</v>
      </c>
      <c r="I297">
        <v>60</v>
      </c>
      <c r="J297">
        <v>60</v>
      </c>
      <c r="K297">
        <v>60</v>
      </c>
      <c r="L297">
        <v>60</v>
      </c>
      <c r="M297">
        <v>360</v>
      </c>
      <c r="N297" t="s">
        <v>75</v>
      </c>
      <c r="O297">
        <f>VLOOKUP(N297,'Label to number'!$G$2:$H$29,2,FALSE)</f>
        <v>28</v>
      </c>
      <c r="P297" t="s">
        <v>1160</v>
      </c>
      <c r="Q297">
        <v>60</v>
      </c>
      <c r="R297">
        <f>IF('Original Data'!AA328&gt;1200000,1,0)</f>
        <v>0</v>
      </c>
      <c r="S297">
        <f>'Original Data'!AA328</f>
        <v>800000</v>
      </c>
      <c r="T297">
        <v>1.1000000000000001</v>
      </c>
      <c r="U297" t="s">
        <v>1161</v>
      </c>
      <c r="V297" t="s">
        <v>1162</v>
      </c>
      <c r="W297">
        <v>50</v>
      </c>
      <c r="X297" t="s">
        <v>102</v>
      </c>
      <c r="Z297">
        <v>5</v>
      </c>
      <c r="AA297">
        <v>3</v>
      </c>
      <c r="AB297">
        <v>0</v>
      </c>
    </row>
    <row r="298" spans="1:28">
      <c r="A298" s="3" t="s">
        <v>1885</v>
      </c>
      <c r="B298" t="s">
        <v>1866</v>
      </c>
      <c r="C298" t="s">
        <v>1862</v>
      </c>
      <c r="D298">
        <f>COUNTIF(PythonData!A139:C139,'Label to number'!$U$146)</f>
        <v>0</v>
      </c>
      <c r="E298">
        <f>VLOOKUP('Original Data'!U139,'Label to number'!$A$2:$B$11,2,FALSE)</f>
        <v>6</v>
      </c>
      <c r="F298">
        <f>LOG('Original Data'!V139,'Label to number'!$D$3)</f>
        <v>0.85973344056854151</v>
      </c>
      <c r="G298">
        <f>'Original Data'!V139</f>
        <v>70</v>
      </c>
      <c r="H298">
        <v>35</v>
      </c>
      <c r="I298">
        <v>40</v>
      </c>
      <c r="J298">
        <v>35</v>
      </c>
      <c r="K298">
        <v>90</v>
      </c>
      <c r="L298">
        <v>55</v>
      </c>
      <c r="M298">
        <v>355</v>
      </c>
      <c r="N298" t="s">
        <v>42</v>
      </c>
      <c r="O298">
        <f>VLOOKUP(N298,'Label to number'!$G$2:$H$29,2,FALSE)</f>
        <v>5</v>
      </c>
      <c r="P298" t="s">
        <v>526</v>
      </c>
      <c r="Q298">
        <v>100</v>
      </c>
      <c r="R298">
        <f>IF('Original Data'!AA139&gt;1200000,1,0)</f>
        <v>0</v>
      </c>
      <c r="S298">
        <f>'Original Data'!AA139</f>
        <v>1000000</v>
      </c>
      <c r="T298">
        <v>0.4</v>
      </c>
      <c r="U298" t="s">
        <v>527</v>
      </c>
      <c r="V298" t="s">
        <v>528</v>
      </c>
      <c r="W298">
        <v>88.1</v>
      </c>
      <c r="X298" t="s">
        <v>300</v>
      </c>
      <c r="Y298" t="s">
        <v>67</v>
      </c>
      <c r="Z298">
        <v>7.5</v>
      </c>
      <c r="AA298">
        <v>1</v>
      </c>
      <c r="AB298">
        <v>0</v>
      </c>
    </row>
    <row r="299" spans="1:28">
      <c r="A299" s="3" t="s">
        <v>1885</v>
      </c>
      <c r="B299" t="s">
        <v>1871</v>
      </c>
      <c r="C299" t="s">
        <v>1862</v>
      </c>
      <c r="D299">
        <f>COUNTIF(PythonData!A141:C141,'Label to number'!$U$146)</f>
        <v>0</v>
      </c>
      <c r="E299">
        <f>VLOOKUP('Original Data'!U141,'Label to number'!$A$2:$B$11,2,FALSE)</f>
        <v>6</v>
      </c>
      <c r="F299">
        <f>LOG('Original Data'!V141,'Label to number'!$D$3)</f>
        <v>0.85973344056854151</v>
      </c>
      <c r="G299">
        <f>'Original Data'!V141</f>
        <v>70</v>
      </c>
      <c r="H299">
        <v>30</v>
      </c>
      <c r="I299">
        <v>80</v>
      </c>
      <c r="J299">
        <v>55</v>
      </c>
      <c r="K299">
        <v>55</v>
      </c>
      <c r="L299">
        <v>45</v>
      </c>
      <c r="M299">
        <v>355</v>
      </c>
      <c r="N299" t="s">
        <v>42</v>
      </c>
      <c r="O299">
        <f>VLOOKUP(N299,'Label to number'!$G$2:$H$29,2,FALSE)</f>
        <v>5</v>
      </c>
      <c r="P299" t="s">
        <v>71</v>
      </c>
      <c r="Q299">
        <v>90</v>
      </c>
      <c r="R299">
        <f>IF('Original Data'!AA141&gt;1200000,1,0)</f>
        <v>0</v>
      </c>
      <c r="S299">
        <f>'Original Data'!AA141</f>
        <v>1000000</v>
      </c>
      <c r="T299">
        <v>0.5</v>
      </c>
      <c r="U299" t="s">
        <v>532</v>
      </c>
      <c r="V299" t="s">
        <v>533</v>
      </c>
      <c r="W299">
        <v>88.1</v>
      </c>
      <c r="X299" t="s">
        <v>300</v>
      </c>
      <c r="Y299" t="s">
        <v>67</v>
      </c>
      <c r="Z299">
        <v>11.5</v>
      </c>
      <c r="AA299">
        <v>1</v>
      </c>
      <c r="AB299">
        <v>0</v>
      </c>
    </row>
    <row r="300" spans="1:28">
      <c r="A300" s="3" t="s">
        <v>1935</v>
      </c>
      <c r="B300" t="s">
        <v>1960</v>
      </c>
      <c r="D300">
        <f>COUNTIF(PythonData!A346:C346,'Label to number'!$U$146)</f>
        <v>0</v>
      </c>
      <c r="E300">
        <f>VLOOKUP('Original Data'!U346,'Label to number'!$A$2:$B$11,2,FALSE)</f>
        <v>6</v>
      </c>
      <c r="F300">
        <f>LOG('Original Data'!V346,'Label to number'!$D$3)</f>
        <v>0.85973344056854151</v>
      </c>
      <c r="G300">
        <f>'Original Data'!V346</f>
        <v>70</v>
      </c>
      <c r="H300">
        <v>66</v>
      </c>
      <c r="I300">
        <v>41</v>
      </c>
      <c r="J300">
        <v>23</v>
      </c>
      <c r="K300">
        <v>61</v>
      </c>
      <c r="L300">
        <v>87</v>
      </c>
      <c r="M300">
        <v>355</v>
      </c>
      <c r="N300" t="s">
        <v>42</v>
      </c>
      <c r="O300">
        <f>VLOOKUP(N300,'Label to number'!$G$2:$H$29,2,FALSE)</f>
        <v>5</v>
      </c>
      <c r="P300" t="s">
        <v>1220</v>
      </c>
      <c r="Q300">
        <v>77</v>
      </c>
      <c r="R300">
        <f>IF('Original Data'!AA346&gt;1200000,1,0)</f>
        <v>0</v>
      </c>
      <c r="S300">
        <f>'Original Data'!AA346</f>
        <v>600000</v>
      </c>
      <c r="T300">
        <v>1</v>
      </c>
      <c r="U300" t="s">
        <v>1221</v>
      </c>
      <c r="V300" t="s">
        <v>1222</v>
      </c>
      <c r="W300">
        <v>88.1</v>
      </c>
      <c r="X300" t="s">
        <v>300</v>
      </c>
      <c r="Y300" t="s">
        <v>46</v>
      </c>
      <c r="Z300">
        <v>23.8</v>
      </c>
      <c r="AA300">
        <v>3</v>
      </c>
      <c r="AB300">
        <v>0</v>
      </c>
    </row>
    <row r="301" spans="1:28">
      <c r="A301" s="3" t="s">
        <v>1961</v>
      </c>
      <c r="B301" t="s">
        <v>1826</v>
      </c>
      <c r="D301">
        <f>COUNTIF(PythonData!A348:C348,'Label to number'!$U$146)</f>
        <v>0</v>
      </c>
      <c r="E301">
        <f>VLOOKUP('Original Data'!U348,'Label to number'!$A$2:$B$11,2,FALSE)</f>
        <v>6</v>
      </c>
      <c r="F301">
        <f>LOG('Original Data'!V348,'Label to number'!$D$3)</f>
        <v>0.85973344056854151</v>
      </c>
      <c r="G301">
        <f>'Original Data'!V348</f>
        <v>70</v>
      </c>
      <c r="H301">
        <v>45</v>
      </c>
      <c r="I301">
        <v>95</v>
      </c>
      <c r="J301">
        <v>75</v>
      </c>
      <c r="K301">
        <v>40</v>
      </c>
      <c r="L301">
        <v>50</v>
      </c>
      <c r="M301">
        <v>355</v>
      </c>
      <c r="N301" t="s">
        <v>42</v>
      </c>
      <c r="O301">
        <f>VLOOKUP(N301,'Label to number'!$G$2:$H$29,2,FALSE)</f>
        <v>5</v>
      </c>
      <c r="P301" t="s">
        <v>1227</v>
      </c>
      <c r="Q301">
        <v>50</v>
      </c>
      <c r="R301">
        <f>IF('Original Data'!AA348&gt;1200000,1,0)</f>
        <v>0</v>
      </c>
      <c r="S301">
        <f>'Original Data'!AA348</f>
        <v>600000</v>
      </c>
      <c r="T301">
        <v>0.7</v>
      </c>
      <c r="U301" t="s">
        <v>1228</v>
      </c>
      <c r="V301" t="s">
        <v>1229</v>
      </c>
      <c r="W301">
        <v>88.1</v>
      </c>
      <c r="X301" t="s">
        <v>300</v>
      </c>
      <c r="Y301" t="s">
        <v>79</v>
      </c>
      <c r="Z301">
        <v>12.5</v>
      </c>
      <c r="AA301">
        <v>3</v>
      </c>
      <c r="AB301">
        <v>0</v>
      </c>
    </row>
    <row r="302" spans="1:28">
      <c r="A302" s="3" t="s">
        <v>1790</v>
      </c>
      <c r="B302" t="s">
        <v>1830</v>
      </c>
      <c r="C302" t="s">
        <v>1831</v>
      </c>
      <c r="D302">
        <f>COUNTIF(PythonData!A59:C59,'Label to number'!$U$146)</f>
        <v>0</v>
      </c>
      <c r="E302">
        <f>VLOOKUP('Original Data'!U59,'Label to number'!$A$2:$B$11,2,FALSE)</f>
        <v>4</v>
      </c>
      <c r="F302">
        <f>LOG('Original Data'!V59,'Label to number'!$D$3)</f>
        <v>0.85973344056854151</v>
      </c>
      <c r="G302">
        <f>'Original Data'!V59</f>
        <v>70</v>
      </c>
      <c r="H302">
        <v>55</v>
      </c>
      <c r="I302">
        <v>70</v>
      </c>
      <c r="J302">
        <v>60</v>
      </c>
      <c r="K302">
        <v>70</v>
      </c>
      <c r="L302">
        <v>50</v>
      </c>
      <c r="M302">
        <v>350</v>
      </c>
      <c r="N302" t="s">
        <v>131</v>
      </c>
      <c r="O302">
        <f>VLOOKUP(N302,'Label to number'!$G$2:$H$29,2,FALSE)</f>
        <v>23</v>
      </c>
      <c r="P302" t="s">
        <v>247</v>
      </c>
      <c r="Q302">
        <v>45</v>
      </c>
      <c r="R302">
        <f>IF('Original Data'!AA59&gt;1200000,1,0)</f>
        <v>1</v>
      </c>
      <c r="S302">
        <f>'Original Data'!AA59</f>
        <v>1250000</v>
      </c>
      <c r="T302">
        <v>0.7</v>
      </c>
      <c r="U302" t="s">
        <v>248</v>
      </c>
      <c r="V302" t="s">
        <v>249</v>
      </c>
      <c r="W302">
        <v>75.400000000000006</v>
      </c>
      <c r="X302" t="s">
        <v>56</v>
      </c>
      <c r="Z302">
        <v>19</v>
      </c>
      <c r="AA302">
        <v>1</v>
      </c>
      <c r="AB302">
        <v>0</v>
      </c>
    </row>
    <row r="303" spans="1:28">
      <c r="A303" s="3" t="s">
        <v>1973</v>
      </c>
      <c r="B303" t="s">
        <v>1801</v>
      </c>
      <c r="D303">
        <f>COUNTIF(PythonData!A409:C409,'Label to number'!$U$146)</f>
        <v>0</v>
      </c>
      <c r="E303">
        <f>VLOOKUP('Original Data'!U409,'Label to number'!$A$2:$B$11,2,FALSE)</f>
        <v>6</v>
      </c>
      <c r="F303">
        <f>LOG('Original Data'!V409,'Label to number'!$D$3)</f>
        <v>0.85973344056854151</v>
      </c>
      <c r="G303">
        <f>'Original Data'!V409</f>
        <v>70</v>
      </c>
      <c r="H303">
        <v>67</v>
      </c>
      <c r="I303">
        <v>125</v>
      </c>
      <c r="J303">
        <v>58</v>
      </c>
      <c r="K303">
        <v>30</v>
      </c>
      <c r="L303">
        <v>30</v>
      </c>
      <c r="M303">
        <v>350</v>
      </c>
      <c r="N303" t="s">
        <v>42</v>
      </c>
      <c r="O303">
        <f>VLOOKUP(N303,'Label to number'!$G$2:$H$29,2,FALSE)</f>
        <v>5</v>
      </c>
      <c r="P303" t="s">
        <v>1437</v>
      </c>
      <c r="Q303">
        <v>40</v>
      </c>
      <c r="R303">
        <f>IF('Original Data'!AA409&gt;1200000,1,0)</f>
        <v>0</v>
      </c>
      <c r="S303">
        <f>'Original Data'!AA409</f>
        <v>600000</v>
      </c>
      <c r="T303">
        <v>0.9</v>
      </c>
      <c r="U303" t="s">
        <v>1438</v>
      </c>
      <c r="V303" t="s">
        <v>1439</v>
      </c>
      <c r="W303">
        <v>88.1</v>
      </c>
      <c r="X303" t="s">
        <v>300</v>
      </c>
      <c r="Z303">
        <v>31.5</v>
      </c>
      <c r="AA303">
        <v>4</v>
      </c>
      <c r="AB303">
        <v>0</v>
      </c>
    </row>
    <row r="304" spans="1:28">
      <c r="A304" s="3" t="s">
        <v>1918</v>
      </c>
      <c r="B304" t="s">
        <v>1974</v>
      </c>
      <c r="D304">
        <f>COUNTIF(PythonData!A411:C411,'Label to number'!$U$146)</f>
        <v>0</v>
      </c>
      <c r="E304">
        <f>VLOOKUP('Original Data'!U411,'Label to number'!$A$2:$B$11,2,FALSE)</f>
        <v>6</v>
      </c>
      <c r="F304">
        <f>LOG('Original Data'!V411,'Label to number'!$D$3)</f>
        <v>0.85973344056854151</v>
      </c>
      <c r="G304">
        <f>'Original Data'!V411</f>
        <v>70</v>
      </c>
      <c r="H304">
        <v>30</v>
      </c>
      <c r="I304">
        <v>42</v>
      </c>
      <c r="J304">
        <v>30</v>
      </c>
      <c r="K304">
        <v>42</v>
      </c>
      <c r="L304">
        <v>88</v>
      </c>
      <c r="M304">
        <v>350</v>
      </c>
      <c r="N304" t="s">
        <v>42</v>
      </c>
      <c r="O304">
        <f>VLOOKUP(N304,'Label to number'!$G$2:$H$29,2,FALSE)</f>
        <v>5</v>
      </c>
      <c r="P304" t="s">
        <v>1443</v>
      </c>
      <c r="Q304">
        <v>118</v>
      </c>
      <c r="R304">
        <f>IF('Original Data'!AA411&gt;1200000,1,0)</f>
        <v>0</v>
      </c>
      <c r="S304">
        <f>'Original Data'!AA411</f>
        <v>600000</v>
      </c>
      <c r="T304">
        <v>0.5</v>
      </c>
      <c r="U304" t="s">
        <v>1444</v>
      </c>
      <c r="V304" t="s">
        <v>1445</v>
      </c>
      <c r="W304">
        <v>88.1</v>
      </c>
      <c r="X304" t="s">
        <v>300</v>
      </c>
      <c r="Y304" t="s">
        <v>323</v>
      </c>
      <c r="Z304">
        <v>57</v>
      </c>
      <c r="AA304">
        <v>4</v>
      </c>
      <c r="AB304">
        <v>0</v>
      </c>
    </row>
    <row r="305" spans="1:28">
      <c r="A305" s="3" t="s">
        <v>1787</v>
      </c>
      <c r="B305" t="s">
        <v>1982</v>
      </c>
      <c r="C305" t="s">
        <v>1983</v>
      </c>
      <c r="D305">
        <f>COUNTIF(PythonData!A428:C428,'Label to number'!$U$146)</f>
        <v>0</v>
      </c>
      <c r="E305">
        <f>VLOOKUP('Original Data'!U428,'Label to number'!$A$2:$B$11,2,FALSE)</f>
        <v>4</v>
      </c>
      <c r="F305" t="e">
        <f>LOG('Original Data'!V428,'Label to number'!$D$3)</f>
        <v>#NUM!</v>
      </c>
      <c r="G305">
        <v>70</v>
      </c>
      <c r="H305">
        <v>55</v>
      </c>
      <c r="I305">
        <v>66</v>
      </c>
      <c r="J305">
        <v>85</v>
      </c>
      <c r="K305">
        <v>44</v>
      </c>
      <c r="L305">
        <v>56</v>
      </c>
      <c r="M305">
        <v>350</v>
      </c>
      <c r="N305" t="s">
        <v>131</v>
      </c>
      <c r="O305">
        <f>VLOOKUP(N305,'Label to number'!$G$2:$H$29,2,FALSE)</f>
        <v>23</v>
      </c>
      <c r="P305" t="s">
        <v>1498</v>
      </c>
      <c r="Q305">
        <v>44</v>
      </c>
      <c r="R305">
        <f>IF('Original Data'!AA428&gt;1200000,1,0)</f>
        <v>0</v>
      </c>
      <c r="S305">
        <f>'Original Data'!AA428</f>
        <v>1000000</v>
      </c>
      <c r="T305">
        <v>0.4</v>
      </c>
      <c r="U305" t="s">
        <v>1499</v>
      </c>
      <c r="V305" t="s">
        <v>1500</v>
      </c>
      <c r="W305">
        <v>50</v>
      </c>
      <c r="X305" t="s">
        <v>102</v>
      </c>
      <c r="Z305">
        <v>5.5</v>
      </c>
      <c r="AA305">
        <v>4</v>
      </c>
      <c r="AB305">
        <v>0</v>
      </c>
    </row>
    <row r="306" spans="1:28">
      <c r="A306" s="3" t="s">
        <v>1784</v>
      </c>
      <c r="B306" t="s">
        <v>1785</v>
      </c>
      <c r="C306" t="s">
        <v>1786</v>
      </c>
      <c r="D306">
        <f>COUNTIF(PythonData!A18:C18,'Label to number'!$U$146)</f>
        <v>0</v>
      </c>
      <c r="E306">
        <f>VLOOKUP('Original Data'!U18,'Label to number'!$A$2:$B$11,2,FALSE)</f>
        <v>3</v>
      </c>
      <c r="F306">
        <f>LOG('Original Data'!V18,'Label to number'!$D$3)</f>
        <v>0.85973344056854151</v>
      </c>
      <c r="G306">
        <f>'Original Data'!V18</f>
        <v>70</v>
      </c>
      <c r="H306">
        <v>63</v>
      </c>
      <c r="I306">
        <v>60</v>
      </c>
      <c r="J306">
        <v>71</v>
      </c>
      <c r="K306">
        <v>50</v>
      </c>
      <c r="L306">
        <v>50</v>
      </c>
      <c r="M306">
        <v>349</v>
      </c>
      <c r="N306" t="s">
        <v>81</v>
      </c>
      <c r="O306">
        <f>VLOOKUP(N306,'Label to number'!$G$2:$H$29,2,FALSE)</f>
        <v>13</v>
      </c>
      <c r="P306" t="s">
        <v>103</v>
      </c>
      <c r="Q306">
        <v>55</v>
      </c>
      <c r="R306">
        <f>IF('Original Data'!AA18&gt;1200000,1,0)</f>
        <v>0</v>
      </c>
      <c r="S306">
        <f>'Original Data'!AA18</f>
        <v>1059860</v>
      </c>
      <c r="T306">
        <v>1.1000000000000001</v>
      </c>
      <c r="U306" t="s">
        <v>104</v>
      </c>
      <c r="V306" t="s">
        <v>105</v>
      </c>
      <c r="W306">
        <v>50</v>
      </c>
      <c r="X306" t="s">
        <v>102</v>
      </c>
      <c r="Y306" t="s">
        <v>62</v>
      </c>
      <c r="Z306">
        <v>30</v>
      </c>
      <c r="AA306">
        <v>1</v>
      </c>
      <c r="AB306">
        <v>0</v>
      </c>
    </row>
    <row r="307" spans="1:28">
      <c r="A307" s="3" t="s">
        <v>1980</v>
      </c>
      <c r="B307" t="s">
        <v>1873</v>
      </c>
      <c r="C307" t="s">
        <v>1981</v>
      </c>
      <c r="D307">
        <f>COUNTIF(PythonData!A426:C426,'Label to number'!$U$146)</f>
        <v>0</v>
      </c>
      <c r="E307">
        <f>VLOOKUP('Original Data'!U426,'Label to number'!$A$2:$B$11,2,FALSE)</f>
        <v>6</v>
      </c>
      <c r="F307">
        <f>LOG('Original Data'!V426,'Label to number'!$D$3)</f>
        <v>0.85973344056854151</v>
      </c>
      <c r="G307">
        <f>'Original Data'!V426</f>
        <v>70</v>
      </c>
      <c r="H307">
        <v>90</v>
      </c>
      <c r="I307">
        <v>50</v>
      </c>
      <c r="J307">
        <v>70</v>
      </c>
      <c r="K307">
        <v>60</v>
      </c>
      <c r="L307">
        <v>44</v>
      </c>
      <c r="M307">
        <v>348</v>
      </c>
      <c r="N307" t="s">
        <v>1133</v>
      </c>
      <c r="O307">
        <f>VLOOKUP(N307,'Label to number'!$G$2:$H$29,2,FALSE)</f>
        <v>14</v>
      </c>
      <c r="P307" t="s">
        <v>181</v>
      </c>
      <c r="Q307">
        <v>34</v>
      </c>
      <c r="R307">
        <f>IF('Original Data'!AA426&gt;1200000,1,0)</f>
        <v>1</v>
      </c>
      <c r="S307">
        <f>'Original Data'!AA426</f>
        <v>1640000</v>
      </c>
      <c r="T307">
        <v>0.4</v>
      </c>
      <c r="U307" t="s">
        <v>1492</v>
      </c>
      <c r="V307" t="s">
        <v>1493</v>
      </c>
      <c r="W307">
        <v>50</v>
      </c>
      <c r="X307" t="s">
        <v>359</v>
      </c>
      <c r="Y307" t="s">
        <v>62</v>
      </c>
      <c r="Z307">
        <v>1.2</v>
      </c>
      <c r="AA307">
        <v>4</v>
      </c>
      <c r="AB307">
        <v>0</v>
      </c>
    </row>
    <row r="308" spans="1:28">
      <c r="A308" s="3" t="s">
        <v>1877</v>
      </c>
      <c r="B308" t="s">
        <v>1878</v>
      </c>
      <c r="C308" t="s">
        <v>1872</v>
      </c>
      <c r="D308">
        <f>COUNTIF(PythonData!A112:C112,'Label to number'!$U$146)</f>
        <v>0</v>
      </c>
      <c r="E308">
        <f>VLOOKUP('Original Data'!U112,'Label to number'!$A$2:$B$11,2,FALSE)</f>
        <v>4</v>
      </c>
      <c r="F308">
        <f>LOG('Original Data'!V112,'Label to number'!$D$3)</f>
        <v>0.85973344056854151</v>
      </c>
      <c r="G308">
        <f>'Original Data'!V112</f>
        <v>70</v>
      </c>
      <c r="H308">
        <v>80</v>
      </c>
      <c r="I308">
        <v>85</v>
      </c>
      <c r="J308">
        <v>25</v>
      </c>
      <c r="K308">
        <v>30</v>
      </c>
      <c r="L308">
        <v>30</v>
      </c>
      <c r="M308">
        <v>345</v>
      </c>
      <c r="N308" t="s">
        <v>81</v>
      </c>
      <c r="O308">
        <f>VLOOKUP(N308,'Label to number'!$G$2:$H$29,2,FALSE)</f>
        <v>13</v>
      </c>
      <c r="P308" t="s">
        <v>424</v>
      </c>
      <c r="Q308">
        <v>95</v>
      </c>
      <c r="R308">
        <f>IF('Original Data'!AA112&gt;1200000,1,0)</f>
        <v>1</v>
      </c>
      <c r="S308">
        <f>'Original Data'!AA112</f>
        <v>1250000</v>
      </c>
      <c r="T308">
        <v>1</v>
      </c>
      <c r="U308" t="s">
        <v>425</v>
      </c>
      <c r="V308" t="s">
        <v>426</v>
      </c>
      <c r="W308">
        <v>50</v>
      </c>
      <c r="X308" t="s">
        <v>142</v>
      </c>
      <c r="Y308" t="s">
        <v>300</v>
      </c>
      <c r="Z308">
        <v>115</v>
      </c>
      <c r="AA308">
        <v>1</v>
      </c>
      <c r="AB308">
        <v>0</v>
      </c>
    </row>
    <row r="309" spans="1:28">
      <c r="A309" s="3" t="s">
        <v>1857</v>
      </c>
      <c r="B309" t="s">
        <v>1894</v>
      </c>
      <c r="D309">
        <f>COUNTIF(PythonData!A367:C367,'Label to number'!$U$146)</f>
        <v>0</v>
      </c>
      <c r="E309">
        <f>VLOOKUP('Original Data'!U367,'Label to number'!$A$2:$B$11,2,FALSE)</f>
        <v>4</v>
      </c>
      <c r="F309">
        <f>LOG('Original Data'!V367,'Label to number'!$D$3)</f>
        <v>0.85973344056854151</v>
      </c>
      <c r="G309">
        <f>'Original Data'!V367</f>
        <v>70</v>
      </c>
      <c r="H309">
        <v>35</v>
      </c>
      <c r="I309">
        <v>64</v>
      </c>
      <c r="J309">
        <v>32</v>
      </c>
      <c r="K309">
        <v>74</v>
      </c>
      <c r="L309">
        <v>55</v>
      </c>
      <c r="M309">
        <v>345</v>
      </c>
      <c r="N309" t="s">
        <v>75</v>
      </c>
      <c r="O309">
        <f>VLOOKUP(N309,'Label to number'!$G$2:$H$29,2,FALSE)</f>
        <v>28</v>
      </c>
      <c r="P309" t="s">
        <v>350</v>
      </c>
      <c r="Q309">
        <v>85</v>
      </c>
      <c r="R309">
        <f>IF('Original Data'!AA367&gt;1200000,1,0)</f>
        <v>0</v>
      </c>
      <c r="S309">
        <f>'Original Data'!AA367</f>
        <v>600000</v>
      </c>
      <c r="T309">
        <v>0.4</v>
      </c>
      <c r="U309" t="s">
        <v>1295</v>
      </c>
      <c r="V309" t="s">
        <v>1296</v>
      </c>
      <c r="W309">
        <v>50</v>
      </c>
      <c r="X309" t="s">
        <v>67</v>
      </c>
      <c r="Z309">
        <v>52.5</v>
      </c>
      <c r="AA309">
        <v>3</v>
      </c>
      <c r="AB309">
        <v>0</v>
      </c>
    </row>
    <row r="310" spans="1:28">
      <c r="A310" s="3" t="s">
        <v>1885</v>
      </c>
      <c r="B310" t="s">
        <v>1911</v>
      </c>
      <c r="C310" t="s">
        <v>1886</v>
      </c>
      <c r="D310">
        <f>COUNTIF(PythonData!A459:C459,'Label to number'!$U$146)</f>
        <v>0</v>
      </c>
      <c r="E310">
        <f>VLOOKUP('Original Data'!U459,'Label to number'!$A$2:$B$11,2,FALSE)</f>
        <v>5</v>
      </c>
      <c r="F310">
        <f>LOG('Original Data'!V459,'Label to number'!$D$3)</f>
        <v>0.85973344056854151</v>
      </c>
      <c r="G310">
        <f>'Original Data'!V459</f>
        <v>70</v>
      </c>
      <c r="H310">
        <v>45</v>
      </c>
      <c r="I310">
        <v>20</v>
      </c>
      <c r="J310">
        <v>50</v>
      </c>
      <c r="K310">
        <v>60</v>
      </c>
      <c r="L310">
        <v>120</v>
      </c>
      <c r="M310">
        <v>345</v>
      </c>
      <c r="N310" t="s">
        <v>170</v>
      </c>
      <c r="O310">
        <f>VLOOKUP(N310,'Label to number'!$G$2:$H$29,2,FALSE)</f>
        <v>2</v>
      </c>
      <c r="P310" t="s">
        <v>819</v>
      </c>
      <c r="Q310">
        <v>50</v>
      </c>
      <c r="R310">
        <f>IF('Original Data'!AA459&gt;1200000,1,0)</f>
        <v>1</v>
      </c>
      <c r="S310">
        <f>'Original Data'!AA459</f>
        <v>1250000</v>
      </c>
      <c r="T310">
        <v>1</v>
      </c>
      <c r="U310" t="s">
        <v>1607</v>
      </c>
      <c r="V310" t="s">
        <v>1608</v>
      </c>
      <c r="W310">
        <v>50</v>
      </c>
      <c r="X310" t="s">
        <v>67</v>
      </c>
      <c r="Y310" t="s">
        <v>62</v>
      </c>
      <c r="Z310">
        <v>65</v>
      </c>
      <c r="AA310">
        <v>4</v>
      </c>
      <c r="AB310">
        <v>0</v>
      </c>
    </row>
    <row r="311" spans="1:28">
      <c r="A311" s="3" t="s">
        <v>1860</v>
      </c>
      <c r="D311">
        <f>COUNTIF(PythonData!A110:C110,'Label to number'!$U$146)</f>
        <v>0</v>
      </c>
      <c r="E311">
        <f>VLOOKUP('Original Data'!U110,'Label to number'!$A$2:$B$11,2,FALSE)</f>
        <v>4</v>
      </c>
      <c r="F311">
        <f>LOG('Original Data'!V110,'Label to number'!$D$3)</f>
        <v>0.85973344056854151</v>
      </c>
      <c r="G311">
        <f>'Original Data'!V110</f>
        <v>70</v>
      </c>
      <c r="H311">
        <v>40</v>
      </c>
      <c r="I311">
        <v>65</v>
      </c>
      <c r="J311">
        <v>35</v>
      </c>
      <c r="K311">
        <v>60</v>
      </c>
      <c r="L311">
        <v>45</v>
      </c>
      <c r="M311">
        <v>340</v>
      </c>
      <c r="N311" t="s">
        <v>131</v>
      </c>
      <c r="O311">
        <f>VLOOKUP(N311,'Label to number'!$G$2:$H$29,2,FALSE)</f>
        <v>23</v>
      </c>
      <c r="P311" t="s">
        <v>418</v>
      </c>
      <c r="Q311">
        <v>95</v>
      </c>
      <c r="R311">
        <f>IF('Original Data'!AA110&gt;1200000,1,0)</f>
        <v>0</v>
      </c>
      <c r="S311">
        <f>'Original Data'!AA110</f>
        <v>1000000</v>
      </c>
      <c r="T311">
        <v>0.6</v>
      </c>
      <c r="U311" t="s">
        <v>419</v>
      </c>
      <c r="V311" t="s">
        <v>420</v>
      </c>
      <c r="W311">
        <v>50</v>
      </c>
      <c r="X311" t="s">
        <v>47</v>
      </c>
      <c r="Z311">
        <v>1</v>
      </c>
      <c r="AA311">
        <v>1</v>
      </c>
      <c r="AB311">
        <v>0</v>
      </c>
    </row>
    <row r="312" spans="1:28">
      <c r="A312" s="3" t="s">
        <v>1887</v>
      </c>
      <c r="B312" t="s">
        <v>1888</v>
      </c>
      <c r="C312" t="s">
        <v>1849</v>
      </c>
      <c r="D312">
        <f>COUNTIF(PythonData!A121:C121,'Label to number'!$U$146)</f>
        <v>0</v>
      </c>
      <c r="E312">
        <f>VLOOKUP('Original Data'!U121,'Label to number'!$A$2:$B$11,2,FALSE)</f>
        <v>4</v>
      </c>
      <c r="F312">
        <f>LOG('Original Data'!V121,'Label to number'!$D$3)</f>
        <v>0.85973344056854151</v>
      </c>
      <c r="G312">
        <f>'Original Data'!V121</f>
        <v>70</v>
      </c>
      <c r="H312">
        <v>30</v>
      </c>
      <c r="I312">
        <v>45</v>
      </c>
      <c r="J312">
        <v>85</v>
      </c>
      <c r="K312">
        <v>70</v>
      </c>
      <c r="L312">
        <v>55</v>
      </c>
      <c r="M312">
        <v>340</v>
      </c>
      <c r="N312" t="s">
        <v>377</v>
      </c>
      <c r="O312">
        <f>VLOOKUP(N312,'Label to number'!$G$2:$H$29,2,FALSE)</f>
        <v>26</v>
      </c>
      <c r="P312" t="s">
        <v>455</v>
      </c>
      <c r="Q312">
        <v>55</v>
      </c>
      <c r="R312">
        <f>IF('Original Data'!AA121&gt;1200000,1,0)</f>
        <v>1</v>
      </c>
      <c r="S312">
        <f>'Original Data'!AA121</f>
        <v>1250000</v>
      </c>
      <c r="T312">
        <v>0.8</v>
      </c>
      <c r="U312" t="s">
        <v>456</v>
      </c>
      <c r="V312" t="s">
        <v>457</v>
      </c>
      <c r="X312" t="s">
        <v>67</v>
      </c>
      <c r="Z312">
        <v>34.5</v>
      </c>
      <c r="AA312">
        <v>1</v>
      </c>
      <c r="AB312">
        <v>0</v>
      </c>
    </row>
    <row r="313" spans="1:28">
      <c r="A313" s="3" t="s">
        <v>1812</v>
      </c>
      <c r="B313" t="s">
        <v>1882</v>
      </c>
      <c r="C313" t="s">
        <v>1811</v>
      </c>
      <c r="D313">
        <f>COUNTIF(PythonData!A189:C189,'Label to number'!$U$146)</f>
        <v>0</v>
      </c>
      <c r="E313">
        <f>VLOOKUP('Original Data'!U189,'Label to number'!$A$2:$B$11,2,FALSE)</f>
        <v>4</v>
      </c>
      <c r="F313">
        <f>LOG('Original Data'!V189,'Label to number'!$D$3)</f>
        <v>0.85973344056854151</v>
      </c>
      <c r="G313">
        <f>'Original Data'!V189</f>
        <v>70</v>
      </c>
      <c r="H313">
        <v>55</v>
      </c>
      <c r="I313">
        <v>45</v>
      </c>
      <c r="J313">
        <v>80</v>
      </c>
      <c r="K313">
        <v>45</v>
      </c>
      <c r="L313">
        <v>65</v>
      </c>
      <c r="M313">
        <v>340</v>
      </c>
      <c r="N313" t="s">
        <v>81</v>
      </c>
      <c r="O313">
        <f>VLOOKUP(N313,'Label to number'!$G$2:$H$29,2,FALSE)</f>
        <v>13</v>
      </c>
      <c r="P313" t="s">
        <v>684</v>
      </c>
      <c r="Q313">
        <v>50</v>
      </c>
      <c r="R313">
        <f>IF('Original Data'!AA189&gt;1200000,1,0)</f>
        <v>0</v>
      </c>
      <c r="S313">
        <f>'Original Data'!AA189</f>
        <v>1059860</v>
      </c>
      <c r="T313">
        <v>0.6</v>
      </c>
      <c r="U313" t="s">
        <v>687</v>
      </c>
      <c r="V313" t="s">
        <v>688</v>
      </c>
      <c r="W313">
        <v>50</v>
      </c>
      <c r="X313" t="s">
        <v>46</v>
      </c>
      <c r="Y313" t="s">
        <v>62</v>
      </c>
      <c r="Z313">
        <v>1</v>
      </c>
      <c r="AA313">
        <v>2</v>
      </c>
      <c r="AB313">
        <v>0</v>
      </c>
    </row>
    <row r="314" spans="1:28">
      <c r="A314" s="3" t="s">
        <v>1885</v>
      </c>
      <c r="B314" t="s">
        <v>1776</v>
      </c>
      <c r="C314" t="s">
        <v>1846</v>
      </c>
      <c r="D314">
        <f>COUNTIF(PythonData!A272:C272,'Label to number'!$U$146)</f>
        <v>0</v>
      </c>
      <c r="E314">
        <f>VLOOKUP('Original Data'!U272,'Label to number'!$A$2:$B$11,2,FALSE)</f>
        <v>3</v>
      </c>
      <c r="F314">
        <f>LOG('Original Data'!V272,'Label to number'!$D$3)</f>
        <v>0.85973344056854151</v>
      </c>
      <c r="G314">
        <f>'Original Data'!V272</f>
        <v>70</v>
      </c>
      <c r="H314">
        <v>60</v>
      </c>
      <c r="I314">
        <v>50</v>
      </c>
      <c r="J314">
        <v>50</v>
      </c>
      <c r="K314">
        <v>60</v>
      </c>
      <c r="L314">
        <v>70</v>
      </c>
      <c r="M314">
        <v>340</v>
      </c>
      <c r="N314" t="s">
        <v>81</v>
      </c>
      <c r="O314">
        <f>VLOOKUP(N314,'Label to number'!$G$2:$H$29,2,FALSE)</f>
        <v>13</v>
      </c>
      <c r="P314" t="s">
        <v>963</v>
      </c>
      <c r="Q314">
        <v>50</v>
      </c>
      <c r="R314">
        <f>IF('Original Data'!AA272&gt;1200000,1,0)</f>
        <v>0</v>
      </c>
      <c r="S314">
        <f>'Original Data'!AA272</f>
        <v>1059860</v>
      </c>
      <c r="T314">
        <v>1.2</v>
      </c>
      <c r="U314" t="s">
        <v>964</v>
      </c>
      <c r="V314" t="s">
        <v>965</v>
      </c>
      <c r="W314">
        <v>50</v>
      </c>
      <c r="X314" t="s">
        <v>67</v>
      </c>
      <c r="Y314" t="s">
        <v>46</v>
      </c>
      <c r="Z314">
        <v>32.5</v>
      </c>
      <c r="AA314">
        <v>3</v>
      </c>
      <c r="AB314">
        <v>0</v>
      </c>
    </row>
    <row r="315" spans="1:28">
      <c r="A315" s="3" t="s">
        <v>1812</v>
      </c>
      <c r="B315" t="s">
        <v>1850</v>
      </c>
      <c r="C315" t="s">
        <v>1931</v>
      </c>
      <c r="D315">
        <f>COUNTIF(PythonData!A275:C275,'Label to number'!$U$146)</f>
        <v>0</v>
      </c>
      <c r="E315">
        <f>VLOOKUP('Original Data'!U275,'Label to number'!$A$2:$B$11,2,FALSE)</f>
        <v>3</v>
      </c>
      <c r="F315">
        <f>LOG('Original Data'!V275,'Label to number'!$D$3)</f>
        <v>0.85973344056854151</v>
      </c>
      <c r="G315">
        <f>'Original Data'!V275</f>
        <v>70</v>
      </c>
      <c r="H315">
        <v>70</v>
      </c>
      <c r="I315">
        <v>70</v>
      </c>
      <c r="J315">
        <v>60</v>
      </c>
      <c r="K315">
        <v>60</v>
      </c>
      <c r="L315">
        <v>40</v>
      </c>
      <c r="M315">
        <v>340</v>
      </c>
      <c r="N315" t="s">
        <v>81</v>
      </c>
      <c r="O315">
        <f>VLOOKUP(N315,'Label to number'!$G$2:$H$29,2,FALSE)</f>
        <v>13</v>
      </c>
      <c r="P315" t="s">
        <v>973</v>
      </c>
      <c r="Q315">
        <v>40</v>
      </c>
      <c r="R315">
        <f>IF('Original Data'!AA275&gt;1200000,1,0)</f>
        <v>0</v>
      </c>
      <c r="S315">
        <f>'Original Data'!AA275</f>
        <v>1059860</v>
      </c>
      <c r="T315">
        <v>1</v>
      </c>
      <c r="U315" t="s">
        <v>974</v>
      </c>
      <c r="V315" t="s">
        <v>975</v>
      </c>
      <c r="W315">
        <v>50</v>
      </c>
      <c r="X315" t="s">
        <v>46</v>
      </c>
      <c r="Y315" t="s">
        <v>112</v>
      </c>
      <c r="Z315">
        <v>28</v>
      </c>
      <c r="AA315">
        <v>3</v>
      </c>
      <c r="AB315">
        <v>0</v>
      </c>
    </row>
    <row r="316" spans="1:28">
      <c r="A316" s="3" t="s">
        <v>1860</v>
      </c>
      <c r="D316">
        <f>COUNTIF(PythonData!A330:C330,'Label to number'!$U$146)</f>
        <v>0</v>
      </c>
      <c r="E316">
        <f>VLOOKUP('Original Data'!U330,'Label to number'!$A$2:$B$11,2,FALSE)</f>
        <v>4</v>
      </c>
      <c r="F316">
        <f>LOG('Original Data'!V330,'Label to number'!$D$3)</f>
        <v>0.85973344056854151</v>
      </c>
      <c r="G316">
        <f>'Original Data'!V330</f>
        <v>70</v>
      </c>
      <c r="H316">
        <v>50</v>
      </c>
      <c r="I316">
        <v>70</v>
      </c>
      <c r="J316">
        <v>70</v>
      </c>
      <c r="K316">
        <v>50</v>
      </c>
      <c r="L316">
        <v>50</v>
      </c>
      <c r="M316">
        <v>340</v>
      </c>
      <c r="N316" t="s">
        <v>81</v>
      </c>
      <c r="O316">
        <f>VLOOKUP(N316,'Label to number'!$G$2:$H$29,2,FALSE)</f>
        <v>13</v>
      </c>
      <c r="P316" t="s">
        <v>1167</v>
      </c>
      <c r="Q316">
        <v>50</v>
      </c>
      <c r="R316">
        <f>IF('Original Data'!AA330&gt;1200000,1,0)</f>
        <v>0</v>
      </c>
      <c r="S316">
        <f>'Original Data'!AA330</f>
        <v>1059860</v>
      </c>
      <c r="T316">
        <v>1.1000000000000001</v>
      </c>
      <c r="U316" t="s">
        <v>1168</v>
      </c>
      <c r="V316" t="s">
        <v>1169</v>
      </c>
      <c r="W316">
        <v>50</v>
      </c>
      <c r="X316" t="s">
        <v>142</v>
      </c>
      <c r="Y316" t="s">
        <v>558</v>
      </c>
      <c r="Z316">
        <v>15.3</v>
      </c>
      <c r="AA316">
        <v>3</v>
      </c>
      <c r="AB316">
        <v>0</v>
      </c>
    </row>
    <row r="317" spans="1:28">
      <c r="A317" s="3" t="s">
        <v>1790</v>
      </c>
      <c r="B317" t="s">
        <v>1872</v>
      </c>
      <c r="D317">
        <f>COUNTIF(PythonData!A398:C398,'Label to number'!$U$146)</f>
        <v>0</v>
      </c>
      <c r="E317">
        <f>VLOOKUP('Original Data'!U398,'Label to number'!$A$2:$B$11,2,FALSE)</f>
        <v>3</v>
      </c>
      <c r="F317">
        <f>LOG('Original Data'!V398,'Label to number'!$D$3)</f>
        <v>0.85973344056854151</v>
      </c>
      <c r="G317">
        <f>'Original Data'!V398</f>
        <v>70</v>
      </c>
      <c r="H317">
        <v>55</v>
      </c>
      <c r="I317">
        <v>75</v>
      </c>
      <c r="J317">
        <v>80</v>
      </c>
      <c r="K317">
        <v>40</v>
      </c>
      <c r="L317">
        <v>40</v>
      </c>
      <c r="M317">
        <v>340</v>
      </c>
      <c r="N317" t="s">
        <v>81</v>
      </c>
      <c r="O317">
        <f>VLOOKUP(N317,'Label to number'!$G$2:$H$29,2,FALSE)</f>
        <v>13</v>
      </c>
      <c r="P317" t="s">
        <v>1396</v>
      </c>
      <c r="Q317">
        <v>50</v>
      </c>
      <c r="R317">
        <f>IF('Original Data'!AA398&gt;1200000,1,0)</f>
        <v>0</v>
      </c>
      <c r="S317">
        <f>'Original Data'!AA398</f>
        <v>1059860</v>
      </c>
      <c r="T317">
        <v>0.6</v>
      </c>
      <c r="U317" t="s">
        <v>1400</v>
      </c>
      <c r="V317" t="s">
        <v>1401</v>
      </c>
      <c r="W317">
        <v>50</v>
      </c>
      <c r="X317" t="s">
        <v>102</v>
      </c>
      <c r="Y317" t="s">
        <v>62</v>
      </c>
      <c r="Z317">
        <v>15.5</v>
      </c>
      <c r="AA317">
        <v>4</v>
      </c>
      <c r="AB317">
        <v>0</v>
      </c>
    </row>
    <row r="318" spans="1:28">
      <c r="A318" s="3" t="s">
        <v>1860</v>
      </c>
      <c r="D318">
        <f>COUNTIF(PythonData!A202:C202,'Label to number'!$U$146)</f>
        <v>0</v>
      </c>
      <c r="E318">
        <f>VLOOKUP('Original Data'!U202,'Label to number'!$A$2:$B$11,2,FALSE)</f>
        <v>8</v>
      </c>
      <c r="F318">
        <f>LOG('Original Data'!V202,'Label to number'!$D$3)</f>
        <v>0.85973344056854151</v>
      </c>
      <c r="G318">
        <f>'Original Data'!V202</f>
        <v>70</v>
      </c>
      <c r="H318">
        <v>48</v>
      </c>
      <c r="I318">
        <v>72</v>
      </c>
      <c r="J318">
        <v>48</v>
      </c>
      <c r="K318">
        <v>72</v>
      </c>
      <c r="L318">
        <v>48</v>
      </c>
      <c r="M318">
        <v>336</v>
      </c>
      <c r="N318" t="s">
        <v>377</v>
      </c>
      <c r="O318">
        <f>VLOOKUP(N318,'Label to number'!$G$2:$H$29,2,FALSE)</f>
        <v>26</v>
      </c>
      <c r="P318" t="s">
        <v>729</v>
      </c>
      <c r="Q318">
        <v>48</v>
      </c>
      <c r="R318">
        <f>IF('Original Data'!AA202&gt;1200000,1,0)</f>
        <v>0</v>
      </c>
      <c r="S318">
        <f>'Original Data'!AA202</f>
        <v>1000000</v>
      </c>
      <c r="T318">
        <v>0.5</v>
      </c>
      <c r="U318" t="s">
        <v>730</v>
      </c>
      <c r="V318" t="s">
        <v>731</v>
      </c>
      <c r="X318" t="s">
        <v>266</v>
      </c>
      <c r="Z318">
        <v>5</v>
      </c>
      <c r="AA318">
        <v>2</v>
      </c>
      <c r="AB318">
        <v>0</v>
      </c>
    </row>
    <row r="319" spans="1:28">
      <c r="A319" s="3" t="s">
        <v>1839</v>
      </c>
      <c r="B319" t="s">
        <v>1840</v>
      </c>
      <c r="C319" t="s">
        <v>1776</v>
      </c>
      <c r="D319">
        <f>COUNTIF(PythonData!A73:C73,'Label to number'!$U$146)</f>
        <v>1</v>
      </c>
      <c r="E319">
        <f>VLOOKUP('Original Data'!U73,'Label to number'!$A$2:$B$11,2,FALSE)</f>
        <v>4</v>
      </c>
      <c r="F319">
        <f>LOG('Original Data'!V73,'Label to number'!$D$3)</f>
        <v>0.85973344056854151</v>
      </c>
      <c r="G319">
        <f>'Original Data'!V73</f>
        <v>70</v>
      </c>
      <c r="H319">
        <v>40</v>
      </c>
      <c r="I319">
        <v>40</v>
      </c>
      <c r="J319">
        <v>70</v>
      </c>
      <c r="K319">
        <v>50</v>
      </c>
      <c r="L319">
        <v>100</v>
      </c>
      <c r="M319">
        <v>335</v>
      </c>
      <c r="N319" t="s">
        <v>131</v>
      </c>
      <c r="O319">
        <f>VLOOKUP(N319,'Label to number'!$G$2:$H$29,2,FALSE)</f>
        <v>23</v>
      </c>
      <c r="P319" t="s">
        <v>290</v>
      </c>
      <c r="Q319">
        <v>35</v>
      </c>
      <c r="R319">
        <f>IF('Original Data'!AA73&gt;1200000,1,0)</f>
        <v>1</v>
      </c>
      <c r="S319">
        <f>'Original Data'!AA73</f>
        <v>1250000</v>
      </c>
      <c r="T319">
        <v>0.9</v>
      </c>
      <c r="U319" t="s">
        <v>291</v>
      </c>
      <c r="V319" t="s">
        <v>292</v>
      </c>
      <c r="W319">
        <v>50</v>
      </c>
      <c r="X319" t="s">
        <v>67</v>
      </c>
      <c r="Y319" t="s">
        <v>47</v>
      </c>
      <c r="Z319">
        <v>45.5</v>
      </c>
      <c r="AA319">
        <v>1</v>
      </c>
      <c r="AB319">
        <v>0</v>
      </c>
    </row>
    <row r="320" spans="1:28">
      <c r="A320" s="3" t="s">
        <v>1796</v>
      </c>
      <c r="B320" t="s">
        <v>1911</v>
      </c>
      <c r="D320">
        <f>COUNTIF(PythonData!A332:C332,'Label to number'!$U$146)</f>
        <v>0</v>
      </c>
      <c r="E320">
        <f>VLOOKUP('Original Data'!U332,'Label to number'!$A$2:$B$11,2,FALSE)</f>
        <v>4</v>
      </c>
      <c r="F320">
        <f>LOG('Original Data'!V332,'Label to number'!$D$3)</f>
        <v>0.71946688113708268</v>
      </c>
      <c r="G320">
        <f>'Original Data'!V332</f>
        <v>35</v>
      </c>
      <c r="H320">
        <v>50</v>
      </c>
      <c r="I320">
        <v>85</v>
      </c>
      <c r="J320">
        <v>35</v>
      </c>
      <c r="K320">
        <v>85</v>
      </c>
      <c r="L320">
        <v>40</v>
      </c>
      <c r="M320">
        <v>335</v>
      </c>
      <c r="N320" t="s">
        <v>131</v>
      </c>
      <c r="O320">
        <f>VLOOKUP(N320,'Label to number'!$G$2:$H$29,2,FALSE)</f>
        <v>23</v>
      </c>
      <c r="P320" t="s">
        <v>1173</v>
      </c>
      <c r="Q320">
        <v>40</v>
      </c>
      <c r="R320">
        <f>IF('Original Data'!AA332&gt;1200000,1,0)</f>
        <v>0</v>
      </c>
      <c r="S320">
        <f>'Original Data'!AA332</f>
        <v>1059860</v>
      </c>
      <c r="T320">
        <v>0.4</v>
      </c>
      <c r="U320" t="s">
        <v>1174</v>
      </c>
      <c r="V320" t="s">
        <v>1175</v>
      </c>
      <c r="W320">
        <v>50</v>
      </c>
      <c r="X320" t="s">
        <v>46</v>
      </c>
      <c r="Z320">
        <v>51.3</v>
      </c>
      <c r="AA320">
        <v>3</v>
      </c>
      <c r="AB320">
        <v>0</v>
      </c>
    </row>
    <row r="321" spans="1:28">
      <c r="A321" s="3" t="s">
        <v>1987</v>
      </c>
      <c r="B321" t="s">
        <v>1974</v>
      </c>
      <c r="D321">
        <f>COUNTIF(PythonData!A460:C460,'Label to number'!$U$146)</f>
        <v>0</v>
      </c>
      <c r="E321">
        <f>VLOOKUP('Original Data'!U460,'Label to number'!$A$2:$B$11,2,FALSE)</f>
        <v>4</v>
      </c>
      <c r="F321">
        <f>LOG('Original Data'!V460,'Label to number'!$D$3)</f>
        <v>0.85973344056854151</v>
      </c>
      <c r="G321">
        <f>'Original Data'!V460</f>
        <v>70</v>
      </c>
      <c r="H321">
        <v>60</v>
      </c>
      <c r="I321">
        <v>62</v>
      </c>
      <c r="J321">
        <v>40</v>
      </c>
      <c r="K321">
        <v>62</v>
      </c>
      <c r="L321">
        <v>60</v>
      </c>
      <c r="M321">
        <v>334</v>
      </c>
      <c r="N321" t="s">
        <v>81</v>
      </c>
      <c r="O321">
        <f>VLOOKUP(N321,'Label to number'!$G$2:$H$29,2,FALSE)</f>
        <v>13</v>
      </c>
      <c r="P321" t="s">
        <v>1610</v>
      </c>
      <c r="Q321">
        <v>50</v>
      </c>
      <c r="R321">
        <f>IF('Original Data'!AA460&gt;1200000,1,0)</f>
        <v>1</v>
      </c>
      <c r="S321">
        <f>'Original Data'!AA460</f>
        <v>1250000</v>
      </c>
      <c r="T321">
        <v>1</v>
      </c>
      <c r="U321" t="s">
        <v>1611</v>
      </c>
      <c r="V321" t="s">
        <v>1612</v>
      </c>
      <c r="W321">
        <v>50</v>
      </c>
      <c r="X321" t="s">
        <v>46</v>
      </c>
      <c r="Y321" t="s">
        <v>143</v>
      </c>
      <c r="Z321">
        <v>50.5</v>
      </c>
      <c r="AA321">
        <v>4</v>
      </c>
      <c r="AB321">
        <v>0</v>
      </c>
    </row>
    <row r="322" spans="1:28">
      <c r="A322" s="3" t="s">
        <v>1867</v>
      </c>
      <c r="B322" t="s">
        <v>1868</v>
      </c>
      <c r="C322" t="s">
        <v>1869</v>
      </c>
      <c r="D322">
        <f>COUNTIF(PythonData!A101:C101,'Label to number'!$U$146)</f>
        <v>0</v>
      </c>
      <c r="E322">
        <f>VLOOKUP('Original Data'!U101,'Label to number'!$A$2:$B$11,2,FALSE)</f>
        <v>4</v>
      </c>
      <c r="F322">
        <f>LOG('Original Data'!V101,'Label to number'!$D$3)</f>
        <v>0.85973344056854151</v>
      </c>
      <c r="G322">
        <f>'Original Data'!V101</f>
        <v>70</v>
      </c>
      <c r="H322">
        <v>40</v>
      </c>
      <c r="I322">
        <v>30</v>
      </c>
      <c r="J322">
        <v>100</v>
      </c>
      <c r="K322">
        <v>55</v>
      </c>
      <c r="L322">
        <v>55</v>
      </c>
      <c r="M322">
        <v>330</v>
      </c>
      <c r="N322" t="s">
        <v>131</v>
      </c>
      <c r="O322">
        <f>VLOOKUP(N322,'Label to number'!$G$2:$H$29,2,FALSE)</f>
        <v>23</v>
      </c>
      <c r="P322" t="s">
        <v>385</v>
      </c>
      <c r="Q322">
        <v>50</v>
      </c>
      <c r="R322">
        <f>IF('Original Data'!AA101&gt;1200000,1,0)</f>
        <v>0</v>
      </c>
      <c r="S322">
        <f>'Original Data'!AA101</f>
        <v>1000000</v>
      </c>
      <c r="T322">
        <v>0.5</v>
      </c>
      <c r="U322" t="s">
        <v>386</v>
      </c>
      <c r="V322" t="s">
        <v>387</v>
      </c>
      <c r="X322" t="s">
        <v>134</v>
      </c>
      <c r="Z322">
        <v>10.4</v>
      </c>
      <c r="AA322">
        <v>1</v>
      </c>
      <c r="AB322">
        <v>0</v>
      </c>
    </row>
    <row r="323" spans="1:28">
      <c r="A323" s="3" t="s">
        <v>1898</v>
      </c>
      <c r="B323" t="s">
        <v>1910</v>
      </c>
      <c r="C323" t="s">
        <v>1911</v>
      </c>
      <c r="D323">
        <f>COUNTIF(PythonData!A171:C171,'Label to number'!$U$146)</f>
        <v>0</v>
      </c>
      <c r="E323">
        <f>VLOOKUP('Original Data'!U171,'Label to number'!$A$2:$B$11,2,FALSE)</f>
        <v>4</v>
      </c>
      <c r="F323">
        <f>LOG('Original Data'!V171,'Label to number'!$D$3)</f>
        <v>0.85973344056854151</v>
      </c>
      <c r="G323">
        <f>'Original Data'!V171</f>
        <v>70</v>
      </c>
      <c r="H323">
        <v>75</v>
      </c>
      <c r="I323">
        <v>38</v>
      </c>
      <c r="J323">
        <v>67</v>
      </c>
      <c r="K323">
        <v>56</v>
      </c>
      <c r="L323">
        <v>56</v>
      </c>
      <c r="M323">
        <v>330</v>
      </c>
      <c r="N323" t="s">
        <v>131</v>
      </c>
      <c r="O323">
        <f>VLOOKUP(N323,'Label to number'!$G$2:$H$29,2,FALSE)</f>
        <v>23</v>
      </c>
      <c r="P323" t="s">
        <v>628</v>
      </c>
      <c r="Q323">
        <v>38</v>
      </c>
      <c r="R323">
        <f>IF('Original Data'!AA171&gt;1200000,1,0)</f>
        <v>1</v>
      </c>
      <c r="S323">
        <f>'Original Data'!AA171</f>
        <v>1250000</v>
      </c>
      <c r="T323">
        <v>0.5</v>
      </c>
      <c r="U323" t="s">
        <v>629</v>
      </c>
      <c r="V323" t="s">
        <v>630</v>
      </c>
      <c r="W323">
        <v>50</v>
      </c>
      <c r="X323" t="s">
        <v>67</v>
      </c>
      <c r="Y323" t="s">
        <v>134</v>
      </c>
      <c r="Z323">
        <v>12</v>
      </c>
      <c r="AA323">
        <v>2</v>
      </c>
      <c r="AB323">
        <v>0</v>
      </c>
    </row>
    <row r="324" spans="1:28">
      <c r="A324" s="3" t="s">
        <v>1821</v>
      </c>
      <c r="B324" t="s">
        <v>1899</v>
      </c>
      <c r="C324" t="s">
        <v>1932</v>
      </c>
      <c r="D324">
        <f>COUNTIF(PythonData!A217:C217,'Label to number'!$U$146)</f>
        <v>0</v>
      </c>
      <c r="E324">
        <f>VLOOKUP('Original Data'!U217,'Label to number'!$A$2:$B$11,2,FALSE)</f>
        <v>4</v>
      </c>
      <c r="F324">
        <f>LOG('Original Data'!V217,'Label to number'!$D$3)</f>
        <v>0.85973344056854151</v>
      </c>
      <c r="G324">
        <f>'Original Data'!V217</f>
        <v>70</v>
      </c>
      <c r="H324">
        <v>60</v>
      </c>
      <c r="I324">
        <v>80</v>
      </c>
      <c r="J324">
        <v>40</v>
      </c>
      <c r="K324">
        <v>50</v>
      </c>
      <c r="L324">
        <v>50</v>
      </c>
      <c r="M324">
        <v>330</v>
      </c>
      <c r="N324" t="s">
        <v>81</v>
      </c>
      <c r="O324">
        <f>VLOOKUP(N324,'Label to number'!$G$2:$H$29,2,FALSE)</f>
        <v>13</v>
      </c>
      <c r="P324" t="s">
        <v>783</v>
      </c>
      <c r="Q324">
        <v>50</v>
      </c>
      <c r="R324">
        <f>IF('Original Data'!AA217&gt;1200000,1,0)</f>
        <v>0</v>
      </c>
      <c r="S324">
        <f>'Original Data'!AA217</f>
        <v>1000000</v>
      </c>
      <c r="T324">
        <v>0.6</v>
      </c>
      <c r="U324" t="s">
        <v>784</v>
      </c>
      <c r="V324" t="s">
        <v>785</v>
      </c>
      <c r="W324">
        <v>50</v>
      </c>
      <c r="X324" t="s">
        <v>102</v>
      </c>
      <c r="Z324">
        <v>8.8000000000000007</v>
      </c>
      <c r="AA324">
        <v>2</v>
      </c>
      <c r="AB324">
        <v>0</v>
      </c>
    </row>
    <row r="325" spans="1:28">
      <c r="A325" s="3" t="s">
        <v>1827</v>
      </c>
      <c r="B325" t="s">
        <v>1789</v>
      </c>
      <c r="C325" t="s">
        <v>1909</v>
      </c>
      <c r="D325">
        <f>COUNTIF(PythonData!A226:C226,'Label to number'!$U$146)</f>
        <v>0</v>
      </c>
      <c r="E325">
        <f>VLOOKUP('Original Data'!U226,'Label to number'!$A$2:$B$11,2,FALSE)</f>
        <v>4</v>
      </c>
      <c r="F325">
        <f>LOG('Original Data'!V226,'Label to number'!$D$3)</f>
        <v>0.85973344056854151</v>
      </c>
      <c r="G325">
        <f>'Original Data'!V226</f>
        <v>70</v>
      </c>
      <c r="H325">
        <v>45</v>
      </c>
      <c r="I325">
        <v>55</v>
      </c>
      <c r="J325">
        <v>75</v>
      </c>
      <c r="K325">
        <v>65</v>
      </c>
      <c r="L325">
        <v>45</v>
      </c>
      <c r="M325">
        <v>330</v>
      </c>
      <c r="N325" t="s">
        <v>42</v>
      </c>
      <c r="O325">
        <f>VLOOKUP(N325,'Label to number'!$G$2:$H$29,2,FALSE)</f>
        <v>5</v>
      </c>
      <c r="P325" t="s">
        <v>815</v>
      </c>
      <c r="Q325">
        <v>45</v>
      </c>
      <c r="R325">
        <f>IF('Original Data'!AA226&gt;1200000,1,0)</f>
        <v>0</v>
      </c>
      <c r="S325">
        <f>'Original Data'!AA226</f>
        <v>800000</v>
      </c>
      <c r="T325">
        <v>0.9</v>
      </c>
      <c r="U325" t="s">
        <v>816</v>
      </c>
      <c r="V325" t="s">
        <v>817</v>
      </c>
      <c r="W325">
        <v>50</v>
      </c>
      <c r="X325" t="s">
        <v>143</v>
      </c>
      <c r="Y325" t="s">
        <v>62</v>
      </c>
      <c r="Z325">
        <v>16</v>
      </c>
      <c r="AA325">
        <v>2</v>
      </c>
      <c r="AB325">
        <v>0</v>
      </c>
    </row>
    <row r="326" spans="1:28">
      <c r="A326" s="3" t="s">
        <v>1883</v>
      </c>
      <c r="B326" t="s">
        <v>1830</v>
      </c>
      <c r="C326" t="s">
        <v>1792</v>
      </c>
      <c r="D326">
        <f>COUNTIF(PythonData!A229:C229,'Label to number'!$U$146)</f>
        <v>0</v>
      </c>
      <c r="E326">
        <f>VLOOKUP('Original Data'!U229,'Label to number'!$A$2:$B$11,2,FALSE)</f>
        <v>4</v>
      </c>
      <c r="F326">
        <f>LOG('Original Data'!V229,'Label to number'!$D$3)</f>
        <v>0.71946688113708268</v>
      </c>
      <c r="G326">
        <f>'Original Data'!V229</f>
        <v>35</v>
      </c>
      <c r="H326">
        <v>45</v>
      </c>
      <c r="I326">
        <v>60</v>
      </c>
      <c r="J326">
        <v>65</v>
      </c>
      <c r="K326">
        <v>80</v>
      </c>
      <c r="L326">
        <v>50</v>
      </c>
      <c r="M326">
        <v>330</v>
      </c>
      <c r="N326" t="s">
        <v>81</v>
      </c>
      <c r="O326">
        <f>VLOOKUP(N326,'Label to number'!$G$2:$H$29,2,FALSE)</f>
        <v>13</v>
      </c>
      <c r="P326" t="s">
        <v>827</v>
      </c>
      <c r="Q326">
        <v>30</v>
      </c>
      <c r="R326">
        <f>IF('Original Data'!AA229&gt;1200000,1,0)</f>
        <v>1</v>
      </c>
      <c r="S326">
        <f>'Original Data'!AA229</f>
        <v>1250000</v>
      </c>
      <c r="T326">
        <v>0.6</v>
      </c>
      <c r="U326" t="s">
        <v>828</v>
      </c>
      <c r="V326" t="s">
        <v>829</v>
      </c>
      <c r="W326">
        <v>50</v>
      </c>
      <c r="X326" t="s">
        <v>112</v>
      </c>
      <c r="Y326" t="s">
        <v>56</v>
      </c>
      <c r="Z326">
        <v>10.8</v>
      </c>
      <c r="AA326">
        <v>2</v>
      </c>
      <c r="AB326">
        <v>0</v>
      </c>
    </row>
    <row r="327" spans="1:28">
      <c r="A327" s="3" t="s">
        <v>1821</v>
      </c>
      <c r="B327" t="s">
        <v>1843</v>
      </c>
      <c r="D327">
        <f>COUNTIF(PythonData!A232:C232,'Label to number'!$U$146)</f>
        <v>0</v>
      </c>
      <c r="E327">
        <f>VLOOKUP('Original Data'!U232,'Label to number'!$A$2:$B$11,2,FALSE)</f>
        <v>4</v>
      </c>
      <c r="F327">
        <f>LOG('Original Data'!V232,'Label to number'!$D$3)</f>
        <v>0.85973344056854151</v>
      </c>
      <c r="G327">
        <f>'Original Data'!V232</f>
        <v>70</v>
      </c>
      <c r="H327">
        <v>90</v>
      </c>
      <c r="I327">
        <v>60</v>
      </c>
      <c r="J327">
        <v>40</v>
      </c>
      <c r="K327">
        <v>40</v>
      </c>
      <c r="L327">
        <v>40</v>
      </c>
      <c r="M327">
        <v>330</v>
      </c>
      <c r="N327" t="s">
        <v>81</v>
      </c>
      <c r="O327">
        <f>VLOOKUP(N327,'Label to number'!$G$2:$H$29,2,FALSE)</f>
        <v>13</v>
      </c>
      <c r="P327" t="s">
        <v>835</v>
      </c>
      <c r="Q327">
        <v>60</v>
      </c>
      <c r="R327">
        <f>IF('Original Data'!AA232&gt;1200000,1,0)</f>
        <v>0</v>
      </c>
      <c r="S327">
        <f>'Original Data'!AA232</f>
        <v>1000000</v>
      </c>
      <c r="T327">
        <v>0.5</v>
      </c>
      <c r="U327" t="s">
        <v>836</v>
      </c>
      <c r="V327" t="s">
        <v>837</v>
      </c>
      <c r="W327">
        <v>50</v>
      </c>
      <c r="X327" t="s">
        <v>142</v>
      </c>
      <c r="Z327">
        <v>33.5</v>
      </c>
      <c r="AA327">
        <v>2</v>
      </c>
      <c r="AB327">
        <v>0</v>
      </c>
    </row>
    <row r="328" spans="1:28">
      <c r="A328" s="3" t="s">
        <v>1918</v>
      </c>
      <c r="B328" t="s">
        <v>1878</v>
      </c>
      <c r="C328" t="s">
        <v>1945</v>
      </c>
      <c r="D328">
        <f>COUNTIF(PythonData!A305:C305,'Label to number'!$U$146)</f>
        <v>0</v>
      </c>
      <c r="E328">
        <f>VLOOKUP('Original Data'!U305,'Label to number'!$A$2:$B$11,2,FALSE)</f>
        <v>7</v>
      </c>
      <c r="F328">
        <f>LOG('Original Data'!V305,'Label to number'!$D$3)</f>
        <v>0.71946688113708268</v>
      </c>
      <c r="G328">
        <f>'Original Data'!V305</f>
        <v>35</v>
      </c>
      <c r="H328">
        <v>50</v>
      </c>
      <c r="I328">
        <v>70</v>
      </c>
      <c r="J328">
        <v>30</v>
      </c>
      <c r="K328">
        <v>40</v>
      </c>
      <c r="L328">
        <v>40</v>
      </c>
      <c r="M328">
        <v>330</v>
      </c>
      <c r="N328" t="s">
        <v>273</v>
      </c>
      <c r="O328">
        <f>VLOOKUP(N328,'Label to number'!$G$2:$H$29,2,FALSE)</f>
        <v>22</v>
      </c>
      <c r="P328" t="s">
        <v>1081</v>
      </c>
      <c r="Q328">
        <v>100</v>
      </c>
      <c r="R328">
        <f>IF('Original Data'!AA305&gt;1200000,1,0)</f>
        <v>1</v>
      </c>
      <c r="S328">
        <f>'Original Data'!AA305</f>
        <v>1250000</v>
      </c>
      <c r="T328">
        <v>0.4</v>
      </c>
      <c r="U328" t="s">
        <v>1082</v>
      </c>
      <c r="V328" t="s">
        <v>1083</v>
      </c>
      <c r="W328">
        <v>50</v>
      </c>
      <c r="X328" t="s">
        <v>323</v>
      </c>
      <c r="Y328" t="s">
        <v>300</v>
      </c>
      <c r="Z328">
        <v>60</v>
      </c>
      <c r="AA328">
        <v>3</v>
      </c>
      <c r="AB328">
        <v>0</v>
      </c>
    </row>
    <row r="329" spans="1:28">
      <c r="A329" s="3" t="s">
        <v>1851</v>
      </c>
      <c r="B329" t="s">
        <v>1846</v>
      </c>
      <c r="C329" t="s">
        <v>1838</v>
      </c>
      <c r="D329">
        <f>COUNTIF(PythonData!A326:C326,'Label to number'!$U$146)</f>
        <v>0</v>
      </c>
      <c r="E329">
        <f>VLOOKUP('Original Data'!U326,'Label to number'!$A$2:$B$11,2,FALSE)</f>
        <v>4</v>
      </c>
      <c r="F329">
        <f>LOG('Original Data'!V326,'Label to number'!$D$3)</f>
        <v>0.85973344056854151</v>
      </c>
      <c r="G329">
        <f>'Original Data'!V326</f>
        <v>70</v>
      </c>
      <c r="H329">
        <v>60</v>
      </c>
      <c r="I329">
        <v>25</v>
      </c>
      <c r="J329">
        <v>60</v>
      </c>
      <c r="K329">
        <v>70</v>
      </c>
      <c r="L329">
        <v>80</v>
      </c>
      <c r="M329">
        <v>330</v>
      </c>
      <c r="N329" t="s">
        <v>75</v>
      </c>
      <c r="O329">
        <f>VLOOKUP(N329,'Label to number'!$G$2:$H$29,2,FALSE)</f>
        <v>28</v>
      </c>
      <c r="P329" t="s">
        <v>1153</v>
      </c>
      <c r="Q329">
        <v>35</v>
      </c>
      <c r="R329">
        <f>IF('Original Data'!AA326&gt;1200000,1,0)</f>
        <v>0</v>
      </c>
      <c r="S329">
        <f>'Original Data'!AA326</f>
        <v>800000</v>
      </c>
      <c r="T329">
        <v>0.7</v>
      </c>
      <c r="U329" t="s">
        <v>1154</v>
      </c>
      <c r="V329" t="s">
        <v>1155</v>
      </c>
      <c r="W329">
        <v>50</v>
      </c>
      <c r="X329" t="s">
        <v>266</v>
      </c>
      <c r="Z329">
        <v>30.6</v>
      </c>
      <c r="AA329">
        <v>3</v>
      </c>
      <c r="AB329">
        <v>0</v>
      </c>
    </row>
    <row r="330" spans="1:28">
      <c r="A330" s="3" t="s">
        <v>1885</v>
      </c>
      <c r="B330" t="s">
        <v>1852</v>
      </c>
      <c r="D330">
        <f>COUNTIF(PythonData!A371:C371,'Label to number'!$U$146)</f>
        <v>0</v>
      </c>
      <c r="E330">
        <f>VLOOKUP('Original Data'!U371,'Label to number'!$A$2:$B$11,2,FALSE)</f>
        <v>4</v>
      </c>
      <c r="F330">
        <f>LOG('Original Data'!V371,'Label to number'!$D$3)</f>
        <v>0.85973344056854151</v>
      </c>
      <c r="G330">
        <f>'Original Data'!V371</f>
        <v>70</v>
      </c>
      <c r="H330">
        <v>43</v>
      </c>
      <c r="I330">
        <v>30</v>
      </c>
      <c r="J330">
        <v>97</v>
      </c>
      <c r="K330">
        <v>40</v>
      </c>
      <c r="L330">
        <v>65</v>
      </c>
      <c r="M330">
        <v>330</v>
      </c>
      <c r="N330" t="s">
        <v>377</v>
      </c>
      <c r="O330">
        <f>VLOOKUP(N330,'Label to number'!$G$2:$H$29,2,FALSE)</f>
        <v>26</v>
      </c>
      <c r="P330" t="s">
        <v>1309</v>
      </c>
      <c r="Q330">
        <v>55</v>
      </c>
      <c r="R330">
        <f>IF('Original Data'!AA371&gt;1200000,1,0)</f>
        <v>0</v>
      </c>
      <c r="S330">
        <f>'Original Data'!AA371</f>
        <v>800000</v>
      </c>
      <c r="T330">
        <v>0.6</v>
      </c>
      <c r="U330" t="s">
        <v>1310</v>
      </c>
      <c r="V330" t="s">
        <v>1311</v>
      </c>
      <c r="W330">
        <v>24.6</v>
      </c>
      <c r="X330" t="s">
        <v>67</v>
      </c>
      <c r="Z330">
        <v>8.6999999999999993</v>
      </c>
      <c r="AA330">
        <v>3</v>
      </c>
      <c r="AB330">
        <v>0</v>
      </c>
    </row>
    <row r="331" spans="1:28">
      <c r="A331" s="3" t="s">
        <v>1885</v>
      </c>
      <c r="B331" t="s">
        <v>1886</v>
      </c>
      <c r="D331">
        <f>COUNTIF(PythonData!A419:C419,'Label to number'!$U$146)</f>
        <v>0</v>
      </c>
      <c r="E331">
        <f>VLOOKUP('Original Data'!U419,'Label to number'!$A$2:$B$11,2,FALSE)</f>
        <v>4</v>
      </c>
      <c r="F331">
        <f>LOG('Original Data'!V419,'Label to number'!$D$3)</f>
        <v>0.85973344056854151</v>
      </c>
      <c r="G331">
        <f>'Original Data'!V419</f>
        <v>70</v>
      </c>
      <c r="H331">
        <v>55</v>
      </c>
      <c r="I331">
        <v>65</v>
      </c>
      <c r="J331">
        <v>85</v>
      </c>
      <c r="K331">
        <v>60</v>
      </c>
      <c r="L331">
        <v>30</v>
      </c>
      <c r="M331">
        <v>330</v>
      </c>
      <c r="N331" t="s">
        <v>131</v>
      </c>
      <c r="O331">
        <f>VLOOKUP(N331,'Label to number'!$G$2:$H$29,2,FALSE)</f>
        <v>23</v>
      </c>
      <c r="P331" t="s">
        <v>1469</v>
      </c>
      <c r="Q331">
        <v>35</v>
      </c>
      <c r="R331">
        <f>IF('Original Data'!AA419&gt;1200000,1,0)</f>
        <v>0</v>
      </c>
      <c r="S331">
        <f>'Original Data'!AA419</f>
        <v>1000000</v>
      </c>
      <c r="T331">
        <v>0.7</v>
      </c>
      <c r="U331" t="s">
        <v>1470</v>
      </c>
      <c r="V331" t="s">
        <v>1471</v>
      </c>
      <c r="W331">
        <v>50</v>
      </c>
      <c r="X331" t="s">
        <v>67</v>
      </c>
      <c r="Z331">
        <v>29.5</v>
      </c>
      <c r="AA331">
        <v>4</v>
      </c>
      <c r="AB331">
        <v>0</v>
      </c>
    </row>
    <row r="332" spans="1:28">
      <c r="A332" s="3" t="s">
        <v>1936</v>
      </c>
      <c r="B332" t="s">
        <v>1820</v>
      </c>
      <c r="D332">
        <f>COUNTIF(PythonData!A450:C450,'Label to number'!$U$146)</f>
        <v>0</v>
      </c>
      <c r="E332">
        <f>VLOOKUP('Original Data'!U450,'Label to number'!$A$2:$B$11,2,FALSE)</f>
        <v>6</v>
      </c>
      <c r="F332">
        <f>LOG('Original Data'!V450,'Label to number'!$D$3)</f>
        <v>0.85973344056854151</v>
      </c>
      <c r="G332">
        <f>'Original Data'!V450</f>
        <v>70</v>
      </c>
      <c r="H332">
        <v>68</v>
      </c>
      <c r="I332">
        <v>72</v>
      </c>
      <c r="J332">
        <v>32</v>
      </c>
      <c r="K332">
        <v>38</v>
      </c>
      <c r="L332">
        <v>42</v>
      </c>
      <c r="M332">
        <v>330</v>
      </c>
      <c r="N332" t="s">
        <v>1577</v>
      </c>
      <c r="O332">
        <f>VLOOKUP(N332,'Label to number'!$G$2:$H$29,2,FALSE)</f>
        <v>17</v>
      </c>
      <c r="P332" t="s">
        <v>1578</v>
      </c>
      <c r="Q332">
        <v>78</v>
      </c>
      <c r="R332">
        <f>IF('Original Data'!AA450&gt;1200000,1,0)</f>
        <v>1</v>
      </c>
      <c r="S332">
        <f>'Original Data'!AA450</f>
        <v>1250000</v>
      </c>
      <c r="T332">
        <v>0.8</v>
      </c>
      <c r="U332" t="s">
        <v>1579</v>
      </c>
      <c r="V332" t="s">
        <v>1580</v>
      </c>
      <c r="W332">
        <v>50</v>
      </c>
      <c r="X332" t="s">
        <v>142</v>
      </c>
      <c r="Z332">
        <v>49.5</v>
      </c>
      <c r="AA332">
        <v>4</v>
      </c>
      <c r="AB332">
        <v>0</v>
      </c>
    </row>
    <row r="333" spans="1:28">
      <c r="A333" s="3" t="s">
        <v>1961</v>
      </c>
      <c r="B333" t="s">
        <v>1783</v>
      </c>
      <c r="C333" t="s">
        <v>1908</v>
      </c>
      <c r="D333">
        <f>COUNTIF(PythonData!A452:C452,'Label to number'!$U$146)</f>
        <v>0</v>
      </c>
      <c r="E333">
        <f>VLOOKUP('Original Data'!U452,'Label to number'!$A$2:$B$11,2,FALSE)</f>
        <v>4</v>
      </c>
      <c r="F333">
        <f>LOG('Original Data'!V452,'Label to number'!$D$3)</f>
        <v>0.85973344056854151</v>
      </c>
      <c r="G333">
        <f>'Original Data'!V452</f>
        <v>70</v>
      </c>
      <c r="H333">
        <v>40</v>
      </c>
      <c r="I333">
        <v>50</v>
      </c>
      <c r="J333">
        <v>65</v>
      </c>
      <c r="K333">
        <v>30</v>
      </c>
      <c r="L333">
        <v>55</v>
      </c>
      <c r="M333">
        <v>330</v>
      </c>
      <c r="N333" t="s">
        <v>81</v>
      </c>
      <c r="O333">
        <f>VLOOKUP(N333,'Label to number'!$G$2:$H$29,2,FALSE)</f>
        <v>13</v>
      </c>
      <c r="P333" t="s">
        <v>1585</v>
      </c>
      <c r="Q333">
        <v>90</v>
      </c>
      <c r="R333">
        <f>IF('Original Data'!AA452&gt;1200000,1,0)</f>
        <v>1</v>
      </c>
      <c r="S333">
        <f>'Original Data'!AA452</f>
        <v>1250000</v>
      </c>
      <c r="T333">
        <v>0.8</v>
      </c>
      <c r="U333" t="s">
        <v>1586</v>
      </c>
      <c r="V333" t="s">
        <v>1587</v>
      </c>
      <c r="W333">
        <v>50</v>
      </c>
      <c r="X333" t="s">
        <v>47</v>
      </c>
      <c r="Y333" t="s">
        <v>79</v>
      </c>
      <c r="Z333">
        <v>12</v>
      </c>
      <c r="AA333">
        <v>4</v>
      </c>
      <c r="AB333">
        <v>0</v>
      </c>
    </row>
    <row r="334" spans="1:28">
      <c r="A334" s="3" t="s">
        <v>1885</v>
      </c>
      <c r="B334" t="s">
        <v>1960</v>
      </c>
      <c r="C334" t="s">
        <v>1886</v>
      </c>
      <c r="D334">
        <f>COUNTIF(PythonData!A457:C457,'Label to number'!$U$146)</f>
        <v>0</v>
      </c>
      <c r="E334">
        <f>VLOOKUP('Original Data'!U457,'Label to number'!$A$2:$B$11,2,FALSE)</f>
        <v>4</v>
      </c>
      <c r="F334">
        <f>LOG('Original Data'!V457,'Label to number'!$D$3)</f>
        <v>0.85973344056854151</v>
      </c>
      <c r="G334">
        <f>'Original Data'!V457</f>
        <v>70</v>
      </c>
      <c r="H334">
        <v>49</v>
      </c>
      <c r="I334">
        <v>49</v>
      </c>
      <c r="J334">
        <v>66</v>
      </c>
      <c r="K334">
        <v>49</v>
      </c>
      <c r="L334">
        <v>61</v>
      </c>
      <c r="M334">
        <v>330</v>
      </c>
      <c r="N334" t="s">
        <v>131</v>
      </c>
      <c r="O334">
        <f>VLOOKUP(N334,'Label to number'!$G$2:$H$29,2,FALSE)</f>
        <v>23</v>
      </c>
      <c r="P334" t="s">
        <v>1601</v>
      </c>
      <c r="Q334">
        <v>56</v>
      </c>
      <c r="R334">
        <f>IF('Original Data'!AA457&gt;1200000,1,0)</f>
        <v>0</v>
      </c>
      <c r="S334">
        <f>'Original Data'!AA457</f>
        <v>600000</v>
      </c>
      <c r="T334">
        <v>0.4</v>
      </c>
      <c r="U334" t="s">
        <v>1602</v>
      </c>
      <c r="V334" t="s">
        <v>1603</v>
      </c>
      <c r="W334">
        <v>50</v>
      </c>
      <c r="X334" t="s">
        <v>67</v>
      </c>
      <c r="Z334">
        <v>7</v>
      </c>
      <c r="AA334">
        <v>4</v>
      </c>
      <c r="AB334">
        <v>0</v>
      </c>
    </row>
    <row r="335" spans="1:28">
      <c r="A335" s="3" t="s">
        <v>1854</v>
      </c>
      <c r="B335" t="s">
        <v>1869</v>
      </c>
      <c r="C335" t="s">
        <v>1908</v>
      </c>
      <c r="D335">
        <f>COUNTIF(PythonData!A435:C435,'Label to number'!$U$146)</f>
        <v>0</v>
      </c>
      <c r="E335">
        <f>VLOOKUP('Original Data'!U435,'Label to number'!$A$2:$B$11,2,FALSE)</f>
        <v>4</v>
      </c>
      <c r="F335">
        <f>LOG('Original Data'!V435,'Label to number'!$D$3)</f>
        <v>0.85973344056854151</v>
      </c>
      <c r="G335">
        <f>'Original Data'!V435</f>
        <v>70</v>
      </c>
      <c r="H335">
        <v>63</v>
      </c>
      <c r="I335">
        <v>63</v>
      </c>
      <c r="J335">
        <v>74</v>
      </c>
      <c r="K335">
        <v>41</v>
      </c>
      <c r="L335">
        <v>41</v>
      </c>
      <c r="M335">
        <v>329</v>
      </c>
      <c r="N335" t="s">
        <v>377</v>
      </c>
      <c r="O335">
        <f>VLOOKUP(N335,'Label to number'!$G$2:$H$29,2,FALSE)</f>
        <v>26</v>
      </c>
      <c r="P335" t="s">
        <v>1523</v>
      </c>
      <c r="Q335">
        <v>47</v>
      </c>
      <c r="R335">
        <f>IF('Original Data'!AA435&gt;1200000,1,0)</f>
        <v>0</v>
      </c>
      <c r="S335">
        <f>'Original Data'!AA435</f>
        <v>1000000</v>
      </c>
      <c r="T335">
        <v>0.4</v>
      </c>
      <c r="U335" t="s">
        <v>1524</v>
      </c>
      <c r="V335" t="s">
        <v>1525</v>
      </c>
      <c r="W335">
        <v>50</v>
      </c>
      <c r="X335" t="s">
        <v>47</v>
      </c>
      <c r="Y335" t="s">
        <v>112</v>
      </c>
      <c r="Z335">
        <v>19.2</v>
      </c>
      <c r="AA335">
        <v>4</v>
      </c>
      <c r="AB335">
        <v>0</v>
      </c>
    </row>
    <row r="336" spans="1:28">
      <c r="A336" s="3" t="s">
        <v>1863</v>
      </c>
      <c r="B336" t="s">
        <v>1864</v>
      </c>
      <c r="C336" t="s">
        <v>1834</v>
      </c>
      <c r="D336">
        <f>COUNTIF(PythonData!A97:C97,'Label to number'!$U$146)</f>
        <v>0</v>
      </c>
      <c r="E336">
        <f>VLOOKUP('Original Data'!U97,'Label to number'!$A$2:$B$11,2,FALSE)</f>
        <v>4</v>
      </c>
      <c r="F336">
        <f>LOG('Original Data'!V97,'Label to number'!$D$3)</f>
        <v>0.85973344056854151</v>
      </c>
      <c r="G336">
        <f>'Original Data'!V97</f>
        <v>70</v>
      </c>
      <c r="H336">
        <v>60</v>
      </c>
      <c r="I336">
        <v>48</v>
      </c>
      <c r="J336">
        <v>42</v>
      </c>
      <c r="K336">
        <v>43</v>
      </c>
      <c r="L336">
        <v>90</v>
      </c>
      <c r="M336">
        <v>328</v>
      </c>
      <c r="N336" t="s">
        <v>131</v>
      </c>
      <c r="O336">
        <f>VLOOKUP(N336,'Label to number'!$G$2:$H$29,2,FALSE)</f>
        <v>23</v>
      </c>
      <c r="P336" t="s">
        <v>371</v>
      </c>
      <c r="Q336">
        <v>45</v>
      </c>
      <c r="R336">
        <f>IF('Original Data'!AA97&gt;1200000,1,0)</f>
        <v>0</v>
      </c>
      <c r="S336">
        <f>'Original Data'!AA97</f>
        <v>1000000</v>
      </c>
      <c r="T336">
        <v>1</v>
      </c>
      <c r="U336" t="s">
        <v>372</v>
      </c>
      <c r="V336" t="s">
        <v>373</v>
      </c>
      <c r="W336">
        <v>50</v>
      </c>
      <c r="X336" t="s">
        <v>266</v>
      </c>
      <c r="Z336">
        <v>32.4</v>
      </c>
      <c r="AA336">
        <v>1</v>
      </c>
      <c r="AB336">
        <v>0</v>
      </c>
    </row>
    <row r="337" spans="1:28">
      <c r="A337" s="3" t="s">
        <v>1848</v>
      </c>
      <c r="B337" t="s">
        <v>1842</v>
      </c>
      <c r="C337" t="s">
        <v>1849</v>
      </c>
      <c r="D337">
        <f>COUNTIF(PythonData!A82:C82,'Label to number'!$U$146)</f>
        <v>0</v>
      </c>
      <c r="E337">
        <f>VLOOKUP('Original Data'!U82,'Label to number'!$A$2:$B$11,2,FALSE)</f>
        <v>4</v>
      </c>
      <c r="F337">
        <f>LOG('Original Data'!V82,'Label to number'!$D$3)</f>
        <v>0.85973344056854151</v>
      </c>
      <c r="G337">
        <f>'Original Data'!V82</f>
        <v>70</v>
      </c>
      <c r="H337">
        <v>25</v>
      </c>
      <c r="I337">
        <v>35</v>
      </c>
      <c r="J337">
        <v>45</v>
      </c>
      <c r="K337">
        <v>95</v>
      </c>
      <c r="L337">
        <v>55</v>
      </c>
      <c r="M337">
        <v>325</v>
      </c>
      <c r="N337" t="s">
        <v>131</v>
      </c>
      <c r="O337">
        <f>VLOOKUP(N337,'Label to number'!$G$2:$H$29,2,FALSE)</f>
        <v>23</v>
      </c>
      <c r="P337" t="s">
        <v>320</v>
      </c>
      <c r="Q337">
        <v>70</v>
      </c>
      <c r="R337">
        <f>IF('Original Data'!AA82&gt;1200000,1,0)</f>
        <v>0</v>
      </c>
      <c r="S337">
        <f>'Original Data'!AA82</f>
        <v>1000000</v>
      </c>
      <c r="T337">
        <v>0.3</v>
      </c>
      <c r="U337" t="s">
        <v>321</v>
      </c>
      <c r="V337" t="s">
        <v>322</v>
      </c>
      <c r="X337" t="s">
        <v>134</v>
      </c>
      <c r="Y337" t="s">
        <v>323</v>
      </c>
      <c r="Z337">
        <v>6</v>
      </c>
      <c r="AA337">
        <v>1</v>
      </c>
      <c r="AB337">
        <v>0</v>
      </c>
    </row>
    <row r="338" spans="1:28">
      <c r="A338" s="3" t="s">
        <v>1851</v>
      </c>
      <c r="B338" t="s">
        <v>1852</v>
      </c>
      <c r="C338" t="s">
        <v>1853</v>
      </c>
      <c r="D338">
        <f>COUNTIF(PythonData!A87:C87,'Label to number'!$U$146)</f>
        <v>0</v>
      </c>
      <c r="E338">
        <f>VLOOKUP('Original Data'!U87,'Label to number'!$A$2:$B$11,2,FALSE)</f>
        <v>4</v>
      </c>
      <c r="F338">
        <f>LOG('Original Data'!V87,'Label to number'!$D$3)</f>
        <v>0.85973344056854151</v>
      </c>
      <c r="G338">
        <f>'Original Data'!V87</f>
        <v>70</v>
      </c>
      <c r="H338">
        <v>65</v>
      </c>
      <c r="I338">
        <v>45</v>
      </c>
      <c r="J338">
        <v>45</v>
      </c>
      <c r="K338">
        <v>45</v>
      </c>
      <c r="L338">
        <v>70</v>
      </c>
      <c r="M338">
        <v>325</v>
      </c>
      <c r="N338" t="s">
        <v>131</v>
      </c>
      <c r="O338">
        <f>VLOOKUP(N338,'Label to number'!$G$2:$H$29,2,FALSE)</f>
        <v>23</v>
      </c>
      <c r="P338" t="s">
        <v>338</v>
      </c>
      <c r="Q338">
        <v>55</v>
      </c>
      <c r="R338">
        <f>IF('Original Data'!AA87&gt;1200000,1,0)</f>
        <v>0</v>
      </c>
      <c r="S338">
        <f>'Original Data'!AA87</f>
        <v>1000000</v>
      </c>
      <c r="T338">
        <v>1.1000000000000001</v>
      </c>
      <c r="U338" t="s">
        <v>339</v>
      </c>
      <c r="V338" t="s">
        <v>340</v>
      </c>
      <c r="W338">
        <v>50</v>
      </c>
      <c r="X338" t="s">
        <v>67</v>
      </c>
      <c r="Z338">
        <v>90</v>
      </c>
      <c r="AA338">
        <v>1</v>
      </c>
      <c r="AB338">
        <v>0</v>
      </c>
    </row>
    <row r="339" spans="1:28">
      <c r="A339" s="3" t="s">
        <v>1854</v>
      </c>
      <c r="B339" t="s">
        <v>1855</v>
      </c>
      <c r="C339" t="s">
        <v>1856</v>
      </c>
      <c r="D339">
        <f>COUNTIF(PythonData!A89:C89,'Label to number'!$U$146)</f>
        <v>0</v>
      </c>
      <c r="E339">
        <f>VLOOKUP('Original Data'!U89,'Label to number'!$A$2:$B$11,2,FALSE)</f>
        <v>4</v>
      </c>
      <c r="F339">
        <f>LOG('Original Data'!V89,'Label to number'!$D$3)</f>
        <v>0.85973344056854151</v>
      </c>
      <c r="G339">
        <f>'Original Data'!V89</f>
        <v>70</v>
      </c>
      <c r="H339">
        <v>80</v>
      </c>
      <c r="I339">
        <v>80</v>
      </c>
      <c r="J339">
        <v>25</v>
      </c>
      <c r="K339">
        <v>40</v>
      </c>
      <c r="L339">
        <v>50</v>
      </c>
      <c r="M339">
        <v>325</v>
      </c>
      <c r="N339" t="s">
        <v>131</v>
      </c>
      <c r="O339">
        <f>VLOOKUP(N339,'Label to number'!$G$2:$H$29,2,FALSE)</f>
        <v>23</v>
      </c>
      <c r="P339" t="s">
        <v>344</v>
      </c>
      <c r="Q339">
        <v>50</v>
      </c>
      <c r="R339">
        <f>IF('Original Data'!AA89&gt;1200000,1,0)</f>
        <v>0</v>
      </c>
      <c r="S339">
        <f>'Original Data'!AA89</f>
        <v>1000000</v>
      </c>
      <c r="U339" t="s">
        <v>345</v>
      </c>
      <c r="V339" t="s">
        <v>346</v>
      </c>
      <c r="W339">
        <v>50</v>
      </c>
      <c r="X339" t="s">
        <v>47</v>
      </c>
      <c r="Y339" t="s">
        <v>47</v>
      </c>
      <c r="AA339">
        <v>1</v>
      </c>
      <c r="AB339">
        <v>0</v>
      </c>
    </row>
    <row r="340" spans="1:28">
      <c r="A340" s="3" t="s">
        <v>1865</v>
      </c>
      <c r="B340" t="s">
        <v>1866</v>
      </c>
      <c r="C340" t="s">
        <v>1801</v>
      </c>
      <c r="D340">
        <f>COUNTIF(PythonData!A99:C99,'Label to number'!$U$146)</f>
        <v>0</v>
      </c>
      <c r="E340">
        <f>VLOOKUP('Original Data'!U99,'Label to number'!$A$2:$B$11,2,FALSE)</f>
        <v>4</v>
      </c>
      <c r="F340">
        <f>LOG('Original Data'!V99,'Label to number'!$D$3)</f>
        <v>0.85973344056854151</v>
      </c>
      <c r="G340">
        <f>'Original Data'!V99</f>
        <v>70</v>
      </c>
      <c r="H340">
        <v>30</v>
      </c>
      <c r="I340">
        <v>105</v>
      </c>
      <c r="J340">
        <v>50</v>
      </c>
      <c r="K340">
        <v>25</v>
      </c>
      <c r="L340">
        <v>25</v>
      </c>
      <c r="M340">
        <v>325</v>
      </c>
      <c r="N340" t="s">
        <v>377</v>
      </c>
      <c r="O340">
        <f>VLOOKUP(N340,'Label to number'!$G$2:$H$29,2,FALSE)</f>
        <v>26</v>
      </c>
      <c r="P340" t="s">
        <v>378</v>
      </c>
      <c r="Q340">
        <v>90</v>
      </c>
      <c r="R340">
        <f>IF('Original Data'!AA99&gt;1200000,1,0)</f>
        <v>0</v>
      </c>
      <c r="S340">
        <f>'Original Data'!AA99</f>
        <v>1000000</v>
      </c>
      <c r="T340">
        <v>0.4</v>
      </c>
      <c r="U340" t="s">
        <v>379</v>
      </c>
      <c r="V340" t="s">
        <v>380</v>
      </c>
      <c r="W340">
        <v>50</v>
      </c>
      <c r="X340" t="s">
        <v>67</v>
      </c>
      <c r="Z340">
        <v>6.5</v>
      </c>
      <c r="AA340">
        <v>1</v>
      </c>
      <c r="AB340">
        <v>0</v>
      </c>
    </row>
    <row r="341" spans="1:28">
      <c r="A341" s="3" t="s">
        <v>1812</v>
      </c>
      <c r="B341" t="s">
        <v>1870</v>
      </c>
      <c r="D341">
        <f>COUNTIF(PythonData!A103:C103,'Label to number'!$U$146)</f>
        <v>0</v>
      </c>
      <c r="E341">
        <f>VLOOKUP('Original Data'!U103,'Label to number'!$A$2:$B$11,2,FALSE)</f>
        <v>4</v>
      </c>
      <c r="F341">
        <f>LOG('Original Data'!V103,'Label to number'!$D$3)</f>
        <v>0.85973344056854151</v>
      </c>
      <c r="G341">
        <f>'Original Data'!V103</f>
        <v>70</v>
      </c>
      <c r="H341">
        <v>60</v>
      </c>
      <c r="I341">
        <v>40</v>
      </c>
      <c r="J341">
        <v>40</v>
      </c>
      <c r="K341">
        <v>60</v>
      </c>
      <c r="L341">
        <v>45</v>
      </c>
      <c r="M341">
        <v>325</v>
      </c>
      <c r="N341" t="s">
        <v>119</v>
      </c>
      <c r="O341">
        <f>VLOOKUP(N341,'Label to number'!$G$2:$H$29,2,FALSE)</f>
        <v>11</v>
      </c>
      <c r="P341" t="s">
        <v>391</v>
      </c>
      <c r="Q341">
        <v>80</v>
      </c>
      <c r="R341">
        <f>IF('Original Data'!AA103&gt;1200000,1,0)</f>
        <v>1</v>
      </c>
      <c r="S341">
        <f>'Original Data'!AA103</f>
        <v>1250000</v>
      </c>
      <c r="T341">
        <v>0.4</v>
      </c>
      <c r="U341" t="s">
        <v>392</v>
      </c>
      <c r="V341" t="s">
        <v>393</v>
      </c>
      <c r="W341">
        <v>50</v>
      </c>
      <c r="X341" t="s">
        <v>46</v>
      </c>
      <c r="Y341" t="s">
        <v>266</v>
      </c>
      <c r="Z341">
        <v>2.5</v>
      </c>
      <c r="AA341">
        <v>1</v>
      </c>
      <c r="AB341">
        <v>0</v>
      </c>
    </row>
    <row r="342" spans="1:28">
      <c r="A342" s="3" t="s">
        <v>1787</v>
      </c>
      <c r="B342" t="s">
        <v>1896</v>
      </c>
      <c r="C342" t="s">
        <v>1897</v>
      </c>
      <c r="D342">
        <f>COUNTIF(PythonData!A134:C134,'Label to number'!$U$146)</f>
        <v>1</v>
      </c>
      <c r="E342">
        <f>VLOOKUP('Original Data'!U134,'Label to number'!$A$2:$B$11,2,FALSE)</f>
        <v>7</v>
      </c>
      <c r="F342">
        <f>LOG('Original Data'!V134,'Label to number'!$D$3)</f>
        <v>0.85973344056854151</v>
      </c>
      <c r="G342">
        <f>'Original Data'!V134</f>
        <v>70</v>
      </c>
      <c r="H342">
        <v>55</v>
      </c>
      <c r="I342">
        <v>55</v>
      </c>
      <c r="J342">
        <v>55</v>
      </c>
      <c r="K342">
        <v>45</v>
      </c>
      <c r="L342">
        <v>65</v>
      </c>
      <c r="M342">
        <v>325</v>
      </c>
      <c r="N342" t="s">
        <v>42</v>
      </c>
      <c r="O342">
        <f>VLOOKUP(N342,'Label to number'!$G$2:$H$29,2,FALSE)</f>
        <v>5</v>
      </c>
      <c r="P342" t="s">
        <v>507</v>
      </c>
      <c r="Q342">
        <v>50</v>
      </c>
      <c r="R342">
        <f>IF('Original Data'!AA134&gt;1200000,1,0)</f>
        <v>0</v>
      </c>
      <c r="S342">
        <f>'Original Data'!AA134</f>
        <v>1000000</v>
      </c>
      <c r="T342">
        <v>0.3</v>
      </c>
      <c r="U342" t="s">
        <v>508</v>
      </c>
      <c r="V342" t="s">
        <v>509</v>
      </c>
      <c r="W342">
        <v>88.1</v>
      </c>
      <c r="X342" t="s">
        <v>102</v>
      </c>
      <c r="Z342">
        <v>6.5</v>
      </c>
      <c r="AA342">
        <v>1</v>
      </c>
      <c r="AB342">
        <v>0</v>
      </c>
    </row>
    <row r="343" spans="1:28">
      <c r="A343" s="3" t="s">
        <v>1978</v>
      </c>
      <c r="B343" t="s">
        <v>1960</v>
      </c>
      <c r="C343" t="s">
        <v>1820</v>
      </c>
      <c r="D343">
        <f>COUNTIF(PythonData!A423:C423,'Label to number'!$U$146)</f>
        <v>0</v>
      </c>
      <c r="E343">
        <f>VLOOKUP('Original Data'!U423,'Label to number'!$A$2:$B$11,2,FALSE)</f>
        <v>4</v>
      </c>
      <c r="F343">
        <f>LOG('Original Data'!V423,'Label to number'!$D$3)</f>
        <v>0.85973344056854151</v>
      </c>
      <c r="G343">
        <f>'Original Data'!V423</f>
        <v>70</v>
      </c>
      <c r="H343">
        <v>76</v>
      </c>
      <c r="I343">
        <v>48</v>
      </c>
      <c r="J343">
        <v>34</v>
      </c>
      <c r="K343">
        <v>57</v>
      </c>
      <c r="L343">
        <v>62</v>
      </c>
      <c r="M343">
        <v>325</v>
      </c>
      <c r="N343" t="s">
        <v>131</v>
      </c>
      <c r="O343">
        <f>VLOOKUP(N343,'Label to number'!$G$2:$H$29,2,FALSE)</f>
        <v>23</v>
      </c>
      <c r="P343" t="s">
        <v>1483</v>
      </c>
      <c r="Q343">
        <v>48</v>
      </c>
      <c r="R343">
        <f>IF('Original Data'!AA423&gt;1200000,1,0)</f>
        <v>0</v>
      </c>
      <c r="S343">
        <f>'Original Data'!AA423</f>
        <v>1000000</v>
      </c>
      <c r="T343">
        <v>0.3</v>
      </c>
      <c r="U343" t="s">
        <v>1484</v>
      </c>
      <c r="V343" t="s">
        <v>1485</v>
      </c>
      <c r="W343">
        <v>50</v>
      </c>
      <c r="X343" t="s">
        <v>67</v>
      </c>
      <c r="Z343">
        <v>6.3</v>
      </c>
      <c r="AA343">
        <v>4</v>
      </c>
      <c r="AB343">
        <v>0</v>
      </c>
    </row>
    <row r="344" spans="1:28">
      <c r="A344" s="3" t="s">
        <v>1802</v>
      </c>
      <c r="B344" t="s">
        <v>1803</v>
      </c>
      <c r="C344" t="s">
        <v>1804</v>
      </c>
      <c r="D344">
        <f>COUNTIF(PythonData!A36:C36,'Label to number'!$U$146)</f>
        <v>1</v>
      </c>
      <c r="E344">
        <f>VLOOKUP('Original Data'!U36,'Label to number'!$A$2:$B$11,2,FALSE)</f>
        <v>2</v>
      </c>
      <c r="F344">
        <f>LOG('Original Data'!V36,'Label to number'!$D$3)</f>
        <v>1</v>
      </c>
      <c r="G344">
        <f>'Original Data'!V36</f>
        <v>140</v>
      </c>
      <c r="H344">
        <v>70</v>
      </c>
      <c r="I344">
        <v>45</v>
      </c>
      <c r="J344">
        <v>35</v>
      </c>
      <c r="K344">
        <v>60</v>
      </c>
      <c r="L344">
        <v>65</v>
      </c>
      <c r="M344">
        <v>323</v>
      </c>
      <c r="N344" t="s">
        <v>164</v>
      </c>
      <c r="O344">
        <f>VLOOKUP(N344,'Label to number'!$G$2:$H$29,2,FALSE)</f>
        <v>19</v>
      </c>
      <c r="P344" t="s">
        <v>165</v>
      </c>
      <c r="Q344">
        <v>48</v>
      </c>
      <c r="R344">
        <f>IF('Original Data'!AA36&gt;1200000,1,0)</f>
        <v>0</v>
      </c>
      <c r="S344">
        <f>'Original Data'!AA36</f>
        <v>800000</v>
      </c>
      <c r="T344">
        <v>0.6</v>
      </c>
      <c r="U344" t="s">
        <v>166</v>
      </c>
      <c r="V344" t="s">
        <v>167</v>
      </c>
      <c r="W344">
        <v>24.6</v>
      </c>
      <c r="X344" t="s">
        <v>168</v>
      </c>
      <c r="Z344">
        <v>7.5</v>
      </c>
      <c r="AA344">
        <v>1</v>
      </c>
      <c r="AB344">
        <v>0</v>
      </c>
    </row>
    <row r="345" spans="1:28">
      <c r="A345" s="3" t="s">
        <v>1793</v>
      </c>
      <c r="B345" t="s">
        <v>1794</v>
      </c>
      <c r="D345">
        <f>COUNTIF(PythonData!A26:C26,'Label to number'!$U$146)</f>
        <v>0</v>
      </c>
      <c r="E345">
        <f>VLOOKUP('Original Data'!U26,'Label to number'!$A$2:$B$11,2,FALSE)</f>
        <v>2</v>
      </c>
      <c r="F345">
        <f>LOG('Original Data'!V26,'Label to number'!$D$3)</f>
        <v>0.85973344056854151</v>
      </c>
      <c r="G345">
        <f>'Original Data'!V26</f>
        <v>70</v>
      </c>
      <c r="H345">
        <v>35</v>
      </c>
      <c r="I345">
        <v>55</v>
      </c>
      <c r="J345">
        <v>90</v>
      </c>
      <c r="K345">
        <v>50</v>
      </c>
      <c r="L345">
        <v>50</v>
      </c>
      <c r="M345">
        <v>320</v>
      </c>
      <c r="N345" t="s">
        <v>131</v>
      </c>
      <c r="O345">
        <f>VLOOKUP(N345,'Label to number'!$G$2:$H$29,2,FALSE)</f>
        <v>23</v>
      </c>
      <c r="P345" t="s">
        <v>109</v>
      </c>
      <c r="Q345">
        <v>40</v>
      </c>
      <c r="R345">
        <f>IF('Original Data'!AA26&gt;1200000,1,0)</f>
        <v>0</v>
      </c>
      <c r="S345">
        <f>'Original Data'!AA26</f>
        <v>1000000</v>
      </c>
      <c r="T345">
        <v>0.4</v>
      </c>
      <c r="U345" t="s">
        <v>132</v>
      </c>
      <c r="V345" t="s">
        <v>133</v>
      </c>
      <c r="W345">
        <v>50</v>
      </c>
      <c r="X345" t="s">
        <v>134</v>
      </c>
      <c r="Z345">
        <v>6</v>
      </c>
      <c r="AA345">
        <v>1</v>
      </c>
      <c r="AB345">
        <v>0</v>
      </c>
    </row>
    <row r="346" spans="1:28">
      <c r="A346" s="3" t="s">
        <v>1812</v>
      </c>
      <c r="B346" t="s">
        <v>1778</v>
      </c>
      <c r="D346">
        <f>COUNTIF(PythonData!A44:C44,'Label to number'!$U$146)</f>
        <v>0</v>
      </c>
      <c r="E346">
        <f>VLOOKUP('Original Data'!U44,'Label to number'!$A$2:$B$11,2,FALSE)</f>
        <v>4</v>
      </c>
      <c r="F346">
        <f>LOG('Original Data'!V44,'Label to number'!$D$3)</f>
        <v>0.85973344056854151</v>
      </c>
      <c r="G346">
        <f>'Original Data'!V44</f>
        <v>70</v>
      </c>
      <c r="H346">
        <v>45</v>
      </c>
      <c r="I346">
        <v>50</v>
      </c>
      <c r="J346">
        <v>30</v>
      </c>
      <c r="K346">
        <v>75</v>
      </c>
      <c r="L346">
        <v>65</v>
      </c>
      <c r="M346">
        <v>320</v>
      </c>
      <c r="N346" t="s">
        <v>75</v>
      </c>
      <c r="O346">
        <f>VLOOKUP(N346,'Label to number'!$G$2:$H$29,2,FALSE)</f>
        <v>28</v>
      </c>
      <c r="P346" t="s">
        <v>195</v>
      </c>
      <c r="Q346">
        <v>55</v>
      </c>
      <c r="R346">
        <f>IF('Original Data'!AA44&gt;1200000,1,0)</f>
        <v>0</v>
      </c>
      <c r="S346">
        <f>'Original Data'!AA44</f>
        <v>1059860</v>
      </c>
      <c r="T346">
        <v>0.5</v>
      </c>
      <c r="U346" t="s">
        <v>196</v>
      </c>
      <c r="V346" t="s">
        <v>197</v>
      </c>
      <c r="W346">
        <v>50</v>
      </c>
      <c r="X346" t="s">
        <v>46</v>
      </c>
      <c r="Y346" t="s">
        <v>47</v>
      </c>
      <c r="Z346">
        <v>5.4</v>
      </c>
      <c r="AA346">
        <v>1</v>
      </c>
      <c r="AB346">
        <v>0</v>
      </c>
    </row>
    <row r="347" spans="1:28">
      <c r="A347" s="3" t="s">
        <v>1824</v>
      </c>
      <c r="B347" t="s">
        <v>1825</v>
      </c>
      <c r="C347" t="s">
        <v>1826</v>
      </c>
      <c r="D347">
        <f>COUNTIF(PythonData!A55:C55,'Label to number'!$U$146)</f>
        <v>0</v>
      </c>
      <c r="E347">
        <f>VLOOKUP('Original Data'!U55,'Label to number'!$A$2:$B$11,2,FALSE)</f>
        <v>4</v>
      </c>
      <c r="F347">
        <f>LOG('Original Data'!V55,'Label to number'!$D$3)</f>
        <v>0.85973344056854151</v>
      </c>
      <c r="G347">
        <f>'Original Data'!V55</f>
        <v>70</v>
      </c>
      <c r="H347">
        <v>50</v>
      </c>
      <c r="I347">
        <v>52</v>
      </c>
      <c r="J347">
        <v>55</v>
      </c>
      <c r="K347">
        <v>65</v>
      </c>
      <c r="L347">
        <v>50</v>
      </c>
      <c r="M347">
        <v>320</v>
      </c>
      <c r="N347" t="s">
        <v>131</v>
      </c>
      <c r="O347">
        <f>VLOOKUP(N347,'Label to number'!$G$2:$H$29,2,FALSE)</f>
        <v>23</v>
      </c>
      <c r="P347" t="s">
        <v>234</v>
      </c>
      <c r="Q347">
        <v>48</v>
      </c>
      <c r="R347">
        <f>IF('Original Data'!AA55&gt;1200000,1,0)</f>
        <v>0</v>
      </c>
      <c r="S347">
        <f>'Original Data'!AA55</f>
        <v>1000000</v>
      </c>
      <c r="T347">
        <v>0.8</v>
      </c>
      <c r="U347" t="s">
        <v>235</v>
      </c>
      <c r="V347" t="s">
        <v>236</v>
      </c>
      <c r="W347">
        <v>50</v>
      </c>
      <c r="X347" t="s">
        <v>67</v>
      </c>
      <c r="Z347">
        <v>19.600000000000001</v>
      </c>
      <c r="AA347">
        <v>1</v>
      </c>
      <c r="AB347">
        <v>0</v>
      </c>
    </row>
    <row r="348" spans="1:28">
      <c r="A348" s="3" t="s">
        <v>1841</v>
      </c>
      <c r="B348" t="s">
        <v>1794</v>
      </c>
      <c r="C348" t="s">
        <v>1871</v>
      </c>
      <c r="D348">
        <f>COUNTIF(PythonData!A105:C105,'Label to number'!$U$146)</f>
        <v>0</v>
      </c>
      <c r="E348">
        <f>VLOOKUP('Original Data'!U105,'Label to number'!$A$2:$B$11,2,FALSE)</f>
        <v>4</v>
      </c>
      <c r="F348">
        <f>LOG('Original Data'!V105,'Label to number'!$D$3)</f>
        <v>0.85973344056854151</v>
      </c>
      <c r="G348">
        <f>'Original Data'!V105</f>
        <v>70</v>
      </c>
      <c r="H348">
        <v>50</v>
      </c>
      <c r="I348">
        <v>50</v>
      </c>
      <c r="J348">
        <v>35</v>
      </c>
      <c r="K348">
        <v>40</v>
      </c>
      <c r="L348">
        <v>50</v>
      </c>
      <c r="M348">
        <v>320</v>
      </c>
      <c r="N348" t="s">
        <v>131</v>
      </c>
      <c r="O348">
        <f>VLOOKUP(N348,'Label to number'!$G$2:$H$29,2,FALSE)</f>
        <v>23</v>
      </c>
      <c r="P348" t="s">
        <v>399</v>
      </c>
      <c r="Q348">
        <v>95</v>
      </c>
      <c r="R348">
        <f>IF('Original Data'!AA105&gt;1200000,1,0)</f>
        <v>0</v>
      </c>
      <c r="S348">
        <f>'Original Data'!AA105</f>
        <v>1000000</v>
      </c>
      <c r="T348">
        <v>0.4</v>
      </c>
      <c r="U348" t="s">
        <v>400</v>
      </c>
      <c r="V348" t="s">
        <v>401</v>
      </c>
      <c r="W348">
        <v>50</v>
      </c>
      <c r="X348" t="s">
        <v>142</v>
      </c>
      <c r="Z348">
        <v>6.5</v>
      </c>
      <c r="AA348">
        <v>1</v>
      </c>
      <c r="AB348">
        <v>0</v>
      </c>
    </row>
    <row r="349" spans="1:28">
      <c r="A349" s="3" t="s">
        <v>1885</v>
      </c>
      <c r="B349" t="s">
        <v>1886</v>
      </c>
      <c r="C349" t="s">
        <v>1794</v>
      </c>
      <c r="D349">
        <f>COUNTIF(PythonData!A119:C119,'Label to number'!$U$146)</f>
        <v>0</v>
      </c>
      <c r="E349">
        <f>VLOOKUP('Original Data'!U119,'Label to number'!$A$2:$B$11,2,FALSE)</f>
        <v>4</v>
      </c>
      <c r="F349">
        <f>LOG('Original Data'!V119,'Label to number'!$D$3)</f>
        <v>0.85973344056854151</v>
      </c>
      <c r="G349">
        <f>'Original Data'!V119</f>
        <v>70</v>
      </c>
      <c r="H349">
        <v>45</v>
      </c>
      <c r="I349">
        <v>67</v>
      </c>
      <c r="J349">
        <v>63</v>
      </c>
      <c r="K349">
        <v>35</v>
      </c>
      <c r="L349">
        <v>50</v>
      </c>
      <c r="M349">
        <v>320</v>
      </c>
      <c r="N349" t="s">
        <v>377</v>
      </c>
      <c r="O349">
        <f>VLOOKUP(N349,'Label to number'!$G$2:$H$29,2,FALSE)</f>
        <v>26</v>
      </c>
      <c r="P349" t="s">
        <v>449</v>
      </c>
      <c r="Q349">
        <v>60</v>
      </c>
      <c r="R349">
        <f>IF('Original Data'!AA119&gt;1200000,1,0)</f>
        <v>0</v>
      </c>
      <c r="S349">
        <f>'Original Data'!AA119</f>
        <v>1000000</v>
      </c>
      <c r="T349">
        <v>0.6</v>
      </c>
      <c r="U349" t="s">
        <v>450</v>
      </c>
      <c r="V349" t="s">
        <v>451</v>
      </c>
      <c r="W349">
        <v>50</v>
      </c>
      <c r="X349" t="s">
        <v>67</v>
      </c>
      <c r="Z349">
        <v>15</v>
      </c>
      <c r="AA349">
        <v>1</v>
      </c>
      <c r="AB349">
        <v>0</v>
      </c>
    </row>
    <row r="350" spans="1:28">
      <c r="A350" s="3" t="s">
        <v>1833</v>
      </c>
      <c r="B350" t="s">
        <v>1850</v>
      </c>
      <c r="C350" t="s">
        <v>1914</v>
      </c>
      <c r="D350">
        <f>COUNTIF(PythonData!A178:C178,'Label to number'!$U$146)</f>
        <v>0</v>
      </c>
      <c r="E350">
        <f>VLOOKUP('Original Data'!U178,'Label to number'!$A$2:$B$11,2,FALSE)</f>
        <v>4</v>
      </c>
      <c r="F350">
        <f>LOG('Original Data'!V178,'Label to number'!$D$3)</f>
        <v>0.85973344056854151</v>
      </c>
      <c r="G350">
        <f>'Original Data'!V178</f>
        <v>70</v>
      </c>
      <c r="H350">
        <v>40</v>
      </c>
      <c r="I350">
        <v>50</v>
      </c>
      <c r="J350">
        <v>70</v>
      </c>
      <c r="K350">
        <v>70</v>
      </c>
      <c r="L350">
        <v>45</v>
      </c>
      <c r="M350">
        <v>320</v>
      </c>
      <c r="N350" t="s">
        <v>131</v>
      </c>
      <c r="O350">
        <f>VLOOKUP(N350,'Label to number'!$G$2:$H$29,2,FALSE)</f>
        <v>23</v>
      </c>
      <c r="P350" t="s">
        <v>650</v>
      </c>
      <c r="Q350">
        <v>45</v>
      </c>
      <c r="R350">
        <f>IF('Original Data'!AA178&gt;1200000,1,0)</f>
        <v>0</v>
      </c>
      <c r="S350">
        <f>'Original Data'!AA178</f>
        <v>1000000</v>
      </c>
      <c r="T350">
        <v>0.2</v>
      </c>
      <c r="U350" t="s">
        <v>651</v>
      </c>
      <c r="V350" t="s">
        <v>652</v>
      </c>
      <c r="W350">
        <v>50</v>
      </c>
      <c r="X350" t="s">
        <v>266</v>
      </c>
      <c r="Y350" t="s">
        <v>62</v>
      </c>
      <c r="Z350">
        <v>2</v>
      </c>
      <c r="AA350">
        <v>2</v>
      </c>
      <c r="AB350">
        <v>0</v>
      </c>
    </row>
    <row r="351" spans="1:28">
      <c r="A351" s="3" t="s">
        <v>1771</v>
      </c>
      <c r="B351" t="s">
        <v>1772</v>
      </c>
      <c r="D351">
        <f>COUNTIF(PythonData!A2:C2,'Label to number'!$U$146)</f>
        <v>0</v>
      </c>
      <c r="E351">
        <f>VLOOKUP('Original Data'!U2,'Label to number'!$A$2:$B$11,2,FALSE)</f>
        <v>4</v>
      </c>
      <c r="F351">
        <f>LOG('Original Data'!V2,'Label to number'!$D$3)</f>
        <v>0.85973344056854151</v>
      </c>
      <c r="G351">
        <f>'Original Data'!V2</f>
        <v>70</v>
      </c>
      <c r="H351">
        <v>45</v>
      </c>
      <c r="I351">
        <v>49</v>
      </c>
      <c r="J351">
        <v>45</v>
      </c>
      <c r="K351">
        <v>65</v>
      </c>
      <c r="L351">
        <v>65</v>
      </c>
      <c r="M351">
        <v>318</v>
      </c>
      <c r="N351" t="s">
        <v>42</v>
      </c>
      <c r="O351">
        <f>VLOOKUP(N351,'Label to number'!$G$2:$H$29,2,FALSE)</f>
        <v>5</v>
      </c>
      <c r="P351" t="s">
        <v>43</v>
      </c>
      <c r="Q351">
        <v>49</v>
      </c>
      <c r="R351">
        <f>IF('Original Data'!AA2&gt;1200000,1,0)</f>
        <v>0</v>
      </c>
      <c r="S351">
        <f>'Original Data'!AA2</f>
        <v>1059860</v>
      </c>
      <c r="T351">
        <v>0.7</v>
      </c>
      <c r="U351" t="s">
        <v>44</v>
      </c>
      <c r="V351" t="s">
        <v>45</v>
      </c>
      <c r="W351">
        <v>88.1</v>
      </c>
      <c r="X351" t="s">
        <v>46</v>
      </c>
      <c r="Y351" t="s">
        <v>47</v>
      </c>
      <c r="Z351">
        <v>6.9</v>
      </c>
      <c r="AA351">
        <v>1</v>
      </c>
      <c r="AB351">
        <v>0</v>
      </c>
    </row>
    <row r="352" spans="1:28">
      <c r="A352" s="3" t="s">
        <v>1771</v>
      </c>
      <c r="B352" t="s">
        <v>1882</v>
      </c>
      <c r="D352">
        <f>COUNTIF(PythonData!A153:C153,'Label to number'!$U$146)</f>
        <v>0</v>
      </c>
      <c r="E352">
        <f>VLOOKUP('Original Data'!U153,'Label to number'!$A$2:$B$11,2,FALSE)</f>
        <v>4</v>
      </c>
      <c r="F352">
        <f>LOG('Original Data'!V153,'Label to number'!$D$3)</f>
        <v>0.85973344056854151</v>
      </c>
      <c r="G352">
        <f>'Original Data'!V153</f>
        <v>70</v>
      </c>
      <c r="H352">
        <v>45</v>
      </c>
      <c r="I352">
        <v>49</v>
      </c>
      <c r="J352">
        <v>45</v>
      </c>
      <c r="K352">
        <v>49</v>
      </c>
      <c r="L352">
        <v>65</v>
      </c>
      <c r="M352">
        <v>318</v>
      </c>
      <c r="N352" t="s">
        <v>42</v>
      </c>
      <c r="O352">
        <f>VLOOKUP(N352,'Label to number'!$G$2:$H$29,2,FALSE)</f>
        <v>5</v>
      </c>
      <c r="P352" t="s">
        <v>573</v>
      </c>
      <c r="Q352">
        <v>65</v>
      </c>
      <c r="R352">
        <f>IF('Original Data'!AA153&gt;1200000,1,0)</f>
        <v>0</v>
      </c>
      <c r="S352">
        <f>'Original Data'!AA153</f>
        <v>1059860</v>
      </c>
      <c r="T352">
        <v>0.9</v>
      </c>
      <c r="U352" t="s">
        <v>574</v>
      </c>
      <c r="V352" t="s">
        <v>575</v>
      </c>
      <c r="W352">
        <v>88.1</v>
      </c>
      <c r="X352" t="s">
        <v>46</v>
      </c>
      <c r="Z352">
        <v>6.4</v>
      </c>
      <c r="AA352">
        <v>2</v>
      </c>
      <c r="AB352">
        <v>0</v>
      </c>
    </row>
    <row r="353" spans="1:28">
      <c r="A353" s="3" t="s">
        <v>1771</v>
      </c>
      <c r="B353" t="s">
        <v>1866</v>
      </c>
      <c r="D353">
        <f>COUNTIF(PythonData!A388:C388,'Label to number'!$U$146)</f>
        <v>0</v>
      </c>
      <c r="E353">
        <f>VLOOKUP('Original Data'!U388,'Label to number'!$A$2:$B$11,2,FALSE)</f>
        <v>4</v>
      </c>
      <c r="F353">
        <f>LOG('Original Data'!V388,'Label to number'!$D$3)</f>
        <v>0.85973344056854151</v>
      </c>
      <c r="G353">
        <f>'Original Data'!V388</f>
        <v>70</v>
      </c>
      <c r="H353">
        <v>55</v>
      </c>
      <c r="I353">
        <v>68</v>
      </c>
      <c r="J353">
        <v>31</v>
      </c>
      <c r="K353">
        <v>45</v>
      </c>
      <c r="L353">
        <v>55</v>
      </c>
      <c r="M353">
        <v>318</v>
      </c>
      <c r="N353" t="s">
        <v>42</v>
      </c>
      <c r="O353">
        <f>VLOOKUP(N353,'Label to number'!$G$2:$H$29,2,FALSE)</f>
        <v>5</v>
      </c>
      <c r="P353" t="s">
        <v>1369</v>
      </c>
      <c r="Q353">
        <v>64</v>
      </c>
      <c r="R353">
        <f>IF('Original Data'!AA388&gt;1200000,1,0)</f>
        <v>0</v>
      </c>
      <c r="S353">
        <f>'Original Data'!AA388</f>
        <v>1059860</v>
      </c>
      <c r="T353">
        <v>0.4</v>
      </c>
      <c r="U353" t="s">
        <v>1370</v>
      </c>
      <c r="V353" t="s">
        <v>1371</v>
      </c>
      <c r="W353">
        <v>88.1</v>
      </c>
      <c r="X353" t="s">
        <v>46</v>
      </c>
      <c r="Z353">
        <v>10.199999999999999</v>
      </c>
      <c r="AA353">
        <v>4</v>
      </c>
      <c r="AB353">
        <v>0</v>
      </c>
    </row>
    <row r="354" spans="1:28">
      <c r="A354" s="3" t="s">
        <v>1845</v>
      </c>
      <c r="B354" t="s">
        <v>1846</v>
      </c>
      <c r="C354" t="s">
        <v>1847</v>
      </c>
      <c r="D354">
        <f>COUNTIF(PythonData!A80:C80,'Label to number'!$U$146)</f>
        <v>0</v>
      </c>
      <c r="E354">
        <f>VLOOKUP('Original Data'!U80,'Label to number'!$A$2:$B$11,2,FALSE)</f>
        <v>4</v>
      </c>
      <c r="F354">
        <f>LOG('Original Data'!V80,'Label to number'!$D$3)</f>
        <v>0.85973344056854151</v>
      </c>
      <c r="G354">
        <f>'Original Data'!V80</f>
        <v>70</v>
      </c>
      <c r="H354">
        <v>90</v>
      </c>
      <c r="I354">
        <v>65</v>
      </c>
      <c r="J354">
        <v>15</v>
      </c>
      <c r="K354">
        <v>40</v>
      </c>
      <c r="L354">
        <v>40</v>
      </c>
      <c r="M354">
        <v>315</v>
      </c>
      <c r="N354" t="s">
        <v>131</v>
      </c>
      <c r="O354">
        <f>VLOOKUP(N354,'Label to number'!$G$2:$H$29,2,FALSE)</f>
        <v>23</v>
      </c>
      <c r="P354" t="s">
        <v>313</v>
      </c>
      <c r="Q354">
        <v>65</v>
      </c>
      <c r="R354">
        <f>IF('Original Data'!AA80&gt;1200000,1,0)</f>
        <v>0</v>
      </c>
      <c r="S354">
        <f>'Original Data'!AA80</f>
        <v>1000000</v>
      </c>
      <c r="T354">
        <v>1.2</v>
      </c>
      <c r="U354" t="s">
        <v>314</v>
      </c>
      <c r="V354" t="s">
        <v>315</v>
      </c>
      <c r="W354">
        <v>50</v>
      </c>
      <c r="X354" t="s">
        <v>67</v>
      </c>
      <c r="Y354" t="s">
        <v>266</v>
      </c>
      <c r="Z354">
        <v>36</v>
      </c>
      <c r="AA354">
        <v>1</v>
      </c>
      <c r="AB354">
        <v>0</v>
      </c>
    </row>
    <row r="355" spans="1:28">
      <c r="A355" s="3" t="s">
        <v>1775</v>
      </c>
      <c r="B355" t="s">
        <v>1776</v>
      </c>
      <c r="D355">
        <f>COUNTIF(PythonData!A8:C8,'Label to number'!$U$146)</f>
        <v>0</v>
      </c>
      <c r="E355">
        <f>VLOOKUP('Original Data'!U8,'Label to number'!$A$2:$B$11,2,FALSE)</f>
        <v>4</v>
      </c>
      <c r="F355">
        <f>LOG('Original Data'!V8,'Label to number'!$D$3)</f>
        <v>0.85973344056854151</v>
      </c>
      <c r="G355">
        <f>'Original Data'!V8</f>
        <v>70</v>
      </c>
      <c r="H355">
        <v>44</v>
      </c>
      <c r="I355">
        <v>48</v>
      </c>
      <c r="J355">
        <v>43</v>
      </c>
      <c r="K355">
        <v>50</v>
      </c>
      <c r="L355">
        <v>64</v>
      </c>
      <c r="M355">
        <v>314</v>
      </c>
      <c r="N355" t="s">
        <v>42</v>
      </c>
      <c r="O355">
        <f>VLOOKUP(N355,'Label to number'!$G$2:$H$29,2,FALSE)</f>
        <v>5</v>
      </c>
      <c r="P355" t="s">
        <v>64</v>
      </c>
      <c r="Q355">
        <v>65</v>
      </c>
      <c r="R355">
        <f>IF('Original Data'!AA8&gt;1200000,1,0)</f>
        <v>0</v>
      </c>
      <c r="S355">
        <f>'Original Data'!AA8</f>
        <v>1059860</v>
      </c>
      <c r="T355">
        <v>0.5</v>
      </c>
      <c r="U355" t="s">
        <v>65</v>
      </c>
      <c r="V355" t="s">
        <v>66</v>
      </c>
      <c r="W355">
        <v>88.1</v>
      </c>
      <c r="X355" t="s">
        <v>67</v>
      </c>
      <c r="Z355">
        <v>9</v>
      </c>
      <c r="AA355">
        <v>1</v>
      </c>
      <c r="AB355">
        <v>0</v>
      </c>
    </row>
    <row r="356" spans="1:28">
      <c r="A356" s="3" t="s">
        <v>1775</v>
      </c>
      <c r="B356" t="s">
        <v>1801</v>
      </c>
      <c r="D356">
        <f>COUNTIF(PythonData!A159:C159,'Label to number'!$U$146)</f>
        <v>0</v>
      </c>
      <c r="E356">
        <f>VLOOKUP('Original Data'!U159,'Label to number'!$A$2:$B$11,2,FALSE)</f>
        <v>4</v>
      </c>
      <c r="F356">
        <f>LOG('Original Data'!V159,'Label to number'!$D$3)</f>
        <v>0.85973344056854151</v>
      </c>
      <c r="G356">
        <f>'Original Data'!V159</f>
        <v>70</v>
      </c>
      <c r="H356">
        <v>50</v>
      </c>
      <c r="I356">
        <v>65</v>
      </c>
      <c r="J356">
        <v>43</v>
      </c>
      <c r="K356">
        <v>44</v>
      </c>
      <c r="L356">
        <v>48</v>
      </c>
      <c r="M356">
        <v>314</v>
      </c>
      <c r="N356" t="s">
        <v>42</v>
      </c>
      <c r="O356">
        <f>VLOOKUP(N356,'Label to number'!$G$2:$H$29,2,FALSE)</f>
        <v>5</v>
      </c>
      <c r="P356" t="s">
        <v>591</v>
      </c>
      <c r="Q356">
        <v>64</v>
      </c>
      <c r="R356">
        <f>IF('Original Data'!AA159&gt;1200000,1,0)</f>
        <v>0</v>
      </c>
      <c r="S356">
        <f>'Original Data'!AA159</f>
        <v>1059860</v>
      </c>
      <c r="T356">
        <v>0.6</v>
      </c>
      <c r="U356" t="s">
        <v>592</v>
      </c>
      <c r="V356" t="s">
        <v>593</v>
      </c>
      <c r="W356">
        <v>88.1</v>
      </c>
      <c r="X356" t="s">
        <v>67</v>
      </c>
      <c r="Z356">
        <v>9.5</v>
      </c>
      <c r="AA356">
        <v>2</v>
      </c>
      <c r="AB356">
        <v>0</v>
      </c>
    </row>
    <row r="357" spans="1:28">
      <c r="A357" s="3" t="s">
        <v>1775</v>
      </c>
      <c r="B357" t="s">
        <v>1829</v>
      </c>
      <c r="D357">
        <f>COUNTIF(PythonData!A394:C394,'Label to number'!$U$146)</f>
        <v>0</v>
      </c>
      <c r="E357">
        <f>VLOOKUP('Original Data'!U394,'Label to number'!$A$2:$B$11,2,FALSE)</f>
        <v>4</v>
      </c>
      <c r="F357">
        <f>LOG('Original Data'!V394,'Label to number'!$D$3)</f>
        <v>0.85973344056854151</v>
      </c>
      <c r="G357">
        <f>'Original Data'!V394</f>
        <v>70</v>
      </c>
      <c r="H357">
        <v>53</v>
      </c>
      <c r="I357">
        <v>51</v>
      </c>
      <c r="J357">
        <v>40</v>
      </c>
      <c r="K357">
        <v>61</v>
      </c>
      <c r="L357">
        <v>56</v>
      </c>
      <c r="M357">
        <v>314</v>
      </c>
      <c r="N357" t="s">
        <v>42</v>
      </c>
      <c r="O357">
        <f>VLOOKUP(N357,'Label to number'!$G$2:$H$29,2,FALSE)</f>
        <v>5</v>
      </c>
      <c r="P357" t="s">
        <v>1387</v>
      </c>
      <c r="Q357">
        <v>53</v>
      </c>
      <c r="R357">
        <f>IF('Original Data'!AA394&gt;1200000,1,0)</f>
        <v>0</v>
      </c>
      <c r="S357">
        <f>'Original Data'!AA394</f>
        <v>1059860</v>
      </c>
      <c r="T357">
        <v>0.4</v>
      </c>
      <c r="U357" t="s">
        <v>1388</v>
      </c>
      <c r="V357" t="s">
        <v>1389</v>
      </c>
      <c r="W357">
        <v>88.1</v>
      </c>
      <c r="X357" t="s">
        <v>67</v>
      </c>
      <c r="Z357">
        <v>5.2</v>
      </c>
      <c r="AA357">
        <v>4</v>
      </c>
      <c r="AB357">
        <v>0</v>
      </c>
    </row>
    <row r="358" spans="1:28">
      <c r="A358" s="3" t="s">
        <v>1833</v>
      </c>
      <c r="B358" t="s">
        <v>1834</v>
      </c>
      <c r="C358" t="s">
        <v>1803</v>
      </c>
      <c r="D358">
        <f>COUNTIF(PythonData!A64:C64,'Label to number'!$U$146)</f>
        <v>0</v>
      </c>
      <c r="E358">
        <f>VLOOKUP('Original Data'!U64,'Label to number'!$A$2:$B$11,2,FALSE)</f>
        <v>4</v>
      </c>
      <c r="F358">
        <f>LOG('Original Data'!V64,'Label to number'!$D$3)</f>
        <v>0.85973344056854151</v>
      </c>
      <c r="G358">
        <f>'Original Data'!V64</f>
        <v>70</v>
      </c>
      <c r="H358">
        <v>25</v>
      </c>
      <c r="I358">
        <v>20</v>
      </c>
      <c r="J358">
        <v>90</v>
      </c>
      <c r="K358">
        <v>105</v>
      </c>
      <c r="L358">
        <v>55</v>
      </c>
      <c r="M358">
        <v>310</v>
      </c>
      <c r="N358" t="s">
        <v>262</v>
      </c>
      <c r="O358">
        <f>VLOOKUP(N358,'Label to number'!$G$2:$H$29,2,FALSE)</f>
        <v>24</v>
      </c>
      <c r="P358" t="s">
        <v>263</v>
      </c>
      <c r="Q358">
        <v>15</v>
      </c>
      <c r="R358">
        <f>IF('Original Data'!AA64&gt;1200000,1,0)</f>
        <v>0</v>
      </c>
      <c r="S358">
        <f>'Original Data'!AA64</f>
        <v>1059860</v>
      </c>
      <c r="T358">
        <v>0.9</v>
      </c>
      <c r="U358" t="s">
        <v>264</v>
      </c>
      <c r="V358" t="s">
        <v>265</v>
      </c>
      <c r="W358">
        <v>75.400000000000006</v>
      </c>
      <c r="X358" t="s">
        <v>266</v>
      </c>
      <c r="Z358">
        <v>19.5</v>
      </c>
      <c r="AA358">
        <v>1</v>
      </c>
      <c r="AB358">
        <v>0</v>
      </c>
    </row>
    <row r="359" spans="1:28">
      <c r="A359" s="3" t="s">
        <v>1787</v>
      </c>
      <c r="B359" t="s">
        <v>1850</v>
      </c>
      <c r="C359" t="s">
        <v>1785</v>
      </c>
      <c r="D359">
        <f>COUNTIF(PythonData!A85:C85,'Label to number'!$U$146)</f>
        <v>1</v>
      </c>
      <c r="E359">
        <f>VLOOKUP('Original Data'!U85,'Label to number'!$A$2:$B$11,2,FALSE)</f>
        <v>4</v>
      </c>
      <c r="F359">
        <f>LOG('Original Data'!V85,'Label to number'!$D$3)</f>
        <v>0.85973344056854151</v>
      </c>
      <c r="G359">
        <f>'Original Data'!V85</f>
        <v>70</v>
      </c>
      <c r="H359">
        <v>35</v>
      </c>
      <c r="I359">
        <v>85</v>
      </c>
      <c r="J359">
        <v>75</v>
      </c>
      <c r="K359">
        <v>35</v>
      </c>
      <c r="L359">
        <v>35</v>
      </c>
      <c r="M359">
        <v>310</v>
      </c>
      <c r="N359" t="s">
        <v>131</v>
      </c>
      <c r="O359">
        <f>VLOOKUP(N359,'Label to number'!$G$2:$H$29,2,FALSE)</f>
        <v>23</v>
      </c>
      <c r="P359" t="s">
        <v>331</v>
      </c>
      <c r="Q359">
        <v>45</v>
      </c>
      <c r="R359">
        <f>IF('Original Data'!AA85&gt;1200000,1,0)</f>
        <v>0</v>
      </c>
      <c r="S359">
        <f>'Original Data'!AA85</f>
        <v>1000000</v>
      </c>
      <c r="T359">
        <v>1.4</v>
      </c>
      <c r="U359" t="s">
        <v>332</v>
      </c>
      <c r="V359" t="s">
        <v>333</v>
      </c>
      <c r="W359">
        <v>50</v>
      </c>
      <c r="X359" t="s">
        <v>102</v>
      </c>
      <c r="Y359" t="s">
        <v>62</v>
      </c>
      <c r="Z359">
        <v>39.200000000000003</v>
      </c>
      <c r="AA359">
        <v>1</v>
      </c>
      <c r="AB359">
        <v>0</v>
      </c>
    </row>
    <row r="360" spans="1:28">
      <c r="A360" s="3" t="s">
        <v>1860</v>
      </c>
      <c r="D360">
        <f>COUNTIF(PythonData!A93:C93,'Label to number'!$U$146)</f>
        <v>0</v>
      </c>
      <c r="E360">
        <f>VLOOKUP('Original Data'!U93,'Label to number'!$A$2:$B$11,2,FALSE)</f>
        <v>4</v>
      </c>
      <c r="F360">
        <f>LOG('Original Data'!V93,'Label to number'!$D$3)</f>
        <v>0.85973344056854151</v>
      </c>
      <c r="G360">
        <f>'Original Data'!V93</f>
        <v>70</v>
      </c>
      <c r="H360">
        <v>30</v>
      </c>
      <c r="I360">
        <v>35</v>
      </c>
      <c r="J360">
        <v>80</v>
      </c>
      <c r="K360">
        <v>100</v>
      </c>
      <c r="L360">
        <v>35</v>
      </c>
      <c r="M360">
        <v>310</v>
      </c>
      <c r="N360" t="s">
        <v>131</v>
      </c>
      <c r="O360">
        <f>VLOOKUP(N360,'Label to number'!$G$2:$H$29,2,FALSE)</f>
        <v>23</v>
      </c>
      <c r="P360" t="s">
        <v>356</v>
      </c>
      <c r="Q360">
        <v>30</v>
      </c>
      <c r="R360">
        <f>IF('Original Data'!AA93&gt;1200000,1,0)</f>
        <v>0</v>
      </c>
      <c r="S360">
        <f>'Original Data'!AA93</f>
        <v>1059860</v>
      </c>
      <c r="T360">
        <v>1.3</v>
      </c>
      <c r="U360" t="s">
        <v>357</v>
      </c>
      <c r="V360" t="s">
        <v>358</v>
      </c>
      <c r="W360">
        <v>50</v>
      </c>
      <c r="X360" t="s">
        <v>359</v>
      </c>
      <c r="Y360" t="s">
        <v>47</v>
      </c>
      <c r="Z360">
        <v>0.1</v>
      </c>
      <c r="AA360">
        <v>1</v>
      </c>
      <c r="AB360">
        <v>0</v>
      </c>
    </row>
    <row r="361" spans="1:28">
      <c r="A361" s="3" t="s">
        <v>1771</v>
      </c>
      <c r="B361" t="s">
        <v>1873</v>
      </c>
      <c r="D361">
        <f>COUNTIF(PythonData!A253:C253,'Label to number'!$U$146)</f>
        <v>0</v>
      </c>
      <c r="E361">
        <f>VLOOKUP('Original Data'!U253,'Label to number'!$A$2:$B$11,2,FALSE)</f>
        <v>4</v>
      </c>
      <c r="F361">
        <f>LOG('Original Data'!V253,'Label to number'!$D$3)</f>
        <v>0.85973344056854151</v>
      </c>
      <c r="G361">
        <f>'Original Data'!V253</f>
        <v>70</v>
      </c>
      <c r="H361">
        <v>40</v>
      </c>
      <c r="I361">
        <v>45</v>
      </c>
      <c r="J361">
        <v>70</v>
      </c>
      <c r="K361">
        <v>65</v>
      </c>
      <c r="L361">
        <v>55</v>
      </c>
      <c r="M361">
        <v>310</v>
      </c>
      <c r="N361" t="s">
        <v>42</v>
      </c>
      <c r="O361">
        <f>VLOOKUP(N361,'Label to number'!$G$2:$H$29,2,FALSE)</f>
        <v>5</v>
      </c>
      <c r="P361" t="s">
        <v>907</v>
      </c>
      <c r="Q361">
        <v>35</v>
      </c>
      <c r="R361">
        <f>IF('Original Data'!AA253&gt;1200000,1,0)</f>
        <v>0</v>
      </c>
      <c r="S361">
        <f>'Original Data'!AA253</f>
        <v>1059860</v>
      </c>
      <c r="T361">
        <v>0.5</v>
      </c>
      <c r="U361" t="s">
        <v>908</v>
      </c>
      <c r="V361" t="s">
        <v>909</v>
      </c>
      <c r="W361">
        <v>88.1</v>
      </c>
      <c r="X361" t="s">
        <v>46</v>
      </c>
      <c r="Z361">
        <v>5</v>
      </c>
      <c r="AA361">
        <v>3</v>
      </c>
      <c r="AB361">
        <v>0</v>
      </c>
    </row>
    <row r="362" spans="1:28">
      <c r="A362" s="3" t="s">
        <v>1773</v>
      </c>
      <c r="B362" t="s">
        <v>1937</v>
      </c>
      <c r="D362">
        <f>COUNTIF(PythonData!A256:C256,'Label to number'!$U$146)</f>
        <v>0</v>
      </c>
      <c r="E362">
        <f>VLOOKUP('Original Data'!U256,'Label to number'!$A$2:$B$11,2,FALSE)</f>
        <v>4</v>
      </c>
      <c r="F362">
        <f>LOG('Original Data'!V256,'Label to number'!$D$3)</f>
        <v>0.85973344056854151</v>
      </c>
      <c r="G362">
        <f>'Original Data'!V256</f>
        <v>70</v>
      </c>
      <c r="H362">
        <v>45</v>
      </c>
      <c r="I362">
        <v>60</v>
      </c>
      <c r="J362">
        <v>45</v>
      </c>
      <c r="K362">
        <v>70</v>
      </c>
      <c r="L362">
        <v>50</v>
      </c>
      <c r="M362">
        <v>310</v>
      </c>
      <c r="N362" t="s">
        <v>42</v>
      </c>
      <c r="O362">
        <f>VLOOKUP(N362,'Label to number'!$G$2:$H$29,2,FALSE)</f>
        <v>5</v>
      </c>
      <c r="P362" t="s">
        <v>916</v>
      </c>
      <c r="Q362">
        <v>40</v>
      </c>
      <c r="R362">
        <f>IF('Original Data'!AA256&gt;1200000,1,0)</f>
        <v>0</v>
      </c>
      <c r="S362">
        <f>'Original Data'!AA256</f>
        <v>1059860</v>
      </c>
      <c r="T362">
        <v>0.4</v>
      </c>
      <c r="U362" t="s">
        <v>917</v>
      </c>
      <c r="V362" t="s">
        <v>918</v>
      </c>
      <c r="W362">
        <v>88.1</v>
      </c>
      <c r="X362" t="s">
        <v>56</v>
      </c>
      <c r="Z362">
        <v>2.5</v>
      </c>
      <c r="AA362">
        <v>3</v>
      </c>
      <c r="AB362">
        <v>0</v>
      </c>
    </row>
    <row r="363" spans="1:28">
      <c r="A363" s="3" t="s">
        <v>1775</v>
      </c>
      <c r="B363" t="s">
        <v>1817</v>
      </c>
      <c r="D363">
        <f>COUNTIF(PythonData!A259:C259,'Label to number'!$U$146)</f>
        <v>0</v>
      </c>
      <c r="E363">
        <f>VLOOKUP('Original Data'!U259,'Label to number'!$A$2:$B$11,2,FALSE)</f>
        <v>4</v>
      </c>
      <c r="F363">
        <f>LOG('Original Data'!V259,'Label to number'!$D$3)</f>
        <v>0.85973344056854151</v>
      </c>
      <c r="G363">
        <f>'Original Data'!V259</f>
        <v>70</v>
      </c>
      <c r="H363">
        <v>50</v>
      </c>
      <c r="I363">
        <v>70</v>
      </c>
      <c r="J363">
        <v>40</v>
      </c>
      <c r="K363">
        <v>50</v>
      </c>
      <c r="L363">
        <v>50</v>
      </c>
      <c r="M363">
        <v>310</v>
      </c>
      <c r="N363" t="s">
        <v>42</v>
      </c>
      <c r="O363">
        <f>VLOOKUP(N363,'Label to number'!$G$2:$H$29,2,FALSE)</f>
        <v>5</v>
      </c>
      <c r="P363" t="s">
        <v>926</v>
      </c>
      <c r="Q363">
        <v>50</v>
      </c>
      <c r="R363">
        <f>IF('Original Data'!AA259&gt;1200000,1,0)</f>
        <v>0</v>
      </c>
      <c r="S363">
        <f>'Original Data'!AA259</f>
        <v>1059860</v>
      </c>
      <c r="T363">
        <v>0.4</v>
      </c>
      <c r="U363" t="s">
        <v>927</v>
      </c>
      <c r="V363" t="s">
        <v>928</v>
      </c>
      <c r="W363">
        <v>88.1</v>
      </c>
      <c r="X363" t="s">
        <v>67</v>
      </c>
      <c r="Z363">
        <v>7.6</v>
      </c>
      <c r="AA363">
        <v>3</v>
      </c>
      <c r="AB363">
        <v>0</v>
      </c>
    </row>
    <row r="364" spans="1:28">
      <c r="A364" s="3" t="s">
        <v>1879</v>
      </c>
      <c r="B364" t="s">
        <v>1825</v>
      </c>
      <c r="D364">
        <f>COUNTIF(PythonData!A334:C334,'Label to number'!$U$146)</f>
        <v>0</v>
      </c>
      <c r="E364">
        <f>VLOOKUP('Original Data'!U334,'Label to number'!$A$2:$B$11,2,FALSE)</f>
        <v>4</v>
      </c>
      <c r="F364">
        <f>LOG('Original Data'!V334,'Label to number'!$D$3)</f>
        <v>0.85973344056854151</v>
      </c>
      <c r="G364">
        <f>'Original Data'!V334</f>
        <v>70</v>
      </c>
      <c r="H364">
        <v>45</v>
      </c>
      <c r="I364">
        <v>40</v>
      </c>
      <c r="J364">
        <v>50</v>
      </c>
      <c r="K364">
        <v>40</v>
      </c>
      <c r="L364">
        <v>75</v>
      </c>
      <c r="M364">
        <v>310</v>
      </c>
      <c r="N364" t="s">
        <v>75</v>
      </c>
      <c r="O364">
        <f>VLOOKUP(N364,'Label to number'!$G$2:$H$29,2,FALSE)</f>
        <v>28</v>
      </c>
      <c r="P364" t="s">
        <v>1180</v>
      </c>
      <c r="Q364">
        <v>60</v>
      </c>
      <c r="R364">
        <f>IF('Original Data'!AA334&gt;1200000,1,0)</f>
        <v>0</v>
      </c>
      <c r="S364">
        <f>'Original Data'!AA334</f>
        <v>600000</v>
      </c>
      <c r="T364">
        <v>0.4</v>
      </c>
      <c r="U364" t="s">
        <v>1181</v>
      </c>
      <c r="V364" t="s">
        <v>1182</v>
      </c>
      <c r="W364">
        <v>50</v>
      </c>
      <c r="X364" t="s">
        <v>102</v>
      </c>
      <c r="Y364" t="s">
        <v>62</v>
      </c>
      <c r="Z364">
        <v>1.2</v>
      </c>
      <c r="AA364">
        <v>3</v>
      </c>
      <c r="AB364">
        <v>0</v>
      </c>
    </row>
    <row r="365" spans="1:28">
      <c r="A365" s="3" t="s">
        <v>1823</v>
      </c>
      <c r="B365" t="s">
        <v>1846</v>
      </c>
      <c r="C365" t="s">
        <v>1908</v>
      </c>
      <c r="D365">
        <f>COUNTIF(PythonData!A432:C432,'Label to number'!$U$146)</f>
        <v>0</v>
      </c>
      <c r="E365">
        <f>VLOOKUP('Original Data'!U432,'Label to number'!$A$2:$B$11,2,FALSE)</f>
        <v>4</v>
      </c>
      <c r="F365">
        <f>LOG('Original Data'!V432,'Label to number'!$D$3)</f>
        <v>0.85973344056854151</v>
      </c>
      <c r="G365">
        <f>'Original Data'!V432</f>
        <v>70</v>
      </c>
      <c r="H365">
        <v>49</v>
      </c>
      <c r="I365">
        <v>55</v>
      </c>
      <c r="J365">
        <v>85</v>
      </c>
      <c r="K365">
        <v>42</v>
      </c>
      <c r="L365">
        <v>37</v>
      </c>
      <c r="M365">
        <v>310</v>
      </c>
      <c r="N365" t="s">
        <v>131</v>
      </c>
      <c r="O365">
        <f>VLOOKUP(N365,'Label to number'!$G$2:$H$29,2,FALSE)</f>
        <v>23</v>
      </c>
      <c r="P365" t="s">
        <v>1512</v>
      </c>
      <c r="Q365">
        <v>42</v>
      </c>
      <c r="R365">
        <f>IF('Original Data'!AA432&gt;1200000,1,0)</f>
        <v>0</v>
      </c>
      <c r="S365">
        <f>'Original Data'!AA432</f>
        <v>800000</v>
      </c>
      <c r="T365">
        <v>0.5</v>
      </c>
      <c r="U365" t="s">
        <v>1513</v>
      </c>
      <c r="V365" t="s">
        <v>1514</v>
      </c>
      <c r="W365">
        <v>24.6</v>
      </c>
      <c r="X365" t="s">
        <v>102</v>
      </c>
      <c r="Z365">
        <v>3.9</v>
      </c>
      <c r="AA365">
        <v>4</v>
      </c>
      <c r="AB365">
        <v>0</v>
      </c>
    </row>
    <row r="366" spans="1:28">
      <c r="A366" s="3" t="s">
        <v>1867</v>
      </c>
      <c r="B366" t="s">
        <v>1889</v>
      </c>
      <c r="C366" t="s">
        <v>1822</v>
      </c>
      <c r="D366">
        <f>COUNTIF(PythonData!A440:C440,'Label to number'!$U$146)</f>
        <v>0</v>
      </c>
      <c r="E366">
        <f>VLOOKUP('Original Data'!U440,'Label to number'!$A$2:$B$11,2,FALSE)</f>
        <v>5</v>
      </c>
      <c r="F366">
        <f>LOG('Original Data'!V440,'Label to number'!$D$3)</f>
        <v>0.85973344056854151</v>
      </c>
      <c r="G366">
        <f>'Original Data'!V440</f>
        <v>70</v>
      </c>
      <c r="H366">
        <v>20</v>
      </c>
      <c r="I366">
        <v>25</v>
      </c>
      <c r="J366">
        <v>60</v>
      </c>
      <c r="K366">
        <v>70</v>
      </c>
      <c r="L366">
        <v>90</v>
      </c>
      <c r="M366">
        <v>310</v>
      </c>
      <c r="N366" t="s">
        <v>1538</v>
      </c>
      <c r="O366">
        <f>VLOOKUP(N366,'Label to number'!$G$2:$H$29,2,FALSE)</f>
        <v>18</v>
      </c>
      <c r="P366" t="s">
        <v>1539</v>
      </c>
      <c r="Q366">
        <v>45</v>
      </c>
      <c r="R366">
        <f>IF('Original Data'!AA440&gt;1200000,1,0)</f>
        <v>0</v>
      </c>
      <c r="S366">
        <f>'Original Data'!AA440</f>
        <v>1000000</v>
      </c>
      <c r="T366">
        <v>0.6</v>
      </c>
      <c r="U366" t="s">
        <v>1540</v>
      </c>
      <c r="V366" t="s">
        <v>1541</v>
      </c>
      <c r="W366">
        <v>50</v>
      </c>
      <c r="X366" t="s">
        <v>266</v>
      </c>
      <c r="Y366" t="s">
        <v>168</v>
      </c>
      <c r="Z366">
        <v>13</v>
      </c>
      <c r="AA366">
        <v>4</v>
      </c>
      <c r="AB366">
        <v>0</v>
      </c>
    </row>
    <row r="367" spans="1:28">
      <c r="A367" s="3" t="s">
        <v>1773</v>
      </c>
      <c r="B367" t="s">
        <v>1774</v>
      </c>
      <c r="D367">
        <f>COUNTIF(PythonData!A5:C5,'Label to number'!$U$146)</f>
        <v>0</v>
      </c>
      <c r="E367">
        <f>VLOOKUP('Original Data'!U5,'Label to number'!$A$2:$B$11,2,FALSE)</f>
        <v>4</v>
      </c>
      <c r="F367">
        <f>LOG('Original Data'!V5,'Label to number'!$D$3)</f>
        <v>0.85973344056854151</v>
      </c>
      <c r="G367">
        <f>'Original Data'!V5</f>
        <v>70</v>
      </c>
      <c r="H367">
        <v>39</v>
      </c>
      <c r="I367">
        <v>52</v>
      </c>
      <c r="J367">
        <v>65</v>
      </c>
      <c r="K367">
        <v>60</v>
      </c>
      <c r="L367">
        <v>50</v>
      </c>
      <c r="M367">
        <v>309</v>
      </c>
      <c r="N367" t="s">
        <v>42</v>
      </c>
      <c r="O367">
        <f>VLOOKUP(N367,'Label to number'!$G$2:$H$29,2,FALSE)</f>
        <v>5</v>
      </c>
      <c r="P367" t="s">
        <v>53</v>
      </c>
      <c r="Q367">
        <v>43</v>
      </c>
      <c r="R367">
        <f>IF('Original Data'!AA5&gt;1200000,1,0)</f>
        <v>0</v>
      </c>
      <c r="S367">
        <f>'Original Data'!AA5</f>
        <v>1059860</v>
      </c>
      <c r="T367">
        <v>0.6</v>
      </c>
      <c r="U367" t="s">
        <v>54</v>
      </c>
      <c r="V367" t="s">
        <v>55</v>
      </c>
      <c r="W367">
        <v>88.1</v>
      </c>
      <c r="X367" t="s">
        <v>56</v>
      </c>
      <c r="Z367">
        <v>8.5</v>
      </c>
      <c r="AA367">
        <v>1</v>
      </c>
      <c r="AB367">
        <v>0</v>
      </c>
    </row>
    <row r="368" spans="1:28">
      <c r="A368" s="3" t="s">
        <v>1773</v>
      </c>
      <c r="B368" t="s">
        <v>1830</v>
      </c>
      <c r="D368">
        <f>COUNTIF(PythonData!A156:C156,'Label to number'!$U$146)</f>
        <v>1</v>
      </c>
      <c r="E368">
        <f>VLOOKUP('Original Data'!U156,'Label to number'!$A$2:$B$11,2,FALSE)</f>
        <v>4</v>
      </c>
      <c r="F368">
        <f>LOG('Original Data'!V156,'Label to number'!$D$3)</f>
        <v>0.85973344056854151</v>
      </c>
      <c r="G368">
        <f>'Original Data'!V156</f>
        <v>70</v>
      </c>
      <c r="H368">
        <v>39</v>
      </c>
      <c r="I368">
        <v>52</v>
      </c>
      <c r="J368">
        <v>65</v>
      </c>
      <c r="K368">
        <v>60</v>
      </c>
      <c r="L368">
        <v>50</v>
      </c>
      <c r="M368">
        <v>309</v>
      </c>
      <c r="N368" t="s">
        <v>42</v>
      </c>
      <c r="O368">
        <f>VLOOKUP(N368,'Label to number'!$G$2:$H$29,2,FALSE)</f>
        <v>5</v>
      </c>
      <c r="P368" t="s">
        <v>582</v>
      </c>
      <c r="Q368">
        <v>43</v>
      </c>
      <c r="R368">
        <f>IF('Original Data'!AA156&gt;1200000,1,0)</f>
        <v>0</v>
      </c>
      <c r="S368">
        <f>'Original Data'!AA156</f>
        <v>1059860</v>
      </c>
      <c r="T368">
        <v>0.5</v>
      </c>
      <c r="U368" t="s">
        <v>583</v>
      </c>
      <c r="V368" t="s">
        <v>584</v>
      </c>
      <c r="W368">
        <v>88.1</v>
      </c>
      <c r="X368" t="s">
        <v>56</v>
      </c>
      <c r="Z368">
        <v>7.9</v>
      </c>
      <c r="AA368">
        <v>2</v>
      </c>
      <c r="AB368">
        <v>0</v>
      </c>
    </row>
    <row r="369" spans="1:28">
      <c r="A369" s="3" t="s">
        <v>1773</v>
      </c>
      <c r="B369" t="s">
        <v>1874</v>
      </c>
      <c r="D369">
        <f>COUNTIF(PythonData!A391:C391,'Label to number'!$U$146)</f>
        <v>0</v>
      </c>
      <c r="E369">
        <f>VLOOKUP('Original Data'!U391,'Label to number'!$A$2:$B$11,2,FALSE)</f>
        <v>4</v>
      </c>
      <c r="F369">
        <f>LOG('Original Data'!V391,'Label to number'!$D$3)</f>
        <v>0.85973344056854151</v>
      </c>
      <c r="G369">
        <f>'Original Data'!V391</f>
        <v>70</v>
      </c>
      <c r="H369">
        <v>44</v>
      </c>
      <c r="I369">
        <v>58</v>
      </c>
      <c r="J369">
        <v>61</v>
      </c>
      <c r="K369">
        <v>58</v>
      </c>
      <c r="L369">
        <v>44</v>
      </c>
      <c r="M369">
        <v>309</v>
      </c>
      <c r="N369" t="s">
        <v>42</v>
      </c>
      <c r="O369">
        <f>VLOOKUP(N369,'Label to number'!$G$2:$H$29,2,FALSE)</f>
        <v>5</v>
      </c>
      <c r="P369" t="s">
        <v>1378</v>
      </c>
      <c r="Q369">
        <v>44</v>
      </c>
      <c r="R369">
        <f>IF('Original Data'!AA391&gt;1200000,1,0)</f>
        <v>0</v>
      </c>
      <c r="S369">
        <f>'Original Data'!AA391</f>
        <v>1059860</v>
      </c>
      <c r="T369">
        <v>0.5</v>
      </c>
      <c r="U369" t="s">
        <v>1379</v>
      </c>
      <c r="V369" t="s">
        <v>1380</v>
      </c>
      <c r="W369">
        <v>88.1</v>
      </c>
      <c r="X369" t="s">
        <v>56</v>
      </c>
      <c r="Z369">
        <v>6.2</v>
      </c>
      <c r="AA369">
        <v>4</v>
      </c>
      <c r="AB369">
        <v>0</v>
      </c>
    </row>
    <row r="370" spans="1:28">
      <c r="A370" s="3" t="s">
        <v>1865</v>
      </c>
      <c r="B370" t="s">
        <v>1866</v>
      </c>
      <c r="C370" t="s">
        <v>1896</v>
      </c>
      <c r="D370">
        <f>COUNTIF(PythonData!A342:C342,'Label to number'!$U$146)</f>
        <v>0</v>
      </c>
      <c r="E370">
        <f>VLOOKUP('Original Data'!U342,'Label to number'!$A$2:$B$11,2,FALSE)</f>
        <v>3</v>
      </c>
      <c r="F370">
        <f>LOG('Original Data'!V342,'Label to number'!$D$3)</f>
        <v>0.85973344056854151</v>
      </c>
      <c r="G370">
        <f>'Original Data'!V342</f>
        <v>70</v>
      </c>
      <c r="H370">
        <v>43</v>
      </c>
      <c r="I370">
        <v>80</v>
      </c>
      <c r="J370">
        <v>35</v>
      </c>
      <c r="K370">
        <v>50</v>
      </c>
      <c r="L370">
        <v>35</v>
      </c>
      <c r="M370">
        <v>308</v>
      </c>
      <c r="N370" t="s">
        <v>1206</v>
      </c>
      <c r="O370">
        <f>VLOOKUP(N370,'Label to number'!$G$2:$H$29,2,FALSE)</f>
        <v>25</v>
      </c>
      <c r="P370" t="s">
        <v>1207</v>
      </c>
      <c r="Q370">
        <v>65</v>
      </c>
      <c r="R370">
        <f>IF('Original Data'!AA342&gt;1200000,1,0)</f>
        <v>1</v>
      </c>
      <c r="S370">
        <f>'Original Data'!AA342</f>
        <v>1640000</v>
      </c>
      <c r="T370">
        <v>0.6</v>
      </c>
      <c r="U370" t="s">
        <v>1208</v>
      </c>
      <c r="V370" t="s">
        <v>1209</v>
      </c>
      <c r="W370">
        <v>50</v>
      </c>
      <c r="X370" t="s">
        <v>67</v>
      </c>
      <c r="Z370">
        <v>11.5</v>
      </c>
      <c r="AA370">
        <v>3</v>
      </c>
      <c r="AB370">
        <v>0</v>
      </c>
    </row>
    <row r="371" spans="1:28">
      <c r="A371" s="3" t="s">
        <v>1780</v>
      </c>
      <c r="B371" t="s">
        <v>1781</v>
      </c>
      <c r="C371" t="s">
        <v>1778</v>
      </c>
      <c r="D371">
        <f>COUNTIF(PythonData!A49:C49,'Label to number'!$U$146)</f>
        <v>0</v>
      </c>
      <c r="E371">
        <f>VLOOKUP('Original Data'!U49,'Label to number'!$A$2:$B$11,2,FALSE)</f>
        <v>4</v>
      </c>
      <c r="F371">
        <f>LOG('Original Data'!V49,'Label to number'!$D$3)</f>
        <v>0.85973344056854151</v>
      </c>
      <c r="G371">
        <f>'Original Data'!V49</f>
        <v>70</v>
      </c>
      <c r="H371">
        <v>60</v>
      </c>
      <c r="I371">
        <v>55</v>
      </c>
      <c r="J371">
        <v>45</v>
      </c>
      <c r="K371">
        <v>40</v>
      </c>
      <c r="L371">
        <v>55</v>
      </c>
      <c r="M371">
        <v>305</v>
      </c>
      <c r="N371" t="s">
        <v>131</v>
      </c>
      <c r="O371">
        <f>VLOOKUP(N371,'Label to number'!$G$2:$H$29,2,FALSE)</f>
        <v>23</v>
      </c>
      <c r="P371" t="s">
        <v>212</v>
      </c>
      <c r="Q371">
        <v>50</v>
      </c>
      <c r="R371">
        <f>IF('Original Data'!AA49&gt;1200000,1,0)</f>
        <v>0</v>
      </c>
      <c r="S371">
        <f>'Original Data'!AA49</f>
        <v>1000000</v>
      </c>
      <c r="T371">
        <v>1</v>
      </c>
      <c r="U371" t="s">
        <v>213</v>
      </c>
      <c r="V371" t="s">
        <v>214</v>
      </c>
      <c r="W371">
        <v>50</v>
      </c>
      <c r="X371" t="s">
        <v>79</v>
      </c>
      <c r="Y371" t="s">
        <v>47</v>
      </c>
      <c r="Z371">
        <v>30</v>
      </c>
      <c r="AA371">
        <v>1</v>
      </c>
      <c r="AB371">
        <v>0</v>
      </c>
    </row>
    <row r="372" spans="1:28">
      <c r="A372" s="3" t="s">
        <v>1827</v>
      </c>
      <c r="B372" t="s">
        <v>1828</v>
      </c>
      <c r="C372" t="s">
        <v>1829</v>
      </c>
      <c r="D372">
        <f>COUNTIF(PythonData!A57:C57,'Label to number'!$U$146)</f>
        <v>0</v>
      </c>
      <c r="E372">
        <f>VLOOKUP('Original Data'!U57,'Label to number'!$A$2:$B$11,2,FALSE)</f>
        <v>4</v>
      </c>
      <c r="F372">
        <f>LOG('Original Data'!V57,'Label to number'!$D$3)</f>
        <v>0.85973344056854151</v>
      </c>
      <c r="G372">
        <f>'Original Data'!V57</f>
        <v>70</v>
      </c>
      <c r="H372">
        <v>40</v>
      </c>
      <c r="I372">
        <v>80</v>
      </c>
      <c r="J372">
        <v>70</v>
      </c>
      <c r="K372">
        <v>35</v>
      </c>
      <c r="L372">
        <v>45</v>
      </c>
      <c r="M372">
        <v>305</v>
      </c>
      <c r="N372" t="s">
        <v>131</v>
      </c>
      <c r="O372">
        <f>VLOOKUP(N372,'Label to number'!$G$2:$H$29,2,FALSE)</f>
        <v>23</v>
      </c>
      <c r="P372" t="s">
        <v>240</v>
      </c>
      <c r="Q372">
        <v>35</v>
      </c>
      <c r="R372">
        <f>IF('Original Data'!AA57&gt;1200000,1,0)</f>
        <v>0</v>
      </c>
      <c r="S372">
        <f>'Original Data'!AA57</f>
        <v>1000000</v>
      </c>
      <c r="T372">
        <v>0.5</v>
      </c>
      <c r="U372" t="s">
        <v>241</v>
      </c>
      <c r="V372" t="s">
        <v>242</v>
      </c>
      <c r="W372">
        <v>50</v>
      </c>
      <c r="X372" t="s">
        <v>243</v>
      </c>
      <c r="Z372">
        <v>28</v>
      </c>
      <c r="AA372">
        <v>1</v>
      </c>
      <c r="AB372">
        <v>0</v>
      </c>
    </row>
    <row r="373" spans="1:28">
      <c r="A373" s="3" t="s">
        <v>1835</v>
      </c>
      <c r="B373" t="s">
        <v>1836</v>
      </c>
      <c r="C373" t="s">
        <v>1837</v>
      </c>
      <c r="D373">
        <f>COUNTIF(PythonData!A67:C67,'Label to number'!$U$146)</f>
        <v>0</v>
      </c>
      <c r="E373">
        <f>VLOOKUP('Original Data'!U67,'Label to number'!$A$2:$B$11,2,FALSE)</f>
        <v>4</v>
      </c>
      <c r="F373">
        <f>LOG('Original Data'!V67,'Label to number'!$D$3)</f>
        <v>0.85973344056854151</v>
      </c>
      <c r="G373">
        <f>'Original Data'!V67</f>
        <v>70</v>
      </c>
      <c r="H373">
        <v>70</v>
      </c>
      <c r="I373">
        <v>80</v>
      </c>
      <c r="J373">
        <v>35</v>
      </c>
      <c r="K373">
        <v>35</v>
      </c>
      <c r="L373">
        <v>35</v>
      </c>
      <c r="M373">
        <v>305</v>
      </c>
      <c r="N373" t="s">
        <v>273</v>
      </c>
      <c r="O373">
        <f>VLOOKUP(N373,'Label to number'!$G$2:$H$29,2,FALSE)</f>
        <v>22</v>
      </c>
      <c r="P373" t="s">
        <v>274</v>
      </c>
      <c r="Q373">
        <v>50</v>
      </c>
      <c r="R373">
        <f>IF('Original Data'!AA67&gt;1200000,1,0)</f>
        <v>0</v>
      </c>
      <c r="S373">
        <f>'Original Data'!AA67</f>
        <v>1059860</v>
      </c>
      <c r="T373">
        <v>0.8</v>
      </c>
      <c r="U373" t="s">
        <v>275</v>
      </c>
      <c r="V373" t="s">
        <v>276</v>
      </c>
      <c r="W373">
        <v>75.400000000000006</v>
      </c>
      <c r="X373" t="s">
        <v>243</v>
      </c>
      <c r="Z373">
        <v>19.5</v>
      </c>
      <c r="AA373">
        <v>1</v>
      </c>
      <c r="AB373">
        <v>0</v>
      </c>
    </row>
    <row r="374" spans="1:28">
      <c r="A374" s="3" t="s">
        <v>1857</v>
      </c>
      <c r="B374" t="s">
        <v>1858</v>
      </c>
      <c r="C374" t="s">
        <v>1859</v>
      </c>
      <c r="D374">
        <f>COUNTIF(PythonData!A91:C91,'Label to number'!$U$146)</f>
        <v>0</v>
      </c>
      <c r="E374">
        <f>VLOOKUP('Original Data'!U91,'Label to number'!$A$2:$B$11,2,FALSE)</f>
        <v>4</v>
      </c>
      <c r="F374">
        <f>LOG('Original Data'!V91,'Label to number'!$D$3)</f>
        <v>0.85973344056854151</v>
      </c>
      <c r="G374">
        <f>'Original Data'!V91</f>
        <v>70</v>
      </c>
      <c r="H374">
        <v>30</v>
      </c>
      <c r="I374">
        <v>65</v>
      </c>
      <c r="J374">
        <v>40</v>
      </c>
      <c r="K374">
        <v>45</v>
      </c>
      <c r="L374">
        <v>25</v>
      </c>
      <c r="M374">
        <v>305</v>
      </c>
      <c r="N374" t="s">
        <v>131</v>
      </c>
      <c r="O374">
        <f>VLOOKUP(N374,'Label to number'!$G$2:$H$29,2,FALSE)</f>
        <v>23</v>
      </c>
      <c r="P374" t="s">
        <v>350</v>
      </c>
      <c r="Q374">
        <v>100</v>
      </c>
      <c r="R374">
        <f>IF('Original Data'!AA91&gt;1200000,1,0)</f>
        <v>1</v>
      </c>
      <c r="S374">
        <f>'Original Data'!AA91</f>
        <v>1250000</v>
      </c>
      <c r="T374">
        <v>0.3</v>
      </c>
      <c r="U374" t="s">
        <v>351</v>
      </c>
      <c r="V374" t="s">
        <v>352</v>
      </c>
      <c r="W374">
        <v>50</v>
      </c>
      <c r="X374" t="s">
        <v>67</v>
      </c>
      <c r="Z374">
        <v>4</v>
      </c>
      <c r="AA374">
        <v>1</v>
      </c>
      <c r="AB374">
        <v>0</v>
      </c>
    </row>
    <row r="375" spans="1:28">
      <c r="A375" s="3" t="s">
        <v>1845</v>
      </c>
      <c r="B375" t="s">
        <v>1864</v>
      </c>
      <c r="C375" t="s">
        <v>1852</v>
      </c>
      <c r="D375">
        <f>COUNTIF(PythonData!A239:C239,'Label to number'!$U$146)</f>
        <v>0</v>
      </c>
      <c r="E375">
        <f>VLOOKUP('Original Data'!U239,'Label to number'!$A$2:$B$11,2,FALSE)</f>
        <v>5</v>
      </c>
      <c r="F375">
        <f>LOG('Original Data'!V239,'Label to number'!$D$3)</f>
        <v>0.85973344056854151</v>
      </c>
      <c r="G375">
        <f>'Original Data'!V239</f>
        <v>70</v>
      </c>
      <c r="H375">
        <v>45</v>
      </c>
      <c r="I375">
        <v>30</v>
      </c>
      <c r="J375">
        <v>65</v>
      </c>
      <c r="K375">
        <v>85</v>
      </c>
      <c r="L375">
        <v>65</v>
      </c>
      <c r="M375">
        <v>305</v>
      </c>
      <c r="N375" t="s">
        <v>42</v>
      </c>
      <c r="O375">
        <f>VLOOKUP(N375,'Label to number'!$G$2:$H$29,2,FALSE)</f>
        <v>5</v>
      </c>
      <c r="P375" t="s">
        <v>861</v>
      </c>
      <c r="Q375">
        <v>15</v>
      </c>
      <c r="R375">
        <f>IF('Original Data'!AA239&gt;1200000,1,0)</f>
        <v>0</v>
      </c>
      <c r="S375">
        <f>'Original Data'!AA239</f>
        <v>1000000</v>
      </c>
      <c r="T375">
        <v>0.4</v>
      </c>
      <c r="U375" t="s">
        <v>862</v>
      </c>
      <c r="V375" t="s">
        <v>863</v>
      </c>
      <c r="W375">
        <v>0</v>
      </c>
      <c r="X375" t="s">
        <v>143</v>
      </c>
      <c r="Y375" t="s">
        <v>266</v>
      </c>
      <c r="Z375">
        <v>6</v>
      </c>
      <c r="AA375">
        <v>2</v>
      </c>
      <c r="AB375">
        <v>0</v>
      </c>
    </row>
    <row r="376" spans="1:28">
      <c r="A376" s="3" t="s">
        <v>1954</v>
      </c>
      <c r="B376" t="s">
        <v>1937</v>
      </c>
      <c r="D376">
        <f>COUNTIF(PythonData!A319:C319,'Label to number'!$U$146)</f>
        <v>0</v>
      </c>
      <c r="E376">
        <f>VLOOKUP('Original Data'!U319,'Label to number'!$A$2:$B$11,2,FALSE)</f>
        <v>4</v>
      </c>
      <c r="F376">
        <f>LOG('Original Data'!V319,'Label to number'!$D$3)</f>
        <v>0.71946688113708268</v>
      </c>
      <c r="G376">
        <f>'Original Data'!V319</f>
        <v>35</v>
      </c>
      <c r="H376">
        <v>45</v>
      </c>
      <c r="I376">
        <v>90</v>
      </c>
      <c r="J376">
        <v>65</v>
      </c>
      <c r="K376">
        <v>65</v>
      </c>
      <c r="L376">
        <v>20</v>
      </c>
      <c r="M376">
        <v>305</v>
      </c>
      <c r="N376" t="s">
        <v>377</v>
      </c>
      <c r="O376">
        <f>VLOOKUP(N376,'Label to number'!$G$2:$H$29,2,FALSE)</f>
        <v>26</v>
      </c>
      <c r="P376" t="s">
        <v>1126</v>
      </c>
      <c r="Q376">
        <v>20</v>
      </c>
      <c r="R376">
        <f>IF('Original Data'!AA319&gt;1200000,1,0)</f>
        <v>1</v>
      </c>
      <c r="S376">
        <f>'Original Data'!AA319</f>
        <v>1250000</v>
      </c>
      <c r="T376">
        <v>0.8</v>
      </c>
      <c r="U376" t="s">
        <v>1127</v>
      </c>
      <c r="V376" t="s">
        <v>1128</v>
      </c>
      <c r="W376">
        <v>50</v>
      </c>
      <c r="X376" t="s">
        <v>67</v>
      </c>
      <c r="Y376" t="s">
        <v>112</v>
      </c>
      <c r="Z376">
        <v>20.8</v>
      </c>
      <c r="AA376">
        <v>3</v>
      </c>
      <c r="AB376">
        <v>0</v>
      </c>
    </row>
    <row r="377" spans="1:28">
      <c r="A377" s="3" t="s">
        <v>1845</v>
      </c>
      <c r="B377" t="s">
        <v>1956</v>
      </c>
      <c r="C377" t="s">
        <v>1846</v>
      </c>
      <c r="D377">
        <f>COUNTIF(PythonData!A323:C323,'Label to number'!$U$146)</f>
        <v>0</v>
      </c>
      <c r="E377">
        <f>VLOOKUP('Original Data'!U323,'Label to number'!$A$2:$B$11,2,FALSE)</f>
        <v>4</v>
      </c>
      <c r="F377">
        <f>LOG('Original Data'!V323,'Label to number'!$D$3)</f>
        <v>0.85973344056854151</v>
      </c>
      <c r="G377">
        <f>'Original Data'!V323</f>
        <v>70</v>
      </c>
      <c r="H377">
        <v>60</v>
      </c>
      <c r="I377">
        <v>60</v>
      </c>
      <c r="J377">
        <v>35</v>
      </c>
      <c r="K377">
        <v>65</v>
      </c>
      <c r="L377">
        <v>45</v>
      </c>
      <c r="M377">
        <v>305</v>
      </c>
      <c r="N377" t="s">
        <v>75</v>
      </c>
      <c r="O377">
        <f>VLOOKUP(N377,'Label to number'!$G$2:$H$29,2,FALSE)</f>
        <v>28</v>
      </c>
      <c r="P377" t="s">
        <v>1141</v>
      </c>
      <c r="Q377">
        <v>40</v>
      </c>
      <c r="R377">
        <f>IF('Original Data'!AA323&gt;1200000,1,0)</f>
        <v>0</v>
      </c>
      <c r="S377">
        <f>'Original Data'!AA323</f>
        <v>1000000</v>
      </c>
      <c r="T377">
        <v>0.7</v>
      </c>
      <c r="U377" t="s">
        <v>1142</v>
      </c>
      <c r="V377" t="s">
        <v>1143</v>
      </c>
      <c r="W377">
        <v>50</v>
      </c>
      <c r="X377" t="s">
        <v>56</v>
      </c>
      <c r="Y377" t="s">
        <v>142</v>
      </c>
      <c r="Z377">
        <v>24</v>
      </c>
      <c r="AA377">
        <v>3</v>
      </c>
      <c r="AB377">
        <v>0</v>
      </c>
    </row>
    <row r="378" spans="1:28">
      <c r="A378" s="3" t="s">
        <v>1905</v>
      </c>
      <c r="B378" t="s">
        <v>1925</v>
      </c>
      <c r="C378" t="s">
        <v>1993</v>
      </c>
      <c r="D378">
        <f>COUNTIF(PythonData!A488:C488,'Label to number'!$U$146)</f>
        <v>0</v>
      </c>
      <c r="E378">
        <f>VLOOKUP('Original Data'!U488,'Label to number'!$A$2:$B$11,2,FALSE)</f>
        <v>10</v>
      </c>
      <c r="G378">
        <v>70</v>
      </c>
      <c r="H378">
        <v>150</v>
      </c>
      <c r="I378">
        <v>120</v>
      </c>
      <c r="J378">
        <v>90</v>
      </c>
      <c r="K378">
        <v>120</v>
      </c>
      <c r="L378">
        <v>100</v>
      </c>
      <c r="M378">
        <v>680</v>
      </c>
      <c r="N378" t="s">
        <v>545</v>
      </c>
      <c r="O378">
        <f>VLOOKUP(N378,'Label to number'!$G$2:$H$29,2,FALSE)</f>
        <v>1</v>
      </c>
      <c r="P378" t="s">
        <v>1700</v>
      </c>
      <c r="Q378">
        <v>100</v>
      </c>
      <c r="R378">
        <f>IF('Original Data'!AA488&gt;1200000,1,0)</f>
        <v>1</v>
      </c>
      <c r="S378">
        <f>'Original Data'!AA488</f>
        <v>1250000</v>
      </c>
      <c r="T378">
        <v>4.5</v>
      </c>
      <c r="U378" t="s">
        <v>1701</v>
      </c>
      <c r="V378" t="s">
        <v>1702</v>
      </c>
      <c r="X378" t="s">
        <v>359</v>
      </c>
      <c r="Y378" t="s">
        <v>558</v>
      </c>
      <c r="Z378">
        <v>750</v>
      </c>
      <c r="AA378">
        <v>4</v>
      </c>
      <c r="AB378">
        <v>1</v>
      </c>
    </row>
    <row r="379" spans="1:28">
      <c r="A379" s="3" t="s">
        <v>1992</v>
      </c>
      <c r="D379">
        <f>COUNTIF(PythonData!A487:C487,'Label to number'!$U$146)</f>
        <v>1</v>
      </c>
      <c r="E379">
        <f>VLOOKUP('Original Data'!U487,'Label to number'!$A$2:$B$11,2,FALSE)</f>
        <v>10</v>
      </c>
      <c r="G379">
        <v>70</v>
      </c>
      <c r="H379">
        <v>110</v>
      </c>
      <c r="I379">
        <v>160</v>
      </c>
      <c r="J379">
        <v>100</v>
      </c>
      <c r="K379">
        <v>80</v>
      </c>
      <c r="L379">
        <v>110</v>
      </c>
      <c r="M379">
        <v>670</v>
      </c>
      <c r="N379" t="s">
        <v>545</v>
      </c>
      <c r="O379">
        <f>VLOOKUP(N379,'Label to number'!$G$2:$H$29,2,FALSE)</f>
        <v>1</v>
      </c>
      <c r="P379" t="s">
        <v>1696</v>
      </c>
      <c r="Q379">
        <v>110</v>
      </c>
      <c r="R379">
        <f>IF('Original Data'!AA487&gt;1200000,1,0)</f>
        <v>1</v>
      </c>
      <c r="S379">
        <f>'Original Data'!AA487</f>
        <v>1250000</v>
      </c>
      <c r="T379">
        <v>3.7</v>
      </c>
      <c r="U379" t="s">
        <v>1697</v>
      </c>
      <c r="V379" t="s">
        <v>1698</v>
      </c>
      <c r="X379" t="s">
        <v>102</v>
      </c>
      <c r="Z379">
        <v>420</v>
      </c>
      <c r="AA379">
        <v>4</v>
      </c>
      <c r="AB379">
        <v>1</v>
      </c>
    </row>
    <row r="380" spans="1:28">
      <c r="A380" s="3" t="s">
        <v>1833</v>
      </c>
      <c r="D380">
        <f>COUNTIF(PythonData!A152:C152,'Label to number'!$U$146)</f>
        <v>0</v>
      </c>
      <c r="E380">
        <f>VLOOKUP('Original Data'!U152,'Label to number'!$A$2:$B$11,2,FALSE)</f>
        <v>10</v>
      </c>
      <c r="F380">
        <f>LOG('Original Data'!V152,'Label to number'!$D$3)</f>
        <v>0.93191084909710109</v>
      </c>
      <c r="G380">
        <f>'Original Data'!V152</f>
        <v>100</v>
      </c>
      <c r="H380">
        <v>100</v>
      </c>
      <c r="I380">
        <v>100</v>
      </c>
      <c r="J380">
        <v>100</v>
      </c>
      <c r="K380">
        <v>100</v>
      </c>
      <c r="L380">
        <v>100</v>
      </c>
      <c r="M380">
        <v>600</v>
      </c>
      <c r="N380" t="s">
        <v>42</v>
      </c>
      <c r="O380">
        <f>VLOOKUP(N380,'Label to number'!$G$2:$H$29,2,FALSE)</f>
        <v>5</v>
      </c>
      <c r="P380" t="s">
        <v>569</v>
      </c>
      <c r="Q380">
        <v>100</v>
      </c>
      <c r="R380">
        <f>IF('Original Data'!AA152&gt;1200000,1,0)</f>
        <v>0</v>
      </c>
      <c r="S380">
        <f>'Original Data'!AA152</f>
        <v>1059860</v>
      </c>
      <c r="T380">
        <v>0.4</v>
      </c>
      <c r="U380" t="s">
        <v>570</v>
      </c>
      <c r="V380" t="s">
        <v>571</v>
      </c>
      <c r="X380" t="s">
        <v>266</v>
      </c>
      <c r="Z380">
        <v>4</v>
      </c>
      <c r="AA380">
        <v>1</v>
      </c>
      <c r="AB380">
        <v>1</v>
      </c>
    </row>
    <row r="381" spans="1:28">
      <c r="A381" s="3" t="s">
        <v>1879</v>
      </c>
      <c r="D381">
        <f>COUNTIF(PythonData!A252:C252,'Label to number'!$U$146)</f>
        <v>1</v>
      </c>
      <c r="E381">
        <f>VLOOKUP('Original Data'!U252,'Label to number'!$A$2:$B$11,2,FALSE)</f>
        <v>10</v>
      </c>
      <c r="F381">
        <f>LOG('Original Data'!V252,'Label to number'!$D$3)</f>
        <v>0.93191084909710109</v>
      </c>
      <c r="G381">
        <f>'Original Data'!V252</f>
        <v>100</v>
      </c>
      <c r="H381">
        <v>100</v>
      </c>
      <c r="I381">
        <v>100</v>
      </c>
      <c r="J381">
        <v>100</v>
      </c>
      <c r="K381">
        <v>100</v>
      </c>
      <c r="L381">
        <v>100</v>
      </c>
      <c r="M381">
        <v>600</v>
      </c>
      <c r="N381" t="s">
        <v>42</v>
      </c>
      <c r="O381">
        <f>VLOOKUP(N381,'Label to number'!$G$2:$H$29,2,FALSE)</f>
        <v>5</v>
      </c>
      <c r="P381" t="s">
        <v>903</v>
      </c>
      <c r="Q381">
        <v>100</v>
      </c>
      <c r="R381">
        <f>IF('Original Data'!AA252&gt;1200000,1,0)</f>
        <v>0</v>
      </c>
      <c r="S381">
        <f>'Original Data'!AA252</f>
        <v>1059860</v>
      </c>
      <c r="T381">
        <v>0.6</v>
      </c>
      <c r="U381" t="s">
        <v>904</v>
      </c>
      <c r="V381" t="s">
        <v>905</v>
      </c>
      <c r="X381" t="s">
        <v>266</v>
      </c>
      <c r="Y381" t="s">
        <v>46</v>
      </c>
      <c r="Z381">
        <v>5</v>
      </c>
      <c r="AA381">
        <v>2</v>
      </c>
      <c r="AB381">
        <v>1</v>
      </c>
    </row>
    <row r="382" spans="1:28">
      <c r="A382" s="3" t="s">
        <v>1926</v>
      </c>
      <c r="D382">
        <f>COUNTIF(PythonData!A386:C386,'Label to number'!$U$146)</f>
        <v>0</v>
      </c>
      <c r="E382">
        <f>VLOOKUP('Original Data'!U386,'Label to number'!$A$2:$B$11,2,FALSE)</f>
        <v>10</v>
      </c>
      <c r="F382">
        <f>LOG('Original Data'!V386,'Label to number'!$D$3)</f>
        <v>0.93191084909710109</v>
      </c>
      <c r="G382">
        <f>'Original Data'!V386</f>
        <v>100</v>
      </c>
      <c r="H382">
        <v>100</v>
      </c>
      <c r="I382">
        <v>100</v>
      </c>
      <c r="J382">
        <v>100</v>
      </c>
      <c r="K382">
        <v>100</v>
      </c>
      <c r="L382">
        <v>100</v>
      </c>
      <c r="M382">
        <v>600</v>
      </c>
      <c r="N382" t="s">
        <v>545</v>
      </c>
      <c r="O382">
        <f>VLOOKUP(N382,'Label to number'!$G$2:$H$29,2,FALSE)</f>
        <v>1</v>
      </c>
      <c r="P382" t="s">
        <v>1361</v>
      </c>
      <c r="Q382">
        <v>100</v>
      </c>
      <c r="R382">
        <f>IF('Original Data'!AA386&gt;1200000,1,0)</f>
        <v>1</v>
      </c>
      <c r="S382">
        <f>'Original Data'!AA386</f>
        <v>1250000</v>
      </c>
      <c r="T382">
        <v>0.3</v>
      </c>
      <c r="U382" t="s">
        <v>1362</v>
      </c>
      <c r="V382" t="s">
        <v>1363</v>
      </c>
      <c r="X382" t="s">
        <v>323</v>
      </c>
      <c r="Y382" t="s">
        <v>266</v>
      </c>
      <c r="Z382">
        <v>1.1000000000000001</v>
      </c>
      <c r="AA382">
        <v>3</v>
      </c>
      <c r="AB382">
        <v>1</v>
      </c>
    </row>
    <row r="383" spans="1:28">
      <c r="A383" s="3" t="s">
        <v>1905</v>
      </c>
      <c r="D383">
        <f>COUNTIF(PythonData!A387:C387,'Label to number'!$U$146)</f>
        <v>0</v>
      </c>
      <c r="E383">
        <f>VLOOKUP('Original Data'!U387,'Label to number'!$A$2:$B$11,2,FALSE)</f>
        <v>10</v>
      </c>
      <c r="F383" t="e">
        <f>LOG('Original Data'!V387,'Label to number'!$D$3)</f>
        <v>#NUM!</v>
      </c>
      <c r="G383">
        <v>70</v>
      </c>
      <c r="H383">
        <v>50</v>
      </c>
      <c r="I383">
        <v>95</v>
      </c>
      <c r="J383">
        <v>180</v>
      </c>
      <c r="K383">
        <v>95</v>
      </c>
      <c r="L383">
        <v>90</v>
      </c>
      <c r="M383">
        <v>600</v>
      </c>
      <c r="N383" t="s">
        <v>545</v>
      </c>
      <c r="O383">
        <f>VLOOKUP(N383,'Label to number'!$G$2:$H$29,2,FALSE)</f>
        <v>1</v>
      </c>
      <c r="P383" t="s">
        <v>1365</v>
      </c>
      <c r="Q383">
        <v>90</v>
      </c>
      <c r="R383">
        <f>IF('Original Data'!AA387&gt;1200000,1,0)</f>
        <v>1</v>
      </c>
      <c r="S383">
        <f>'Original Data'!AA387</f>
        <v>1250000</v>
      </c>
      <c r="T383">
        <v>1.7</v>
      </c>
      <c r="U383" t="s">
        <v>1366</v>
      </c>
      <c r="V383" t="s">
        <v>1367</v>
      </c>
      <c r="X383" t="s">
        <v>266</v>
      </c>
      <c r="Z383">
        <v>60.8</v>
      </c>
      <c r="AA383">
        <v>3</v>
      </c>
      <c r="AB383">
        <v>1</v>
      </c>
    </row>
    <row r="384" spans="1:28">
      <c r="A384" s="3" t="s">
        <v>1806</v>
      </c>
      <c r="B384" t="s">
        <v>1844</v>
      </c>
      <c r="D384">
        <f>COUNTIF(PythonData!A486:C486,'Label to number'!$U$146)</f>
        <v>1</v>
      </c>
      <c r="E384">
        <f>VLOOKUP('Original Data'!U486,'Label to number'!$A$2:$B$11,2,FALSE)</f>
        <v>2</v>
      </c>
      <c r="F384">
        <f>LOG('Original Data'!V486,'Label to number'!$D$3)</f>
        <v>0.93191084909710109</v>
      </c>
      <c r="G384">
        <f>'Original Data'!V486</f>
        <v>100</v>
      </c>
      <c r="H384">
        <v>91</v>
      </c>
      <c r="I384">
        <v>90</v>
      </c>
      <c r="J384">
        <v>77</v>
      </c>
      <c r="K384">
        <v>130</v>
      </c>
      <c r="L384">
        <v>106</v>
      </c>
      <c r="M384">
        <v>600</v>
      </c>
      <c r="N384" t="s">
        <v>545</v>
      </c>
      <c r="O384">
        <f>VLOOKUP(N384,'Label to number'!$G$2:$H$29,2,FALSE)</f>
        <v>1</v>
      </c>
      <c r="P384" t="s">
        <v>1692</v>
      </c>
      <c r="Q384">
        <v>106</v>
      </c>
      <c r="R384">
        <f>IF('Original Data'!AA486&gt;1200000,1,0)</f>
        <v>1</v>
      </c>
      <c r="S384">
        <f>'Original Data'!AA486</f>
        <v>1250000</v>
      </c>
      <c r="T384">
        <v>1.7</v>
      </c>
      <c r="U384" t="s">
        <v>1693</v>
      </c>
      <c r="V384" t="s">
        <v>1694</v>
      </c>
      <c r="W384">
        <v>50</v>
      </c>
      <c r="X384" t="s">
        <v>56</v>
      </c>
      <c r="Y384" t="s">
        <v>323</v>
      </c>
      <c r="Z384">
        <v>430</v>
      </c>
      <c r="AA384">
        <v>4</v>
      </c>
      <c r="AB384">
        <v>1</v>
      </c>
    </row>
    <row r="385" spans="1:28">
      <c r="A385" s="3" t="s">
        <v>1860</v>
      </c>
      <c r="D385">
        <f>COUNTIF(PythonData!A489:C489,'Label to number'!$U$146)</f>
        <v>0</v>
      </c>
      <c r="E385">
        <f>VLOOKUP('Original Data'!U489,'Label to number'!$A$2:$B$11,2,FALSE)</f>
        <v>10</v>
      </c>
      <c r="F385">
        <f>LOG('Original Data'!V489,'Label to number'!$D$3)</f>
        <v>0.93191084909710109</v>
      </c>
      <c r="G385">
        <f>'Original Data'!V489</f>
        <v>100</v>
      </c>
      <c r="H385">
        <v>120</v>
      </c>
      <c r="I385">
        <v>70</v>
      </c>
      <c r="J385">
        <v>85</v>
      </c>
      <c r="K385">
        <v>75</v>
      </c>
      <c r="L385">
        <v>130</v>
      </c>
      <c r="M385">
        <v>600</v>
      </c>
      <c r="N385" t="s">
        <v>545</v>
      </c>
      <c r="O385">
        <f>VLOOKUP(N385,'Label to number'!$G$2:$H$29,2,FALSE)</f>
        <v>1</v>
      </c>
      <c r="P385" t="s">
        <v>1703</v>
      </c>
      <c r="Q385">
        <v>120</v>
      </c>
      <c r="R385">
        <f>IF('Original Data'!AA489&gt;1200000,1,0)</f>
        <v>1</v>
      </c>
      <c r="S385">
        <f>'Original Data'!AA489</f>
        <v>1250000</v>
      </c>
      <c r="T385">
        <v>1.5</v>
      </c>
      <c r="U385" t="s">
        <v>1704</v>
      </c>
      <c r="V385" t="s">
        <v>1705</v>
      </c>
      <c r="W385">
        <v>0</v>
      </c>
      <c r="X385" t="s">
        <v>266</v>
      </c>
      <c r="Z385">
        <v>85.6</v>
      </c>
      <c r="AA385">
        <v>4</v>
      </c>
      <c r="AB385">
        <v>1</v>
      </c>
    </row>
    <row r="386" spans="1:28">
      <c r="A386" s="3" t="s">
        <v>1994</v>
      </c>
      <c r="D386">
        <f>COUNTIF(PythonData!A491:C491,'Label to number'!$U$146)</f>
        <v>0</v>
      </c>
      <c r="E386">
        <f>VLOOKUP('Original Data'!U491,'Label to number'!$A$2:$B$11,2,FALSE)</f>
        <v>2</v>
      </c>
      <c r="F386">
        <f>LOG('Original Data'!V491,'Label to number'!$D$3)</f>
        <v>0.85973344056854151</v>
      </c>
      <c r="G386">
        <f>'Original Data'!V491</f>
        <v>70</v>
      </c>
      <c r="H386">
        <v>100</v>
      </c>
      <c r="I386">
        <v>100</v>
      </c>
      <c r="J386">
        <v>100</v>
      </c>
      <c r="K386">
        <v>100</v>
      </c>
      <c r="L386">
        <v>100</v>
      </c>
      <c r="M386">
        <v>600</v>
      </c>
      <c r="N386" t="s">
        <v>545</v>
      </c>
      <c r="O386">
        <f>VLOOKUP(N386,'Label to number'!$G$2:$H$29,2,FALSE)</f>
        <v>1</v>
      </c>
      <c r="P386" t="s">
        <v>1710</v>
      </c>
      <c r="Q386">
        <v>100</v>
      </c>
      <c r="R386">
        <f>IF('Original Data'!AA491&gt;1200000,1,0)</f>
        <v>1</v>
      </c>
      <c r="S386">
        <f>'Original Data'!AA491</f>
        <v>1250000</v>
      </c>
      <c r="T386">
        <v>0.3</v>
      </c>
      <c r="U386" t="s">
        <v>1711</v>
      </c>
      <c r="V386" t="s">
        <v>1712</v>
      </c>
      <c r="X386" t="s">
        <v>67</v>
      </c>
      <c r="Z386">
        <v>1.4</v>
      </c>
      <c r="AA386">
        <v>4</v>
      </c>
      <c r="AB386">
        <v>1</v>
      </c>
    </row>
    <row r="387" spans="1:28">
      <c r="A387" s="3" t="s">
        <v>1995</v>
      </c>
      <c r="D387">
        <f>COUNTIF(PythonData!A492:C492,'Label to number'!$U$146)</f>
        <v>0</v>
      </c>
      <c r="E387">
        <f>VLOOKUP('Original Data'!U492,'Label to number'!$A$2:$B$11,2,FALSE)</f>
        <v>10</v>
      </c>
      <c r="G387">
        <v>70</v>
      </c>
      <c r="H387">
        <v>70</v>
      </c>
      <c r="I387">
        <v>90</v>
      </c>
      <c r="J387">
        <v>125</v>
      </c>
      <c r="K387">
        <v>135</v>
      </c>
      <c r="L387">
        <v>90</v>
      </c>
      <c r="M387">
        <v>600</v>
      </c>
      <c r="N387" t="s">
        <v>545</v>
      </c>
      <c r="O387">
        <f>VLOOKUP(N387,'Label to number'!$G$2:$H$29,2,FALSE)</f>
        <v>1</v>
      </c>
      <c r="P387" t="s">
        <v>1714</v>
      </c>
      <c r="Q387">
        <v>90</v>
      </c>
      <c r="R387">
        <f>IF('Original Data'!AA492&gt;1200000,1,0)</f>
        <v>1</v>
      </c>
      <c r="S387">
        <f>'Original Data'!AA492</f>
        <v>1250000</v>
      </c>
      <c r="T387">
        <v>1.5</v>
      </c>
      <c r="U387" t="s">
        <v>1715</v>
      </c>
      <c r="V387" t="s">
        <v>1716</v>
      </c>
      <c r="X387" t="s">
        <v>112</v>
      </c>
      <c r="Z387">
        <v>50.5</v>
      </c>
      <c r="AA387">
        <v>4</v>
      </c>
      <c r="AB387">
        <v>1</v>
      </c>
    </row>
    <row r="388" spans="1:28">
      <c r="A388" s="3" t="s">
        <v>1953</v>
      </c>
      <c r="B388" t="s">
        <v>1855</v>
      </c>
      <c r="C388" t="s">
        <v>1838</v>
      </c>
      <c r="D388">
        <f>COUNTIF(PythonData!A317:C317,'Label to number'!$U$146)</f>
        <v>0</v>
      </c>
      <c r="E388">
        <f>VLOOKUP('Original Data'!U317,'Label to number'!$A$2:$B$11,2,FALSE)</f>
        <v>4</v>
      </c>
      <c r="F388">
        <f>LOG('Original Data'!V317,'Label to number'!$D$3)</f>
        <v>0.85973344056854151</v>
      </c>
      <c r="G388">
        <f>'Original Data'!V317</f>
        <v>70</v>
      </c>
      <c r="H388">
        <v>70</v>
      </c>
      <c r="I388">
        <v>43</v>
      </c>
      <c r="J388">
        <v>40</v>
      </c>
      <c r="K388">
        <v>43</v>
      </c>
      <c r="L388">
        <v>53</v>
      </c>
      <c r="M388">
        <v>302</v>
      </c>
      <c r="N388" t="s">
        <v>377</v>
      </c>
      <c r="O388">
        <f>VLOOKUP(N388,'Label to number'!$G$2:$H$29,2,FALSE)</f>
        <v>26</v>
      </c>
      <c r="P388" t="s">
        <v>1119</v>
      </c>
      <c r="Q388">
        <v>53</v>
      </c>
      <c r="R388">
        <f>IF('Original Data'!AA317&gt;1200000,1,0)</f>
        <v>1</v>
      </c>
      <c r="S388">
        <f>'Original Data'!AA317</f>
        <v>1640000</v>
      </c>
      <c r="T388">
        <v>0.4</v>
      </c>
      <c r="U388" t="s">
        <v>1120</v>
      </c>
      <c r="V388" t="s">
        <v>1121</v>
      </c>
      <c r="W388">
        <v>50</v>
      </c>
      <c r="X388" t="s">
        <v>47</v>
      </c>
      <c r="Z388">
        <v>10.3</v>
      </c>
      <c r="AA388">
        <v>3</v>
      </c>
      <c r="AB388">
        <v>0</v>
      </c>
    </row>
    <row r="389" spans="1:28">
      <c r="A389" s="3" t="s">
        <v>1796</v>
      </c>
      <c r="B389" t="s">
        <v>1797</v>
      </c>
      <c r="C389" t="s">
        <v>1798</v>
      </c>
      <c r="D389">
        <f>COUNTIF(PythonData!A28:C28,'Label to number'!$U$146)</f>
        <v>0</v>
      </c>
      <c r="E389">
        <f>VLOOKUP('Original Data'!U28,'Label to number'!$A$2:$B$11,2,FALSE)</f>
        <v>4</v>
      </c>
      <c r="F389">
        <f>LOG('Original Data'!V28,'Label to number'!$D$3)</f>
        <v>0.85973344056854151</v>
      </c>
      <c r="G389">
        <f>'Original Data'!V28</f>
        <v>70</v>
      </c>
      <c r="H389">
        <v>50</v>
      </c>
      <c r="I389">
        <v>75</v>
      </c>
      <c r="J389">
        <v>40</v>
      </c>
      <c r="K389">
        <v>10</v>
      </c>
      <c r="L389">
        <v>35</v>
      </c>
      <c r="M389">
        <v>300</v>
      </c>
      <c r="N389" t="s">
        <v>75</v>
      </c>
      <c r="O389">
        <f>VLOOKUP(N389,'Label to number'!$G$2:$H$29,2,FALSE)</f>
        <v>28</v>
      </c>
      <c r="P389" t="s">
        <v>109</v>
      </c>
      <c r="Q389">
        <v>90</v>
      </c>
      <c r="R389">
        <f>IF('Original Data'!AA28&gt;1200000,1,0)</f>
        <v>0</v>
      </c>
      <c r="S389">
        <f>'Original Data'!AA28</f>
        <v>1000000</v>
      </c>
      <c r="U389" t="s">
        <v>140</v>
      </c>
      <c r="V389" t="s">
        <v>141</v>
      </c>
      <c r="W389">
        <v>50</v>
      </c>
      <c r="X389" t="s">
        <v>142</v>
      </c>
      <c r="Y389" t="s">
        <v>143</v>
      </c>
      <c r="AA389">
        <v>1</v>
      </c>
      <c r="AB389">
        <v>0</v>
      </c>
    </row>
    <row r="390" spans="1:28">
      <c r="A390" s="3" t="s">
        <v>1832</v>
      </c>
      <c r="B390" t="s">
        <v>1817</v>
      </c>
      <c r="C390" t="s">
        <v>1826</v>
      </c>
      <c r="D390">
        <f>COUNTIF(PythonData!A61:C61,'Label to number'!$U$146)</f>
        <v>0</v>
      </c>
      <c r="E390">
        <f>VLOOKUP('Original Data'!U61,'Label to number'!$A$2:$B$11,2,FALSE)</f>
        <v>4</v>
      </c>
      <c r="F390">
        <f>LOG('Original Data'!V61,'Label to number'!$D$3)</f>
        <v>0.85973344056854151</v>
      </c>
      <c r="G390">
        <f>'Original Data'!V61</f>
        <v>70</v>
      </c>
      <c r="H390">
        <v>40</v>
      </c>
      <c r="I390">
        <v>50</v>
      </c>
      <c r="J390">
        <v>90</v>
      </c>
      <c r="K390">
        <v>40</v>
      </c>
      <c r="L390">
        <v>40</v>
      </c>
      <c r="M390">
        <v>300</v>
      </c>
      <c r="N390" t="s">
        <v>75</v>
      </c>
      <c r="O390">
        <f>VLOOKUP(N390,'Label to number'!$G$2:$H$29,2,FALSE)</f>
        <v>28</v>
      </c>
      <c r="P390" t="s">
        <v>254</v>
      </c>
      <c r="Q390">
        <v>40</v>
      </c>
      <c r="R390">
        <f>IF('Original Data'!AA61&gt;1200000,1,0)</f>
        <v>0</v>
      </c>
      <c r="S390">
        <f>'Original Data'!AA61</f>
        <v>1059860</v>
      </c>
      <c r="T390">
        <v>0.6</v>
      </c>
      <c r="U390" t="s">
        <v>255</v>
      </c>
      <c r="V390" t="s">
        <v>256</v>
      </c>
      <c r="W390">
        <v>50</v>
      </c>
      <c r="X390" t="s">
        <v>67</v>
      </c>
      <c r="Z390">
        <v>12.4</v>
      </c>
      <c r="AA390">
        <v>1</v>
      </c>
      <c r="AB390">
        <v>0</v>
      </c>
    </row>
    <row r="391" spans="1:28">
      <c r="A391" s="3" t="s">
        <v>1812</v>
      </c>
      <c r="B391" t="s">
        <v>1838</v>
      </c>
      <c r="D391">
        <f>COUNTIF(PythonData!A70:C70,'Label to number'!$U$146)</f>
        <v>0</v>
      </c>
      <c r="E391">
        <f>VLOOKUP('Original Data'!U70,'Label to number'!$A$2:$B$11,2,FALSE)</f>
        <v>4</v>
      </c>
      <c r="F391">
        <f>LOG('Original Data'!V70,'Label to number'!$D$3)</f>
        <v>0.85973344056854151</v>
      </c>
      <c r="G391">
        <f>'Original Data'!V70</f>
        <v>70</v>
      </c>
      <c r="H391">
        <v>50</v>
      </c>
      <c r="I391">
        <v>75</v>
      </c>
      <c r="J391">
        <v>40</v>
      </c>
      <c r="K391">
        <v>70</v>
      </c>
      <c r="L391">
        <v>30</v>
      </c>
      <c r="M391">
        <v>300</v>
      </c>
      <c r="N391" t="s">
        <v>75</v>
      </c>
      <c r="O391">
        <f>VLOOKUP(N391,'Label to number'!$G$2:$H$29,2,FALSE)</f>
        <v>28</v>
      </c>
      <c r="P391" t="s">
        <v>202</v>
      </c>
      <c r="Q391">
        <v>35</v>
      </c>
      <c r="R391">
        <f>IF('Original Data'!AA70&gt;1200000,1,0)</f>
        <v>0</v>
      </c>
      <c r="S391">
        <f>'Original Data'!AA70</f>
        <v>1059860</v>
      </c>
      <c r="T391">
        <v>0.7</v>
      </c>
      <c r="U391" t="s">
        <v>282</v>
      </c>
      <c r="V391" t="s">
        <v>283</v>
      </c>
      <c r="W391">
        <v>50</v>
      </c>
      <c r="X391" t="s">
        <v>46</v>
      </c>
      <c r="Y391" t="s">
        <v>47</v>
      </c>
      <c r="Z391">
        <v>4</v>
      </c>
      <c r="AA391">
        <v>1</v>
      </c>
      <c r="AB391">
        <v>0</v>
      </c>
    </row>
    <row r="392" spans="1:28">
      <c r="A392" s="3" t="s">
        <v>1841</v>
      </c>
      <c r="B392" t="s">
        <v>1842</v>
      </c>
      <c r="C392" t="s">
        <v>1843</v>
      </c>
      <c r="D392">
        <f>COUNTIF(PythonData!A75:C75,'Label to number'!$U$146)</f>
        <v>0</v>
      </c>
      <c r="E392">
        <f>VLOOKUP('Original Data'!U75,'Label to number'!$A$2:$B$11,2,FALSE)</f>
        <v>3</v>
      </c>
      <c r="F392">
        <f>LOG('Original Data'!V75,'Label to number'!$D$3)</f>
        <v>0.85973344056854151</v>
      </c>
      <c r="G392">
        <f>'Original Data'!V75</f>
        <v>70</v>
      </c>
      <c r="H392">
        <v>40</v>
      </c>
      <c r="I392">
        <v>80</v>
      </c>
      <c r="J392">
        <v>20</v>
      </c>
      <c r="K392">
        <v>30</v>
      </c>
      <c r="L392">
        <v>30</v>
      </c>
      <c r="M392">
        <v>300</v>
      </c>
      <c r="N392" t="s">
        <v>75</v>
      </c>
      <c r="O392">
        <f>VLOOKUP(N392,'Label to number'!$G$2:$H$29,2,FALSE)</f>
        <v>28</v>
      </c>
      <c r="P392" t="s">
        <v>297</v>
      </c>
      <c r="Q392">
        <v>100</v>
      </c>
      <c r="R392">
        <f>IF('Original Data'!AA75&gt;1200000,1,0)</f>
        <v>0</v>
      </c>
      <c r="S392">
        <f>'Original Data'!AA75</f>
        <v>1059860</v>
      </c>
      <c r="U392" t="s">
        <v>298</v>
      </c>
      <c r="V392" t="s">
        <v>299</v>
      </c>
      <c r="W392">
        <v>50</v>
      </c>
      <c r="X392" t="s">
        <v>300</v>
      </c>
      <c r="Y392" t="s">
        <v>142</v>
      </c>
      <c r="AA392">
        <v>1</v>
      </c>
      <c r="AB392">
        <v>0</v>
      </c>
    </row>
    <row r="393" spans="1:28">
      <c r="A393" s="3" t="s">
        <v>1779</v>
      </c>
      <c r="B393" t="s">
        <v>1906</v>
      </c>
      <c r="D393">
        <f>COUNTIF(PythonData!A148:C148,'Label to number'!$U$146)</f>
        <v>0</v>
      </c>
      <c r="E393">
        <f>VLOOKUP('Original Data'!U148,'Label to number'!$A$2:$B$11,2,FALSE)</f>
        <v>8</v>
      </c>
      <c r="F393">
        <f>LOG('Original Data'!V148,'Label to number'!$D$3)</f>
        <v>0.71946688113708268</v>
      </c>
      <c r="G393">
        <f>'Original Data'!V148</f>
        <v>35</v>
      </c>
      <c r="H393">
        <v>41</v>
      </c>
      <c r="I393">
        <v>64</v>
      </c>
      <c r="J393">
        <v>50</v>
      </c>
      <c r="K393">
        <v>50</v>
      </c>
      <c r="L393">
        <v>50</v>
      </c>
      <c r="M393">
        <v>300</v>
      </c>
      <c r="N393" t="s">
        <v>42</v>
      </c>
      <c r="O393">
        <f>VLOOKUP(N393,'Label to number'!$G$2:$H$29,2,FALSE)</f>
        <v>5</v>
      </c>
      <c r="P393" t="s">
        <v>442</v>
      </c>
      <c r="Q393">
        <v>45</v>
      </c>
      <c r="R393">
        <f>IF('Original Data'!AA148&gt;1200000,1,0)</f>
        <v>1</v>
      </c>
      <c r="S393">
        <f>'Original Data'!AA148</f>
        <v>1250000</v>
      </c>
      <c r="T393">
        <v>1.8</v>
      </c>
      <c r="U393" t="s">
        <v>556</v>
      </c>
      <c r="V393" t="s">
        <v>557</v>
      </c>
      <c r="W393">
        <v>50</v>
      </c>
      <c r="X393" t="s">
        <v>558</v>
      </c>
      <c r="Z393">
        <v>3.3</v>
      </c>
      <c r="AA393">
        <v>1</v>
      </c>
      <c r="AB393">
        <v>0</v>
      </c>
    </row>
    <row r="394" spans="1:28">
      <c r="A394" s="3" t="s">
        <v>1790</v>
      </c>
      <c r="B394" t="s">
        <v>1778</v>
      </c>
      <c r="C394" t="s">
        <v>1894</v>
      </c>
      <c r="D394">
        <f>COUNTIF(PythonData!A210:C210,'Label to number'!$U$146)</f>
        <v>0</v>
      </c>
      <c r="E394">
        <f>VLOOKUP('Original Data'!U210,'Label to number'!$A$2:$B$11,2,FALSE)</f>
        <v>4</v>
      </c>
      <c r="F394">
        <f>LOG('Original Data'!V210,'Label to number'!$D$3)</f>
        <v>0.85973344056854151</v>
      </c>
      <c r="G394">
        <f>'Original Data'!V210</f>
        <v>70</v>
      </c>
      <c r="H394">
        <v>60</v>
      </c>
      <c r="I394">
        <v>80</v>
      </c>
      <c r="J394">
        <v>30</v>
      </c>
      <c r="K394">
        <v>40</v>
      </c>
      <c r="L394">
        <v>40</v>
      </c>
      <c r="M394">
        <v>300</v>
      </c>
      <c r="N394" t="s">
        <v>131</v>
      </c>
      <c r="O394">
        <f>VLOOKUP(N394,'Label to number'!$G$2:$H$29,2,FALSE)</f>
        <v>23</v>
      </c>
      <c r="P394" t="s">
        <v>165</v>
      </c>
      <c r="Q394">
        <v>50</v>
      </c>
      <c r="R394">
        <f>IF('Original Data'!AA210&gt;1200000,1,0)</f>
        <v>0</v>
      </c>
      <c r="S394">
        <f>'Original Data'!AA210</f>
        <v>800000</v>
      </c>
      <c r="T394">
        <v>0.6</v>
      </c>
      <c r="U394" t="s">
        <v>759</v>
      </c>
      <c r="V394" t="s">
        <v>760</v>
      </c>
      <c r="W394">
        <v>24.6</v>
      </c>
      <c r="X394" t="s">
        <v>168</v>
      </c>
      <c r="Z394">
        <v>7.8</v>
      </c>
      <c r="AA394">
        <v>2</v>
      </c>
      <c r="AB394">
        <v>0</v>
      </c>
    </row>
    <row r="395" spans="1:28">
      <c r="A395" s="3" t="s">
        <v>1912</v>
      </c>
      <c r="B395" t="s">
        <v>1783</v>
      </c>
      <c r="C395" t="s">
        <v>1934</v>
      </c>
      <c r="D395">
        <f>COUNTIF(PythonData!A224:C224,'Label to number'!$U$146)</f>
        <v>0</v>
      </c>
      <c r="E395">
        <f>VLOOKUP('Original Data'!U224,'Label to number'!$A$2:$B$11,2,FALSE)</f>
        <v>4</v>
      </c>
      <c r="F395">
        <f>LOG('Original Data'!V224,'Label to number'!$D$3)</f>
        <v>0.85973344056854151</v>
      </c>
      <c r="G395">
        <f>'Original Data'!V224</f>
        <v>70</v>
      </c>
      <c r="H395">
        <v>35</v>
      </c>
      <c r="I395">
        <v>65</v>
      </c>
      <c r="J395">
        <v>65</v>
      </c>
      <c r="K395">
        <v>65</v>
      </c>
      <c r="L395">
        <v>35</v>
      </c>
      <c r="M395">
        <v>300</v>
      </c>
      <c r="N395" t="s">
        <v>131</v>
      </c>
      <c r="O395">
        <f>VLOOKUP(N395,'Label to number'!$G$2:$H$29,2,FALSE)</f>
        <v>23</v>
      </c>
      <c r="P395" t="s">
        <v>808</v>
      </c>
      <c r="Q395">
        <v>35</v>
      </c>
      <c r="R395">
        <f>IF('Original Data'!AA224&gt;1200000,1,0)</f>
        <v>0</v>
      </c>
      <c r="S395">
        <f>'Original Data'!AA224</f>
        <v>1000000</v>
      </c>
      <c r="T395">
        <v>0.6</v>
      </c>
      <c r="U395" t="s">
        <v>809</v>
      </c>
      <c r="V395" t="s">
        <v>810</v>
      </c>
      <c r="W395">
        <v>50</v>
      </c>
      <c r="X395" t="s">
        <v>67</v>
      </c>
      <c r="Z395">
        <v>12</v>
      </c>
      <c r="AA395">
        <v>2</v>
      </c>
      <c r="AB395">
        <v>0</v>
      </c>
    </row>
    <row r="396" spans="1:28">
      <c r="A396" s="3" t="s">
        <v>1835</v>
      </c>
      <c r="B396" t="s">
        <v>1843</v>
      </c>
      <c r="D396">
        <f>COUNTIF(PythonData!A247:C247,'Label to number'!$U$146)</f>
        <v>0</v>
      </c>
      <c r="E396">
        <f>VLOOKUP('Original Data'!U247,'Label to number'!$A$2:$B$11,2,FALSE)</f>
        <v>8</v>
      </c>
      <c r="F396">
        <f>LOG('Original Data'!V247,'Label to number'!$D$3)</f>
        <v>0.71946688113708268</v>
      </c>
      <c r="G396">
        <f>'Original Data'!V247</f>
        <v>35</v>
      </c>
      <c r="H396">
        <v>50</v>
      </c>
      <c r="I396">
        <v>64</v>
      </c>
      <c r="J396">
        <v>41</v>
      </c>
      <c r="K396">
        <v>45</v>
      </c>
      <c r="L396">
        <v>50</v>
      </c>
      <c r="M396">
        <v>300</v>
      </c>
      <c r="N396" t="s">
        <v>42</v>
      </c>
      <c r="O396">
        <f>VLOOKUP(N396,'Label to number'!$G$2:$H$29,2,FALSE)</f>
        <v>5</v>
      </c>
      <c r="P396" t="s">
        <v>885</v>
      </c>
      <c r="Q396">
        <v>50</v>
      </c>
      <c r="R396">
        <f>IF('Original Data'!AA247&gt;1200000,1,0)</f>
        <v>1</v>
      </c>
      <c r="S396">
        <f>'Original Data'!AA247</f>
        <v>1250000</v>
      </c>
      <c r="T396">
        <v>0.6</v>
      </c>
      <c r="U396" t="s">
        <v>886</v>
      </c>
      <c r="V396" t="s">
        <v>887</v>
      </c>
      <c r="W396">
        <v>50</v>
      </c>
      <c r="X396" t="s">
        <v>300</v>
      </c>
      <c r="Y396" t="s">
        <v>142</v>
      </c>
      <c r="Z396">
        <v>72</v>
      </c>
      <c r="AA396">
        <v>2</v>
      </c>
      <c r="AB396">
        <v>0</v>
      </c>
    </row>
    <row r="397" spans="1:28">
      <c r="A397" s="3" t="s">
        <v>1860</v>
      </c>
      <c r="D397">
        <f>COUNTIF(PythonData!A344:C344,'Label to number'!$U$146)</f>
        <v>0</v>
      </c>
      <c r="E397">
        <f>VLOOKUP('Original Data'!U344,'Label to number'!$A$2:$B$11,2,FALSE)</f>
        <v>4</v>
      </c>
      <c r="F397">
        <f>LOG('Original Data'!V344,'Label to number'!$D$3)</f>
        <v>0.85973344056854151</v>
      </c>
      <c r="G397">
        <f>'Original Data'!V344</f>
        <v>70</v>
      </c>
      <c r="H397">
        <v>40</v>
      </c>
      <c r="I397">
        <v>40</v>
      </c>
      <c r="J397">
        <v>55</v>
      </c>
      <c r="K397">
        <v>40</v>
      </c>
      <c r="L397">
        <v>70</v>
      </c>
      <c r="M397">
        <v>300</v>
      </c>
      <c r="N397" t="s">
        <v>75</v>
      </c>
      <c r="O397">
        <f>VLOOKUP(N397,'Label to number'!$G$2:$H$29,2,FALSE)</f>
        <v>28</v>
      </c>
      <c r="P397" t="s">
        <v>1214</v>
      </c>
      <c r="Q397">
        <v>55</v>
      </c>
      <c r="R397">
        <f>IF('Original Data'!AA344&gt;1200000,1,0)</f>
        <v>0</v>
      </c>
      <c r="S397">
        <f>'Original Data'!AA344</f>
        <v>1000000</v>
      </c>
      <c r="T397">
        <v>0.5</v>
      </c>
      <c r="U397" t="s">
        <v>1215</v>
      </c>
      <c r="V397" t="s">
        <v>1216</v>
      </c>
      <c r="X397" t="s">
        <v>142</v>
      </c>
      <c r="Y397" t="s">
        <v>266</v>
      </c>
      <c r="Z397">
        <v>21.5</v>
      </c>
      <c r="AA397">
        <v>3</v>
      </c>
      <c r="AB397">
        <v>0</v>
      </c>
    </row>
    <row r="398" spans="1:28">
      <c r="A398" s="3" t="s">
        <v>1810</v>
      </c>
      <c r="B398" t="s">
        <v>1853</v>
      </c>
      <c r="C398" t="s">
        <v>1934</v>
      </c>
      <c r="D398">
        <f>COUNTIF(PythonData!A362:C362,'Label to number'!$U$146)</f>
        <v>0</v>
      </c>
      <c r="E398">
        <f>VLOOKUP('Original Data'!U362,'Label to number'!$A$2:$B$11,2,FALSE)</f>
        <v>4</v>
      </c>
      <c r="F398">
        <f>LOG('Original Data'!V362,'Label to number'!$D$3)</f>
        <v>0.85973344056854151</v>
      </c>
      <c r="G398">
        <f>'Original Data'!V362</f>
        <v>70</v>
      </c>
      <c r="H398">
        <v>50</v>
      </c>
      <c r="I398">
        <v>50</v>
      </c>
      <c r="J398">
        <v>50</v>
      </c>
      <c r="K398">
        <v>50</v>
      </c>
      <c r="L398">
        <v>50</v>
      </c>
      <c r="M398">
        <v>300</v>
      </c>
      <c r="N398" t="s">
        <v>131</v>
      </c>
      <c r="O398">
        <f>VLOOKUP(N398,'Label to number'!$G$2:$H$29,2,FALSE)</f>
        <v>23</v>
      </c>
      <c r="P398" t="s">
        <v>1278</v>
      </c>
      <c r="Q398">
        <v>50</v>
      </c>
      <c r="R398">
        <f>IF('Original Data'!AA362&gt;1200000,1,0)</f>
        <v>0</v>
      </c>
      <c r="S398">
        <f>'Original Data'!AA362</f>
        <v>1000000</v>
      </c>
      <c r="T398">
        <v>0.7</v>
      </c>
      <c r="U398" t="s">
        <v>1279</v>
      </c>
      <c r="V398" t="s">
        <v>1280</v>
      </c>
      <c r="W398">
        <v>50</v>
      </c>
      <c r="X398" t="s">
        <v>143</v>
      </c>
      <c r="Z398">
        <v>16.8</v>
      </c>
      <c r="AA398">
        <v>3</v>
      </c>
      <c r="AB398">
        <v>0</v>
      </c>
    </row>
    <row r="399" spans="1:28">
      <c r="A399" s="3" t="s">
        <v>1841</v>
      </c>
      <c r="B399" t="s">
        <v>1801</v>
      </c>
      <c r="D399">
        <f>COUNTIF(PythonData!A372:C372,'Label to number'!$U$146)</f>
        <v>0</v>
      </c>
      <c r="E399">
        <f>VLOOKUP('Original Data'!U372,'Label to number'!$A$2:$B$11,2,FALSE)</f>
        <v>8</v>
      </c>
      <c r="F399">
        <f>LOG('Original Data'!V372,'Label to number'!$D$3)</f>
        <v>0.71946688113708268</v>
      </c>
      <c r="G399">
        <f>'Original Data'!V372</f>
        <v>35</v>
      </c>
      <c r="H399">
        <v>45</v>
      </c>
      <c r="I399">
        <v>75</v>
      </c>
      <c r="J399">
        <v>50</v>
      </c>
      <c r="K399">
        <v>40</v>
      </c>
      <c r="L399">
        <v>30</v>
      </c>
      <c r="M399">
        <v>300</v>
      </c>
      <c r="N399" t="s">
        <v>42</v>
      </c>
      <c r="O399">
        <f>VLOOKUP(N399,'Label to number'!$G$2:$H$29,2,FALSE)</f>
        <v>5</v>
      </c>
      <c r="P399" t="s">
        <v>1313</v>
      </c>
      <c r="Q399">
        <v>60</v>
      </c>
      <c r="R399">
        <f>IF('Original Data'!AA372&gt;1200000,1,0)</f>
        <v>1</v>
      </c>
      <c r="S399">
        <f>'Original Data'!AA372</f>
        <v>1250000</v>
      </c>
      <c r="T399">
        <v>0.6</v>
      </c>
      <c r="U399" t="s">
        <v>1314</v>
      </c>
      <c r="V399" t="s">
        <v>1315</v>
      </c>
      <c r="W399">
        <v>50</v>
      </c>
      <c r="X399" t="s">
        <v>558</v>
      </c>
      <c r="Z399">
        <v>42.1</v>
      </c>
      <c r="AA399">
        <v>3</v>
      </c>
      <c r="AB399">
        <v>0</v>
      </c>
    </row>
    <row r="400" spans="1:28">
      <c r="A400" s="3" t="s">
        <v>1839</v>
      </c>
      <c r="B400" t="s">
        <v>1929</v>
      </c>
      <c r="D400">
        <f>COUNTIF(PythonData!A375:C375,'Label to number'!$U$146)</f>
        <v>0</v>
      </c>
      <c r="E400">
        <f>VLOOKUP('Original Data'!U375,'Label to number'!$A$2:$B$11,2,FALSE)</f>
        <v>8</v>
      </c>
      <c r="F400">
        <f>LOG('Original Data'!V375,'Label to number'!$D$3)</f>
        <v>0.71946688113708268</v>
      </c>
      <c r="G400">
        <f>'Original Data'!V375</f>
        <v>35</v>
      </c>
      <c r="H400">
        <v>40</v>
      </c>
      <c r="I400">
        <v>55</v>
      </c>
      <c r="J400">
        <v>30</v>
      </c>
      <c r="K400">
        <v>35</v>
      </c>
      <c r="L400">
        <v>60</v>
      </c>
      <c r="M400">
        <v>300</v>
      </c>
      <c r="N400" t="s">
        <v>545</v>
      </c>
      <c r="O400">
        <f>VLOOKUP(N400,'Label to number'!$G$2:$H$29,2,FALSE)</f>
        <v>1</v>
      </c>
      <c r="P400" t="s">
        <v>1323</v>
      </c>
      <c r="Q400">
        <v>80</v>
      </c>
      <c r="R400">
        <f>IF('Original Data'!AA375&gt;1200000,1,0)</f>
        <v>1</v>
      </c>
      <c r="S400">
        <f>'Original Data'!AA375</f>
        <v>1250000</v>
      </c>
      <c r="T400">
        <v>0.6</v>
      </c>
      <c r="U400" t="s">
        <v>1324</v>
      </c>
      <c r="V400" t="s">
        <v>1325</v>
      </c>
      <c r="X400" t="s">
        <v>323</v>
      </c>
      <c r="Y400" t="s">
        <v>266</v>
      </c>
      <c r="Z400">
        <v>95.2</v>
      </c>
      <c r="AA400">
        <v>3</v>
      </c>
      <c r="AB400">
        <v>0</v>
      </c>
    </row>
    <row r="401" spans="1:28">
      <c r="A401" s="3" t="s">
        <v>1860</v>
      </c>
      <c r="B401" t="s">
        <v>1984</v>
      </c>
      <c r="C401" t="s">
        <v>1945</v>
      </c>
      <c r="D401">
        <f>COUNTIF(PythonData!A437:C437,'Label to number'!$U$146)</f>
        <v>0</v>
      </c>
      <c r="E401">
        <f>VLOOKUP('Original Data'!U437,'Label to number'!$A$2:$B$11,2,FALSE)</f>
        <v>4</v>
      </c>
      <c r="F401">
        <f>LOG('Original Data'!V437,'Label to number'!$D$3)</f>
        <v>0.85973344056854151</v>
      </c>
      <c r="G401">
        <f>'Original Data'!V437</f>
        <v>70</v>
      </c>
      <c r="H401">
        <v>57</v>
      </c>
      <c r="I401">
        <v>24</v>
      </c>
      <c r="J401">
        <v>23</v>
      </c>
      <c r="K401">
        <v>24</v>
      </c>
      <c r="L401">
        <v>86</v>
      </c>
      <c r="M401">
        <v>300</v>
      </c>
      <c r="N401" t="s">
        <v>75</v>
      </c>
      <c r="O401">
        <f>VLOOKUP(N401,'Label to number'!$G$2:$H$29,2,FALSE)</f>
        <v>28</v>
      </c>
      <c r="P401" t="s">
        <v>1529</v>
      </c>
      <c r="Q401">
        <v>86</v>
      </c>
      <c r="R401">
        <f>IF('Original Data'!AA437&gt;1200000,1,0)</f>
        <v>0</v>
      </c>
      <c r="S401">
        <f>'Original Data'!AA437</f>
        <v>1000000</v>
      </c>
      <c r="T401">
        <v>0.5</v>
      </c>
      <c r="U401" t="s">
        <v>1530</v>
      </c>
      <c r="V401" t="s">
        <v>1531</v>
      </c>
      <c r="X401" t="s">
        <v>323</v>
      </c>
      <c r="Y401" t="s">
        <v>266</v>
      </c>
      <c r="Z401">
        <v>60.5</v>
      </c>
      <c r="AA401">
        <v>4</v>
      </c>
      <c r="AB401">
        <v>0</v>
      </c>
    </row>
    <row r="402" spans="1:28">
      <c r="A402" s="3" t="s">
        <v>1796</v>
      </c>
      <c r="B402" t="s">
        <v>1985</v>
      </c>
      <c r="D402">
        <f>COUNTIF(PythonData!A444:C444,'Label to number'!$U$146)</f>
        <v>0</v>
      </c>
      <c r="E402">
        <f>VLOOKUP('Original Data'!U444,'Label to number'!$A$2:$B$11,2,FALSE)</f>
        <v>8</v>
      </c>
      <c r="F402">
        <f>LOG('Original Data'!V444,'Label to number'!$D$3)</f>
        <v>0.85973344056854151</v>
      </c>
      <c r="G402">
        <f>'Original Data'!V444</f>
        <v>70</v>
      </c>
      <c r="H402">
        <v>58</v>
      </c>
      <c r="I402">
        <v>70</v>
      </c>
      <c r="J402">
        <v>42</v>
      </c>
      <c r="K402">
        <v>40</v>
      </c>
      <c r="L402">
        <v>45</v>
      </c>
      <c r="M402">
        <v>300</v>
      </c>
      <c r="N402" t="s">
        <v>42</v>
      </c>
      <c r="O402">
        <f>VLOOKUP(N402,'Label to number'!$G$2:$H$29,2,FALSE)</f>
        <v>5</v>
      </c>
      <c r="P402" t="s">
        <v>1555</v>
      </c>
      <c r="Q402">
        <v>45</v>
      </c>
      <c r="R402">
        <f>IF('Original Data'!AA444&gt;1200000,1,0)</f>
        <v>1</v>
      </c>
      <c r="S402">
        <f>'Original Data'!AA444</f>
        <v>1250000</v>
      </c>
      <c r="T402">
        <v>0.7</v>
      </c>
      <c r="U402" t="s">
        <v>1556</v>
      </c>
      <c r="V402" t="s">
        <v>1557</v>
      </c>
      <c r="W402">
        <v>50</v>
      </c>
      <c r="X402" t="s">
        <v>558</v>
      </c>
      <c r="Y402" t="s">
        <v>142</v>
      </c>
      <c r="Z402">
        <v>20.5</v>
      </c>
      <c r="AA402">
        <v>4</v>
      </c>
      <c r="AB402">
        <v>0</v>
      </c>
    </row>
    <row r="403" spans="1:28">
      <c r="A403" s="3" t="s">
        <v>1975</v>
      </c>
      <c r="B403" t="s">
        <v>1816</v>
      </c>
      <c r="C403" t="s">
        <v>1856</v>
      </c>
      <c r="D403">
        <f>COUNTIF(PythonData!A454:C454,'Label to number'!$U$146)</f>
        <v>0</v>
      </c>
      <c r="E403">
        <f>VLOOKUP('Original Data'!U454,'Label to number'!$A$2:$B$11,2,FALSE)</f>
        <v>2</v>
      </c>
      <c r="F403">
        <f>LOG('Original Data'!V454,'Label to number'!$D$3)</f>
        <v>0.93191084909710109</v>
      </c>
      <c r="G403">
        <f>'Original Data'!V454</f>
        <v>100</v>
      </c>
      <c r="H403">
        <v>48</v>
      </c>
      <c r="I403">
        <v>61</v>
      </c>
      <c r="J403">
        <v>50</v>
      </c>
      <c r="K403">
        <v>61</v>
      </c>
      <c r="L403">
        <v>40</v>
      </c>
      <c r="M403">
        <v>300</v>
      </c>
      <c r="N403" t="s">
        <v>1577</v>
      </c>
      <c r="O403">
        <f>VLOOKUP(N403,'Label to number'!$G$2:$H$29,2,FALSE)</f>
        <v>17</v>
      </c>
      <c r="P403" t="s">
        <v>1592</v>
      </c>
      <c r="Q403">
        <v>40</v>
      </c>
      <c r="R403">
        <f>IF('Original Data'!AA454&gt;1200000,1,0)</f>
        <v>0</v>
      </c>
      <c r="S403">
        <f>'Original Data'!AA454</f>
        <v>1000000</v>
      </c>
      <c r="T403">
        <v>0.7</v>
      </c>
      <c r="U403" t="s">
        <v>1593</v>
      </c>
      <c r="V403" t="s">
        <v>1594</v>
      </c>
      <c r="W403">
        <v>50</v>
      </c>
      <c r="X403" t="s">
        <v>47</v>
      </c>
      <c r="Y403" t="s">
        <v>243</v>
      </c>
      <c r="Z403">
        <v>23</v>
      </c>
      <c r="AA403">
        <v>4</v>
      </c>
      <c r="AB403">
        <v>0</v>
      </c>
    </row>
    <row r="404" spans="1:28">
      <c r="A404" s="3" t="s">
        <v>1806</v>
      </c>
      <c r="B404" t="s">
        <v>1807</v>
      </c>
      <c r="C404" t="s">
        <v>1798</v>
      </c>
      <c r="D404">
        <f>COUNTIF(PythonData!A38:C38,'Label to number'!$U$146)</f>
        <v>0</v>
      </c>
      <c r="E404">
        <f>VLOOKUP('Original Data'!U38,'Label to number'!$A$2:$B$11,2,FALSE)</f>
        <v>4</v>
      </c>
      <c r="F404">
        <f>LOG('Original Data'!V38,'Label to number'!$D$3)</f>
        <v>0.85973344056854151</v>
      </c>
      <c r="G404">
        <f>'Original Data'!V38</f>
        <v>70</v>
      </c>
      <c r="H404">
        <v>38</v>
      </c>
      <c r="I404">
        <v>41</v>
      </c>
      <c r="J404">
        <v>65</v>
      </c>
      <c r="K404">
        <v>50</v>
      </c>
      <c r="L404">
        <v>65</v>
      </c>
      <c r="M404">
        <v>299</v>
      </c>
      <c r="N404" t="s">
        <v>131</v>
      </c>
      <c r="O404">
        <f>VLOOKUP(N404,'Label to number'!$G$2:$H$29,2,FALSE)</f>
        <v>23</v>
      </c>
      <c r="P404" t="s">
        <v>174</v>
      </c>
      <c r="Q404">
        <v>40</v>
      </c>
      <c r="R404">
        <f>IF('Original Data'!AA38&gt;1200000,1,0)</f>
        <v>0</v>
      </c>
      <c r="S404">
        <f>'Original Data'!AA38</f>
        <v>1000000</v>
      </c>
      <c r="U404" t="s">
        <v>175</v>
      </c>
      <c r="V404" t="s">
        <v>176</v>
      </c>
      <c r="W404">
        <v>24.6</v>
      </c>
      <c r="X404" t="s">
        <v>56</v>
      </c>
      <c r="Y404" t="s">
        <v>143</v>
      </c>
      <c r="AA404">
        <v>1</v>
      </c>
      <c r="AB404">
        <v>0</v>
      </c>
    </row>
    <row r="405" spans="1:28">
      <c r="A405" s="3" t="s">
        <v>1885</v>
      </c>
      <c r="B405" t="s">
        <v>1783</v>
      </c>
      <c r="C405" t="s">
        <v>1817</v>
      </c>
      <c r="D405">
        <f>COUNTIF(PythonData!A117:C117,'Label to number'!$U$146)</f>
        <v>0</v>
      </c>
      <c r="E405">
        <f>VLOOKUP('Original Data'!U117,'Label to number'!$A$2:$B$11,2,FALSE)</f>
        <v>4</v>
      </c>
      <c r="F405">
        <f>LOG('Original Data'!V117,'Label to number'!$D$3)</f>
        <v>0.85973344056854151</v>
      </c>
      <c r="G405">
        <f>'Original Data'!V117</f>
        <v>70</v>
      </c>
      <c r="H405">
        <v>30</v>
      </c>
      <c r="I405">
        <v>40</v>
      </c>
      <c r="J405">
        <v>60</v>
      </c>
      <c r="K405">
        <v>70</v>
      </c>
      <c r="L405">
        <v>25</v>
      </c>
      <c r="M405">
        <v>295</v>
      </c>
      <c r="N405" t="s">
        <v>377</v>
      </c>
      <c r="O405">
        <f>VLOOKUP(N405,'Label to number'!$G$2:$H$29,2,FALSE)</f>
        <v>26</v>
      </c>
      <c r="P405" t="s">
        <v>442</v>
      </c>
      <c r="Q405">
        <v>70</v>
      </c>
      <c r="R405">
        <f>IF('Original Data'!AA117&gt;1200000,1,0)</f>
        <v>0</v>
      </c>
      <c r="S405">
        <f>'Original Data'!AA117</f>
        <v>1000000</v>
      </c>
      <c r="T405">
        <v>0.4</v>
      </c>
      <c r="U405" t="s">
        <v>443</v>
      </c>
      <c r="V405" t="s">
        <v>444</v>
      </c>
      <c r="W405">
        <v>50</v>
      </c>
      <c r="X405" t="s">
        <v>67</v>
      </c>
      <c r="Z405">
        <v>8</v>
      </c>
      <c r="AA405">
        <v>1</v>
      </c>
      <c r="AB405">
        <v>0</v>
      </c>
    </row>
    <row r="406" spans="1:28">
      <c r="A406" s="3" t="s">
        <v>1815</v>
      </c>
      <c r="B406" t="s">
        <v>1939</v>
      </c>
      <c r="C406" t="s">
        <v>1899</v>
      </c>
      <c r="D406">
        <f>COUNTIF(PythonData!A286:C286,'Label to number'!$U$146)</f>
        <v>0</v>
      </c>
      <c r="E406">
        <f>VLOOKUP('Original Data'!U286,'Label to number'!$A$2:$B$11,2,FALSE)</f>
        <v>3</v>
      </c>
      <c r="F406">
        <f>LOG('Original Data'!V286,'Label to number'!$D$3)</f>
        <v>0.85973344056854151</v>
      </c>
      <c r="G406">
        <f>'Original Data'!V286</f>
        <v>70</v>
      </c>
      <c r="H406">
        <v>60</v>
      </c>
      <c r="I406">
        <v>40</v>
      </c>
      <c r="J406">
        <v>35</v>
      </c>
      <c r="K406">
        <v>40</v>
      </c>
      <c r="L406">
        <v>60</v>
      </c>
      <c r="M406">
        <v>295</v>
      </c>
      <c r="N406" t="s">
        <v>75</v>
      </c>
      <c r="O406">
        <f>VLOOKUP(N406,'Label to number'!$G$2:$H$29,2,FALSE)</f>
        <v>28</v>
      </c>
      <c r="P406" t="s">
        <v>206</v>
      </c>
      <c r="Q406">
        <v>60</v>
      </c>
      <c r="R406">
        <f>IF('Original Data'!AA286&gt;1200000,1,0)</f>
        <v>1</v>
      </c>
      <c r="S406">
        <f>'Original Data'!AA286</f>
        <v>1640000</v>
      </c>
      <c r="T406">
        <v>0.4</v>
      </c>
      <c r="U406" t="s">
        <v>1013</v>
      </c>
      <c r="V406" t="s">
        <v>1014</v>
      </c>
      <c r="W406">
        <v>50</v>
      </c>
      <c r="X406" t="s">
        <v>46</v>
      </c>
      <c r="Z406">
        <v>4.5</v>
      </c>
      <c r="AA406">
        <v>3</v>
      </c>
      <c r="AB406">
        <v>0</v>
      </c>
    </row>
    <row r="407" spans="1:28">
      <c r="A407" s="3" t="s">
        <v>1793</v>
      </c>
      <c r="B407" t="s">
        <v>1794</v>
      </c>
      <c r="C407" t="s">
        <v>1947</v>
      </c>
      <c r="D407">
        <f>COUNTIF(PythonData!A310:C310,'Label to number'!$U$146)</f>
        <v>0</v>
      </c>
      <c r="E407">
        <f>VLOOKUP('Original Data'!U310,'Label to number'!$A$2:$B$11,2,FALSE)</f>
        <v>4</v>
      </c>
      <c r="F407">
        <f>LOG('Original Data'!V310,'Label to number'!$D$3)</f>
        <v>0.85973344056854151</v>
      </c>
      <c r="G407">
        <f>'Original Data'!V310</f>
        <v>70</v>
      </c>
      <c r="H407">
        <v>40</v>
      </c>
      <c r="I407">
        <v>45</v>
      </c>
      <c r="J407">
        <v>65</v>
      </c>
      <c r="K407">
        <v>65</v>
      </c>
      <c r="L407">
        <v>40</v>
      </c>
      <c r="M407">
        <v>295</v>
      </c>
      <c r="N407" t="s">
        <v>81</v>
      </c>
      <c r="O407">
        <f>VLOOKUP(N407,'Label to number'!$G$2:$H$29,2,FALSE)</f>
        <v>13</v>
      </c>
      <c r="P407" t="s">
        <v>515</v>
      </c>
      <c r="Q407">
        <v>40</v>
      </c>
      <c r="R407">
        <f>IF('Original Data'!AA310&gt;1200000,1,0)</f>
        <v>1</v>
      </c>
      <c r="S407">
        <f>'Original Data'!AA310</f>
        <v>1250000</v>
      </c>
      <c r="T407">
        <v>0.6</v>
      </c>
      <c r="U407" t="s">
        <v>1095</v>
      </c>
      <c r="V407" t="s">
        <v>1096</v>
      </c>
      <c r="W407">
        <v>50</v>
      </c>
      <c r="X407" t="s">
        <v>134</v>
      </c>
      <c r="Z407">
        <v>15.2</v>
      </c>
      <c r="AA407">
        <v>3</v>
      </c>
      <c r="AB407">
        <v>0</v>
      </c>
    </row>
    <row r="408" spans="1:28">
      <c r="A408" s="3" t="s">
        <v>1863</v>
      </c>
      <c r="B408" t="s">
        <v>1809</v>
      </c>
      <c r="C408" t="s">
        <v>1967</v>
      </c>
      <c r="D408">
        <f>COUNTIF(PythonData!A354:C354,'Label to number'!$U$146)</f>
        <v>0</v>
      </c>
      <c r="E408">
        <f>VLOOKUP('Original Data'!U354,'Label to number'!$A$2:$B$11,2,FALSE)</f>
        <v>5</v>
      </c>
      <c r="F408">
        <f>LOG('Original Data'!V354,'Label to number'!$D$3)</f>
        <v>0.71946688113708268</v>
      </c>
      <c r="G408">
        <f>'Original Data'!V354</f>
        <v>35</v>
      </c>
      <c r="H408">
        <v>44</v>
      </c>
      <c r="I408">
        <v>75</v>
      </c>
      <c r="J408">
        <v>45</v>
      </c>
      <c r="K408">
        <v>63</v>
      </c>
      <c r="L408">
        <v>33</v>
      </c>
      <c r="M408">
        <v>295</v>
      </c>
      <c r="N408" t="s">
        <v>377</v>
      </c>
      <c r="O408">
        <f>VLOOKUP(N408,'Label to number'!$G$2:$H$29,2,FALSE)</f>
        <v>26</v>
      </c>
      <c r="P408" t="s">
        <v>1249</v>
      </c>
      <c r="Q408">
        <v>35</v>
      </c>
      <c r="R408">
        <f>IF('Original Data'!AA354&gt;1200000,1,0)</f>
        <v>0</v>
      </c>
      <c r="S408">
        <f>'Original Data'!AA354</f>
        <v>800000</v>
      </c>
      <c r="T408">
        <v>0.6</v>
      </c>
      <c r="U408" t="s">
        <v>1250</v>
      </c>
      <c r="V408" t="s">
        <v>1251</v>
      </c>
      <c r="W408">
        <v>50</v>
      </c>
      <c r="X408" t="s">
        <v>359</v>
      </c>
      <c r="Z408">
        <v>2.2999999999999998</v>
      </c>
      <c r="AA408">
        <v>3</v>
      </c>
      <c r="AB408">
        <v>0</v>
      </c>
    </row>
    <row r="409" spans="1:28">
      <c r="A409" s="3" t="s">
        <v>1860</v>
      </c>
      <c r="B409" t="s">
        <v>1809</v>
      </c>
      <c r="D409">
        <f>COUNTIF(PythonData!A356:C356,'Label to number'!$U$146)</f>
        <v>0</v>
      </c>
      <c r="E409">
        <f>VLOOKUP('Original Data'!U356,'Label to number'!$A$2:$B$11,2,FALSE)</f>
        <v>5</v>
      </c>
      <c r="F409">
        <f>LOG('Original Data'!V356,'Label to number'!$D$3)</f>
        <v>0.71946688113708268</v>
      </c>
      <c r="G409">
        <f>'Original Data'!V356</f>
        <v>35</v>
      </c>
      <c r="H409">
        <v>20</v>
      </c>
      <c r="I409">
        <v>40</v>
      </c>
      <c r="J409">
        <v>25</v>
      </c>
      <c r="K409">
        <v>30</v>
      </c>
      <c r="L409">
        <v>90</v>
      </c>
      <c r="M409">
        <v>295</v>
      </c>
      <c r="N409" t="s">
        <v>131</v>
      </c>
      <c r="O409">
        <f>VLOOKUP(N409,'Label to number'!$G$2:$H$29,2,FALSE)</f>
        <v>23</v>
      </c>
      <c r="P409" t="s">
        <v>1256</v>
      </c>
      <c r="Q409">
        <v>90</v>
      </c>
      <c r="R409">
        <f>IF('Original Data'!AA356&gt;1200000,1,0)</f>
        <v>0</v>
      </c>
      <c r="S409">
        <f>'Original Data'!AA356</f>
        <v>800000</v>
      </c>
      <c r="T409">
        <v>0.8</v>
      </c>
      <c r="U409" t="s">
        <v>1257</v>
      </c>
      <c r="V409" t="s">
        <v>1258</v>
      </c>
      <c r="W409">
        <v>50</v>
      </c>
      <c r="X409" t="s">
        <v>359</v>
      </c>
      <c r="Z409">
        <v>15</v>
      </c>
      <c r="AA409">
        <v>3</v>
      </c>
      <c r="AB409">
        <v>0</v>
      </c>
    </row>
    <row r="410" spans="1:28">
      <c r="A410" s="3" t="s">
        <v>1821</v>
      </c>
      <c r="B410" t="s">
        <v>1822</v>
      </c>
      <c r="C410" t="s">
        <v>1792</v>
      </c>
      <c r="D410">
        <f>COUNTIF(PythonData!A53:C53,'Label to number'!$U$146)</f>
        <v>0</v>
      </c>
      <c r="E410">
        <f>VLOOKUP('Original Data'!U53,'Label to number'!$A$2:$B$11,2,FALSE)</f>
        <v>4</v>
      </c>
      <c r="F410">
        <f>LOG('Original Data'!V53,'Label to number'!$D$3)</f>
        <v>0.85973344056854151</v>
      </c>
      <c r="G410">
        <f>'Original Data'!V53</f>
        <v>70</v>
      </c>
      <c r="H410">
        <v>40</v>
      </c>
      <c r="I410">
        <v>35</v>
      </c>
      <c r="J410">
        <v>90</v>
      </c>
      <c r="K410">
        <v>50</v>
      </c>
      <c r="L410">
        <v>40</v>
      </c>
      <c r="M410">
        <v>290</v>
      </c>
      <c r="N410" t="s">
        <v>75</v>
      </c>
      <c r="O410">
        <f>VLOOKUP(N410,'Label to number'!$G$2:$H$29,2,FALSE)</f>
        <v>28</v>
      </c>
      <c r="P410" t="s">
        <v>226</v>
      </c>
      <c r="Q410">
        <v>35</v>
      </c>
      <c r="R410">
        <f>IF('Original Data'!AA53&gt;1200000,1,0)</f>
        <v>0</v>
      </c>
      <c r="S410">
        <f>'Original Data'!AA53</f>
        <v>1000000</v>
      </c>
      <c r="U410" t="s">
        <v>227</v>
      </c>
      <c r="V410" t="s">
        <v>228</v>
      </c>
      <c r="W410">
        <v>50</v>
      </c>
      <c r="X410" t="s">
        <v>102</v>
      </c>
      <c r="Y410" t="s">
        <v>112</v>
      </c>
      <c r="AA410">
        <v>1</v>
      </c>
      <c r="AB410">
        <v>0</v>
      </c>
    </row>
    <row r="411" spans="1:28">
      <c r="A411" s="3" t="s">
        <v>1918</v>
      </c>
      <c r="B411" t="s">
        <v>1859</v>
      </c>
      <c r="D411">
        <f>COUNTIF(PythonData!A205:C205,'Label to number'!$U$146)</f>
        <v>0</v>
      </c>
      <c r="E411">
        <f>VLOOKUP('Original Data'!U205,'Label to number'!$A$2:$B$11,2,FALSE)</f>
        <v>4</v>
      </c>
      <c r="F411">
        <f>LOG('Original Data'!V205,'Label to number'!$D$3)</f>
        <v>0.85973344056854151</v>
      </c>
      <c r="G411">
        <f>'Original Data'!V205</f>
        <v>70</v>
      </c>
      <c r="H411">
        <v>50</v>
      </c>
      <c r="I411">
        <v>65</v>
      </c>
      <c r="J411">
        <v>15</v>
      </c>
      <c r="K411">
        <v>35</v>
      </c>
      <c r="L411">
        <v>35</v>
      </c>
      <c r="M411">
        <v>290</v>
      </c>
      <c r="N411" t="s">
        <v>131</v>
      </c>
      <c r="O411">
        <f>VLOOKUP(N411,'Label to number'!$G$2:$H$29,2,FALSE)</f>
        <v>23</v>
      </c>
      <c r="P411" t="s">
        <v>741</v>
      </c>
      <c r="Q411">
        <v>90</v>
      </c>
      <c r="R411">
        <f>IF('Original Data'!AA205&gt;1200000,1,0)</f>
        <v>0</v>
      </c>
      <c r="S411">
        <f>'Original Data'!AA205</f>
        <v>1000000</v>
      </c>
      <c r="T411">
        <v>0.6</v>
      </c>
      <c r="U411" t="s">
        <v>742</v>
      </c>
      <c r="V411" t="s">
        <v>743</v>
      </c>
      <c r="W411">
        <v>50</v>
      </c>
      <c r="X411" t="s">
        <v>79</v>
      </c>
      <c r="Z411">
        <v>7.2</v>
      </c>
      <c r="AA411">
        <v>2</v>
      </c>
      <c r="AB411">
        <v>0</v>
      </c>
    </row>
    <row r="412" spans="1:28">
      <c r="A412" s="3" t="s">
        <v>1865</v>
      </c>
      <c r="B412" t="s">
        <v>1819</v>
      </c>
      <c r="C412" t="s">
        <v>1801</v>
      </c>
      <c r="D412">
        <f>COUNTIF(PythonData!A329:C329,'Label to number'!$U$146)</f>
        <v>0</v>
      </c>
      <c r="E412">
        <f>VLOOKUP('Original Data'!U329,'Label to number'!$A$2:$B$11,2,FALSE)</f>
        <v>4</v>
      </c>
      <c r="F412">
        <f>LOG('Original Data'!V329,'Label to number'!$D$3)</f>
        <v>0.85973344056854151</v>
      </c>
      <c r="G412">
        <f>'Original Data'!V329</f>
        <v>70</v>
      </c>
      <c r="H412">
        <v>45</v>
      </c>
      <c r="I412">
        <v>100</v>
      </c>
      <c r="J412">
        <v>10</v>
      </c>
      <c r="K412">
        <v>45</v>
      </c>
      <c r="L412">
        <v>45</v>
      </c>
      <c r="M412">
        <v>290</v>
      </c>
      <c r="N412" t="s">
        <v>75</v>
      </c>
      <c r="O412">
        <f>VLOOKUP(N412,'Label to number'!$G$2:$H$29,2,FALSE)</f>
        <v>28</v>
      </c>
      <c r="P412" t="s">
        <v>1164</v>
      </c>
      <c r="Q412">
        <v>45</v>
      </c>
      <c r="R412">
        <f>IF('Original Data'!AA329&gt;1200000,1,0)</f>
        <v>0</v>
      </c>
      <c r="S412">
        <f>'Original Data'!AA329</f>
        <v>1059860</v>
      </c>
      <c r="T412">
        <v>0.7</v>
      </c>
      <c r="U412" t="s">
        <v>1165</v>
      </c>
      <c r="V412" t="s">
        <v>1166</v>
      </c>
      <c r="W412">
        <v>50</v>
      </c>
      <c r="X412" t="s">
        <v>142</v>
      </c>
      <c r="Z412">
        <v>15</v>
      </c>
      <c r="AA412">
        <v>3</v>
      </c>
      <c r="AB412">
        <v>0</v>
      </c>
    </row>
    <row r="413" spans="1:28">
      <c r="A413" s="3" t="s">
        <v>1851</v>
      </c>
      <c r="B413" t="s">
        <v>1853</v>
      </c>
      <c r="C413" t="s">
        <v>1876</v>
      </c>
      <c r="D413">
        <f>COUNTIF(PythonData!A364:C364,'Label to number'!$U$146)</f>
        <v>0</v>
      </c>
      <c r="E413">
        <f>VLOOKUP('Original Data'!U364,'Label to number'!$A$2:$B$11,2,FALSE)</f>
        <v>4</v>
      </c>
      <c r="F413">
        <f>LOG('Original Data'!V364,'Label to number'!$D$3)</f>
        <v>0.85973344056854151</v>
      </c>
      <c r="G413">
        <f>'Original Data'!V364</f>
        <v>70</v>
      </c>
      <c r="H413">
        <v>70</v>
      </c>
      <c r="I413">
        <v>40</v>
      </c>
      <c r="J413">
        <v>25</v>
      </c>
      <c r="K413">
        <v>55</v>
      </c>
      <c r="L413">
        <v>50</v>
      </c>
      <c r="M413">
        <v>290</v>
      </c>
      <c r="N413" t="s">
        <v>75</v>
      </c>
      <c r="O413">
        <f>VLOOKUP(N413,'Label to number'!$G$2:$H$29,2,FALSE)</f>
        <v>28</v>
      </c>
      <c r="P413" t="s">
        <v>1285</v>
      </c>
      <c r="Q413">
        <v>50</v>
      </c>
      <c r="R413">
        <f>IF('Original Data'!AA364&gt;1200000,1,0)</f>
        <v>0</v>
      </c>
      <c r="S413">
        <f>'Original Data'!AA364</f>
        <v>1059860</v>
      </c>
      <c r="T413">
        <v>0.8</v>
      </c>
      <c r="U413" t="s">
        <v>1286</v>
      </c>
      <c r="V413" t="s">
        <v>1287</v>
      </c>
      <c r="W413">
        <v>50</v>
      </c>
      <c r="X413" t="s">
        <v>143</v>
      </c>
      <c r="Y413" t="s">
        <v>67</v>
      </c>
      <c r="Z413">
        <v>39.5</v>
      </c>
      <c r="AA413">
        <v>3</v>
      </c>
      <c r="AB413">
        <v>0</v>
      </c>
    </row>
    <row r="414" spans="1:28">
      <c r="A414" s="3" t="s">
        <v>1918</v>
      </c>
      <c r="B414" t="s">
        <v>1878</v>
      </c>
      <c r="C414" t="s">
        <v>1894</v>
      </c>
      <c r="D414">
        <f>COUNTIF(PythonData!A439:C439,'Label to number'!$U$146)</f>
        <v>0</v>
      </c>
      <c r="E414">
        <f>VLOOKUP('Original Data'!U439,'Label to number'!$A$2:$B$11,2,FALSE)</f>
        <v>4</v>
      </c>
      <c r="F414">
        <f>LOG('Original Data'!V439,'Label to number'!$D$3)</f>
        <v>0.85973344056854151</v>
      </c>
      <c r="G414">
        <f>'Original Data'!V439</f>
        <v>70</v>
      </c>
      <c r="H414">
        <v>50</v>
      </c>
      <c r="I414">
        <v>80</v>
      </c>
      <c r="J414">
        <v>10</v>
      </c>
      <c r="K414">
        <v>10</v>
      </c>
      <c r="L414">
        <v>45</v>
      </c>
      <c r="M414">
        <v>290</v>
      </c>
      <c r="N414" t="s">
        <v>75</v>
      </c>
      <c r="O414">
        <f>VLOOKUP(N414,'Label to number'!$G$2:$H$29,2,FALSE)</f>
        <v>28</v>
      </c>
      <c r="P414" t="s">
        <v>1535</v>
      </c>
      <c r="Q414">
        <v>95</v>
      </c>
      <c r="R414">
        <f>IF('Original Data'!AA439&gt;1200000,1,0)</f>
        <v>0</v>
      </c>
      <c r="S414">
        <f>'Original Data'!AA439</f>
        <v>1000000</v>
      </c>
      <c r="T414">
        <v>0.5</v>
      </c>
      <c r="U414" t="s">
        <v>1536</v>
      </c>
      <c r="V414" t="s">
        <v>1537</v>
      </c>
      <c r="W414">
        <v>50</v>
      </c>
      <c r="X414" t="s">
        <v>300</v>
      </c>
      <c r="Z414">
        <v>15</v>
      </c>
      <c r="AA414">
        <v>4</v>
      </c>
      <c r="AB414">
        <v>0</v>
      </c>
    </row>
    <row r="415" spans="1:28">
      <c r="A415" s="3" t="s">
        <v>1790</v>
      </c>
      <c r="B415" t="s">
        <v>1791</v>
      </c>
      <c r="C415" t="s">
        <v>1792</v>
      </c>
      <c r="D415">
        <f>COUNTIF(PythonData!A24:C24,'Label to number'!$U$146)</f>
        <v>0</v>
      </c>
      <c r="E415">
        <f>VLOOKUP('Original Data'!U24,'Label to number'!$A$2:$B$11,2,FALSE)</f>
        <v>4</v>
      </c>
      <c r="F415">
        <f>LOG('Original Data'!V24,'Label to number'!$D$3)</f>
        <v>0.85973344056854151</v>
      </c>
      <c r="G415">
        <f>'Original Data'!V24</f>
        <v>70</v>
      </c>
      <c r="H415">
        <v>35</v>
      </c>
      <c r="I415">
        <v>60</v>
      </c>
      <c r="J415">
        <v>55</v>
      </c>
      <c r="K415">
        <v>40</v>
      </c>
      <c r="L415">
        <v>54</v>
      </c>
      <c r="M415">
        <v>288</v>
      </c>
      <c r="N415" t="s">
        <v>75</v>
      </c>
      <c r="O415">
        <f>VLOOKUP(N415,'Label to number'!$G$2:$H$29,2,FALSE)</f>
        <v>28</v>
      </c>
      <c r="P415" t="s">
        <v>124</v>
      </c>
      <c r="Q415">
        <v>44</v>
      </c>
      <c r="R415">
        <f>IF('Original Data'!AA24&gt;1200000,1,0)</f>
        <v>0</v>
      </c>
      <c r="S415">
        <f>'Original Data'!AA24</f>
        <v>1000000</v>
      </c>
      <c r="T415">
        <v>2</v>
      </c>
      <c r="U415" t="s">
        <v>125</v>
      </c>
      <c r="V415" t="s">
        <v>126</v>
      </c>
      <c r="W415">
        <v>50</v>
      </c>
      <c r="X415" t="s">
        <v>47</v>
      </c>
      <c r="Z415">
        <v>6.9</v>
      </c>
      <c r="AA415">
        <v>1</v>
      </c>
      <c r="AB415">
        <v>0</v>
      </c>
    </row>
    <row r="416" spans="1:28">
      <c r="A416" s="3" t="s">
        <v>1823</v>
      </c>
      <c r="B416" t="s">
        <v>1895</v>
      </c>
      <c r="D416">
        <f>COUNTIF(PythonData!A133:C133,'Label to number'!$U$146)</f>
        <v>0</v>
      </c>
      <c r="E416">
        <f>VLOOKUP('Original Data'!U133,'Label to number'!$A$2:$B$11,2,FALSE)</f>
        <v>4</v>
      </c>
      <c r="F416">
        <f>LOG('Original Data'!V133,'Label to number'!$D$3)</f>
        <v>0.85973344056854151</v>
      </c>
      <c r="G416">
        <f>'Original Data'!V133</f>
        <v>70</v>
      </c>
      <c r="H416">
        <v>48</v>
      </c>
      <c r="I416">
        <v>48</v>
      </c>
      <c r="J416">
        <v>48</v>
      </c>
      <c r="K416">
        <v>48</v>
      </c>
      <c r="L416">
        <v>48</v>
      </c>
      <c r="M416">
        <v>288</v>
      </c>
      <c r="N416" t="s">
        <v>502</v>
      </c>
      <c r="O416">
        <f>VLOOKUP(N416,'Label to number'!$G$2:$H$29,2,FALSE)</f>
        <v>4</v>
      </c>
      <c r="P416" t="s">
        <v>503</v>
      </c>
      <c r="Q416">
        <v>48</v>
      </c>
      <c r="R416">
        <f>IF('Original Data'!AA133&gt;1200000,1,0)</f>
        <v>0</v>
      </c>
      <c r="S416">
        <f>'Original Data'!AA133</f>
        <v>1000000</v>
      </c>
      <c r="T416">
        <v>0.3</v>
      </c>
      <c r="U416" t="s">
        <v>504</v>
      </c>
      <c r="V416" t="s">
        <v>505</v>
      </c>
      <c r="X416" t="s">
        <v>102</v>
      </c>
      <c r="Z416">
        <v>4</v>
      </c>
      <c r="AA416">
        <v>1</v>
      </c>
      <c r="AB416">
        <v>0</v>
      </c>
    </row>
    <row r="417" spans="1:28">
      <c r="A417" s="3" t="s">
        <v>1845</v>
      </c>
      <c r="B417" t="s">
        <v>1897</v>
      </c>
      <c r="C417" t="s">
        <v>1852</v>
      </c>
      <c r="D417">
        <f>COUNTIF(PythonData!A340:C340,'Label to number'!$U$146)</f>
        <v>0</v>
      </c>
      <c r="E417">
        <f>VLOOKUP('Original Data'!U340,'Label to number'!$A$2:$B$11,2,FALSE)</f>
        <v>4</v>
      </c>
      <c r="F417">
        <f>LOG('Original Data'!V340,'Label to number'!$D$3)</f>
        <v>0.85973344056854151</v>
      </c>
      <c r="G417">
        <f>'Original Data'!V340</f>
        <v>70</v>
      </c>
      <c r="H417">
        <v>50</v>
      </c>
      <c r="I417">
        <v>48</v>
      </c>
      <c r="J417">
        <v>60</v>
      </c>
      <c r="K417">
        <v>46</v>
      </c>
      <c r="L417">
        <v>41</v>
      </c>
      <c r="M417">
        <v>288</v>
      </c>
      <c r="N417" t="s">
        <v>131</v>
      </c>
      <c r="O417">
        <f>VLOOKUP(N417,'Label to number'!$G$2:$H$29,2,FALSE)</f>
        <v>23</v>
      </c>
      <c r="P417" t="s">
        <v>1200</v>
      </c>
      <c r="Q417">
        <v>43</v>
      </c>
      <c r="R417">
        <f>IF('Original Data'!AA340&gt;1200000,1,0)</f>
        <v>0</v>
      </c>
      <c r="S417">
        <f>'Original Data'!AA340</f>
        <v>1000000</v>
      </c>
      <c r="T417">
        <v>0.4</v>
      </c>
      <c r="U417" t="s">
        <v>1201</v>
      </c>
      <c r="V417" t="s">
        <v>1202</v>
      </c>
      <c r="W417">
        <v>50</v>
      </c>
      <c r="X417" t="s">
        <v>67</v>
      </c>
      <c r="Y417" t="s">
        <v>142</v>
      </c>
      <c r="Z417">
        <v>1.9</v>
      </c>
      <c r="AA417">
        <v>3</v>
      </c>
      <c r="AB417">
        <v>0</v>
      </c>
    </row>
    <row r="418" spans="1:28">
      <c r="A418" s="3" t="s">
        <v>1815</v>
      </c>
      <c r="B418" t="s">
        <v>1816</v>
      </c>
      <c r="C418" t="s">
        <v>1817</v>
      </c>
      <c r="D418">
        <f>COUNTIF(PythonData!A47:C47,'Label to number'!$U$146)</f>
        <v>0</v>
      </c>
      <c r="E418">
        <f>VLOOKUP('Original Data'!U47,'Label to number'!$A$2:$B$11,2,FALSE)</f>
        <v>4</v>
      </c>
      <c r="F418">
        <f>LOG('Original Data'!V47,'Label to number'!$D$3)</f>
        <v>0.85973344056854151</v>
      </c>
      <c r="G418">
        <f>'Original Data'!V47</f>
        <v>70</v>
      </c>
      <c r="H418">
        <v>35</v>
      </c>
      <c r="I418">
        <v>70</v>
      </c>
      <c r="J418">
        <v>25</v>
      </c>
      <c r="K418">
        <v>45</v>
      </c>
      <c r="L418">
        <v>55</v>
      </c>
      <c r="M418">
        <v>285</v>
      </c>
      <c r="N418" t="s">
        <v>131</v>
      </c>
      <c r="O418">
        <f>VLOOKUP(N418,'Label to number'!$G$2:$H$29,2,FALSE)</f>
        <v>23</v>
      </c>
      <c r="P418" t="s">
        <v>206</v>
      </c>
      <c r="Q418">
        <v>55</v>
      </c>
      <c r="R418">
        <f>IF('Original Data'!AA47&gt;1200000,1,0)</f>
        <v>0</v>
      </c>
      <c r="S418">
        <f>'Original Data'!AA47</f>
        <v>1000000</v>
      </c>
      <c r="T418">
        <v>0.3</v>
      </c>
      <c r="U418" t="s">
        <v>207</v>
      </c>
      <c r="V418" t="s">
        <v>208</v>
      </c>
      <c r="W418">
        <v>50</v>
      </c>
      <c r="X418" t="s">
        <v>79</v>
      </c>
      <c r="Y418" t="s">
        <v>46</v>
      </c>
      <c r="Z418">
        <v>5.4</v>
      </c>
      <c r="AA418">
        <v>1</v>
      </c>
      <c r="AB418">
        <v>0</v>
      </c>
    </row>
    <row r="419" spans="1:28">
      <c r="A419" s="3" t="s">
        <v>1860</v>
      </c>
      <c r="D419">
        <f>COUNTIF(PythonData!A434:C434,'Label to number'!$U$146)</f>
        <v>0</v>
      </c>
      <c r="E419">
        <f>VLOOKUP('Original Data'!U434,'Label to number'!$A$2:$B$11,2,FALSE)</f>
        <v>5</v>
      </c>
      <c r="F419">
        <f>LOG('Original Data'!V434,'Label to number'!$D$3)</f>
        <v>0.85973344056854151</v>
      </c>
      <c r="G419">
        <f>'Original Data'!V434</f>
        <v>70</v>
      </c>
      <c r="H419">
        <v>45</v>
      </c>
      <c r="I419">
        <v>30</v>
      </c>
      <c r="J419">
        <v>45</v>
      </c>
      <c r="K419">
        <v>65</v>
      </c>
      <c r="L419">
        <v>50</v>
      </c>
      <c r="M419">
        <v>285</v>
      </c>
      <c r="N419" t="s">
        <v>81</v>
      </c>
      <c r="O419">
        <f>VLOOKUP(N419,'Label to number'!$G$2:$H$29,2,FALSE)</f>
        <v>13</v>
      </c>
      <c r="P419" t="s">
        <v>1519</v>
      </c>
      <c r="Q419">
        <v>50</v>
      </c>
      <c r="R419">
        <f>IF('Original Data'!AA434&gt;1200000,1,0)</f>
        <v>0</v>
      </c>
      <c r="S419">
        <f>'Original Data'!AA434</f>
        <v>800000</v>
      </c>
      <c r="T419">
        <v>0.2</v>
      </c>
      <c r="U419" t="s">
        <v>1520</v>
      </c>
      <c r="V419" t="s">
        <v>1521</v>
      </c>
      <c r="W419">
        <v>50</v>
      </c>
      <c r="X419" t="s">
        <v>266</v>
      </c>
      <c r="Z419">
        <v>0.6</v>
      </c>
      <c r="AA419">
        <v>4</v>
      </c>
      <c r="AB419">
        <v>0</v>
      </c>
    </row>
    <row r="420" spans="1:28">
      <c r="A420" s="3" t="s">
        <v>1986</v>
      </c>
      <c r="B420" t="s">
        <v>1834</v>
      </c>
      <c r="C420" t="s">
        <v>1923</v>
      </c>
      <c r="D420">
        <f>COUNTIF(PythonData!A448:C448,'Label to number'!$U$146)</f>
        <v>0</v>
      </c>
      <c r="E420">
        <f>VLOOKUP('Original Data'!U448,'Label to number'!$A$2:$B$11,2,FALSE)</f>
        <v>5</v>
      </c>
      <c r="F420">
        <f>LOG('Original Data'!V448,'Label to number'!$D$3)</f>
        <v>0.85973344056854151</v>
      </c>
      <c r="G420">
        <f>'Original Data'!V448</f>
        <v>70</v>
      </c>
      <c r="H420">
        <v>40</v>
      </c>
      <c r="I420">
        <v>70</v>
      </c>
      <c r="J420">
        <v>60</v>
      </c>
      <c r="K420">
        <v>35</v>
      </c>
      <c r="L420">
        <v>40</v>
      </c>
      <c r="M420">
        <v>285</v>
      </c>
      <c r="N420" t="s">
        <v>136</v>
      </c>
      <c r="O420">
        <f>VLOOKUP(N420,'Label to number'!$G$2:$H$29,2,FALSE)</f>
        <v>10</v>
      </c>
      <c r="P420" t="s">
        <v>1569</v>
      </c>
      <c r="Q420">
        <v>40</v>
      </c>
      <c r="R420">
        <f>IF('Original Data'!AA448&gt;1200000,1,0)</f>
        <v>0</v>
      </c>
      <c r="S420">
        <f>'Original Data'!AA448</f>
        <v>1059860</v>
      </c>
      <c r="T420">
        <v>0.7</v>
      </c>
      <c r="U420" t="s">
        <v>1570</v>
      </c>
      <c r="V420" t="s">
        <v>1571</v>
      </c>
      <c r="W420">
        <v>88.1</v>
      </c>
      <c r="X420" t="s">
        <v>243</v>
      </c>
      <c r="Z420">
        <v>20.2</v>
      </c>
      <c r="AA420">
        <v>4</v>
      </c>
      <c r="AB420">
        <v>0</v>
      </c>
    </row>
    <row r="421" spans="1:28">
      <c r="A421" s="3" t="s">
        <v>1793</v>
      </c>
      <c r="B421" t="s">
        <v>1915</v>
      </c>
      <c r="D421">
        <f>COUNTIF(PythonData!A180:C180,'Label to number'!$U$146)</f>
        <v>0</v>
      </c>
      <c r="E421">
        <f>VLOOKUP('Original Data'!U180,'Label to number'!$A$2:$B$11,2,FALSE)</f>
        <v>4</v>
      </c>
      <c r="F421">
        <f>LOG('Original Data'!V180,'Label to number'!$D$3)</f>
        <v>0.85973344056854151</v>
      </c>
      <c r="G421">
        <f>'Original Data'!V180</f>
        <v>70</v>
      </c>
      <c r="H421">
        <v>55</v>
      </c>
      <c r="I421">
        <v>40</v>
      </c>
      <c r="J421">
        <v>35</v>
      </c>
      <c r="K421">
        <v>65</v>
      </c>
      <c r="L421">
        <v>45</v>
      </c>
      <c r="M421">
        <v>280</v>
      </c>
      <c r="N421" t="s">
        <v>147</v>
      </c>
      <c r="O421">
        <f>VLOOKUP(N421,'Label to number'!$G$2:$H$29,2,FALSE)</f>
        <v>27</v>
      </c>
      <c r="P421" t="s">
        <v>657</v>
      </c>
      <c r="Q421">
        <v>40</v>
      </c>
      <c r="R421">
        <f>IF('Original Data'!AA180&gt;1200000,1,0)</f>
        <v>0</v>
      </c>
      <c r="S421">
        <f>'Original Data'!AA180</f>
        <v>1059860</v>
      </c>
      <c r="T421">
        <v>0.6</v>
      </c>
      <c r="U421" t="s">
        <v>658</v>
      </c>
      <c r="V421" t="s">
        <v>659</v>
      </c>
      <c r="W421">
        <v>50</v>
      </c>
      <c r="X421" t="s">
        <v>134</v>
      </c>
      <c r="Z421">
        <v>7.8</v>
      </c>
      <c r="AA421">
        <v>2</v>
      </c>
      <c r="AB421">
        <v>0</v>
      </c>
    </row>
    <row r="422" spans="1:28">
      <c r="A422" s="3" t="s">
        <v>1940</v>
      </c>
      <c r="D422">
        <f>COUNTIF(PythonData!A288:C288,'Label to number'!$U$146)</f>
        <v>0</v>
      </c>
      <c r="E422">
        <f>VLOOKUP('Original Data'!U288,'Label to number'!$A$2:$B$11,2,FALSE)</f>
        <v>3</v>
      </c>
      <c r="F422">
        <f>LOG('Original Data'!V288,'Label to number'!$D$3)</f>
        <v>0.85973344056854151</v>
      </c>
      <c r="G422">
        <f>'Original Data'!V288</f>
        <v>70</v>
      </c>
      <c r="H422">
        <v>60</v>
      </c>
      <c r="I422">
        <v>60</v>
      </c>
      <c r="J422">
        <v>30</v>
      </c>
      <c r="K422">
        <v>35</v>
      </c>
      <c r="L422">
        <v>35</v>
      </c>
      <c r="M422">
        <v>280</v>
      </c>
      <c r="N422" t="s">
        <v>75</v>
      </c>
      <c r="O422">
        <f>VLOOKUP(N422,'Label to number'!$G$2:$H$29,2,FALSE)</f>
        <v>28</v>
      </c>
      <c r="P422" t="s">
        <v>1019</v>
      </c>
      <c r="Q422">
        <v>60</v>
      </c>
      <c r="R422">
        <f>IF('Original Data'!AA288&gt;1200000,1,0)</f>
        <v>1</v>
      </c>
      <c r="S422">
        <f>'Original Data'!AA288</f>
        <v>1250000</v>
      </c>
      <c r="T422">
        <v>0.8</v>
      </c>
      <c r="U422" t="s">
        <v>1020</v>
      </c>
      <c r="V422" t="s">
        <v>1021</v>
      </c>
      <c r="W422">
        <v>50</v>
      </c>
      <c r="X422" t="s">
        <v>102</v>
      </c>
      <c r="Z422">
        <v>24</v>
      </c>
      <c r="AA422">
        <v>3</v>
      </c>
      <c r="AB422">
        <v>0</v>
      </c>
    </row>
    <row r="423" spans="1:28">
      <c r="A423" s="3" t="s">
        <v>1946</v>
      </c>
      <c r="B423" t="s">
        <v>1925</v>
      </c>
      <c r="D423">
        <f>COUNTIF(PythonData!A308:C308,'Label to number'!$U$146)</f>
        <v>0</v>
      </c>
      <c r="E423">
        <f>VLOOKUP('Original Data'!U308,'Label to number'!$A$2:$B$11,2,FALSE)</f>
        <v>4</v>
      </c>
      <c r="F423">
        <f>LOG('Original Data'!V308,'Label to number'!$D$3)</f>
        <v>0.85973344056854151</v>
      </c>
      <c r="G423">
        <f>'Original Data'!V308</f>
        <v>70</v>
      </c>
      <c r="H423">
        <v>30</v>
      </c>
      <c r="I423">
        <v>40</v>
      </c>
      <c r="J423">
        <v>60</v>
      </c>
      <c r="K423">
        <v>40</v>
      </c>
      <c r="L423">
        <v>55</v>
      </c>
      <c r="M423">
        <v>280</v>
      </c>
      <c r="N423" t="s">
        <v>273</v>
      </c>
      <c r="O423">
        <f>VLOOKUP(N423,'Label to number'!$G$2:$H$29,2,FALSE)</f>
        <v>22</v>
      </c>
      <c r="P423" t="s">
        <v>1089</v>
      </c>
      <c r="Q423">
        <v>55</v>
      </c>
      <c r="R423">
        <f>IF('Original Data'!AA308&gt;1200000,1,0)</f>
        <v>0</v>
      </c>
      <c r="S423">
        <f>'Original Data'!AA308</f>
        <v>1000000</v>
      </c>
      <c r="T423">
        <v>0.6</v>
      </c>
      <c r="U423" t="s">
        <v>1090</v>
      </c>
      <c r="V423" t="s">
        <v>1091</v>
      </c>
      <c r="W423">
        <v>50</v>
      </c>
      <c r="X423" t="s">
        <v>243</v>
      </c>
      <c r="Y423" t="s">
        <v>266</v>
      </c>
      <c r="Z423">
        <v>11.2</v>
      </c>
      <c r="AA423">
        <v>3</v>
      </c>
      <c r="AB423">
        <v>0</v>
      </c>
    </row>
    <row r="424" spans="1:28">
      <c r="A424" s="3" t="s">
        <v>1879</v>
      </c>
      <c r="B424" t="s">
        <v>1952</v>
      </c>
      <c r="C424" t="s">
        <v>1882</v>
      </c>
      <c r="D424">
        <f>COUNTIF(PythonData!A407:C407,'Label to number'!$U$146)</f>
        <v>0</v>
      </c>
      <c r="E424">
        <f>VLOOKUP('Original Data'!U407,'Label to number'!$A$2:$B$11,2,FALSE)</f>
        <v>4</v>
      </c>
      <c r="F424">
        <f>LOG('Original Data'!V407,'Label to number'!$D$3)</f>
        <v>0.85973344056854151</v>
      </c>
      <c r="G424">
        <f>'Original Data'!V407</f>
        <v>70</v>
      </c>
      <c r="H424">
        <v>40</v>
      </c>
      <c r="I424">
        <v>30</v>
      </c>
      <c r="J424">
        <v>55</v>
      </c>
      <c r="K424">
        <v>50</v>
      </c>
      <c r="L424">
        <v>70</v>
      </c>
      <c r="M424">
        <v>280</v>
      </c>
      <c r="N424" t="s">
        <v>75</v>
      </c>
      <c r="O424">
        <f>VLOOKUP(N424,'Label to number'!$G$2:$H$29,2,FALSE)</f>
        <v>28</v>
      </c>
      <c r="P424" t="s">
        <v>1429</v>
      </c>
      <c r="Q424">
        <v>35</v>
      </c>
      <c r="R424">
        <f>IF('Original Data'!AA407&gt;1200000,1,0)</f>
        <v>0</v>
      </c>
      <c r="S424">
        <f>'Original Data'!AA407</f>
        <v>1059860</v>
      </c>
      <c r="T424">
        <v>0.2</v>
      </c>
      <c r="U424" t="s">
        <v>1430</v>
      </c>
      <c r="V424" t="s">
        <v>1431</v>
      </c>
      <c r="W424">
        <v>50</v>
      </c>
      <c r="X424" t="s">
        <v>46</v>
      </c>
      <c r="Y424" t="s">
        <v>47</v>
      </c>
      <c r="Z424">
        <v>1.2</v>
      </c>
      <c r="AA424">
        <v>4</v>
      </c>
      <c r="AB424">
        <v>0</v>
      </c>
    </row>
    <row r="425" spans="1:28">
      <c r="A425" s="3" t="s">
        <v>1833</v>
      </c>
      <c r="B425" t="s">
        <v>1938</v>
      </c>
      <c r="C425" t="s">
        <v>1925</v>
      </c>
      <c r="D425">
        <f>COUNTIF(PythonData!A282:C282,'Label to number'!$U$146)</f>
        <v>0</v>
      </c>
      <c r="E425">
        <f>VLOOKUP('Original Data'!U282,'Label to number'!$A$2:$B$11,2,FALSE)</f>
        <v>4</v>
      </c>
      <c r="F425">
        <f>LOG('Original Data'!V282,'Label to number'!$D$3)</f>
        <v>0.71946688113708268</v>
      </c>
      <c r="G425">
        <f>'Original Data'!V282</f>
        <v>35</v>
      </c>
      <c r="H425">
        <v>38</v>
      </c>
      <c r="I425">
        <v>35</v>
      </c>
      <c r="J425">
        <v>50</v>
      </c>
      <c r="K425">
        <v>65</v>
      </c>
      <c r="L425">
        <v>55</v>
      </c>
      <c r="M425">
        <v>278</v>
      </c>
      <c r="N425" t="s">
        <v>81</v>
      </c>
      <c r="O425">
        <f>VLOOKUP(N425,'Label to number'!$G$2:$H$29,2,FALSE)</f>
        <v>13</v>
      </c>
      <c r="P425" t="s">
        <v>998</v>
      </c>
      <c r="Q425">
        <v>35</v>
      </c>
      <c r="R425">
        <f>IF('Original Data'!AA282&gt;1200000,1,0)</f>
        <v>1</v>
      </c>
      <c r="S425">
        <f>'Original Data'!AA282</f>
        <v>1250000</v>
      </c>
      <c r="T425">
        <v>0.8</v>
      </c>
      <c r="U425" t="s">
        <v>999</v>
      </c>
      <c r="V425" t="s">
        <v>1000</v>
      </c>
      <c r="W425">
        <v>50</v>
      </c>
      <c r="X425" t="s">
        <v>266</v>
      </c>
      <c r="Y425" t="s">
        <v>168</v>
      </c>
      <c r="Z425">
        <v>20.2</v>
      </c>
      <c r="AA425">
        <v>3</v>
      </c>
      <c r="AB425">
        <v>0</v>
      </c>
    </row>
    <row r="426" spans="1:28">
      <c r="A426" s="3" t="s">
        <v>1799</v>
      </c>
      <c r="B426" t="s">
        <v>1800</v>
      </c>
      <c r="C426" t="s">
        <v>1789</v>
      </c>
      <c r="D426">
        <f>COUNTIF(PythonData!A30:C30,'Label to number'!$U$146)</f>
        <v>0</v>
      </c>
      <c r="E426">
        <f>VLOOKUP('Original Data'!U30,'Label to number'!$A$2:$B$11,2,FALSE)</f>
        <v>4</v>
      </c>
      <c r="F426">
        <f>LOG('Original Data'!V30,'Label to number'!$D$3)</f>
        <v>0.85973344056854151</v>
      </c>
      <c r="G426">
        <f>'Original Data'!V30</f>
        <v>70</v>
      </c>
      <c r="H426">
        <v>55</v>
      </c>
      <c r="I426">
        <v>47</v>
      </c>
      <c r="J426">
        <v>41</v>
      </c>
      <c r="K426">
        <v>40</v>
      </c>
      <c r="L426">
        <v>40</v>
      </c>
      <c r="M426">
        <v>275</v>
      </c>
      <c r="N426" t="s">
        <v>147</v>
      </c>
      <c r="O426">
        <f>VLOOKUP(N426,'Label to number'!$G$2:$H$29,2,FALSE)</f>
        <v>27</v>
      </c>
      <c r="P426" t="s">
        <v>148</v>
      </c>
      <c r="Q426">
        <v>52</v>
      </c>
      <c r="R426">
        <f>IF('Original Data'!AA30&gt;1200000,1,0)</f>
        <v>0</v>
      </c>
      <c r="S426">
        <f>'Original Data'!AA30</f>
        <v>1059860</v>
      </c>
      <c r="T426">
        <v>0.4</v>
      </c>
      <c r="U426" t="s">
        <v>149</v>
      </c>
      <c r="V426" t="s">
        <v>150</v>
      </c>
      <c r="W426">
        <v>0</v>
      </c>
      <c r="X426" t="s">
        <v>47</v>
      </c>
      <c r="Z426">
        <v>7</v>
      </c>
      <c r="AA426">
        <v>1</v>
      </c>
      <c r="AB426">
        <v>0</v>
      </c>
    </row>
    <row r="427" spans="1:28">
      <c r="A427" s="3" t="s">
        <v>1812</v>
      </c>
      <c r="D427">
        <f>COUNTIF(PythonData!A421:C421,'Label to number'!$U$146)</f>
        <v>0</v>
      </c>
      <c r="E427">
        <f>VLOOKUP('Original Data'!U421,'Label to number'!$A$2:$B$11,2,FALSE)</f>
        <v>4</v>
      </c>
      <c r="F427">
        <f>LOG('Original Data'!V421,'Label to number'!$D$3)</f>
        <v>0.85973344056854151</v>
      </c>
      <c r="G427">
        <f>'Original Data'!V421</f>
        <v>70</v>
      </c>
      <c r="H427">
        <v>45</v>
      </c>
      <c r="I427">
        <v>35</v>
      </c>
      <c r="J427">
        <v>35</v>
      </c>
      <c r="K427">
        <v>62</v>
      </c>
      <c r="L427">
        <v>53</v>
      </c>
      <c r="M427">
        <v>275</v>
      </c>
      <c r="N427" t="s">
        <v>131</v>
      </c>
      <c r="O427">
        <f>VLOOKUP(N427,'Label to number'!$G$2:$H$29,2,FALSE)</f>
        <v>23</v>
      </c>
      <c r="P427" t="s">
        <v>1475</v>
      </c>
      <c r="Q427">
        <v>45</v>
      </c>
      <c r="R427">
        <f>IF('Original Data'!AA421&gt;1200000,1,0)</f>
        <v>0</v>
      </c>
      <c r="S427">
        <f>'Original Data'!AA421</f>
        <v>1000000</v>
      </c>
      <c r="T427">
        <v>0.4</v>
      </c>
      <c r="U427" t="s">
        <v>1476</v>
      </c>
      <c r="V427" t="s">
        <v>1477</v>
      </c>
      <c r="W427">
        <v>50</v>
      </c>
      <c r="X427" t="s">
        <v>46</v>
      </c>
      <c r="Z427">
        <v>3.3</v>
      </c>
      <c r="AA427">
        <v>4</v>
      </c>
      <c r="AB427">
        <v>0</v>
      </c>
    </row>
    <row r="428" spans="1:28">
      <c r="A428" s="3" t="s">
        <v>1799</v>
      </c>
      <c r="B428" t="s">
        <v>1800</v>
      </c>
      <c r="C428" t="s">
        <v>1789</v>
      </c>
      <c r="D428">
        <f>COUNTIF(PythonData!A33:C33,'Label to number'!$U$146)</f>
        <v>0</v>
      </c>
      <c r="E428">
        <f>VLOOKUP('Original Data'!U33,'Label to number'!$A$2:$B$11,2,FALSE)</f>
        <v>4</v>
      </c>
      <c r="F428">
        <f>LOG('Original Data'!V33,'Label to number'!$D$3)</f>
        <v>0.85973344056854151</v>
      </c>
      <c r="G428">
        <f>'Original Data'!V33</f>
        <v>70</v>
      </c>
      <c r="H428">
        <v>46</v>
      </c>
      <c r="I428">
        <v>57</v>
      </c>
      <c r="J428">
        <v>50</v>
      </c>
      <c r="K428">
        <v>40</v>
      </c>
      <c r="L428">
        <v>40</v>
      </c>
      <c r="M428">
        <v>273</v>
      </c>
      <c r="N428" t="s">
        <v>147</v>
      </c>
      <c r="O428">
        <f>VLOOKUP(N428,'Label to number'!$G$2:$H$29,2,FALSE)</f>
        <v>27</v>
      </c>
      <c r="P428" t="s">
        <v>148</v>
      </c>
      <c r="Q428">
        <v>40</v>
      </c>
      <c r="R428">
        <f>IF('Original Data'!AA33&gt;1200000,1,0)</f>
        <v>0</v>
      </c>
      <c r="S428">
        <f>'Original Data'!AA33</f>
        <v>1059860</v>
      </c>
      <c r="T428">
        <v>0.5</v>
      </c>
      <c r="U428" t="s">
        <v>157</v>
      </c>
      <c r="V428" t="s">
        <v>158</v>
      </c>
      <c r="W428">
        <v>100</v>
      </c>
      <c r="X428" t="s">
        <v>47</v>
      </c>
      <c r="Z428">
        <v>9</v>
      </c>
      <c r="AA428">
        <v>1</v>
      </c>
      <c r="AB428">
        <v>0</v>
      </c>
    </row>
    <row r="429" spans="1:28">
      <c r="A429" s="3" t="s">
        <v>1802</v>
      </c>
      <c r="B429" t="s">
        <v>1808</v>
      </c>
      <c r="C429" t="s">
        <v>1804</v>
      </c>
      <c r="D429">
        <f>COUNTIF(PythonData!A40:C40,'Label to number'!$U$146)</f>
        <v>0</v>
      </c>
      <c r="E429">
        <f>VLOOKUP('Original Data'!U40,'Label to number'!$A$2:$B$11,2,FALSE)</f>
        <v>2</v>
      </c>
      <c r="F429">
        <f>LOG('Original Data'!V40,'Label to number'!$D$3)</f>
        <v>0.85973344056854151</v>
      </c>
      <c r="G429">
        <f>'Original Data'!V40</f>
        <v>70</v>
      </c>
      <c r="H429">
        <v>115</v>
      </c>
      <c r="I429">
        <v>45</v>
      </c>
      <c r="J429">
        <v>20</v>
      </c>
      <c r="K429">
        <v>45</v>
      </c>
      <c r="L429">
        <v>25</v>
      </c>
      <c r="M429">
        <v>270</v>
      </c>
      <c r="N429" t="s">
        <v>180</v>
      </c>
      <c r="O429">
        <f>VLOOKUP(N429,'Label to number'!$G$2:$H$29,2,FALSE)</f>
        <v>21</v>
      </c>
      <c r="P429" t="s">
        <v>181</v>
      </c>
      <c r="Q429">
        <v>20</v>
      </c>
      <c r="R429">
        <f>IF('Original Data'!AA40&gt;1200000,1,0)</f>
        <v>0</v>
      </c>
      <c r="S429">
        <f>'Original Data'!AA40</f>
        <v>800000</v>
      </c>
      <c r="T429">
        <v>0.5</v>
      </c>
      <c r="U429" t="s">
        <v>182</v>
      </c>
      <c r="V429" t="s">
        <v>183</v>
      </c>
      <c r="W429">
        <v>24.6</v>
      </c>
      <c r="X429" t="s">
        <v>102</v>
      </c>
      <c r="Y429" t="s">
        <v>168</v>
      </c>
      <c r="Z429">
        <v>5.5</v>
      </c>
      <c r="AA429">
        <v>1</v>
      </c>
      <c r="AB429">
        <v>0</v>
      </c>
    </row>
    <row r="430" spans="1:28">
      <c r="A430" s="3" t="s">
        <v>1835</v>
      </c>
      <c r="B430" t="s">
        <v>1884</v>
      </c>
      <c r="D430">
        <f>COUNTIF(PythonData!A277:C277,'Label to number'!$U$146)</f>
        <v>0</v>
      </c>
      <c r="E430">
        <f>VLOOKUP('Original Data'!U277,'Label to number'!$A$2:$B$11,2,FALSE)</f>
        <v>3</v>
      </c>
      <c r="F430">
        <f>LOG('Original Data'!V277,'Label to number'!$D$3)</f>
        <v>0.85973344056854151</v>
      </c>
      <c r="G430">
        <f>'Original Data'!V277</f>
        <v>70</v>
      </c>
      <c r="H430">
        <v>40</v>
      </c>
      <c r="I430">
        <v>55</v>
      </c>
      <c r="J430">
        <v>85</v>
      </c>
      <c r="K430">
        <v>30</v>
      </c>
      <c r="L430">
        <v>30</v>
      </c>
      <c r="M430">
        <v>270</v>
      </c>
      <c r="N430" t="s">
        <v>262</v>
      </c>
      <c r="O430">
        <f>VLOOKUP(N430,'Label to number'!$G$2:$H$29,2,FALSE)</f>
        <v>24</v>
      </c>
      <c r="P430" t="s">
        <v>980</v>
      </c>
      <c r="Q430">
        <v>30</v>
      </c>
      <c r="R430">
        <f>IF('Original Data'!AA277&gt;1200000,1,0)</f>
        <v>0</v>
      </c>
      <c r="S430">
        <f>'Original Data'!AA277</f>
        <v>1059860</v>
      </c>
      <c r="T430">
        <v>0.3</v>
      </c>
      <c r="U430" t="s">
        <v>981</v>
      </c>
      <c r="V430" t="s">
        <v>982</v>
      </c>
      <c r="W430">
        <v>50</v>
      </c>
      <c r="X430" t="s">
        <v>102</v>
      </c>
      <c r="Y430" t="s">
        <v>62</v>
      </c>
      <c r="Z430">
        <v>2.2999999999999998</v>
      </c>
      <c r="AA430">
        <v>3</v>
      </c>
      <c r="AB430">
        <v>0</v>
      </c>
    </row>
    <row r="431" spans="1:28">
      <c r="A431" s="3" t="s">
        <v>1784</v>
      </c>
      <c r="B431" t="s">
        <v>1852</v>
      </c>
      <c r="C431" t="s">
        <v>1776</v>
      </c>
      <c r="D431">
        <f>COUNTIF(PythonData!A279:C279,'Label to number'!$U$146)</f>
        <v>0</v>
      </c>
      <c r="E431">
        <f>VLOOKUP('Original Data'!U279,'Label to number'!$A$2:$B$11,2,FALSE)</f>
        <v>4</v>
      </c>
      <c r="F431">
        <f>LOG('Original Data'!V279,'Label to number'!$D$3)</f>
        <v>0.85973344056854151</v>
      </c>
      <c r="G431">
        <f>'Original Data'!V279</f>
        <v>70</v>
      </c>
      <c r="H431">
        <v>40</v>
      </c>
      <c r="I431">
        <v>30</v>
      </c>
      <c r="J431">
        <v>85</v>
      </c>
      <c r="K431">
        <v>55</v>
      </c>
      <c r="L431">
        <v>30</v>
      </c>
      <c r="M431">
        <v>270</v>
      </c>
      <c r="N431" t="s">
        <v>131</v>
      </c>
      <c r="O431">
        <f>VLOOKUP(N431,'Label to number'!$G$2:$H$29,2,FALSE)</f>
        <v>23</v>
      </c>
      <c r="P431" t="s">
        <v>987</v>
      </c>
      <c r="Q431">
        <v>30</v>
      </c>
      <c r="R431">
        <f>IF('Original Data'!AA279&gt;1200000,1,0)</f>
        <v>0</v>
      </c>
      <c r="S431">
        <f>'Original Data'!AA279</f>
        <v>1000000</v>
      </c>
      <c r="T431">
        <v>0.6</v>
      </c>
      <c r="U431" t="s">
        <v>988</v>
      </c>
      <c r="V431" t="s">
        <v>989</v>
      </c>
      <c r="W431">
        <v>50</v>
      </c>
      <c r="X431" t="s">
        <v>67</v>
      </c>
      <c r="Y431" t="s">
        <v>62</v>
      </c>
      <c r="Z431">
        <v>9.5</v>
      </c>
      <c r="AA431">
        <v>3</v>
      </c>
      <c r="AB431">
        <v>0</v>
      </c>
    </row>
    <row r="432" spans="1:28">
      <c r="A432" s="3" t="s">
        <v>1885</v>
      </c>
      <c r="B432" t="s">
        <v>1776</v>
      </c>
      <c r="D432">
        <f>COUNTIF(PythonData!A284:C284,'Label to number'!$U$146)</f>
        <v>0</v>
      </c>
      <c r="E432">
        <f>VLOOKUP('Original Data'!U284,'Label to number'!$A$2:$B$11,2,FALSE)</f>
        <v>3</v>
      </c>
      <c r="F432">
        <f>LOG('Original Data'!V284,'Label to number'!$D$3)</f>
        <v>0.85973344056854151</v>
      </c>
      <c r="G432">
        <f>'Original Data'!V284</f>
        <v>70</v>
      </c>
      <c r="H432">
        <v>40</v>
      </c>
      <c r="I432">
        <v>30</v>
      </c>
      <c r="J432">
        <v>65</v>
      </c>
      <c r="K432">
        <v>50</v>
      </c>
      <c r="L432">
        <v>52</v>
      </c>
      <c r="M432">
        <v>269</v>
      </c>
      <c r="N432" t="s">
        <v>262</v>
      </c>
      <c r="O432">
        <f>VLOOKUP(N432,'Label to number'!$G$2:$H$29,2,FALSE)</f>
        <v>24</v>
      </c>
      <c r="P432" t="s">
        <v>1005</v>
      </c>
      <c r="Q432">
        <v>32</v>
      </c>
      <c r="R432">
        <f>IF('Original Data'!AA284&gt;1200000,1,0)</f>
        <v>0</v>
      </c>
      <c r="S432">
        <f>'Original Data'!AA284</f>
        <v>1000000</v>
      </c>
      <c r="T432">
        <v>0.5</v>
      </c>
      <c r="U432" t="s">
        <v>1006</v>
      </c>
      <c r="V432" t="s">
        <v>1007</v>
      </c>
      <c r="W432">
        <v>50</v>
      </c>
      <c r="X432" t="s">
        <v>79</v>
      </c>
      <c r="Y432" t="s">
        <v>67</v>
      </c>
      <c r="Z432">
        <v>1.7</v>
      </c>
      <c r="AA432">
        <v>3</v>
      </c>
      <c r="AB432">
        <v>0</v>
      </c>
    </row>
    <row r="433" spans="1:28">
      <c r="A433" s="3" t="s">
        <v>1780</v>
      </c>
      <c r="B433" t="s">
        <v>1778</v>
      </c>
      <c r="D433">
        <f>COUNTIF(PythonData!A291:C291,'Label to number'!$U$146)</f>
        <v>0</v>
      </c>
      <c r="E433">
        <f>VLOOKUP('Original Data'!U291,'Label to number'!$A$2:$B$11,2,FALSE)</f>
        <v>3</v>
      </c>
      <c r="F433">
        <f>LOG('Original Data'!V291,'Label to number'!$D$3)</f>
        <v>0.85973344056854151</v>
      </c>
      <c r="G433">
        <f>'Original Data'!V291</f>
        <v>70</v>
      </c>
      <c r="H433">
        <v>31</v>
      </c>
      <c r="I433">
        <v>45</v>
      </c>
      <c r="J433">
        <v>40</v>
      </c>
      <c r="K433">
        <v>30</v>
      </c>
      <c r="L433">
        <v>30</v>
      </c>
      <c r="M433">
        <v>266</v>
      </c>
      <c r="N433" t="s">
        <v>75</v>
      </c>
      <c r="O433">
        <f>VLOOKUP(N433,'Label to number'!$G$2:$H$29,2,FALSE)</f>
        <v>28</v>
      </c>
      <c r="P433" t="s">
        <v>1030</v>
      </c>
      <c r="Q433">
        <v>90</v>
      </c>
      <c r="R433">
        <f>IF('Original Data'!AA291&gt;1200000,1,0)</f>
        <v>0</v>
      </c>
      <c r="S433">
        <f>'Original Data'!AA291</f>
        <v>600000</v>
      </c>
      <c r="T433">
        <v>0.5</v>
      </c>
      <c r="U433" t="s">
        <v>1031</v>
      </c>
      <c r="V433" t="s">
        <v>1032</v>
      </c>
      <c r="W433">
        <v>50</v>
      </c>
      <c r="X433" t="s">
        <v>79</v>
      </c>
      <c r="Y433" t="s">
        <v>142</v>
      </c>
      <c r="Z433">
        <v>5.5</v>
      </c>
      <c r="AA433">
        <v>3</v>
      </c>
      <c r="AB433">
        <v>0</v>
      </c>
    </row>
    <row r="434" spans="1:28">
      <c r="A434" s="3" t="s">
        <v>1796</v>
      </c>
      <c r="B434" t="s">
        <v>1819</v>
      </c>
      <c r="C434" t="s">
        <v>1820</v>
      </c>
      <c r="D434">
        <f>COUNTIF(PythonData!A51:C51,'Label to number'!$U$146)</f>
        <v>0</v>
      </c>
      <c r="E434">
        <f>VLOOKUP('Original Data'!U51,'Label to number'!$A$2:$B$11,2,FALSE)</f>
        <v>4</v>
      </c>
      <c r="F434">
        <f>LOG('Original Data'!V51,'Label to number'!$D$3)</f>
        <v>0.85973344056854151</v>
      </c>
      <c r="G434">
        <f>'Original Data'!V51</f>
        <v>70</v>
      </c>
      <c r="H434">
        <v>10</v>
      </c>
      <c r="I434">
        <v>55</v>
      </c>
      <c r="J434">
        <v>90</v>
      </c>
      <c r="K434">
        <v>35</v>
      </c>
      <c r="L434">
        <v>45</v>
      </c>
      <c r="M434">
        <v>265</v>
      </c>
      <c r="N434" t="s">
        <v>75</v>
      </c>
      <c r="O434">
        <f>VLOOKUP(N434,'Label to number'!$G$2:$H$29,2,FALSE)</f>
        <v>28</v>
      </c>
      <c r="P434" t="s">
        <v>220</v>
      </c>
      <c r="Q434">
        <v>30</v>
      </c>
      <c r="R434">
        <f>IF('Original Data'!AA51&gt;1200000,1,0)</f>
        <v>0</v>
      </c>
      <c r="S434">
        <f>'Original Data'!AA51</f>
        <v>1000000</v>
      </c>
      <c r="U434" t="s">
        <v>221</v>
      </c>
      <c r="V434" t="s">
        <v>222</v>
      </c>
      <c r="W434">
        <v>50</v>
      </c>
      <c r="X434" t="s">
        <v>142</v>
      </c>
      <c r="Y434" t="s">
        <v>142</v>
      </c>
      <c r="AA434">
        <v>1</v>
      </c>
      <c r="AB434">
        <v>0</v>
      </c>
    </row>
    <row r="435" spans="1:28">
      <c r="A435" s="3" t="s">
        <v>1782</v>
      </c>
      <c r="B435" t="s">
        <v>1850</v>
      </c>
      <c r="C435" t="s">
        <v>1894</v>
      </c>
      <c r="D435">
        <f>COUNTIF(PythonData!A166:C166,'Label to number'!$U$146)</f>
        <v>0</v>
      </c>
      <c r="E435">
        <f>VLOOKUP('Original Data'!U166,'Label to number'!$A$2:$B$11,2,FALSE)</f>
        <v>3</v>
      </c>
      <c r="F435">
        <f>LOG('Original Data'!V166,'Label to number'!$D$3)</f>
        <v>0.85973344056854151</v>
      </c>
      <c r="G435">
        <f>'Original Data'!V166</f>
        <v>70</v>
      </c>
      <c r="H435">
        <v>40</v>
      </c>
      <c r="I435">
        <v>20</v>
      </c>
      <c r="J435">
        <v>55</v>
      </c>
      <c r="K435">
        <v>40</v>
      </c>
      <c r="L435">
        <v>80</v>
      </c>
      <c r="M435">
        <v>265</v>
      </c>
      <c r="N435" t="s">
        <v>75</v>
      </c>
      <c r="O435">
        <f>VLOOKUP(N435,'Label to number'!$G$2:$H$29,2,FALSE)</f>
        <v>28</v>
      </c>
      <c r="P435" t="s">
        <v>612</v>
      </c>
      <c r="Q435">
        <v>30</v>
      </c>
      <c r="R435">
        <f>IF('Original Data'!AA166&gt;1200000,1,0)</f>
        <v>0</v>
      </c>
      <c r="S435">
        <f>'Original Data'!AA166</f>
        <v>800000</v>
      </c>
      <c r="T435">
        <v>1</v>
      </c>
      <c r="U435" t="s">
        <v>613</v>
      </c>
      <c r="V435" t="s">
        <v>614</v>
      </c>
      <c r="W435">
        <v>50</v>
      </c>
      <c r="X435" t="s">
        <v>79</v>
      </c>
      <c r="Y435" t="s">
        <v>62</v>
      </c>
      <c r="Z435">
        <v>10.8</v>
      </c>
      <c r="AA435">
        <v>2</v>
      </c>
      <c r="AB435">
        <v>0</v>
      </c>
    </row>
    <row r="436" spans="1:28">
      <c r="A436" s="3" t="s">
        <v>1972</v>
      </c>
      <c r="B436" t="s">
        <v>1928</v>
      </c>
      <c r="C436" t="s">
        <v>1788</v>
      </c>
      <c r="D436">
        <f>COUNTIF(PythonData!A404:C404,'Label to number'!$U$146)</f>
        <v>0</v>
      </c>
      <c r="E436">
        <f>VLOOKUP('Original Data'!U404,'Label to number'!$A$2:$B$11,2,FALSE)</f>
        <v>4</v>
      </c>
      <c r="F436">
        <f>LOG('Original Data'!V404,'Label to number'!$D$3)</f>
        <v>0.85973344056854151</v>
      </c>
      <c r="G436">
        <f>'Original Data'!V404</f>
        <v>70</v>
      </c>
      <c r="H436">
        <v>45</v>
      </c>
      <c r="I436">
        <v>65</v>
      </c>
      <c r="J436">
        <v>45</v>
      </c>
      <c r="K436">
        <v>40</v>
      </c>
      <c r="L436">
        <v>34</v>
      </c>
      <c r="M436">
        <v>263</v>
      </c>
      <c r="N436" t="s">
        <v>147</v>
      </c>
      <c r="O436">
        <f>VLOOKUP(N436,'Label to number'!$G$2:$H$29,2,FALSE)</f>
        <v>27</v>
      </c>
      <c r="P436" t="s">
        <v>1420</v>
      </c>
      <c r="Q436">
        <v>34</v>
      </c>
      <c r="R436">
        <f>IF('Original Data'!AA404&gt;1200000,1,0)</f>
        <v>0</v>
      </c>
      <c r="S436">
        <f>'Original Data'!AA404</f>
        <v>1059860</v>
      </c>
      <c r="T436">
        <v>0.5</v>
      </c>
      <c r="U436" t="s">
        <v>1421</v>
      </c>
      <c r="V436" t="s">
        <v>1422</v>
      </c>
      <c r="W436">
        <v>50</v>
      </c>
      <c r="X436" t="s">
        <v>134</v>
      </c>
      <c r="Z436">
        <v>9.5</v>
      </c>
      <c r="AA436">
        <v>4</v>
      </c>
      <c r="AB436">
        <v>0</v>
      </c>
    </row>
    <row r="437" spans="1:28">
      <c r="A437" s="3" t="s">
        <v>1784</v>
      </c>
      <c r="B437" t="s">
        <v>1783</v>
      </c>
      <c r="D437">
        <f>COUNTIF(PythonData!A22:C22,'Label to number'!$U$146)</f>
        <v>0</v>
      </c>
      <c r="E437">
        <f>VLOOKUP('Original Data'!U22,'Label to number'!$A$2:$B$11,2,FALSE)</f>
        <v>3</v>
      </c>
      <c r="F437">
        <f>LOG('Original Data'!V22,'Label to number'!$D$3)</f>
        <v>0.85973344056854151</v>
      </c>
      <c r="G437">
        <f>'Original Data'!V22</f>
        <v>70</v>
      </c>
      <c r="H437">
        <v>40</v>
      </c>
      <c r="I437">
        <v>60</v>
      </c>
      <c r="J437">
        <v>70</v>
      </c>
      <c r="K437">
        <v>31</v>
      </c>
      <c r="L437">
        <v>31</v>
      </c>
      <c r="M437">
        <v>262</v>
      </c>
      <c r="N437" t="s">
        <v>75</v>
      </c>
      <c r="O437">
        <f>VLOOKUP(N437,'Label to number'!$G$2:$H$29,2,FALSE)</f>
        <v>28</v>
      </c>
      <c r="P437" t="s">
        <v>99</v>
      </c>
      <c r="Q437">
        <v>30</v>
      </c>
      <c r="R437">
        <f>IF('Original Data'!AA22&gt;1200000,1,0)</f>
        <v>0</v>
      </c>
      <c r="S437">
        <f>'Original Data'!AA22</f>
        <v>1000000</v>
      </c>
      <c r="T437">
        <v>0.3</v>
      </c>
      <c r="U437" t="s">
        <v>117</v>
      </c>
      <c r="V437" t="s">
        <v>118</v>
      </c>
      <c r="W437">
        <v>50</v>
      </c>
      <c r="X437" t="s">
        <v>102</v>
      </c>
      <c r="Y437" t="s">
        <v>62</v>
      </c>
      <c r="Z437">
        <v>2</v>
      </c>
      <c r="AA437">
        <v>1</v>
      </c>
      <c r="AB437">
        <v>0</v>
      </c>
    </row>
    <row r="438" spans="1:28">
      <c r="A438" s="3" t="s">
        <v>1863</v>
      </c>
      <c r="B438" t="s">
        <v>1908</v>
      </c>
      <c r="C438" t="s">
        <v>1781</v>
      </c>
      <c r="D438">
        <f>COUNTIF(PythonData!A164:C164,'Label to number'!$U$146)</f>
        <v>0</v>
      </c>
      <c r="E438">
        <f>VLOOKUP('Original Data'!U164,'Label to number'!$A$2:$B$11,2,FALSE)</f>
        <v>3</v>
      </c>
      <c r="F438">
        <f>LOG('Original Data'!V164,'Label to number'!$D$3)</f>
        <v>0.85973344056854151</v>
      </c>
      <c r="G438">
        <f>'Original Data'!V164</f>
        <v>70</v>
      </c>
      <c r="H438">
        <v>60</v>
      </c>
      <c r="I438">
        <v>30</v>
      </c>
      <c r="J438">
        <v>50</v>
      </c>
      <c r="K438">
        <v>36</v>
      </c>
      <c r="L438">
        <v>56</v>
      </c>
      <c r="M438">
        <v>262</v>
      </c>
      <c r="N438" t="s">
        <v>75</v>
      </c>
      <c r="O438">
        <f>VLOOKUP(N438,'Label to number'!$G$2:$H$29,2,FALSE)</f>
        <v>28</v>
      </c>
      <c r="P438" t="s">
        <v>606</v>
      </c>
      <c r="Q438">
        <v>30</v>
      </c>
      <c r="R438">
        <f>IF('Original Data'!AA164&gt;1200000,1,0)</f>
        <v>0</v>
      </c>
      <c r="S438">
        <f>'Original Data'!AA164</f>
        <v>1000000</v>
      </c>
      <c r="T438">
        <v>0.7</v>
      </c>
      <c r="U438" t="s">
        <v>607</v>
      </c>
      <c r="V438" t="s">
        <v>608</v>
      </c>
      <c r="W438">
        <v>50</v>
      </c>
      <c r="X438" t="s">
        <v>102</v>
      </c>
      <c r="Y438" t="s">
        <v>62</v>
      </c>
      <c r="Z438">
        <v>21.2</v>
      </c>
      <c r="AA438">
        <v>2</v>
      </c>
      <c r="AB438">
        <v>0</v>
      </c>
    </row>
    <row r="439" spans="1:28">
      <c r="A439" s="3" t="s">
        <v>1802</v>
      </c>
      <c r="B439" t="s">
        <v>1943</v>
      </c>
      <c r="C439" t="s">
        <v>1818</v>
      </c>
      <c r="D439">
        <f>COUNTIF(PythonData!A301:C301,'Label to number'!$U$146)</f>
        <v>0</v>
      </c>
      <c r="E439">
        <f>VLOOKUP('Original Data'!U301,'Label to number'!$A$2:$B$11,2,FALSE)</f>
        <v>3</v>
      </c>
      <c r="F439">
        <f>LOG('Original Data'!V301,'Label to number'!$D$3)</f>
        <v>0.85973344056854151</v>
      </c>
      <c r="G439">
        <f>'Original Data'!V301</f>
        <v>70</v>
      </c>
      <c r="H439">
        <v>50</v>
      </c>
      <c r="I439">
        <v>45</v>
      </c>
      <c r="J439">
        <v>50</v>
      </c>
      <c r="K439">
        <v>35</v>
      </c>
      <c r="L439">
        <v>35</v>
      </c>
      <c r="M439">
        <v>260</v>
      </c>
      <c r="N439" t="s">
        <v>75</v>
      </c>
      <c r="O439">
        <f>VLOOKUP(N439,'Label to number'!$G$2:$H$29,2,FALSE)</f>
        <v>28</v>
      </c>
      <c r="P439" t="s">
        <v>1067</v>
      </c>
      <c r="Q439">
        <v>45</v>
      </c>
      <c r="R439">
        <f>IF('Original Data'!AA301&gt;1200000,1,0)</f>
        <v>0</v>
      </c>
      <c r="S439">
        <f>'Original Data'!AA301</f>
        <v>800000</v>
      </c>
      <c r="T439">
        <v>0.6</v>
      </c>
      <c r="U439" t="s">
        <v>1068</v>
      </c>
      <c r="V439" t="s">
        <v>1069</v>
      </c>
      <c r="W439">
        <v>24.6</v>
      </c>
      <c r="X439" t="s">
        <v>102</v>
      </c>
      <c r="Z439">
        <v>11</v>
      </c>
      <c r="AA439">
        <v>3</v>
      </c>
      <c r="AB439">
        <v>0</v>
      </c>
    </row>
    <row r="440" spans="1:28">
      <c r="A440" s="3" t="s">
        <v>1924</v>
      </c>
      <c r="B440" t="s">
        <v>1925</v>
      </c>
      <c r="D440">
        <f>COUNTIF(PythonData!A361:C361,'Label to number'!$U$146)</f>
        <v>0</v>
      </c>
      <c r="E440">
        <f>VLOOKUP('Original Data'!U361,'Label to number'!$A$2:$B$11,2,FALSE)</f>
        <v>4</v>
      </c>
      <c r="F440">
        <f>LOG('Original Data'!V361,'Label to number'!$D$3)</f>
        <v>0.85973344056854151</v>
      </c>
      <c r="G440">
        <f>'Original Data'!V361</f>
        <v>70</v>
      </c>
      <c r="H440">
        <v>95</v>
      </c>
      <c r="I440">
        <v>23</v>
      </c>
      <c r="J440">
        <v>23</v>
      </c>
      <c r="K440">
        <v>23</v>
      </c>
      <c r="L440">
        <v>48</v>
      </c>
      <c r="M440">
        <v>260</v>
      </c>
      <c r="N440" t="s">
        <v>1133</v>
      </c>
      <c r="O440">
        <f>VLOOKUP(N440,'Label to number'!$G$2:$H$29,2,FALSE)</f>
        <v>14</v>
      </c>
      <c r="P440" t="s">
        <v>1274</v>
      </c>
      <c r="Q440">
        <v>48</v>
      </c>
      <c r="R440">
        <f>IF('Original Data'!AA361&gt;1200000,1,0)</f>
        <v>0</v>
      </c>
      <c r="S440">
        <f>'Original Data'!AA361</f>
        <v>1000000</v>
      </c>
      <c r="T440">
        <v>0.6</v>
      </c>
      <c r="U440" t="s">
        <v>1275</v>
      </c>
      <c r="V440" t="s">
        <v>1276</v>
      </c>
      <c r="W440">
        <v>50</v>
      </c>
      <c r="X440" t="s">
        <v>266</v>
      </c>
      <c r="Z440">
        <v>14</v>
      </c>
      <c r="AA440">
        <v>3</v>
      </c>
      <c r="AB440">
        <v>0</v>
      </c>
    </row>
    <row r="441" spans="1:28">
      <c r="A441" s="3" t="s">
        <v>1787</v>
      </c>
      <c r="B441" t="s">
        <v>1788</v>
      </c>
      <c r="C441" t="s">
        <v>1789</v>
      </c>
      <c r="D441">
        <f>COUNTIF(PythonData!A20:C20,'Label to number'!$U$146)</f>
        <v>0</v>
      </c>
      <c r="E441">
        <f>VLOOKUP('Original Data'!U20,'Label to number'!$A$2:$B$11,2,FALSE)</f>
        <v>3</v>
      </c>
      <c r="F441">
        <f>LOG('Original Data'!V20,'Label to number'!$D$3)</f>
        <v>0.85973344056854151</v>
      </c>
      <c r="G441">
        <f>'Original Data'!V20</f>
        <v>70</v>
      </c>
      <c r="H441">
        <v>30</v>
      </c>
      <c r="I441">
        <v>56</v>
      </c>
      <c r="J441">
        <v>72</v>
      </c>
      <c r="K441">
        <v>25</v>
      </c>
      <c r="L441">
        <v>35</v>
      </c>
      <c r="M441">
        <v>253</v>
      </c>
      <c r="N441" t="s">
        <v>75</v>
      </c>
      <c r="O441">
        <f>VLOOKUP(N441,'Label to number'!$G$2:$H$29,2,FALSE)</f>
        <v>28</v>
      </c>
      <c r="P441" t="s">
        <v>109</v>
      </c>
      <c r="Q441">
        <v>35</v>
      </c>
      <c r="R441">
        <f>IF('Original Data'!AA20&gt;1200000,1,0)</f>
        <v>0</v>
      </c>
      <c r="S441">
        <f>'Original Data'!AA20</f>
        <v>1000000</v>
      </c>
      <c r="U441" t="s">
        <v>110</v>
      </c>
      <c r="V441" t="s">
        <v>111</v>
      </c>
      <c r="W441">
        <v>50</v>
      </c>
      <c r="X441" t="s">
        <v>102</v>
      </c>
      <c r="Y441" t="s">
        <v>112</v>
      </c>
      <c r="AA441">
        <v>1</v>
      </c>
      <c r="AB441">
        <v>0</v>
      </c>
    </row>
    <row r="442" spans="1:28">
      <c r="A442" s="3" t="s">
        <v>1784</v>
      </c>
      <c r="B442" t="s">
        <v>1785</v>
      </c>
      <c r="C442" t="s">
        <v>1786</v>
      </c>
      <c r="D442">
        <f>COUNTIF(PythonData!A17:C17,'Label to number'!$U$146)</f>
        <v>0</v>
      </c>
      <c r="E442">
        <f>VLOOKUP('Original Data'!U17,'Label to number'!$A$2:$B$11,2,FALSE)</f>
        <v>3</v>
      </c>
      <c r="F442">
        <f>LOG('Original Data'!V17,'Label to number'!$D$3)</f>
        <v>0.85973344056854151</v>
      </c>
      <c r="G442">
        <f>'Original Data'!V17</f>
        <v>70</v>
      </c>
      <c r="H442">
        <v>40</v>
      </c>
      <c r="I442">
        <v>45</v>
      </c>
      <c r="J442">
        <v>56</v>
      </c>
      <c r="K442">
        <v>35</v>
      </c>
      <c r="L442">
        <v>35</v>
      </c>
      <c r="M442">
        <v>251</v>
      </c>
      <c r="N442" t="s">
        <v>75</v>
      </c>
      <c r="O442">
        <f>VLOOKUP(N442,'Label to number'!$G$2:$H$29,2,FALSE)</f>
        <v>28</v>
      </c>
      <c r="P442" t="s">
        <v>99</v>
      </c>
      <c r="Q442">
        <v>40</v>
      </c>
      <c r="R442">
        <f>IF('Original Data'!AA17&gt;1200000,1,0)</f>
        <v>0</v>
      </c>
      <c r="S442">
        <f>'Original Data'!AA17</f>
        <v>1059860</v>
      </c>
      <c r="T442">
        <v>0.3</v>
      </c>
      <c r="U442" t="s">
        <v>100</v>
      </c>
      <c r="V442" t="s">
        <v>101</v>
      </c>
      <c r="W442">
        <v>50</v>
      </c>
      <c r="X442" t="s">
        <v>102</v>
      </c>
      <c r="Y442" t="s">
        <v>62</v>
      </c>
      <c r="Z442">
        <v>1.8</v>
      </c>
      <c r="AA442">
        <v>1</v>
      </c>
      <c r="AB442">
        <v>0</v>
      </c>
    </row>
    <row r="443" spans="1:28">
      <c r="A443" s="3" t="s">
        <v>1782</v>
      </c>
      <c r="B443" t="s">
        <v>1909</v>
      </c>
      <c r="C443" t="s">
        <v>1783</v>
      </c>
      <c r="D443">
        <f>COUNTIF(PythonData!A168:C168,'Label to number'!$U$146)</f>
        <v>0</v>
      </c>
      <c r="E443">
        <f>VLOOKUP('Original Data'!U168,'Label to number'!$A$2:$B$11,2,FALSE)</f>
        <v>3</v>
      </c>
      <c r="F443">
        <f>LOG('Original Data'!V168,'Label to number'!$D$3)</f>
        <v>0.85973344056854151</v>
      </c>
      <c r="G443">
        <f>'Original Data'!V168</f>
        <v>70</v>
      </c>
      <c r="H443">
        <v>40</v>
      </c>
      <c r="I443">
        <v>60</v>
      </c>
      <c r="J443">
        <v>30</v>
      </c>
      <c r="K443">
        <v>40</v>
      </c>
      <c r="L443">
        <v>40</v>
      </c>
      <c r="M443">
        <v>250</v>
      </c>
      <c r="N443" t="s">
        <v>75</v>
      </c>
      <c r="O443">
        <f>VLOOKUP(N443,'Label to number'!$G$2:$H$29,2,FALSE)</f>
        <v>28</v>
      </c>
      <c r="P443" t="s">
        <v>619</v>
      </c>
      <c r="Q443">
        <v>40</v>
      </c>
      <c r="R443">
        <f>IF('Original Data'!AA168&gt;1200000,1,0)</f>
        <v>0</v>
      </c>
      <c r="S443">
        <f>'Original Data'!AA168</f>
        <v>800000</v>
      </c>
      <c r="T443">
        <v>0.5</v>
      </c>
      <c r="U443" t="s">
        <v>620</v>
      </c>
      <c r="V443" t="s">
        <v>621</v>
      </c>
      <c r="W443">
        <v>50</v>
      </c>
      <c r="X443" t="s">
        <v>79</v>
      </c>
      <c r="Y443" t="s">
        <v>47</v>
      </c>
      <c r="Z443">
        <v>8.5</v>
      </c>
      <c r="AA443">
        <v>2</v>
      </c>
      <c r="AB443">
        <v>0</v>
      </c>
    </row>
    <row r="444" spans="1:28">
      <c r="A444" s="3" t="s">
        <v>1851</v>
      </c>
      <c r="B444" t="s">
        <v>1916</v>
      </c>
      <c r="C444" t="s">
        <v>1917</v>
      </c>
      <c r="D444">
        <f>COUNTIF(PythonData!A184:C184,'Label to number'!$U$146)</f>
        <v>0</v>
      </c>
      <c r="E444">
        <f>VLOOKUP('Original Data'!U184,'Label to number'!$A$2:$B$11,2,FALSE)</f>
        <v>2</v>
      </c>
      <c r="F444">
        <f>LOG('Original Data'!V184,'Label to number'!$D$3)</f>
        <v>0.85973344056854151</v>
      </c>
      <c r="G444">
        <f>'Original Data'!V184</f>
        <v>70</v>
      </c>
      <c r="H444">
        <v>70</v>
      </c>
      <c r="I444">
        <v>20</v>
      </c>
      <c r="J444">
        <v>40</v>
      </c>
      <c r="K444">
        <v>20</v>
      </c>
      <c r="L444">
        <v>50</v>
      </c>
      <c r="M444">
        <v>250</v>
      </c>
      <c r="N444" t="s">
        <v>131</v>
      </c>
      <c r="O444">
        <f>VLOOKUP(N444,'Label to number'!$G$2:$H$29,2,FALSE)</f>
        <v>23</v>
      </c>
      <c r="P444" t="s">
        <v>668</v>
      </c>
      <c r="Q444">
        <v>50</v>
      </c>
      <c r="R444">
        <f>IF('Original Data'!AA184&gt;1200000,1,0)</f>
        <v>0</v>
      </c>
      <c r="S444">
        <f>'Original Data'!AA184</f>
        <v>800000</v>
      </c>
      <c r="T444">
        <v>0.4</v>
      </c>
      <c r="U444" t="s">
        <v>669</v>
      </c>
      <c r="V444" t="s">
        <v>670</v>
      </c>
      <c r="W444">
        <v>50</v>
      </c>
      <c r="X444" t="s">
        <v>67</v>
      </c>
      <c r="Y444" t="s">
        <v>168</v>
      </c>
      <c r="Z444">
        <v>8.5</v>
      </c>
      <c r="AA444">
        <v>2</v>
      </c>
      <c r="AB444">
        <v>0</v>
      </c>
    </row>
    <row r="445" spans="1:28">
      <c r="A445" s="3" t="s">
        <v>1812</v>
      </c>
      <c r="B445" t="s">
        <v>1882</v>
      </c>
      <c r="C445" t="s">
        <v>1811</v>
      </c>
      <c r="D445">
        <f>COUNTIF(PythonData!A188:C188,'Label to number'!$U$146)</f>
        <v>0</v>
      </c>
      <c r="E445">
        <f>VLOOKUP('Original Data'!U188,'Label to number'!$A$2:$B$11,2,FALSE)</f>
        <v>4</v>
      </c>
      <c r="F445">
        <f>LOG('Original Data'!V188,'Label to number'!$D$3)</f>
        <v>0.85973344056854151</v>
      </c>
      <c r="G445">
        <f>'Original Data'!V188</f>
        <v>70</v>
      </c>
      <c r="H445">
        <v>35</v>
      </c>
      <c r="I445">
        <v>35</v>
      </c>
      <c r="J445">
        <v>50</v>
      </c>
      <c r="K445">
        <v>35</v>
      </c>
      <c r="L445">
        <v>55</v>
      </c>
      <c r="M445">
        <v>250</v>
      </c>
      <c r="N445" t="s">
        <v>75</v>
      </c>
      <c r="O445">
        <f>VLOOKUP(N445,'Label to number'!$G$2:$H$29,2,FALSE)</f>
        <v>28</v>
      </c>
      <c r="P445" t="s">
        <v>684</v>
      </c>
      <c r="Q445">
        <v>40</v>
      </c>
      <c r="R445">
        <f>IF('Original Data'!AA188&gt;1200000,1,0)</f>
        <v>0</v>
      </c>
      <c r="S445">
        <f>'Original Data'!AA188</f>
        <v>1059860</v>
      </c>
      <c r="T445">
        <v>0.4</v>
      </c>
      <c r="U445" t="s">
        <v>685</v>
      </c>
      <c r="V445" t="s">
        <v>686</v>
      </c>
      <c r="W445">
        <v>50</v>
      </c>
      <c r="X445" t="s">
        <v>46</v>
      </c>
      <c r="Y445" t="s">
        <v>62</v>
      </c>
      <c r="Z445">
        <v>0.5</v>
      </c>
      <c r="AA445">
        <v>2</v>
      </c>
      <c r="AB445">
        <v>0</v>
      </c>
    </row>
    <row r="446" spans="1:28">
      <c r="A446" s="3" t="s">
        <v>1933</v>
      </c>
      <c r="B446" t="s">
        <v>1844</v>
      </c>
      <c r="C446" t="s">
        <v>1862</v>
      </c>
      <c r="D446">
        <f>COUNTIF(PythonData!A219:C219,'Label to number'!$U$146)</f>
        <v>0</v>
      </c>
      <c r="E446">
        <f>VLOOKUP('Original Data'!U219,'Label to number'!$A$2:$B$11,2,FALSE)</f>
        <v>4</v>
      </c>
      <c r="F446">
        <f>LOG('Original Data'!V219,'Label to number'!$D$3)</f>
        <v>0.85973344056854151</v>
      </c>
      <c r="G446">
        <f>'Original Data'!V219</f>
        <v>70</v>
      </c>
      <c r="H446">
        <v>40</v>
      </c>
      <c r="I446">
        <v>40</v>
      </c>
      <c r="J446">
        <v>20</v>
      </c>
      <c r="K446">
        <v>70</v>
      </c>
      <c r="L446">
        <v>40</v>
      </c>
      <c r="M446">
        <v>250</v>
      </c>
      <c r="N446" t="s">
        <v>131</v>
      </c>
      <c r="O446">
        <f>VLOOKUP(N446,'Label to number'!$G$2:$H$29,2,FALSE)</f>
        <v>23</v>
      </c>
      <c r="P446" t="s">
        <v>791</v>
      </c>
      <c r="Q446">
        <v>40</v>
      </c>
      <c r="R446">
        <f>IF('Original Data'!AA219&gt;1200000,1,0)</f>
        <v>0</v>
      </c>
      <c r="S446">
        <f>'Original Data'!AA219</f>
        <v>1000000</v>
      </c>
      <c r="T446">
        <v>0.7</v>
      </c>
      <c r="U446" t="s">
        <v>792</v>
      </c>
      <c r="V446" t="s">
        <v>793</v>
      </c>
      <c r="W446">
        <v>50</v>
      </c>
      <c r="X446" t="s">
        <v>56</v>
      </c>
      <c r="Z446">
        <v>35</v>
      </c>
      <c r="AA446">
        <v>2</v>
      </c>
      <c r="AB446">
        <v>0</v>
      </c>
    </row>
    <row r="447" spans="1:28">
      <c r="A447" s="3" t="s">
        <v>1845</v>
      </c>
      <c r="B447" t="s">
        <v>1798</v>
      </c>
      <c r="C447" t="s">
        <v>1904</v>
      </c>
      <c r="D447">
        <f>COUNTIF(PythonData!A221:C221,'Label to number'!$U$146)</f>
        <v>0</v>
      </c>
      <c r="E447">
        <f>VLOOKUP('Original Data'!U221,'Label to number'!$A$2:$B$11,2,FALSE)</f>
        <v>4</v>
      </c>
      <c r="F447">
        <f>LOG('Original Data'!V221,'Label to number'!$D$3)</f>
        <v>0.85973344056854151</v>
      </c>
      <c r="G447">
        <f>'Original Data'!V221</f>
        <v>70</v>
      </c>
      <c r="H447">
        <v>50</v>
      </c>
      <c r="I447">
        <v>50</v>
      </c>
      <c r="J447">
        <v>50</v>
      </c>
      <c r="K447">
        <v>30</v>
      </c>
      <c r="L447">
        <v>30</v>
      </c>
      <c r="M447">
        <v>250</v>
      </c>
      <c r="N447" t="s">
        <v>377</v>
      </c>
      <c r="O447">
        <f>VLOOKUP(N447,'Label to number'!$G$2:$H$29,2,FALSE)</f>
        <v>26</v>
      </c>
      <c r="P447" t="s">
        <v>797</v>
      </c>
      <c r="Q447">
        <v>40</v>
      </c>
      <c r="R447">
        <f>IF('Original Data'!AA221&gt;1200000,1,0)</f>
        <v>1</v>
      </c>
      <c r="S447">
        <f>'Original Data'!AA221</f>
        <v>1250000</v>
      </c>
      <c r="T447">
        <v>0.4</v>
      </c>
      <c r="U447" t="s">
        <v>798</v>
      </c>
      <c r="V447" t="s">
        <v>799</v>
      </c>
      <c r="W447">
        <v>50</v>
      </c>
      <c r="X447" t="s">
        <v>143</v>
      </c>
      <c r="Y447" t="s">
        <v>142</v>
      </c>
      <c r="Z447">
        <v>6.5</v>
      </c>
      <c r="AA447">
        <v>2</v>
      </c>
      <c r="AB447">
        <v>0</v>
      </c>
    </row>
    <row r="448" spans="1:28">
      <c r="A448" s="3" t="s">
        <v>1875</v>
      </c>
      <c r="B448" t="s">
        <v>1822</v>
      </c>
      <c r="C448" t="s">
        <v>1934</v>
      </c>
      <c r="D448">
        <f>COUNTIF(PythonData!A236:C236,'Label to number'!$U$146)</f>
        <v>0</v>
      </c>
      <c r="E448">
        <f>VLOOKUP('Original Data'!U236,'Label to number'!$A$2:$B$11,2,FALSE)</f>
        <v>4</v>
      </c>
      <c r="F448">
        <f>LOG('Original Data'!V236,'Label to number'!$D$3)</f>
        <v>0.85973344056854151</v>
      </c>
      <c r="G448">
        <f>'Original Data'!V236</f>
        <v>70</v>
      </c>
      <c r="H448">
        <v>55</v>
      </c>
      <c r="I448">
        <v>20</v>
      </c>
      <c r="J448">
        <v>75</v>
      </c>
      <c r="K448">
        <v>20</v>
      </c>
      <c r="L448">
        <v>45</v>
      </c>
      <c r="M448">
        <v>250</v>
      </c>
      <c r="N448" t="s">
        <v>42</v>
      </c>
      <c r="O448">
        <f>VLOOKUP(N448,'Label to number'!$G$2:$H$29,2,FALSE)</f>
        <v>5</v>
      </c>
      <c r="P448" t="s">
        <v>849</v>
      </c>
      <c r="Q448">
        <v>35</v>
      </c>
      <c r="R448">
        <f>IF('Original Data'!AA236&gt;1200000,1,0)</f>
        <v>0</v>
      </c>
      <c r="S448">
        <f>'Original Data'!AA236</f>
        <v>800000</v>
      </c>
      <c r="T448">
        <v>1.2</v>
      </c>
      <c r="U448" t="s">
        <v>850</v>
      </c>
      <c r="V448" t="s">
        <v>851</v>
      </c>
      <c r="W448">
        <v>50</v>
      </c>
      <c r="X448" t="s">
        <v>102</v>
      </c>
      <c r="Z448">
        <v>58</v>
      </c>
      <c r="AA448">
        <v>2</v>
      </c>
      <c r="AB448">
        <v>0</v>
      </c>
    </row>
    <row r="449" spans="1:28">
      <c r="A449" s="3" t="s">
        <v>1971</v>
      </c>
      <c r="B449" t="s">
        <v>1805</v>
      </c>
      <c r="C449" t="s">
        <v>1934</v>
      </c>
      <c r="D449">
        <f>COUNTIF(PythonData!A400:C400,'Label to number'!$U$146)</f>
        <v>0</v>
      </c>
      <c r="E449">
        <f>VLOOKUP('Original Data'!U400,'Label to number'!$A$2:$B$11,2,FALSE)</f>
        <v>3</v>
      </c>
      <c r="F449">
        <f>LOG('Original Data'!V400,'Label to number'!$D$3)</f>
        <v>0.85973344056854151</v>
      </c>
      <c r="G449">
        <f>'Original Data'!V400</f>
        <v>70</v>
      </c>
      <c r="H449">
        <v>59</v>
      </c>
      <c r="I449">
        <v>45</v>
      </c>
      <c r="J449">
        <v>31</v>
      </c>
      <c r="K449">
        <v>35</v>
      </c>
      <c r="L449">
        <v>40</v>
      </c>
      <c r="M449">
        <v>250</v>
      </c>
      <c r="N449" t="s">
        <v>75</v>
      </c>
      <c r="O449">
        <f>VLOOKUP(N449,'Label to number'!$G$2:$H$29,2,FALSE)</f>
        <v>28</v>
      </c>
      <c r="P449" t="s">
        <v>1406</v>
      </c>
      <c r="Q449">
        <v>40</v>
      </c>
      <c r="R449">
        <f>IF('Original Data'!AA400&gt;1200000,1,0)</f>
        <v>0</v>
      </c>
      <c r="S449">
        <f>'Original Data'!AA400</f>
        <v>1000000</v>
      </c>
      <c r="T449">
        <v>0.5</v>
      </c>
      <c r="U449" t="s">
        <v>1407</v>
      </c>
      <c r="V449" t="s">
        <v>1408</v>
      </c>
      <c r="W449">
        <v>50</v>
      </c>
      <c r="X449" t="s">
        <v>102</v>
      </c>
      <c r="Z449">
        <v>20</v>
      </c>
      <c r="AA449">
        <v>4</v>
      </c>
      <c r="AB449">
        <v>0</v>
      </c>
    </row>
    <row r="450" spans="1:28">
      <c r="A450" s="3" t="s">
        <v>1810</v>
      </c>
      <c r="B450" t="s">
        <v>1811</v>
      </c>
      <c r="D450">
        <f>COUNTIF(PythonData!A42:C42,'Label to number'!$U$146)</f>
        <v>0</v>
      </c>
      <c r="E450">
        <f>VLOOKUP('Original Data'!U42,'Label to number'!$A$2:$B$11,2,FALSE)</f>
        <v>3</v>
      </c>
      <c r="F450">
        <f>LOG('Original Data'!V42,'Label to number'!$D$3)</f>
        <v>0.85973344056854151</v>
      </c>
      <c r="G450">
        <f>'Original Data'!V42</f>
        <v>70</v>
      </c>
      <c r="H450">
        <v>40</v>
      </c>
      <c r="I450">
        <v>45</v>
      </c>
      <c r="J450">
        <v>55</v>
      </c>
      <c r="K450">
        <v>30</v>
      </c>
      <c r="L450">
        <v>40</v>
      </c>
      <c r="M450">
        <v>245</v>
      </c>
      <c r="N450" t="s">
        <v>75</v>
      </c>
      <c r="O450">
        <f>VLOOKUP(N450,'Label to number'!$G$2:$H$29,2,FALSE)</f>
        <v>28</v>
      </c>
      <c r="P450" t="s">
        <v>189</v>
      </c>
      <c r="Q450">
        <v>35</v>
      </c>
      <c r="R450">
        <f>IF('Original Data'!AA42&gt;1200000,1,0)</f>
        <v>0</v>
      </c>
      <c r="S450">
        <f>'Original Data'!AA42</f>
        <v>1000000</v>
      </c>
      <c r="T450">
        <v>0.8</v>
      </c>
      <c r="U450" t="s">
        <v>190</v>
      </c>
      <c r="V450" t="s">
        <v>191</v>
      </c>
      <c r="W450">
        <v>50</v>
      </c>
      <c r="X450" t="s">
        <v>47</v>
      </c>
      <c r="Y450" t="s">
        <v>62</v>
      </c>
      <c r="Z450">
        <v>7.5</v>
      </c>
      <c r="AA450">
        <v>1</v>
      </c>
      <c r="AB450">
        <v>0</v>
      </c>
    </row>
    <row r="451" spans="1:28">
      <c r="A451" s="3" t="s">
        <v>1912</v>
      </c>
      <c r="B451" t="s">
        <v>1880</v>
      </c>
      <c r="C451" t="s">
        <v>1913</v>
      </c>
      <c r="D451">
        <f>COUNTIF(PythonData!A176:C176,'Label to number'!$U$146)</f>
        <v>0</v>
      </c>
      <c r="E451">
        <f>VLOOKUP('Original Data'!U176,'Label to number'!$A$2:$B$11,2,FALSE)</f>
        <v>2</v>
      </c>
      <c r="F451">
        <f>LOG('Original Data'!V176,'Label to number'!$D$3)</f>
        <v>0.85973344056854151</v>
      </c>
      <c r="G451">
        <f>'Original Data'!V176</f>
        <v>70</v>
      </c>
      <c r="H451">
        <v>35</v>
      </c>
      <c r="I451">
        <v>20</v>
      </c>
      <c r="J451">
        <v>20</v>
      </c>
      <c r="K451">
        <v>40</v>
      </c>
      <c r="L451">
        <v>65</v>
      </c>
      <c r="M451">
        <v>245</v>
      </c>
      <c r="N451" t="s">
        <v>131</v>
      </c>
      <c r="O451">
        <f>VLOOKUP(N451,'Label to number'!$G$2:$H$29,2,FALSE)</f>
        <v>23</v>
      </c>
      <c r="P451" t="s">
        <v>643</v>
      </c>
      <c r="Q451">
        <v>65</v>
      </c>
      <c r="R451">
        <f>IF('Original Data'!AA176&gt;1200000,1,0)</f>
        <v>0</v>
      </c>
      <c r="S451">
        <f>'Original Data'!AA176</f>
        <v>800000</v>
      </c>
      <c r="T451">
        <v>0.3</v>
      </c>
      <c r="U451" t="s">
        <v>644</v>
      </c>
      <c r="V451" t="s">
        <v>645</v>
      </c>
      <c r="W451">
        <v>88.1</v>
      </c>
      <c r="X451" t="s">
        <v>168</v>
      </c>
      <c r="Z451">
        <v>1.5</v>
      </c>
      <c r="AA451">
        <v>2</v>
      </c>
      <c r="AB451">
        <v>0</v>
      </c>
    </row>
    <row r="452" spans="1:28">
      <c r="A452" s="3" t="s">
        <v>1784</v>
      </c>
      <c r="B452" t="s">
        <v>1872</v>
      </c>
      <c r="D452">
        <f>COUNTIF(PythonData!A397:C397,'Label to number'!$U$146)</f>
        <v>0</v>
      </c>
      <c r="E452">
        <f>VLOOKUP('Original Data'!U397,'Label to number'!$A$2:$B$11,2,FALSE)</f>
        <v>3</v>
      </c>
      <c r="F452">
        <f>LOG('Original Data'!V397,'Label to number'!$D$3)</f>
        <v>0.85973344056854151</v>
      </c>
      <c r="G452">
        <f>'Original Data'!V397</f>
        <v>70</v>
      </c>
      <c r="H452">
        <v>40</v>
      </c>
      <c r="I452">
        <v>55</v>
      </c>
      <c r="J452">
        <v>60</v>
      </c>
      <c r="K452">
        <v>30</v>
      </c>
      <c r="L452">
        <v>30</v>
      </c>
      <c r="M452">
        <v>245</v>
      </c>
      <c r="N452" t="s">
        <v>75</v>
      </c>
      <c r="O452">
        <f>VLOOKUP(N452,'Label to number'!$G$2:$H$29,2,FALSE)</f>
        <v>28</v>
      </c>
      <c r="P452" t="s">
        <v>1396</v>
      </c>
      <c r="Q452">
        <v>30</v>
      </c>
      <c r="R452">
        <f>IF('Original Data'!AA397&gt;1200000,1,0)</f>
        <v>0</v>
      </c>
      <c r="S452">
        <f>'Original Data'!AA397</f>
        <v>1059860</v>
      </c>
      <c r="T452">
        <v>0.3</v>
      </c>
      <c r="U452" t="s">
        <v>1397</v>
      </c>
      <c r="V452" t="s">
        <v>1398</v>
      </c>
      <c r="W452">
        <v>50</v>
      </c>
      <c r="X452" t="s">
        <v>102</v>
      </c>
      <c r="Y452" t="s">
        <v>62</v>
      </c>
      <c r="Z452">
        <v>2</v>
      </c>
      <c r="AA452">
        <v>4</v>
      </c>
      <c r="AB452">
        <v>0</v>
      </c>
    </row>
    <row r="453" spans="1:28">
      <c r="A453" s="3" t="s">
        <v>1976</v>
      </c>
      <c r="B453" t="s">
        <v>1789</v>
      </c>
      <c r="D453">
        <f>COUNTIF(PythonData!A416:C416,'Label to number'!$U$146)</f>
        <v>0</v>
      </c>
      <c r="E453">
        <f>VLOOKUP('Original Data'!U416,'Label to number'!$A$2:$B$11,2,FALSE)</f>
        <v>3</v>
      </c>
      <c r="F453">
        <f>LOG('Original Data'!V416,'Label to number'!$D$3)</f>
        <v>0.85973344056854151</v>
      </c>
      <c r="G453">
        <f>'Original Data'!V416</f>
        <v>70</v>
      </c>
      <c r="H453">
        <v>30</v>
      </c>
      <c r="I453">
        <v>30</v>
      </c>
      <c r="J453">
        <v>70</v>
      </c>
      <c r="K453">
        <v>30</v>
      </c>
      <c r="L453">
        <v>42</v>
      </c>
      <c r="M453">
        <v>244</v>
      </c>
      <c r="N453" t="s">
        <v>81</v>
      </c>
      <c r="O453">
        <f>VLOOKUP(N453,'Label to number'!$G$2:$H$29,2,FALSE)</f>
        <v>13</v>
      </c>
      <c r="P453" t="s">
        <v>1459</v>
      </c>
      <c r="Q453">
        <v>42</v>
      </c>
      <c r="R453">
        <f>IF('Original Data'!AA416&gt;1200000,1,0)</f>
        <v>0</v>
      </c>
      <c r="S453">
        <f>'Original Data'!AA416</f>
        <v>1059860</v>
      </c>
      <c r="T453">
        <v>0.3</v>
      </c>
      <c r="U453" t="s">
        <v>1460</v>
      </c>
      <c r="V453" t="s">
        <v>1461</v>
      </c>
      <c r="W453">
        <v>88.1</v>
      </c>
      <c r="X453" t="s">
        <v>79</v>
      </c>
      <c r="Y453" t="s">
        <v>62</v>
      </c>
      <c r="Z453">
        <v>5.5</v>
      </c>
      <c r="AA453">
        <v>4</v>
      </c>
      <c r="AB453">
        <v>0</v>
      </c>
    </row>
    <row r="454" spans="1:28">
      <c r="A454" s="3" t="s">
        <v>1821</v>
      </c>
      <c r="B454" t="s">
        <v>1838</v>
      </c>
      <c r="C454" t="s">
        <v>1899</v>
      </c>
      <c r="D454">
        <f>COUNTIF(PythonData!A264:C264,'Label to number'!$U$146)</f>
        <v>0</v>
      </c>
      <c r="E454">
        <f>VLOOKUP('Original Data'!U264,'Label to number'!$A$2:$B$11,2,FALSE)</f>
        <v>3</v>
      </c>
      <c r="F454">
        <f>LOG('Original Data'!V264,'Label to number'!$D$3)</f>
        <v>0.85973344056854151</v>
      </c>
      <c r="G454">
        <f>'Original Data'!V264</f>
        <v>70</v>
      </c>
      <c r="H454">
        <v>38</v>
      </c>
      <c r="I454">
        <v>30</v>
      </c>
      <c r="J454">
        <v>60</v>
      </c>
      <c r="K454">
        <v>30</v>
      </c>
      <c r="L454">
        <v>41</v>
      </c>
      <c r="M454">
        <v>240</v>
      </c>
      <c r="N454" t="s">
        <v>75</v>
      </c>
      <c r="O454">
        <f>VLOOKUP(N454,'Label to number'!$G$2:$H$29,2,FALSE)</f>
        <v>28</v>
      </c>
      <c r="P454" t="s">
        <v>941</v>
      </c>
      <c r="Q454">
        <v>41</v>
      </c>
      <c r="R454">
        <f>IF('Original Data'!AA264&gt;1200000,1,0)</f>
        <v>0</v>
      </c>
      <c r="S454">
        <f>'Original Data'!AA264</f>
        <v>1000000</v>
      </c>
      <c r="T454">
        <v>0.4</v>
      </c>
      <c r="U454" t="s">
        <v>942</v>
      </c>
      <c r="V454" t="s">
        <v>943</v>
      </c>
      <c r="W454">
        <v>50</v>
      </c>
      <c r="X454" t="s">
        <v>102</v>
      </c>
      <c r="Z454">
        <v>17.5</v>
      </c>
      <c r="AA454">
        <v>3</v>
      </c>
      <c r="AB454">
        <v>0</v>
      </c>
    </row>
    <row r="455" spans="1:28">
      <c r="A455" s="3" t="s">
        <v>1867</v>
      </c>
      <c r="B455" t="s">
        <v>1894</v>
      </c>
      <c r="D455">
        <f>COUNTIF(PythonData!A294:C294,'Label to number'!$U$146)</f>
        <v>0</v>
      </c>
      <c r="E455">
        <f>VLOOKUP('Original Data'!U294,'Label to number'!$A$2:$B$11,2,FALSE)</f>
        <v>4</v>
      </c>
      <c r="F455">
        <f>LOG('Original Data'!V294,'Label to number'!$D$3)</f>
        <v>0.85973344056854151</v>
      </c>
      <c r="G455">
        <f>'Original Data'!V294</f>
        <v>70</v>
      </c>
      <c r="H455">
        <v>64</v>
      </c>
      <c r="I455">
        <v>51</v>
      </c>
      <c r="J455">
        <v>28</v>
      </c>
      <c r="K455">
        <v>51</v>
      </c>
      <c r="L455">
        <v>23</v>
      </c>
      <c r="M455">
        <v>240</v>
      </c>
      <c r="N455" t="s">
        <v>131</v>
      </c>
      <c r="O455">
        <f>VLOOKUP(N455,'Label to number'!$G$2:$H$29,2,FALSE)</f>
        <v>23</v>
      </c>
      <c r="P455" t="s">
        <v>1042</v>
      </c>
      <c r="Q455">
        <v>23</v>
      </c>
      <c r="R455">
        <f>IF('Original Data'!AA294&gt;1200000,1,0)</f>
        <v>0</v>
      </c>
      <c r="S455">
        <f>'Original Data'!AA294</f>
        <v>1059860</v>
      </c>
      <c r="T455">
        <v>0.6</v>
      </c>
      <c r="U455" t="s">
        <v>1043</v>
      </c>
      <c r="V455" t="s">
        <v>1044</v>
      </c>
      <c r="W455">
        <v>50</v>
      </c>
      <c r="X455" t="s">
        <v>102</v>
      </c>
      <c r="Z455">
        <v>16.3</v>
      </c>
      <c r="AA455">
        <v>3</v>
      </c>
      <c r="AB455">
        <v>0</v>
      </c>
    </row>
    <row r="456" spans="1:28">
      <c r="A456" s="3" t="s">
        <v>1851</v>
      </c>
      <c r="B456" t="s">
        <v>1788</v>
      </c>
      <c r="C456" t="s">
        <v>1801</v>
      </c>
      <c r="D456">
        <f>COUNTIF(PythonData!A297:C297,'Label to number'!$U$146)</f>
        <v>0</v>
      </c>
      <c r="E456">
        <f>VLOOKUP('Original Data'!U297,'Label to number'!$A$2:$B$11,2,FALSE)</f>
        <v>4</v>
      </c>
      <c r="F456">
        <f>LOG('Original Data'!V297,'Label to number'!$D$3)</f>
        <v>0.85973344056854151</v>
      </c>
      <c r="G456">
        <f>'Original Data'!V297</f>
        <v>70</v>
      </c>
      <c r="H456">
        <v>72</v>
      </c>
      <c r="I456">
        <v>60</v>
      </c>
      <c r="J456">
        <v>25</v>
      </c>
      <c r="K456">
        <v>20</v>
      </c>
      <c r="L456">
        <v>30</v>
      </c>
      <c r="M456">
        <v>237</v>
      </c>
      <c r="N456" t="s">
        <v>273</v>
      </c>
      <c r="O456">
        <f>VLOOKUP(N456,'Label to number'!$G$2:$H$29,2,FALSE)</f>
        <v>22</v>
      </c>
      <c r="P456" t="s">
        <v>1053</v>
      </c>
      <c r="Q456">
        <v>30</v>
      </c>
      <c r="R456">
        <f>IF('Original Data'!AA297&gt;1200000,1,0)</f>
        <v>1</v>
      </c>
      <c r="S456">
        <f>'Original Data'!AA297</f>
        <v>1640000</v>
      </c>
      <c r="T456">
        <v>1</v>
      </c>
      <c r="U456" t="s">
        <v>1054</v>
      </c>
      <c r="V456" t="s">
        <v>1055</v>
      </c>
      <c r="W456">
        <v>75.400000000000006</v>
      </c>
      <c r="X456" t="s">
        <v>243</v>
      </c>
      <c r="Z456">
        <v>86.4</v>
      </c>
      <c r="AA456">
        <v>3</v>
      </c>
      <c r="AB456">
        <v>0</v>
      </c>
    </row>
    <row r="457" spans="1:28">
      <c r="A457" s="3" t="s">
        <v>1941</v>
      </c>
      <c r="D457">
        <f>COUNTIF(PythonData!A293:C293,'Label to number'!$U$146)</f>
        <v>0</v>
      </c>
      <c r="E457">
        <f>VLOOKUP('Original Data'!U293,'Label to number'!$A$2:$B$11,2,FALSE)</f>
        <v>3</v>
      </c>
      <c r="F457">
        <f>LOG('Original Data'!V293,'Label to number'!$D$3)</f>
        <v>0.85973344056854151</v>
      </c>
      <c r="G457">
        <f>'Original Data'!V293</f>
        <v>70</v>
      </c>
      <c r="H457">
        <v>1</v>
      </c>
      <c r="I457">
        <v>90</v>
      </c>
      <c r="J457">
        <v>40</v>
      </c>
      <c r="K457">
        <v>30</v>
      </c>
      <c r="L457">
        <v>30</v>
      </c>
      <c r="M457">
        <v>236</v>
      </c>
      <c r="N457" t="s">
        <v>42</v>
      </c>
      <c r="O457">
        <f>VLOOKUP(N457,'Label to number'!$G$2:$H$29,2,FALSE)</f>
        <v>5</v>
      </c>
      <c r="P457" t="s">
        <v>1038</v>
      </c>
      <c r="Q457">
        <v>45</v>
      </c>
      <c r="R457">
        <f>IF('Original Data'!AA293&gt;1200000,1,0)</f>
        <v>0</v>
      </c>
      <c r="S457">
        <f>'Original Data'!AA293</f>
        <v>600000</v>
      </c>
      <c r="T457">
        <v>0.8</v>
      </c>
      <c r="U457" t="s">
        <v>1039</v>
      </c>
      <c r="V457" t="s">
        <v>1040</v>
      </c>
      <c r="X457" t="s">
        <v>79</v>
      </c>
      <c r="Y457" t="s">
        <v>359</v>
      </c>
      <c r="Z457">
        <v>1.2</v>
      </c>
      <c r="AA457">
        <v>3</v>
      </c>
      <c r="AB457">
        <v>0</v>
      </c>
    </row>
    <row r="458" spans="1:28">
      <c r="A458" s="3" t="s">
        <v>1779</v>
      </c>
      <c r="B458" t="s">
        <v>1859</v>
      </c>
      <c r="D458">
        <f>COUNTIF(PythonData!A413:C413,'Label to number'!$U$146)</f>
        <v>0</v>
      </c>
      <c r="E458">
        <f>VLOOKUP('Original Data'!U413,'Label to number'!$A$2:$B$11,2,FALSE)</f>
        <v>3</v>
      </c>
      <c r="F458">
        <f>LOG('Original Data'!V413,'Label to number'!$D$3)</f>
        <v>0.85973344056854151</v>
      </c>
      <c r="G458">
        <f>'Original Data'!V413</f>
        <v>70</v>
      </c>
      <c r="H458">
        <v>40</v>
      </c>
      <c r="I458">
        <v>29</v>
      </c>
      <c r="J458">
        <v>36</v>
      </c>
      <c r="K458">
        <v>29</v>
      </c>
      <c r="L458">
        <v>45</v>
      </c>
      <c r="M458">
        <v>224</v>
      </c>
      <c r="N458" t="s">
        <v>81</v>
      </c>
      <c r="O458">
        <f>VLOOKUP(N458,'Label to number'!$G$2:$H$29,2,FALSE)</f>
        <v>13</v>
      </c>
      <c r="P458" t="s">
        <v>741</v>
      </c>
      <c r="Q458">
        <v>45</v>
      </c>
      <c r="R458">
        <f>IF('Original Data'!AA413&gt;1200000,1,0)</f>
        <v>0</v>
      </c>
      <c r="S458">
        <f>'Original Data'!AA413</f>
        <v>1000000</v>
      </c>
      <c r="T458">
        <v>0.2</v>
      </c>
      <c r="U458" t="s">
        <v>1449</v>
      </c>
      <c r="V458" t="s">
        <v>1450</v>
      </c>
      <c r="W458">
        <v>50</v>
      </c>
      <c r="X458" t="s">
        <v>79</v>
      </c>
      <c r="Z458">
        <v>3.4</v>
      </c>
      <c r="AA458">
        <v>4</v>
      </c>
      <c r="AB458">
        <v>0</v>
      </c>
    </row>
    <row r="459" spans="1:28">
      <c r="A459" s="3" t="s">
        <v>1787</v>
      </c>
      <c r="B459" t="s">
        <v>1899</v>
      </c>
      <c r="C459" t="s">
        <v>1894</v>
      </c>
      <c r="D459">
        <f>COUNTIF(PythonData!A262:C262,'Label to number'!$U$146)</f>
        <v>0</v>
      </c>
      <c r="E459">
        <f>VLOOKUP('Original Data'!U262,'Label to number'!$A$2:$B$11,2,FALSE)</f>
        <v>3</v>
      </c>
      <c r="F459">
        <f>LOG('Original Data'!V262,'Label to number'!$D$3)</f>
        <v>0.85973344056854151</v>
      </c>
      <c r="G459">
        <f>'Original Data'!V262</f>
        <v>70</v>
      </c>
      <c r="H459">
        <v>35</v>
      </c>
      <c r="I459">
        <v>55</v>
      </c>
      <c r="J459">
        <v>35</v>
      </c>
      <c r="K459">
        <v>30</v>
      </c>
      <c r="L459">
        <v>30</v>
      </c>
      <c r="M459">
        <v>220</v>
      </c>
      <c r="N459" t="s">
        <v>75</v>
      </c>
      <c r="O459">
        <f>VLOOKUP(N459,'Label to number'!$G$2:$H$29,2,FALSE)</f>
        <v>28</v>
      </c>
      <c r="P459" t="s">
        <v>934</v>
      </c>
      <c r="Q459">
        <v>35</v>
      </c>
      <c r="R459">
        <f>IF('Original Data'!AA262&gt;1200000,1,0)</f>
        <v>0</v>
      </c>
      <c r="S459">
        <f>'Original Data'!AA262</f>
        <v>1000000</v>
      </c>
      <c r="T459">
        <v>0.5</v>
      </c>
      <c r="U459" t="s">
        <v>935</v>
      </c>
      <c r="V459" t="s">
        <v>936</v>
      </c>
      <c r="W459">
        <v>50</v>
      </c>
      <c r="X459" t="s">
        <v>112</v>
      </c>
      <c r="Z459">
        <v>13.6</v>
      </c>
      <c r="AA459">
        <v>3</v>
      </c>
      <c r="AB459">
        <v>0</v>
      </c>
    </row>
    <row r="460" spans="1:28">
      <c r="A460" s="3" t="s">
        <v>1885</v>
      </c>
      <c r="B460" t="s">
        <v>1776</v>
      </c>
      <c r="C460" t="s">
        <v>1846</v>
      </c>
      <c r="D460">
        <f>COUNTIF(PythonData!A271:C271,'Label to number'!$U$146)</f>
        <v>0</v>
      </c>
      <c r="E460">
        <f>VLOOKUP('Original Data'!U271,'Label to number'!$A$2:$B$11,2,FALSE)</f>
        <v>3</v>
      </c>
      <c r="F460">
        <f>LOG('Original Data'!V271,'Label to number'!$D$3)</f>
        <v>0.85973344056854151</v>
      </c>
      <c r="G460">
        <f>'Original Data'!V271</f>
        <v>70</v>
      </c>
      <c r="H460">
        <v>40</v>
      </c>
      <c r="I460">
        <v>30</v>
      </c>
      <c r="J460">
        <v>30</v>
      </c>
      <c r="K460">
        <v>40</v>
      </c>
      <c r="L460">
        <v>50</v>
      </c>
      <c r="M460">
        <v>220</v>
      </c>
      <c r="N460" t="s">
        <v>75</v>
      </c>
      <c r="O460">
        <f>VLOOKUP(N460,'Label to number'!$G$2:$H$29,2,FALSE)</f>
        <v>28</v>
      </c>
      <c r="P460" t="s">
        <v>960</v>
      </c>
      <c r="Q460">
        <v>30</v>
      </c>
      <c r="R460">
        <f>IF('Original Data'!AA271&gt;1200000,1,0)</f>
        <v>0</v>
      </c>
      <c r="S460">
        <f>'Original Data'!AA271</f>
        <v>1059860</v>
      </c>
      <c r="T460">
        <v>0.5</v>
      </c>
      <c r="U460" t="s">
        <v>961</v>
      </c>
      <c r="V460" t="s">
        <v>962</v>
      </c>
      <c r="W460">
        <v>50</v>
      </c>
      <c r="X460" t="s">
        <v>67</v>
      </c>
      <c r="Y460" t="s">
        <v>46</v>
      </c>
      <c r="Z460">
        <v>2.6</v>
      </c>
      <c r="AA460">
        <v>3</v>
      </c>
      <c r="AB460">
        <v>0</v>
      </c>
    </row>
    <row r="461" spans="1:28">
      <c r="A461" s="3" t="s">
        <v>1812</v>
      </c>
      <c r="B461" t="s">
        <v>1850</v>
      </c>
      <c r="C461" t="s">
        <v>1931</v>
      </c>
      <c r="D461">
        <f>COUNTIF(PythonData!A274:C274,'Label to number'!$U$146)</f>
        <v>0</v>
      </c>
      <c r="E461">
        <f>VLOOKUP('Original Data'!U274,'Label to number'!$A$2:$B$11,2,FALSE)</f>
        <v>3</v>
      </c>
      <c r="F461">
        <f>LOG('Original Data'!V274,'Label to number'!$D$3)</f>
        <v>0.85973344056854151</v>
      </c>
      <c r="G461">
        <f>'Original Data'!V274</f>
        <v>70</v>
      </c>
      <c r="H461">
        <v>40</v>
      </c>
      <c r="I461">
        <v>40</v>
      </c>
      <c r="J461">
        <v>30</v>
      </c>
      <c r="K461">
        <v>30</v>
      </c>
      <c r="L461">
        <v>30</v>
      </c>
      <c r="M461">
        <v>220</v>
      </c>
      <c r="N461" t="s">
        <v>75</v>
      </c>
      <c r="O461">
        <f>VLOOKUP(N461,'Label to number'!$G$2:$H$29,2,FALSE)</f>
        <v>28</v>
      </c>
      <c r="P461" t="s">
        <v>970</v>
      </c>
      <c r="Q461">
        <v>50</v>
      </c>
      <c r="R461">
        <f>IF('Original Data'!AA274&gt;1200000,1,0)</f>
        <v>0</v>
      </c>
      <c r="S461">
        <f>'Original Data'!AA274</f>
        <v>1059860</v>
      </c>
      <c r="T461">
        <v>0.5</v>
      </c>
      <c r="U461" t="s">
        <v>971</v>
      </c>
      <c r="V461" t="s">
        <v>972</v>
      </c>
      <c r="W461">
        <v>50</v>
      </c>
      <c r="X461" t="s">
        <v>46</v>
      </c>
      <c r="Z461">
        <v>4</v>
      </c>
      <c r="AA461">
        <v>3</v>
      </c>
      <c r="AB461">
        <v>0</v>
      </c>
    </row>
    <row r="462" spans="1:28">
      <c r="A462" s="3" t="s">
        <v>1879</v>
      </c>
      <c r="B462" t="s">
        <v>1880</v>
      </c>
      <c r="C462" t="s">
        <v>1804</v>
      </c>
      <c r="D462">
        <f>COUNTIF(PythonData!A441:C441,'Label to number'!$U$146)</f>
        <v>0</v>
      </c>
      <c r="E462">
        <f>VLOOKUP('Original Data'!U441,'Label to number'!$A$2:$B$11,2,FALSE)</f>
        <v>8</v>
      </c>
      <c r="F462">
        <f>LOG('Original Data'!V441,'Label to number'!$D$3)</f>
        <v>1</v>
      </c>
      <c r="G462">
        <f>'Original Data'!V441</f>
        <v>140</v>
      </c>
      <c r="H462">
        <v>100</v>
      </c>
      <c r="I462">
        <v>5</v>
      </c>
      <c r="J462">
        <v>30</v>
      </c>
      <c r="K462">
        <v>15</v>
      </c>
      <c r="L462">
        <v>65</v>
      </c>
      <c r="M462">
        <v>220</v>
      </c>
      <c r="N462" t="s">
        <v>1543</v>
      </c>
      <c r="O462">
        <f>VLOOKUP(N462,'Label to number'!$G$2:$H$29,2,FALSE)</f>
        <v>16</v>
      </c>
      <c r="P462" t="s">
        <v>1544</v>
      </c>
      <c r="Q462">
        <v>5</v>
      </c>
      <c r="R462">
        <f>IF('Original Data'!AA441&gt;1200000,1,0)</f>
        <v>0</v>
      </c>
      <c r="S462">
        <f>'Original Data'!AA441</f>
        <v>800000</v>
      </c>
      <c r="T462">
        <v>0.6</v>
      </c>
      <c r="U462" t="s">
        <v>1545</v>
      </c>
      <c r="V462" t="s">
        <v>1546</v>
      </c>
      <c r="W462">
        <v>0</v>
      </c>
      <c r="X462" t="s">
        <v>102</v>
      </c>
      <c r="Z462">
        <v>24.4</v>
      </c>
      <c r="AA462">
        <v>4</v>
      </c>
      <c r="AB462">
        <v>0</v>
      </c>
    </row>
    <row r="463" spans="1:28">
      <c r="A463" s="3" t="s">
        <v>1802</v>
      </c>
      <c r="B463" t="s">
        <v>1803</v>
      </c>
      <c r="C463" t="s">
        <v>1804</v>
      </c>
      <c r="D463">
        <f>COUNTIF(PythonData!A174:C174,'Label to number'!$U$146)</f>
        <v>0</v>
      </c>
      <c r="E463">
        <f>VLOOKUP('Original Data'!U174,'Label to number'!$A$2:$B$11,2,FALSE)</f>
        <v>2</v>
      </c>
      <c r="F463">
        <f>LOG('Original Data'!V174,'Label to number'!$D$3)</f>
        <v>1</v>
      </c>
      <c r="G463">
        <f>'Original Data'!V174</f>
        <v>140</v>
      </c>
      <c r="H463">
        <v>50</v>
      </c>
      <c r="I463">
        <v>25</v>
      </c>
      <c r="J463">
        <v>15</v>
      </c>
      <c r="K463">
        <v>45</v>
      </c>
      <c r="L463">
        <v>55</v>
      </c>
      <c r="M463">
        <v>218</v>
      </c>
      <c r="N463" t="s">
        <v>164</v>
      </c>
      <c r="O463">
        <f>VLOOKUP(N463,'Label to number'!$G$2:$H$29,2,FALSE)</f>
        <v>19</v>
      </c>
      <c r="P463" t="s">
        <v>637</v>
      </c>
      <c r="Q463">
        <v>28</v>
      </c>
      <c r="R463">
        <f>IF('Original Data'!AA174&gt;1200000,1,0)</f>
        <v>0</v>
      </c>
      <c r="S463">
        <f>'Original Data'!AA174</f>
        <v>800000</v>
      </c>
      <c r="T463">
        <v>0.3</v>
      </c>
      <c r="U463" t="s">
        <v>638</v>
      </c>
      <c r="V463" t="s">
        <v>639</v>
      </c>
      <c r="W463">
        <v>24.6</v>
      </c>
      <c r="X463" t="s">
        <v>168</v>
      </c>
      <c r="Z463">
        <v>3</v>
      </c>
      <c r="AA463">
        <v>2</v>
      </c>
      <c r="AB463">
        <v>0</v>
      </c>
    </row>
    <row r="464" spans="1:28">
      <c r="A464" s="3" t="s">
        <v>1787</v>
      </c>
      <c r="B464" t="s">
        <v>1908</v>
      </c>
      <c r="C464" t="s">
        <v>1809</v>
      </c>
      <c r="D464">
        <f>COUNTIF(PythonData!A162:C162,'Label to number'!$U$146)</f>
        <v>0</v>
      </c>
      <c r="E464">
        <f>VLOOKUP('Original Data'!U162,'Label to number'!$A$2:$B$11,2,FALSE)</f>
        <v>3</v>
      </c>
      <c r="F464">
        <f>LOG('Original Data'!V162,'Label to number'!$D$3)</f>
        <v>0.85973344056854151</v>
      </c>
      <c r="G464">
        <f>'Original Data'!V162</f>
        <v>70</v>
      </c>
      <c r="H464">
        <v>35</v>
      </c>
      <c r="I464">
        <v>46</v>
      </c>
      <c r="J464">
        <v>20</v>
      </c>
      <c r="K464">
        <v>35</v>
      </c>
      <c r="L464">
        <v>45</v>
      </c>
      <c r="M464">
        <v>215</v>
      </c>
      <c r="N464" t="s">
        <v>75</v>
      </c>
      <c r="O464">
        <f>VLOOKUP(N464,'Label to number'!$G$2:$H$29,2,FALSE)</f>
        <v>28</v>
      </c>
      <c r="P464" t="s">
        <v>599</v>
      </c>
      <c r="Q464">
        <v>34</v>
      </c>
      <c r="R464">
        <f>IF('Original Data'!AA162&gt;1200000,1,0)</f>
        <v>0</v>
      </c>
      <c r="S464">
        <f>'Original Data'!AA162</f>
        <v>1000000</v>
      </c>
      <c r="T464">
        <v>0.8</v>
      </c>
      <c r="U464" t="s">
        <v>600</v>
      </c>
      <c r="V464" t="s">
        <v>601</v>
      </c>
      <c r="W464">
        <v>50</v>
      </c>
      <c r="X464" t="s">
        <v>102</v>
      </c>
      <c r="Z464">
        <v>6</v>
      </c>
      <c r="AA464">
        <v>2</v>
      </c>
      <c r="AB464">
        <v>0</v>
      </c>
    </row>
    <row r="465" spans="1:28">
      <c r="A465" s="3" t="s">
        <v>1802</v>
      </c>
      <c r="B465" t="s">
        <v>1808</v>
      </c>
      <c r="C465" t="s">
        <v>1804</v>
      </c>
      <c r="D465">
        <f>COUNTIF(PythonData!A175:C175,'Label to number'!$U$146)</f>
        <v>0</v>
      </c>
      <c r="E465">
        <f>VLOOKUP('Original Data'!U175,'Label to number'!$A$2:$B$11,2,FALSE)</f>
        <v>2</v>
      </c>
      <c r="F465">
        <f>LOG('Original Data'!V175,'Label to number'!$D$3)</f>
        <v>0.85973344056854151</v>
      </c>
      <c r="G465">
        <f>'Original Data'!V175</f>
        <v>70</v>
      </c>
      <c r="H465">
        <v>90</v>
      </c>
      <c r="I465">
        <v>30</v>
      </c>
      <c r="J465">
        <v>15</v>
      </c>
      <c r="K465">
        <v>40</v>
      </c>
      <c r="L465">
        <v>20</v>
      </c>
      <c r="M465">
        <v>210</v>
      </c>
      <c r="N465" t="s">
        <v>180</v>
      </c>
      <c r="O465">
        <f>VLOOKUP(N465,'Label to number'!$G$2:$H$29,2,FALSE)</f>
        <v>21</v>
      </c>
      <c r="P465" t="s">
        <v>181</v>
      </c>
      <c r="Q465">
        <v>15</v>
      </c>
      <c r="R465">
        <f>IF('Original Data'!AA175&gt;1200000,1,0)</f>
        <v>0</v>
      </c>
      <c r="S465">
        <f>'Original Data'!AA175</f>
        <v>800000</v>
      </c>
      <c r="T465">
        <v>0.3</v>
      </c>
      <c r="U465" t="s">
        <v>640</v>
      </c>
      <c r="V465" t="s">
        <v>641</v>
      </c>
      <c r="W465">
        <v>24.6</v>
      </c>
      <c r="X465" t="s">
        <v>102</v>
      </c>
      <c r="Y465" t="s">
        <v>168</v>
      </c>
      <c r="Z465">
        <v>1</v>
      </c>
      <c r="AA465">
        <v>2</v>
      </c>
      <c r="AB465">
        <v>0</v>
      </c>
    </row>
    <row r="466" spans="1:28">
      <c r="A466" s="3" t="s">
        <v>1824</v>
      </c>
      <c r="B466" t="s">
        <v>1911</v>
      </c>
      <c r="C466" t="s">
        <v>1805</v>
      </c>
      <c r="D466">
        <f>COUNTIF(PythonData!A195:C195,'Label to number'!$U$146)</f>
        <v>0</v>
      </c>
      <c r="E466">
        <f>VLOOKUP('Original Data'!U195,'Label to number'!$A$2:$B$11,2,FALSE)</f>
        <v>4</v>
      </c>
      <c r="F466">
        <f>LOG('Original Data'!V195,'Label to number'!$D$3)</f>
        <v>0.85973344056854151</v>
      </c>
      <c r="G466">
        <f>'Original Data'!V195</f>
        <v>70</v>
      </c>
      <c r="H466">
        <v>55</v>
      </c>
      <c r="I466">
        <v>45</v>
      </c>
      <c r="J466">
        <v>15</v>
      </c>
      <c r="K466">
        <v>25</v>
      </c>
      <c r="L466">
        <v>25</v>
      </c>
      <c r="M466">
        <v>210</v>
      </c>
      <c r="N466" t="s">
        <v>75</v>
      </c>
      <c r="O466">
        <f>VLOOKUP(N466,'Label to number'!$G$2:$H$29,2,FALSE)</f>
        <v>28</v>
      </c>
      <c r="P466" t="s">
        <v>706</v>
      </c>
      <c r="Q466">
        <v>45</v>
      </c>
      <c r="R466">
        <f>IF('Original Data'!AA195&gt;1200000,1,0)</f>
        <v>0</v>
      </c>
      <c r="S466">
        <f>'Original Data'!AA195</f>
        <v>1000000</v>
      </c>
      <c r="T466">
        <v>0.4</v>
      </c>
      <c r="U466" t="s">
        <v>707</v>
      </c>
      <c r="V466" t="s">
        <v>708</v>
      </c>
      <c r="W466">
        <v>50</v>
      </c>
      <c r="X466" t="s">
        <v>67</v>
      </c>
      <c r="Y466" t="s">
        <v>142</v>
      </c>
      <c r="Z466">
        <v>8.5</v>
      </c>
      <c r="AA466">
        <v>2</v>
      </c>
      <c r="AB466">
        <v>0</v>
      </c>
    </row>
    <row r="467" spans="1:28">
      <c r="A467" s="3" t="s">
        <v>1835</v>
      </c>
      <c r="B467" t="s">
        <v>1837</v>
      </c>
      <c r="C467" t="s">
        <v>1890</v>
      </c>
      <c r="D467">
        <f>COUNTIF(PythonData!A237:C237,'Label to number'!$U$146)</f>
        <v>0</v>
      </c>
      <c r="E467">
        <f>VLOOKUP('Original Data'!U237,'Label to number'!$A$2:$B$11,2,FALSE)</f>
        <v>5</v>
      </c>
      <c r="F467">
        <f>LOG('Original Data'!V237,'Label to number'!$D$3)</f>
        <v>0.85973344056854151</v>
      </c>
      <c r="G467">
        <f>'Original Data'!V237</f>
        <v>70</v>
      </c>
      <c r="H467">
        <v>35</v>
      </c>
      <c r="I467">
        <v>35</v>
      </c>
      <c r="J467">
        <v>35</v>
      </c>
      <c r="K467">
        <v>35</v>
      </c>
      <c r="L467">
        <v>35</v>
      </c>
      <c r="M467">
        <v>210</v>
      </c>
      <c r="N467" t="s">
        <v>136</v>
      </c>
      <c r="O467">
        <f>VLOOKUP(N467,'Label to number'!$G$2:$H$29,2,FALSE)</f>
        <v>10</v>
      </c>
      <c r="P467" t="s">
        <v>853</v>
      </c>
      <c r="Q467">
        <v>35</v>
      </c>
      <c r="R467">
        <f>IF('Original Data'!AA237&gt;1200000,1,0)</f>
        <v>0</v>
      </c>
      <c r="S467">
        <f>'Original Data'!AA237</f>
        <v>1000000</v>
      </c>
      <c r="T467">
        <v>0.7</v>
      </c>
      <c r="U467" t="s">
        <v>854</v>
      </c>
      <c r="V467" t="s">
        <v>855</v>
      </c>
      <c r="W467">
        <v>100</v>
      </c>
      <c r="X467" t="s">
        <v>243</v>
      </c>
      <c r="Z467">
        <v>21</v>
      </c>
      <c r="AA467">
        <v>2</v>
      </c>
      <c r="AB467">
        <v>0</v>
      </c>
    </row>
    <row r="468" spans="1:28">
      <c r="A468" s="3" t="s">
        <v>1779</v>
      </c>
      <c r="D468">
        <f>COUNTIF(PythonData!A12:C12,'Label to number'!$U$146)</f>
        <v>0</v>
      </c>
      <c r="E468">
        <f>VLOOKUP('Original Data'!U12,'Label to number'!$A$2:$B$11,2,FALSE)</f>
        <v>3</v>
      </c>
      <c r="F468">
        <f>LOG('Original Data'!V12,'Label to number'!$D$3)</f>
        <v>0.85973344056854151</v>
      </c>
      <c r="G468">
        <f>'Original Data'!V12</f>
        <v>70</v>
      </c>
      <c r="H468">
        <v>50</v>
      </c>
      <c r="I468">
        <v>20</v>
      </c>
      <c r="J468">
        <v>30</v>
      </c>
      <c r="K468">
        <v>25</v>
      </c>
      <c r="L468">
        <v>25</v>
      </c>
      <c r="M468">
        <v>205</v>
      </c>
      <c r="N468" t="s">
        <v>81</v>
      </c>
      <c r="O468">
        <f>VLOOKUP(N468,'Label to number'!$G$2:$H$29,2,FALSE)</f>
        <v>13</v>
      </c>
      <c r="P468" t="s">
        <v>82</v>
      </c>
      <c r="Q468">
        <v>55</v>
      </c>
      <c r="R468">
        <f>IF('Original Data'!AA12&gt;1200000,1,0)</f>
        <v>0</v>
      </c>
      <c r="S468">
        <f>'Original Data'!AA12</f>
        <v>1000000</v>
      </c>
      <c r="T468">
        <v>0.7</v>
      </c>
      <c r="U468" t="s">
        <v>83</v>
      </c>
      <c r="V468" t="s">
        <v>84</v>
      </c>
      <c r="W468">
        <v>50</v>
      </c>
      <c r="X468" t="s">
        <v>79</v>
      </c>
      <c r="Z468">
        <v>9.9</v>
      </c>
      <c r="AA468">
        <v>1</v>
      </c>
      <c r="AB468">
        <v>0</v>
      </c>
    </row>
    <row r="469" spans="1:28">
      <c r="A469" s="3" t="s">
        <v>1779</v>
      </c>
      <c r="D469">
        <f>COUNTIF(PythonData!A15:C15,'Label to number'!$U$146)</f>
        <v>0</v>
      </c>
      <c r="E469">
        <f>VLOOKUP('Original Data'!U15,'Label to number'!$A$2:$B$11,2,FALSE)</f>
        <v>3</v>
      </c>
      <c r="F469">
        <f>LOG('Original Data'!V15,'Label to number'!$D$3)</f>
        <v>0.85973344056854151</v>
      </c>
      <c r="G469">
        <f>'Original Data'!V15</f>
        <v>70</v>
      </c>
      <c r="H469">
        <v>45</v>
      </c>
      <c r="I469">
        <v>25</v>
      </c>
      <c r="J469">
        <v>35</v>
      </c>
      <c r="K469">
        <v>25</v>
      </c>
      <c r="L469">
        <v>25</v>
      </c>
      <c r="M469">
        <v>205</v>
      </c>
      <c r="N469" t="s">
        <v>81</v>
      </c>
      <c r="O469">
        <f>VLOOKUP(N469,'Label to number'!$G$2:$H$29,2,FALSE)</f>
        <v>13</v>
      </c>
      <c r="P469" t="s">
        <v>82</v>
      </c>
      <c r="Q469">
        <v>50</v>
      </c>
      <c r="R469">
        <f>IF('Original Data'!AA15&gt;1200000,1,0)</f>
        <v>0</v>
      </c>
      <c r="S469">
        <f>'Original Data'!AA15</f>
        <v>1000000</v>
      </c>
      <c r="T469">
        <v>0.6</v>
      </c>
      <c r="U469" t="s">
        <v>92</v>
      </c>
      <c r="V469" t="s">
        <v>93</v>
      </c>
      <c r="W469">
        <v>50</v>
      </c>
      <c r="X469" t="s">
        <v>79</v>
      </c>
      <c r="Y469" t="s">
        <v>47</v>
      </c>
      <c r="Z469">
        <v>10</v>
      </c>
      <c r="AA469">
        <v>1</v>
      </c>
      <c r="AB469">
        <v>0</v>
      </c>
    </row>
    <row r="470" spans="1:28">
      <c r="A470" s="3" t="s">
        <v>1793</v>
      </c>
      <c r="B470" t="s">
        <v>1794</v>
      </c>
      <c r="D470">
        <f>COUNTIF(PythonData!A173:C173,'Label to number'!$U$146)</f>
        <v>0</v>
      </c>
      <c r="E470">
        <f>VLOOKUP('Original Data'!U173,'Label to number'!$A$2:$B$11,2,FALSE)</f>
        <v>2</v>
      </c>
      <c r="F470">
        <f>LOG('Original Data'!V173,'Label to number'!$D$3)</f>
        <v>0.85973344056854151</v>
      </c>
      <c r="G470">
        <f>'Original Data'!V173</f>
        <v>70</v>
      </c>
      <c r="H470">
        <v>20</v>
      </c>
      <c r="I470">
        <v>40</v>
      </c>
      <c r="J470">
        <v>60</v>
      </c>
      <c r="K470">
        <v>35</v>
      </c>
      <c r="L470">
        <v>35</v>
      </c>
      <c r="M470">
        <v>205</v>
      </c>
      <c r="N470" t="s">
        <v>131</v>
      </c>
      <c r="O470">
        <f>VLOOKUP(N470,'Label to number'!$G$2:$H$29,2,FALSE)</f>
        <v>23</v>
      </c>
      <c r="P470" t="s">
        <v>634</v>
      </c>
      <c r="Q470">
        <v>15</v>
      </c>
      <c r="R470">
        <f>IF('Original Data'!AA173&gt;1200000,1,0)</f>
        <v>0</v>
      </c>
      <c r="S470">
        <f>'Original Data'!AA173</f>
        <v>1000000</v>
      </c>
      <c r="T470">
        <v>0.3</v>
      </c>
      <c r="U470" t="s">
        <v>635</v>
      </c>
      <c r="V470" t="s">
        <v>636</v>
      </c>
      <c r="W470">
        <v>50</v>
      </c>
      <c r="X470" t="s">
        <v>134</v>
      </c>
      <c r="Z470">
        <v>2</v>
      </c>
      <c r="AA470">
        <v>2</v>
      </c>
      <c r="AB470">
        <v>0</v>
      </c>
    </row>
    <row r="471" spans="1:28">
      <c r="A471" s="3" t="s">
        <v>1779</v>
      </c>
      <c r="D471">
        <f>COUNTIF(PythonData!A267:C267,'Label to number'!$U$146)</f>
        <v>0</v>
      </c>
      <c r="E471">
        <f>VLOOKUP('Original Data'!U267,'Label to number'!$A$2:$B$11,2,FALSE)</f>
        <v>3</v>
      </c>
      <c r="F471">
        <f>LOG('Original Data'!V267,'Label to number'!$D$3)</f>
        <v>0.85973344056854151</v>
      </c>
      <c r="G471">
        <f>'Original Data'!V267</f>
        <v>70</v>
      </c>
      <c r="H471">
        <v>50</v>
      </c>
      <c r="I471">
        <v>35</v>
      </c>
      <c r="J471">
        <v>15</v>
      </c>
      <c r="K471">
        <v>25</v>
      </c>
      <c r="L471">
        <v>25</v>
      </c>
      <c r="M471">
        <v>205</v>
      </c>
      <c r="N471" t="s">
        <v>81</v>
      </c>
      <c r="O471">
        <f>VLOOKUP(N471,'Label to number'!$G$2:$H$29,2,FALSE)</f>
        <v>13</v>
      </c>
      <c r="P471" t="s">
        <v>82</v>
      </c>
      <c r="Q471">
        <v>55</v>
      </c>
      <c r="R471">
        <f>IF('Original Data'!AA267&gt;1200000,1,0)</f>
        <v>0</v>
      </c>
      <c r="S471">
        <f>'Original Data'!AA267</f>
        <v>1000000</v>
      </c>
      <c r="T471">
        <v>0.6</v>
      </c>
      <c r="U471" t="s">
        <v>949</v>
      </c>
      <c r="V471" t="s">
        <v>950</v>
      </c>
      <c r="W471">
        <v>50</v>
      </c>
      <c r="X471" t="s">
        <v>79</v>
      </c>
      <c r="Z471">
        <v>10</v>
      </c>
      <c r="AA471">
        <v>3</v>
      </c>
      <c r="AB471">
        <v>0</v>
      </c>
    </row>
    <row r="472" spans="1:28">
      <c r="A472" s="3" t="s">
        <v>1779</v>
      </c>
      <c r="D472">
        <f>COUNTIF(PythonData!A269:C269,'Label to number'!$U$146)</f>
        <v>0</v>
      </c>
      <c r="E472">
        <f>VLOOKUP('Original Data'!U269,'Label to number'!$A$2:$B$11,2,FALSE)</f>
        <v>3</v>
      </c>
      <c r="F472">
        <f>LOG('Original Data'!V269,'Label to number'!$D$3)</f>
        <v>0.85973344056854151</v>
      </c>
      <c r="G472">
        <f>'Original Data'!V269</f>
        <v>70</v>
      </c>
      <c r="H472">
        <v>50</v>
      </c>
      <c r="I472">
        <v>35</v>
      </c>
      <c r="J472">
        <v>15</v>
      </c>
      <c r="K472">
        <v>25</v>
      </c>
      <c r="L472">
        <v>25</v>
      </c>
      <c r="M472">
        <v>205</v>
      </c>
      <c r="N472" t="s">
        <v>81</v>
      </c>
      <c r="O472">
        <f>VLOOKUP(N472,'Label to number'!$G$2:$H$29,2,FALSE)</f>
        <v>13</v>
      </c>
      <c r="P472" t="s">
        <v>82</v>
      </c>
      <c r="Q472">
        <v>55</v>
      </c>
      <c r="R472">
        <f>IF('Original Data'!AA269&gt;1200000,1,0)</f>
        <v>0</v>
      </c>
      <c r="S472">
        <f>'Original Data'!AA269</f>
        <v>1000000</v>
      </c>
      <c r="T472">
        <v>0.7</v>
      </c>
      <c r="U472" t="s">
        <v>954</v>
      </c>
      <c r="V472" t="s">
        <v>955</v>
      </c>
      <c r="W472">
        <v>50</v>
      </c>
      <c r="X472" t="s">
        <v>79</v>
      </c>
      <c r="Z472">
        <v>11.5</v>
      </c>
      <c r="AA472">
        <v>3</v>
      </c>
      <c r="AB472">
        <v>0</v>
      </c>
    </row>
    <row r="473" spans="1:28">
      <c r="A473" s="3" t="s">
        <v>1885</v>
      </c>
      <c r="B473" t="s">
        <v>1894</v>
      </c>
      <c r="D473">
        <f>COUNTIF(PythonData!A130:C130,'Label to number'!$U$146)</f>
        <v>0</v>
      </c>
      <c r="E473">
        <f>VLOOKUP('Original Data'!U130,'Label to number'!$A$2:$B$11,2,FALSE)</f>
        <v>1</v>
      </c>
      <c r="F473">
        <f>LOG('Original Data'!V130,'Label to number'!$D$3)</f>
        <v>0.85973344056854151</v>
      </c>
      <c r="G473">
        <f>'Original Data'!V130</f>
        <v>70</v>
      </c>
      <c r="H473">
        <v>20</v>
      </c>
      <c r="I473">
        <v>10</v>
      </c>
      <c r="J473">
        <v>80</v>
      </c>
      <c r="K473">
        <v>15</v>
      </c>
      <c r="L473">
        <v>20</v>
      </c>
      <c r="M473">
        <v>200</v>
      </c>
      <c r="N473" t="s">
        <v>75</v>
      </c>
      <c r="O473">
        <f>VLOOKUP(N473,'Label to number'!$G$2:$H$29,2,FALSE)</f>
        <v>28</v>
      </c>
      <c r="P473" t="s">
        <v>490</v>
      </c>
      <c r="Q473">
        <v>55</v>
      </c>
      <c r="R473">
        <f>IF('Original Data'!AA130&gt;1200000,1,0)</f>
        <v>1</v>
      </c>
      <c r="S473">
        <f>'Original Data'!AA130</f>
        <v>1250000</v>
      </c>
      <c r="T473">
        <v>0.9</v>
      </c>
      <c r="U473" t="s">
        <v>491</v>
      </c>
      <c r="V473" t="s">
        <v>492</v>
      </c>
      <c r="W473">
        <v>50</v>
      </c>
      <c r="X473" t="s">
        <v>67</v>
      </c>
      <c r="Z473">
        <v>10</v>
      </c>
      <c r="AA473">
        <v>1</v>
      </c>
      <c r="AB473">
        <v>0</v>
      </c>
    </row>
    <row r="474" spans="1:28">
      <c r="A474" s="3" t="s">
        <v>1885</v>
      </c>
      <c r="B474" t="s">
        <v>1876</v>
      </c>
      <c r="C474" t="s">
        <v>1896</v>
      </c>
      <c r="D474">
        <f>COUNTIF(PythonData!A350:C350,'Label to number'!$U$146)</f>
        <v>0</v>
      </c>
      <c r="E474">
        <f>VLOOKUP('Original Data'!U350,'Label to number'!$A$2:$B$11,2,FALSE)</f>
        <v>4</v>
      </c>
      <c r="F474">
        <f>LOG('Original Data'!V350,'Label to number'!$D$3)</f>
        <v>0.85973344056854151</v>
      </c>
      <c r="G474">
        <f>'Original Data'!V350</f>
        <v>70</v>
      </c>
      <c r="H474">
        <v>20</v>
      </c>
      <c r="I474">
        <v>15</v>
      </c>
      <c r="J474">
        <v>80</v>
      </c>
      <c r="K474">
        <v>10</v>
      </c>
      <c r="L474">
        <v>55</v>
      </c>
      <c r="M474">
        <v>200</v>
      </c>
      <c r="N474" t="s">
        <v>75</v>
      </c>
      <c r="O474">
        <f>VLOOKUP(N474,'Label to number'!$G$2:$H$29,2,FALSE)</f>
        <v>28</v>
      </c>
      <c r="P474" t="s">
        <v>490</v>
      </c>
      <c r="Q474">
        <v>20</v>
      </c>
      <c r="R474">
        <f>IF('Original Data'!AA350&gt;1200000,1,0)</f>
        <v>0</v>
      </c>
      <c r="S474">
        <f>'Original Data'!AA350</f>
        <v>600000</v>
      </c>
      <c r="T474">
        <v>0.6</v>
      </c>
      <c r="U474" t="s">
        <v>1234</v>
      </c>
      <c r="V474" t="s">
        <v>1235</v>
      </c>
      <c r="W474">
        <v>50</v>
      </c>
      <c r="X474" t="s">
        <v>67</v>
      </c>
      <c r="Z474">
        <v>7.4</v>
      </c>
      <c r="AA474">
        <v>3</v>
      </c>
      <c r="AB474">
        <v>0</v>
      </c>
    </row>
    <row r="475" spans="1:28">
      <c r="A475" s="3" t="s">
        <v>1833</v>
      </c>
      <c r="B475" t="s">
        <v>1938</v>
      </c>
      <c r="C475" t="s">
        <v>1925</v>
      </c>
      <c r="D475">
        <f>COUNTIF(PythonData!A281:C281,'Label to number'!$U$146)</f>
        <v>0</v>
      </c>
      <c r="E475">
        <f>VLOOKUP('Original Data'!U281,'Label to number'!$A$2:$B$11,2,FALSE)</f>
        <v>4</v>
      </c>
      <c r="F475">
        <f>LOG('Original Data'!V281,'Label to number'!$D$3)</f>
        <v>0.71946688113708268</v>
      </c>
      <c r="G475">
        <f>'Original Data'!V281</f>
        <v>35</v>
      </c>
      <c r="H475">
        <v>28</v>
      </c>
      <c r="I475">
        <v>25</v>
      </c>
      <c r="J475">
        <v>40</v>
      </c>
      <c r="K475">
        <v>45</v>
      </c>
      <c r="L475">
        <v>35</v>
      </c>
      <c r="M475">
        <v>198</v>
      </c>
      <c r="N475" t="s">
        <v>147</v>
      </c>
      <c r="O475">
        <f>VLOOKUP(N475,'Label to number'!$G$2:$H$29,2,FALSE)</f>
        <v>27</v>
      </c>
      <c r="P475" t="s">
        <v>995</v>
      </c>
      <c r="Q475">
        <v>25</v>
      </c>
      <c r="R475">
        <f>IF('Original Data'!AA281&gt;1200000,1,0)</f>
        <v>1</v>
      </c>
      <c r="S475">
        <f>'Original Data'!AA281</f>
        <v>1250000</v>
      </c>
      <c r="T475">
        <v>0.4</v>
      </c>
      <c r="U475" t="s">
        <v>996</v>
      </c>
      <c r="V475" t="s">
        <v>997</v>
      </c>
      <c r="W475">
        <v>50</v>
      </c>
      <c r="X475" t="s">
        <v>266</v>
      </c>
      <c r="Y475" t="s">
        <v>168</v>
      </c>
      <c r="Z475">
        <v>6.6</v>
      </c>
      <c r="AA475">
        <v>3</v>
      </c>
      <c r="AB475">
        <v>0</v>
      </c>
    </row>
    <row r="476" spans="1:28">
      <c r="A476" s="3" t="s">
        <v>1777</v>
      </c>
      <c r="B476" t="s">
        <v>1778</v>
      </c>
      <c r="D476">
        <f>COUNTIF(PythonData!A11:C11,'Label to number'!$U$146)</f>
        <v>0</v>
      </c>
      <c r="E476">
        <f>VLOOKUP('Original Data'!U11,'Label to number'!$A$2:$B$11,2,FALSE)</f>
        <v>3</v>
      </c>
      <c r="F476">
        <f>LOG('Original Data'!V11,'Label to number'!$D$3)</f>
        <v>0.85973344056854151</v>
      </c>
      <c r="G476">
        <f>'Original Data'!V11</f>
        <v>70</v>
      </c>
      <c r="H476">
        <v>45</v>
      </c>
      <c r="I476">
        <v>30</v>
      </c>
      <c r="J476">
        <v>45</v>
      </c>
      <c r="K476">
        <v>20</v>
      </c>
      <c r="L476">
        <v>20</v>
      </c>
      <c r="M476">
        <v>195</v>
      </c>
      <c r="N476" t="s">
        <v>75</v>
      </c>
      <c r="O476">
        <f>VLOOKUP(N476,'Label to number'!$G$2:$H$29,2,FALSE)</f>
        <v>28</v>
      </c>
      <c r="P476" t="s">
        <v>76</v>
      </c>
      <c r="Q476">
        <v>35</v>
      </c>
      <c r="R476">
        <f>IF('Original Data'!AA11&gt;1200000,1,0)</f>
        <v>0</v>
      </c>
      <c r="S476">
        <f>'Original Data'!AA11</f>
        <v>1000000</v>
      </c>
      <c r="T476">
        <v>0.3</v>
      </c>
      <c r="U476" t="s">
        <v>77</v>
      </c>
      <c r="V476" t="s">
        <v>78</v>
      </c>
      <c r="W476">
        <v>50</v>
      </c>
      <c r="X476" t="s">
        <v>79</v>
      </c>
      <c r="Z476">
        <v>2.9</v>
      </c>
      <c r="AA476">
        <v>1</v>
      </c>
      <c r="AB476">
        <v>0</v>
      </c>
    </row>
    <row r="477" spans="1:28">
      <c r="A477" s="3" t="s">
        <v>1777</v>
      </c>
      <c r="B477" t="s">
        <v>1778</v>
      </c>
      <c r="D477">
        <f>COUNTIF(PythonData!A14:C14,'Label to number'!$U$146)</f>
        <v>0</v>
      </c>
      <c r="E477">
        <f>VLOOKUP('Original Data'!U14,'Label to number'!$A$2:$B$11,2,FALSE)</f>
        <v>3</v>
      </c>
      <c r="F477">
        <f>LOG('Original Data'!V14,'Label to number'!$D$3)</f>
        <v>0.85973344056854151</v>
      </c>
      <c r="G477">
        <f>'Original Data'!V14</f>
        <v>70</v>
      </c>
      <c r="H477">
        <v>40</v>
      </c>
      <c r="I477">
        <v>35</v>
      </c>
      <c r="J477">
        <v>50</v>
      </c>
      <c r="K477">
        <v>20</v>
      </c>
      <c r="L477">
        <v>20</v>
      </c>
      <c r="M477">
        <v>195</v>
      </c>
      <c r="N477" t="s">
        <v>75</v>
      </c>
      <c r="O477">
        <f>VLOOKUP(N477,'Label to number'!$G$2:$H$29,2,FALSE)</f>
        <v>28</v>
      </c>
      <c r="P477" t="s">
        <v>89</v>
      </c>
      <c r="Q477">
        <v>30</v>
      </c>
      <c r="R477">
        <f>IF('Original Data'!AA14&gt;1200000,1,0)</f>
        <v>0</v>
      </c>
      <c r="S477">
        <f>'Original Data'!AA14</f>
        <v>1000000</v>
      </c>
      <c r="T477">
        <v>0.3</v>
      </c>
      <c r="U477" t="s">
        <v>90</v>
      </c>
      <c r="V477" t="s">
        <v>91</v>
      </c>
      <c r="W477">
        <v>50</v>
      </c>
      <c r="X477" t="s">
        <v>79</v>
      </c>
      <c r="Y477" t="s">
        <v>47</v>
      </c>
      <c r="Z477">
        <v>3.2</v>
      </c>
      <c r="AA477">
        <v>1</v>
      </c>
      <c r="AB477">
        <v>0</v>
      </c>
    </row>
    <row r="478" spans="1:28">
      <c r="A478" s="3" t="s">
        <v>1777</v>
      </c>
      <c r="B478" t="s">
        <v>1778</v>
      </c>
      <c r="D478">
        <f>COUNTIF(PythonData!A266:C266,'Label to number'!$U$146)</f>
        <v>0</v>
      </c>
      <c r="E478">
        <f>VLOOKUP('Original Data'!U266,'Label to number'!$A$2:$B$11,2,FALSE)</f>
        <v>3</v>
      </c>
      <c r="F478">
        <f>LOG('Original Data'!V266,'Label to number'!$D$3)</f>
        <v>0.85973344056854151</v>
      </c>
      <c r="G478">
        <f>'Original Data'!V266</f>
        <v>70</v>
      </c>
      <c r="H478">
        <v>45</v>
      </c>
      <c r="I478">
        <v>45</v>
      </c>
      <c r="J478">
        <v>20</v>
      </c>
      <c r="K478">
        <v>20</v>
      </c>
      <c r="L478">
        <v>30</v>
      </c>
      <c r="M478">
        <v>195</v>
      </c>
      <c r="N478" t="s">
        <v>75</v>
      </c>
      <c r="O478">
        <f>VLOOKUP(N478,'Label to number'!$G$2:$H$29,2,FALSE)</f>
        <v>28</v>
      </c>
      <c r="P478" t="s">
        <v>76</v>
      </c>
      <c r="Q478">
        <v>35</v>
      </c>
      <c r="R478">
        <f>IF('Original Data'!AA266&gt;1200000,1,0)</f>
        <v>0</v>
      </c>
      <c r="S478">
        <f>'Original Data'!AA266</f>
        <v>1000000</v>
      </c>
      <c r="T478">
        <v>0.3</v>
      </c>
      <c r="U478" t="s">
        <v>947</v>
      </c>
      <c r="V478" t="s">
        <v>948</v>
      </c>
      <c r="W478">
        <v>50</v>
      </c>
      <c r="X478" t="s">
        <v>79</v>
      </c>
      <c r="Z478">
        <v>3.6</v>
      </c>
      <c r="AA478">
        <v>3</v>
      </c>
      <c r="AB478">
        <v>0</v>
      </c>
    </row>
    <row r="479" spans="1:28">
      <c r="A479" s="3" t="s">
        <v>1779</v>
      </c>
      <c r="B479" t="s">
        <v>1778</v>
      </c>
      <c r="D479">
        <f>COUNTIF(PythonData!A402:C402,'Label to number'!$U$146)</f>
        <v>0</v>
      </c>
      <c r="E479">
        <f>VLOOKUP('Original Data'!U402,'Label to number'!$A$2:$B$11,2,FALSE)</f>
        <v>3</v>
      </c>
      <c r="F479">
        <f>LOG('Original Data'!V402,'Label to number'!$D$3)</f>
        <v>0.85973344056854151</v>
      </c>
      <c r="G479">
        <f>'Original Data'!V402</f>
        <v>70</v>
      </c>
      <c r="H479">
        <v>37</v>
      </c>
      <c r="I479">
        <v>25</v>
      </c>
      <c r="J479">
        <v>25</v>
      </c>
      <c r="K479">
        <v>25</v>
      </c>
      <c r="L479">
        <v>41</v>
      </c>
      <c r="M479">
        <v>194</v>
      </c>
      <c r="N479" t="s">
        <v>75</v>
      </c>
      <c r="O479">
        <f>VLOOKUP(N479,'Label to number'!$G$2:$H$29,2,FALSE)</f>
        <v>28</v>
      </c>
      <c r="P479" t="s">
        <v>1413</v>
      </c>
      <c r="Q479">
        <v>41</v>
      </c>
      <c r="R479">
        <f>IF('Original Data'!AA402&gt;1200000,1,0)</f>
        <v>0</v>
      </c>
      <c r="S479">
        <f>'Original Data'!AA402</f>
        <v>1059860</v>
      </c>
      <c r="T479">
        <v>0.3</v>
      </c>
      <c r="U479" t="s">
        <v>1414</v>
      </c>
      <c r="V479" t="s">
        <v>1415</v>
      </c>
      <c r="W479">
        <v>50</v>
      </c>
      <c r="X479" t="s">
        <v>79</v>
      </c>
      <c r="Z479">
        <v>2.2000000000000002</v>
      </c>
      <c r="AA479">
        <v>4</v>
      </c>
      <c r="AB479">
        <v>0</v>
      </c>
    </row>
    <row r="480" spans="1:28">
      <c r="A480" s="3" t="s">
        <v>1851</v>
      </c>
      <c r="B480" t="s">
        <v>1916</v>
      </c>
      <c r="C480" t="s">
        <v>1917</v>
      </c>
      <c r="D480">
        <f>COUNTIF(PythonData!A299:C299,'Label to number'!$U$146)</f>
        <v>0</v>
      </c>
      <c r="E480">
        <f>VLOOKUP('Original Data'!U299,'Label to number'!$A$2:$B$11,2,FALSE)</f>
        <v>2</v>
      </c>
      <c r="F480">
        <f>LOG('Original Data'!V299,'Label to number'!$D$3)</f>
        <v>0.85973344056854151</v>
      </c>
      <c r="G480">
        <f>'Original Data'!V299</f>
        <v>70</v>
      </c>
      <c r="H480">
        <v>50</v>
      </c>
      <c r="I480">
        <v>20</v>
      </c>
      <c r="J480">
        <v>20</v>
      </c>
      <c r="K480">
        <v>20</v>
      </c>
      <c r="L480">
        <v>40</v>
      </c>
      <c r="M480">
        <v>190</v>
      </c>
      <c r="N480" t="s">
        <v>164</v>
      </c>
      <c r="O480">
        <f>VLOOKUP(N480,'Label to number'!$G$2:$H$29,2,FALSE)</f>
        <v>19</v>
      </c>
      <c r="P480" t="s">
        <v>1059</v>
      </c>
      <c r="Q480">
        <v>40</v>
      </c>
      <c r="R480">
        <f>IF('Original Data'!AA299&gt;1200000,1,0)</f>
        <v>0</v>
      </c>
      <c r="S480">
        <f>'Original Data'!AA299</f>
        <v>800000</v>
      </c>
      <c r="T480">
        <v>0.2</v>
      </c>
      <c r="U480" t="s">
        <v>1060</v>
      </c>
      <c r="V480" t="s">
        <v>1061</v>
      </c>
      <c r="W480">
        <v>24.6</v>
      </c>
      <c r="X480" t="s">
        <v>102</v>
      </c>
      <c r="Y480" t="s">
        <v>168</v>
      </c>
      <c r="Z480">
        <v>2</v>
      </c>
      <c r="AA480">
        <v>3</v>
      </c>
      <c r="AB480">
        <v>0</v>
      </c>
    </row>
    <row r="481" spans="1:28">
      <c r="A481" s="3" t="s">
        <v>1879</v>
      </c>
      <c r="B481" t="s">
        <v>1880</v>
      </c>
      <c r="D481">
        <f>COUNTIF(PythonData!A493:C493,'Label to number'!$U$146)</f>
        <v>0</v>
      </c>
      <c r="E481">
        <f>VLOOKUP('Original Data'!U493,'Label to number'!$A$2:$B$11,2,FALSE)</f>
        <v>10</v>
      </c>
      <c r="F481">
        <f>LOG('Original Data'!V493,'Label to number'!$D$3)</f>
        <v>0.93191084909710109</v>
      </c>
      <c r="G481">
        <f>'Original Data'!V493</f>
        <v>100</v>
      </c>
      <c r="H481">
        <v>100</v>
      </c>
      <c r="I481">
        <v>103</v>
      </c>
      <c r="J481">
        <v>127</v>
      </c>
      <c r="K481">
        <v>120</v>
      </c>
      <c r="L481">
        <v>75</v>
      </c>
      <c r="M481">
        <v>600</v>
      </c>
      <c r="N481" t="s">
        <v>42</v>
      </c>
      <c r="O481">
        <f>VLOOKUP(N481,'Label to number'!$G$2:$H$29,2,FALSE)</f>
        <v>5</v>
      </c>
      <c r="P481" t="s">
        <v>1718</v>
      </c>
      <c r="Q481">
        <v>75</v>
      </c>
      <c r="R481">
        <f>IF('Original Data'!AA493&gt;1200000,1,0)</f>
        <v>0</v>
      </c>
      <c r="S481">
        <f>'Original Data'!AA493</f>
        <v>1059860</v>
      </c>
      <c r="T481">
        <v>0.2</v>
      </c>
      <c r="U481" t="s">
        <v>1719</v>
      </c>
      <c r="V481" t="s">
        <v>1720</v>
      </c>
      <c r="X481" t="s">
        <v>46</v>
      </c>
      <c r="Y481" t="s">
        <v>46</v>
      </c>
      <c r="Z481">
        <v>2.1</v>
      </c>
      <c r="AA481">
        <v>4</v>
      </c>
      <c r="AB481">
        <v>1</v>
      </c>
    </row>
    <row r="482" spans="1:28">
      <c r="A482" s="3" t="s">
        <v>1905</v>
      </c>
      <c r="B482" t="s">
        <v>1798</v>
      </c>
      <c r="D482">
        <f>COUNTIF(PythonData!A145:C145,'Label to number'!$U$146)</f>
        <v>1</v>
      </c>
      <c r="E482">
        <f>VLOOKUP('Original Data'!U145,'Label to number'!$A$2:$B$11,2,FALSE)</f>
        <v>9</v>
      </c>
      <c r="F482">
        <f>LOG('Original Data'!V145,'Label to number'!$D$3)</f>
        <v>0.71946688113708268</v>
      </c>
      <c r="G482">
        <f>'Original Data'!V145</f>
        <v>35</v>
      </c>
      <c r="H482">
        <v>90</v>
      </c>
      <c r="I482">
        <v>85</v>
      </c>
      <c r="J482">
        <v>85</v>
      </c>
      <c r="K482">
        <v>95</v>
      </c>
      <c r="L482">
        <v>125</v>
      </c>
      <c r="M482">
        <v>580</v>
      </c>
      <c r="N482" t="s">
        <v>545</v>
      </c>
      <c r="O482">
        <f>VLOOKUP(N482,'Label to number'!$G$2:$H$29,2,FALSE)</f>
        <v>1</v>
      </c>
      <c r="P482" t="s">
        <v>546</v>
      </c>
      <c r="Q482">
        <v>100</v>
      </c>
      <c r="R482">
        <f>IF('Original Data'!AA145&gt;1200000,1,0)</f>
        <v>1</v>
      </c>
      <c r="S482">
        <f>'Original Data'!AA145</f>
        <v>1250000</v>
      </c>
      <c r="T482">
        <v>1.7</v>
      </c>
      <c r="U482" t="s">
        <v>547</v>
      </c>
      <c r="V482" t="s">
        <v>548</v>
      </c>
      <c r="X482" t="s">
        <v>143</v>
      </c>
      <c r="Y482" t="s">
        <v>62</v>
      </c>
      <c r="Z482">
        <v>55.4</v>
      </c>
      <c r="AA482">
        <v>1</v>
      </c>
      <c r="AB482">
        <v>1</v>
      </c>
    </row>
    <row r="483" spans="1:28">
      <c r="A483" s="3" t="s">
        <v>1905</v>
      </c>
      <c r="B483" t="s">
        <v>1868</v>
      </c>
      <c r="D483">
        <f>COUNTIF(PythonData!A146:C146,'Label to number'!$U$146)</f>
        <v>0</v>
      </c>
      <c r="E483">
        <f>VLOOKUP('Original Data'!U146,'Label to number'!$A$2:$B$11,2,FALSE)</f>
        <v>9</v>
      </c>
      <c r="F483">
        <f>LOG('Original Data'!V146,'Label to number'!$D$3)</f>
        <v>0.71946688113708268</v>
      </c>
      <c r="G483">
        <f>'Original Data'!V146</f>
        <v>35</v>
      </c>
      <c r="H483">
        <v>90</v>
      </c>
      <c r="I483">
        <v>90</v>
      </c>
      <c r="J483">
        <v>100</v>
      </c>
      <c r="K483">
        <v>125</v>
      </c>
      <c r="L483">
        <v>90</v>
      </c>
      <c r="M483">
        <v>580</v>
      </c>
      <c r="N483" t="s">
        <v>545</v>
      </c>
      <c r="O483">
        <f>VLOOKUP(N483,'Label to number'!$G$2:$H$29,2,FALSE)</f>
        <v>1</v>
      </c>
      <c r="P483" t="s">
        <v>474</v>
      </c>
      <c r="Q483">
        <v>85</v>
      </c>
      <c r="R483">
        <f>IF('Original Data'!AA146&gt;1200000,1,0)</f>
        <v>1</v>
      </c>
      <c r="S483">
        <f>'Original Data'!AA146</f>
        <v>1250000</v>
      </c>
      <c r="T483">
        <v>1.6</v>
      </c>
      <c r="U483" t="s">
        <v>550</v>
      </c>
      <c r="V483" t="s">
        <v>551</v>
      </c>
      <c r="X483" t="s">
        <v>134</v>
      </c>
      <c r="Y483" t="s">
        <v>62</v>
      </c>
      <c r="Z483">
        <v>52.6</v>
      </c>
      <c r="AA483">
        <v>1</v>
      </c>
      <c r="AB483">
        <v>1</v>
      </c>
    </row>
    <row r="484" spans="1:28">
      <c r="A484" s="3" t="s">
        <v>1905</v>
      </c>
      <c r="B484" t="s">
        <v>1844</v>
      </c>
      <c r="D484">
        <f>COUNTIF(PythonData!A147:C147,'Label to number'!$U$146)</f>
        <v>0</v>
      </c>
      <c r="E484">
        <f>VLOOKUP('Original Data'!U147,'Label to number'!$A$2:$B$11,2,FALSE)</f>
        <v>9</v>
      </c>
      <c r="F484">
        <f>LOG('Original Data'!V147,'Label to number'!$D$3)</f>
        <v>0.71946688113708268</v>
      </c>
      <c r="G484">
        <f>'Original Data'!V147</f>
        <v>35</v>
      </c>
      <c r="H484">
        <v>90</v>
      </c>
      <c r="I484">
        <v>100</v>
      </c>
      <c r="J484">
        <v>90</v>
      </c>
      <c r="K484">
        <v>125</v>
      </c>
      <c r="L484">
        <v>85</v>
      </c>
      <c r="M484">
        <v>580</v>
      </c>
      <c r="N484" t="s">
        <v>545</v>
      </c>
      <c r="O484">
        <f>VLOOKUP(N484,'Label to number'!$G$2:$H$29,2,FALSE)</f>
        <v>1</v>
      </c>
      <c r="P484" t="s">
        <v>57</v>
      </c>
      <c r="Q484">
        <v>90</v>
      </c>
      <c r="R484">
        <f>IF('Original Data'!AA147&gt;1200000,1,0)</f>
        <v>1</v>
      </c>
      <c r="S484">
        <f>'Original Data'!AA147</f>
        <v>1250000</v>
      </c>
      <c r="T484">
        <v>2</v>
      </c>
      <c r="U484" t="s">
        <v>553</v>
      </c>
      <c r="V484" t="s">
        <v>554</v>
      </c>
      <c r="X484" t="s">
        <v>56</v>
      </c>
      <c r="Y484" t="s">
        <v>62</v>
      </c>
      <c r="Z484">
        <v>60</v>
      </c>
      <c r="AA484">
        <v>1</v>
      </c>
      <c r="AB484">
        <v>1</v>
      </c>
    </row>
    <row r="485" spans="1:28">
      <c r="A485" s="3" t="s">
        <v>1905</v>
      </c>
      <c r="B485" t="s">
        <v>1834</v>
      </c>
      <c r="D485">
        <f>COUNTIF(PythonData!A244:C244,'Label to number'!$U$146)</f>
        <v>0</v>
      </c>
      <c r="E485">
        <f>VLOOKUP('Original Data'!U244,'Label to number'!$A$2:$B$11,2,FALSE)</f>
        <v>9</v>
      </c>
      <c r="F485">
        <f>LOG('Original Data'!V244,'Label to number'!$D$3)</f>
        <v>0.71946688113708268</v>
      </c>
      <c r="G485">
        <f>'Original Data'!V244</f>
        <v>35</v>
      </c>
      <c r="H485">
        <v>90</v>
      </c>
      <c r="I485">
        <v>85</v>
      </c>
      <c r="J485">
        <v>115</v>
      </c>
      <c r="K485">
        <v>115</v>
      </c>
      <c r="L485">
        <v>100</v>
      </c>
      <c r="M485">
        <v>580</v>
      </c>
      <c r="N485" t="s">
        <v>545</v>
      </c>
      <c r="O485">
        <f>VLOOKUP(N485,'Label to number'!$G$2:$H$29,2,FALSE)</f>
        <v>1</v>
      </c>
      <c r="P485" t="s">
        <v>876</v>
      </c>
      <c r="Q485">
        <v>75</v>
      </c>
      <c r="R485">
        <f>IF('Original Data'!AA244&gt;1200000,1,0)</f>
        <v>1</v>
      </c>
      <c r="S485">
        <f>'Original Data'!AA244</f>
        <v>1250000</v>
      </c>
      <c r="T485">
        <v>1.9</v>
      </c>
      <c r="U485" t="s">
        <v>877</v>
      </c>
      <c r="V485" t="s">
        <v>878</v>
      </c>
      <c r="X485" t="s">
        <v>134</v>
      </c>
      <c r="Z485">
        <v>178</v>
      </c>
      <c r="AA485">
        <v>2</v>
      </c>
      <c r="AB485">
        <v>1</v>
      </c>
    </row>
    <row r="486" spans="1:28">
      <c r="A486" s="3" t="s">
        <v>1905</v>
      </c>
      <c r="B486" t="s">
        <v>1834</v>
      </c>
      <c r="D486">
        <f>COUNTIF(PythonData!A245:C245,'Label to number'!$U$146)</f>
        <v>0</v>
      </c>
      <c r="E486">
        <f>VLOOKUP('Original Data'!U245,'Label to number'!$A$2:$B$11,2,FALSE)</f>
        <v>9</v>
      </c>
      <c r="F486">
        <f>LOG('Original Data'!V245,'Label to number'!$D$3)</f>
        <v>0.71946688113708268</v>
      </c>
      <c r="G486">
        <f>'Original Data'!V245</f>
        <v>35</v>
      </c>
      <c r="H486">
        <v>115</v>
      </c>
      <c r="I486">
        <v>115</v>
      </c>
      <c r="J486">
        <v>100</v>
      </c>
      <c r="K486">
        <v>90</v>
      </c>
      <c r="L486">
        <v>75</v>
      </c>
      <c r="M486">
        <v>580</v>
      </c>
      <c r="N486" t="s">
        <v>545</v>
      </c>
      <c r="O486">
        <f>VLOOKUP(N486,'Label to number'!$G$2:$H$29,2,FALSE)</f>
        <v>1</v>
      </c>
      <c r="P486" t="s">
        <v>585</v>
      </c>
      <c r="Q486">
        <v>85</v>
      </c>
      <c r="R486">
        <f>IF('Original Data'!AA245&gt;1200000,1,0)</f>
        <v>1</v>
      </c>
      <c r="S486">
        <f>'Original Data'!AA245</f>
        <v>1250000</v>
      </c>
      <c r="T486">
        <v>2.1</v>
      </c>
      <c r="U486" t="s">
        <v>879</v>
      </c>
      <c r="V486" t="s">
        <v>880</v>
      </c>
      <c r="X486" t="s">
        <v>56</v>
      </c>
      <c r="Z486">
        <v>198</v>
      </c>
      <c r="AA486">
        <v>2</v>
      </c>
      <c r="AB486">
        <v>1</v>
      </c>
    </row>
    <row r="487" spans="1:28">
      <c r="A487" s="3" t="s">
        <v>1905</v>
      </c>
      <c r="B487" t="s">
        <v>1834</v>
      </c>
      <c r="D487">
        <f>COUNTIF(PythonData!A246:C246,'Label to number'!$U$146)</f>
        <v>1</v>
      </c>
      <c r="E487">
        <f>VLOOKUP('Original Data'!U246,'Label to number'!$A$2:$B$11,2,FALSE)</f>
        <v>9</v>
      </c>
      <c r="F487">
        <f>LOG('Original Data'!V246,'Label to number'!$D$3)</f>
        <v>0.71946688113708268</v>
      </c>
      <c r="G487">
        <f>'Original Data'!V246</f>
        <v>35</v>
      </c>
      <c r="H487">
        <v>100</v>
      </c>
      <c r="I487">
        <v>75</v>
      </c>
      <c r="J487">
        <v>85</v>
      </c>
      <c r="K487">
        <v>90</v>
      </c>
      <c r="L487">
        <v>115</v>
      </c>
      <c r="M487">
        <v>580</v>
      </c>
      <c r="N487" t="s">
        <v>545</v>
      </c>
      <c r="O487">
        <f>VLOOKUP(N487,'Label to number'!$G$2:$H$29,2,FALSE)</f>
        <v>1</v>
      </c>
      <c r="P487" t="s">
        <v>881</v>
      </c>
      <c r="Q487">
        <v>115</v>
      </c>
      <c r="R487">
        <f>IF('Original Data'!AA246&gt;1200000,1,0)</f>
        <v>1</v>
      </c>
      <c r="S487">
        <f>'Original Data'!AA246</f>
        <v>1250000</v>
      </c>
      <c r="T487">
        <v>2</v>
      </c>
      <c r="U487" t="s">
        <v>882</v>
      </c>
      <c r="V487" t="s">
        <v>883</v>
      </c>
      <c r="X487" t="s">
        <v>67</v>
      </c>
      <c r="Z487">
        <v>187</v>
      </c>
      <c r="AA487">
        <v>2</v>
      </c>
      <c r="AB487">
        <v>1</v>
      </c>
    </row>
    <row r="488" spans="1:28">
      <c r="A488" s="3" t="s">
        <v>1839</v>
      </c>
      <c r="B488" t="s">
        <v>1842</v>
      </c>
      <c r="D488">
        <f>COUNTIF(PythonData!A378:C378,'Label to number'!$U$146)</f>
        <v>1</v>
      </c>
      <c r="E488">
        <f>VLOOKUP('Original Data'!U378,'Label to number'!$A$2:$B$11,2,FALSE)</f>
        <v>9</v>
      </c>
      <c r="F488">
        <f>LOG('Original Data'!V378,'Label to number'!$D$3)</f>
        <v>0.71946688113708268</v>
      </c>
      <c r="G488">
        <f>'Original Data'!V378</f>
        <v>35</v>
      </c>
      <c r="H488">
        <v>80</v>
      </c>
      <c r="I488">
        <v>100</v>
      </c>
      <c r="J488">
        <v>50</v>
      </c>
      <c r="K488">
        <v>50</v>
      </c>
      <c r="L488">
        <v>100</v>
      </c>
      <c r="M488">
        <v>580</v>
      </c>
      <c r="N488" t="s">
        <v>545</v>
      </c>
      <c r="O488">
        <f>VLOOKUP(N488,'Label to number'!$G$2:$H$29,2,FALSE)</f>
        <v>1</v>
      </c>
      <c r="P488" t="s">
        <v>1333</v>
      </c>
      <c r="Q488">
        <v>200</v>
      </c>
      <c r="R488">
        <f>IF('Original Data'!AA378&gt;1200000,1,0)</f>
        <v>1</v>
      </c>
      <c r="S488">
        <f>'Original Data'!AA378</f>
        <v>1250000</v>
      </c>
      <c r="T488">
        <v>1.7</v>
      </c>
      <c r="U488" t="s">
        <v>1334</v>
      </c>
      <c r="V488" t="s">
        <v>1335</v>
      </c>
      <c r="X488" t="s">
        <v>300</v>
      </c>
      <c r="Z488">
        <v>230</v>
      </c>
      <c r="AA488">
        <v>3</v>
      </c>
      <c r="AB488">
        <v>1</v>
      </c>
    </row>
    <row r="489" spans="1:28">
      <c r="A489" s="3" t="s">
        <v>1839</v>
      </c>
      <c r="B489" t="s">
        <v>1853</v>
      </c>
      <c r="D489">
        <f>COUNTIF(PythonData!A379:C379,'Label to number'!$U$146)</f>
        <v>0</v>
      </c>
      <c r="E489">
        <f>VLOOKUP('Original Data'!U379,'Label to number'!$A$2:$B$11,2,FALSE)</f>
        <v>9</v>
      </c>
      <c r="F489">
        <f>LOG('Original Data'!V379,'Label to number'!$D$3)</f>
        <v>0.71946688113708268</v>
      </c>
      <c r="G489">
        <f>'Original Data'!V379</f>
        <v>35</v>
      </c>
      <c r="H489">
        <v>80</v>
      </c>
      <c r="I489">
        <v>50</v>
      </c>
      <c r="J489">
        <v>50</v>
      </c>
      <c r="K489">
        <v>100</v>
      </c>
      <c r="L489">
        <v>200</v>
      </c>
      <c r="M489">
        <v>580</v>
      </c>
      <c r="N489" t="s">
        <v>545</v>
      </c>
      <c r="O489">
        <f>VLOOKUP(N489,'Label to number'!$G$2:$H$29,2,FALSE)</f>
        <v>1</v>
      </c>
      <c r="P489" t="s">
        <v>1337</v>
      </c>
      <c r="Q489">
        <v>100</v>
      </c>
      <c r="R489">
        <f>IF('Original Data'!AA379&gt;1200000,1,0)</f>
        <v>1</v>
      </c>
      <c r="S489">
        <f>'Original Data'!AA379</f>
        <v>1250000</v>
      </c>
      <c r="T489">
        <v>1.8</v>
      </c>
      <c r="U489" t="s">
        <v>1338</v>
      </c>
      <c r="V489" t="s">
        <v>1339</v>
      </c>
      <c r="X489" t="s">
        <v>143</v>
      </c>
      <c r="Z489">
        <v>175</v>
      </c>
      <c r="AA489">
        <v>3</v>
      </c>
      <c r="AB489">
        <v>1</v>
      </c>
    </row>
    <row r="490" spans="1:28">
      <c r="A490" s="3" t="s">
        <v>1812</v>
      </c>
      <c r="B490" t="s">
        <v>1774</v>
      </c>
      <c r="C490" t="s">
        <v>1850</v>
      </c>
      <c r="D490">
        <f>COUNTIF(PythonData!A192:C192,'Label to number'!$U$146)</f>
        <v>0</v>
      </c>
      <c r="E490">
        <f>VLOOKUP('Original Data'!U192,'Label to number'!$A$2:$B$11,2,FALSE)</f>
        <v>4</v>
      </c>
      <c r="F490">
        <f>LOG('Original Data'!V192,'Label to number'!$D$3)</f>
        <v>0.85973344056854151</v>
      </c>
      <c r="G490">
        <f>'Original Data'!V192</f>
        <v>70</v>
      </c>
      <c r="H490">
        <v>30</v>
      </c>
      <c r="I490">
        <v>30</v>
      </c>
      <c r="J490">
        <v>30</v>
      </c>
      <c r="K490">
        <v>30</v>
      </c>
      <c r="L490">
        <v>30</v>
      </c>
      <c r="M490">
        <v>180</v>
      </c>
      <c r="N490" t="s">
        <v>147</v>
      </c>
      <c r="O490">
        <f>VLOOKUP(N490,'Label to number'!$G$2:$H$29,2,FALSE)</f>
        <v>27</v>
      </c>
      <c r="P490" t="s">
        <v>43</v>
      </c>
      <c r="Q490">
        <v>30</v>
      </c>
      <c r="R490">
        <f>IF('Original Data'!AA192&gt;1200000,1,0)</f>
        <v>0</v>
      </c>
      <c r="S490">
        <f>'Original Data'!AA192</f>
        <v>1059860</v>
      </c>
      <c r="T490">
        <v>0.3</v>
      </c>
      <c r="U490" t="s">
        <v>696</v>
      </c>
      <c r="V490" t="s">
        <v>697</v>
      </c>
      <c r="W490">
        <v>50</v>
      </c>
      <c r="X490" t="s">
        <v>46</v>
      </c>
      <c r="Z490">
        <v>1.8</v>
      </c>
      <c r="AA490">
        <v>2</v>
      </c>
      <c r="AB490">
        <v>0</v>
      </c>
    </row>
    <row r="491" spans="1:28">
      <c r="A491" s="3" t="s">
        <v>1839</v>
      </c>
      <c r="B491" t="s">
        <v>1929</v>
      </c>
      <c r="D491">
        <f>COUNTIF(PythonData!A380:C380,'Label to number'!$U$146)</f>
        <v>0</v>
      </c>
      <c r="E491">
        <f>VLOOKUP('Original Data'!U380,'Label to number'!$A$2:$B$11,2,FALSE)</f>
        <v>9</v>
      </c>
      <c r="F491">
        <f>LOG('Original Data'!V380,'Label to number'!$D$3)</f>
        <v>0.71946688113708268</v>
      </c>
      <c r="G491">
        <f>'Original Data'!V380</f>
        <v>35</v>
      </c>
      <c r="H491">
        <v>80</v>
      </c>
      <c r="I491">
        <v>75</v>
      </c>
      <c r="J491">
        <v>50</v>
      </c>
      <c r="K491">
        <v>75</v>
      </c>
      <c r="L491">
        <v>150</v>
      </c>
      <c r="M491">
        <v>580</v>
      </c>
      <c r="N491" t="s">
        <v>545</v>
      </c>
      <c r="O491">
        <f>VLOOKUP(N491,'Label to number'!$G$2:$H$29,2,FALSE)</f>
        <v>1</v>
      </c>
      <c r="P491" t="s">
        <v>1340</v>
      </c>
      <c r="Q491">
        <v>150</v>
      </c>
      <c r="R491">
        <f>IF('Original Data'!AA380&gt;1200000,1,0)</f>
        <v>1</v>
      </c>
      <c r="S491">
        <f>'Original Data'!AA380</f>
        <v>1250000</v>
      </c>
      <c r="T491">
        <v>1.9</v>
      </c>
      <c r="U491" t="s">
        <v>1341</v>
      </c>
      <c r="V491" t="s">
        <v>1342</v>
      </c>
      <c r="X491" t="s">
        <v>323</v>
      </c>
      <c r="Z491">
        <v>205</v>
      </c>
      <c r="AA491">
        <v>3</v>
      </c>
      <c r="AB491">
        <v>1</v>
      </c>
    </row>
    <row r="492" spans="1:28">
      <c r="A492" s="3" t="s">
        <v>1860</v>
      </c>
      <c r="D492">
        <f>COUNTIF(PythonData!A481:C481,'Label to number'!$U$146)</f>
        <v>0</v>
      </c>
      <c r="E492">
        <f>VLOOKUP('Original Data'!U481,'Label to number'!$A$2:$B$11,2,FALSE)</f>
        <v>9</v>
      </c>
      <c r="F492">
        <f>LOG('Original Data'!V481,'Label to number'!$D$3)</f>
        <v>1</v>
      </c>
      <c r="G492">
        <f>'Original Data'!V481</f>
        <v>140</v>
      </c>
      <c r="H492">
        <v>75</v>
      </c>
      <c r="I492">
        <v>75</v>
      </c>
      <c r="J492">
        <v>95</v>
      </c>
      <c r="K492">
        <v>75</v>
      </c>
      <c r="L492">
        <v>130</v>
      </c>
      <c r="M492">
        <v>580</v>
      </c>
      <c r="N492" t="s">
        <v>545</v>
      </c>
      <c r="O492">
        <f>VLOOKUP(N492,'Label to number'!$G$2:$H$29,2,FALSE)</f>
        <v>1</v>
      </c>
      <c r="P492" t="s">
        <v>1676</v>
      </c>
      <c r="Q492">
        <v>130</v>
      </c>
      <c r="R492">
        <f>IF('Original Data'!AA481&gt;1200000,1,0)</f>
        <v>1</v>
      </c>
      <c r="S492">
        <f>'Original Data'!AA481</f>
        <v>1250000</v>
      </c>
      <c r="T492">
        <v>0.3</v>
      </c>
      <c r="U492" t="s">
        <v>1677</v>
      </c>
      <c r="V492" t="s">
        <v>1678</v>
      </c>
      <c r="X492" t="s">
        <v>266</v>
      </c>
      <c r="Z492">
        <v>0.3</v>
      </c>
      <c r="AA492">
        <v>4</v>
      </c>
      <c r="AB492">
        <v>1</v>
      </c>
    </row>
    <row r="493" spans="1:28">
      <c r="A493" s="3" t="s">
        <v>1860</v>
      </c>
      <c r="D493">
        <f>COUNTIF(PythonData!A482:C482,'Label to number'!$U$146)</f>
        <v>1</v>
      </c>
      <c r="E493">
        <f>VLOOKUP('Original Data'!U482,'Label to number'!$A$2:$B$11,2,FALSE)</f>
        <v>9</v>
      </c>
      <c r="F493">
        <f>LOG('Original Data'!V482,'Label to number'!$D$3)</f>
        <v>1</v>
      </c>
      <c r="G493">
        <f>'Original Data'!V482</f>
        <v>140</v>
      </c>
      <c r="H493">
        <v>80</v>
      </c>
      <c r="I493">
        <v>105</v>
      </c>
      <c r="J493">
        <v>80</v>
      </c>
      <c r="K493">
        <v>105</v>
      </c>
      <c r="L493">
        <v>105</v>
      </c>
      <c r="M493">
        <v>580</v>
      </c>
      <c r="N493" t="s">
        <v>545</v>
      </c>
      <c r="O493">
        <f>VLOOKUP(N493,'Label to number'!$G$2:$H$29,2,FALSE)</f>
        <v>1</v>
      </c>
      <c r="P493" t="s">
        <v>998</v>
      </c>
      <c r="Q493">
        <v>105</v>
      </c>
      <c r="R493">
        <f>IF('Original Data'!AA482&gt;1200000,1,0)</f>
        <v>1</v>
      </c>
      <c r="S493">
        <f>'Original Data'!AA482</f>
        <v>1250000</v>
      </c>
      <c r="T493">
        <v>0.3</v>
      </c>
      <c r="U493" t="s">
        <v>1679</v>
      </c>
      <c r="V493" t="s">
        <v>1680</v>
      </c>
      <c r="X493" t="s">
        <v>266</v>
      </c>
      <c r="Z493">
        <v>0.3</v>
      </c>
      <c r="AA493">
        <v>4</v>
      </c>
      <c r="AB493">
        <v>1</v>
      </c>
    </row>
    <row r="494" spans="1:28">
      <c r="A494" s="3" t="s">
        <v>1860</v>
      </c>
      <c r="D494">
        <f>COUNTIF(PythonData!A483:C483,'Label to number'!$U$146)</f>
        <v>1</v>
      </c>
      <c r="E494">
        <f>VLOOKUP('Original Data'!U483,'Label to number'!$A$2:$B$11,2,FALSE)</f>
        <v>9</v>
      </c>
      <c r="F494">
        <f>LOG('Original Data'!V483,'Label to number'!$D$3)</f>
        <v>1</v>
      </c>
      <c r="G494">
        <f>'Original Data'!V483</f>
        <v>140</v>
      </c>
      <c r="H494">
        <v>75</v>
      </c>
      <c r="I494">
        <v>125</v>
      </c>
      <c r="J494">
        <v>115</v>
      </c>
      <c r="K494">
        <v>125</v>
      </c>
      <c r="L494">
        <v>70</v>
      </c>
      <c r="M494">
        <v>580</v>
      </c>
      <c r="N494" t="s">
        <v>545</v>
      </c>
      <c r="O494">
        <f>VLOOKUP(N494,'Label to number'!$G$2:$H$29,2,FALSE)</f>
        <v>1</v>
      </c>
      <c r="P494" t="s">
        <v>1681</v>
      </c>
      <c r="Q494">
        <v>70</v>
      </c>
      <c r="R494">
        <f>IF('Original Data'!AA483&gt;1200000,1,0)</f>
        <v>1</v>
      </c>
      <c r="S494">
        <f>'Original Data'!AA483</f>
        <v>1250000</v>
      </c>
      <c r="T494">
        <v>0.3</v>
      </c>
      <c r="U494" t="s">
        <v>1682</v>
      </c>
      <c r="V494" t="s">
        <v>1683</v>
      </c>
      <c r="X494" t="s">
        <v>266</v>
      </c>
      <c r="Z494">
        <v>0.3</v>
      </c>
      <c r="AA494">
        <v>4</v>
      </c>
      <c r="AB494">
        <v>1</v>
      </c>
    </row>
  </sheetData>
  <autoFilter ref="A1:AB494" xr:uid="{678A27F5-6E1A-4828-8EF5-E4AC9EE7A3C6}">
    <sortState xmlns:xlrd2="http://schemas.microsoft.com/office/spreadsheetml/2017/richdata2" ref="A2:AB490">
      <sortCondition descending="1" ref="M1:M494"/>
    </sortState>
  </autoFilter>
  <pageMargins left="0.7" right="0.7" top="0.75" bottom="0.75" header="0.3" footer="0.3"/>
  <pageSetup paperSize="9" orientation="portrait" r:id="rId1"/>
  <headerFooter>
    <oddHeader>&amp;L&amp;"Calibri"&amp;12&amp;K03C03COpenbaar-Public&amp;1#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47B5E-5490-44AB-A9FD-AB52D3E7F2DC}">
  <dimension ref="B1:T160"/>
  <sheetViews>
    <sheetView topLeftCell="F82" workbookViewId="0">
      <selection activeCell="J98" sqref="J98"/>
    </sheetView>
  </sheetViews>
  <sheetFormatPr defaultRowHeight="14.5"/>
  <cols>
    <col min="2" max="2" width="13.1796875" bestFit="1" customWidth="1"/>
    <col min="3" max="3" width="19.1796875" bestFit="1" customWidth="1"/>
    <col min="4" max="4" width="23.453125" bestFit="1" customWidth="1"/>
    <col min="5" max="5" width="12" bestFit="1" customWidth="1"/>
    <col min="10" max="10" width="19.26953125" bestFit="1" customWidth="1"/>
    <col min="11" max="11" width="10.1796875" bestFit="1" customWidth="1"/>
    <col min="14" max="14" width="12" bestFit="1" customWidth="1"/>
    <col min="16" max="16" width="13.54296875" customWidth="1"/>
    <col min="17" max="17" width="12" bestFit="1" customWidth="1"/>
  </cols>
  <sheetData>
    <row r="1" spans="2:17">
      <c r="J1" s="22" t="s">
        <v>2011</v>
      </c>
      <c r="K1" s="22"/>
      <c r="L1" s="22"/>
    </row>
    <row r="2" spans="2:17">
      <c r="B2" s="6" t="s">
        <v>2004</v>
      </c>
      <c r="C2" t="s">
        <v>2006</v>
      </c>
      <c r="D2" t="s">
        <v>2010</v>
      </c>
      <c r="E2" t="s">
        <v>1727</v>
      </c>
      <c r="F2" t="s">
        <v>2006</v>
      </c>
      <c r="K2" t="s">
        <v>2007</v>
      </c>
      <c r="L2" t="s">
        <v>2008</v>
      </c>
      <c r="M2" t="s">
        <v>2012</v>
      </c>
      <c r="N2" t="s">
        <v>2020</v>
      </c>
      <c r="O2" t="s">
        <v>2013</v>
      </c>
      <c r="P2" t="s">
        <v>2014</v>
      </c>
    </row>
    <row r="3" spans="2:17">
      <c r="B3" s="7">
        <v>1</v>
      </c>
      <c r="C3" s="8">
        <v>0</v>
      </c>
      <c r="D3" s="8">
        <v>2</v>
      </c>
      <c r="E3" s="7" t="s">
        <v>267</v>
      </c>
      <c r="F3" s="8">
        <v>0</v>
      </c>
      <c r="J3" t="s">
        <v>2009</v>
      </c>
      <c r="K3">
        <v>34</v>
      </c>
      <c r="L3">
        <f>M3-K3</f>
        <v>21966</v>
      </c>
      <c r="M3">
        <v>22000</v>
      </c>
      <c r="N3" s="9">
        <f>(K3/M3) * (K3/M3)</f>
        <v>2.3884297520661154E-6</v>
      </c>
      <c r="O3" s="9">
        <f>(L3/M3) * (L3/M3)</f>
        <v>0.99691147933884305</v>
      </c>
      <c r="P3" s="10">
        <f>1-O3-N3</f>
        <v>3.0861322314048797E-3</v>
      </c>
    </row>
    <row r="4" spans="2:17">
      <c r="B4" s="7">
        <v>2</v>
      </c>
      <c r="C4" s="8">
        <v>2</v>
      </c>
      <c r="D4" s="8">
        <v>19</v>
      </c>
      <c r="E4" s="7" t="s">
        <v>81</v>
      </c>
      <c r="F4" s="8">
        <v>0</v>
      </c>
      <c r="K4">
        <v>8000</v>
      </c>
      <c r="L4">
        <f>M4-K4</f>
        <v>14000</v>
      </c>
      <c r="M4">
        <v>22000</v>
      </c>
      <c r="N4" s="9">
        <f>(K4/M4) * (K4/M4)</f>
        <v>0.13223140495867769</v>
      </c>
      <c r="O4" s="9">
        <f>(L4/M4) * (L4/M4)</f>
        <v>0.4049586776859504</v>
      </c>
      <c r="P4" s="10">
        <f>1-O4-N4</f>
        <v>0.46280991735537191</v>
      </c>
    </row>
    <row r="5" spans="2:17">
      <c r="B5" s="7">
        <v>3</v>
      </c>
      <c r="C5" s="8">
        <v>0</v>
      </c>
      <c r="D5" s="8">
        <v>73</v>
      </c>
      <c r="E5" s="7" t="s">
        <v>1133</v>
      </c>
      <c r="F5" s="8">
        <v>0</v>
      </c>
    </row>
    <row r="6" spans="2:17">
      <c r="B6" s="7">
        <v>4</v>
      </c>
      <c r="C6" s="8">
        <v>0</v>
      </c>
      <c r="D6" s="8">
        <v>271</v>
      </c>
      <c r="E6" s="7" t="s">
        <v>113</v>
      </c>
      <c r="F6" s="8">
        <v>0</v>
      </c>
      <c r="J6" s="16" t="s">
        <v>2015</v>
      </c>
      <c r="K6" s="16" t="s">
        <v>2018</v>
      </c>
      <c r="L6" s="16" t="s">
        <v>2019</v>
      </c>
      <c r="M6" s="16"/>
      <c r="N6" s="16"/>
      <c r="O6" s="16"/>
      <c r="P6" s="16" t="s">
        <v>2021</v>
      </c>
      <c r="Q6" s="16" t="s">
        <v>2036</v>
      </c>
    </row>
    <row r="7" spans="2:17">
      <c r="B7" s="7">
        <v>5</v>
      </c>
      <c r="C7" s="8">
        <v>0</v>
      </c>
      <c r="D7" s="8">
        <v>41</v>
      </c>
      <c r="E7" s="7" t="s">
        <v>1543</v>
      </c>
      <c r="F7" s="8">
        <v>0</v>
      </c>
      <c r="J7" s="16" t="s">
        <v>2016</v>
      </c>
      <c r="K7" s="16">
        <v>13</v>
      </c>
      <c r="L7" s="17">
        <v>6</v>
      </c>
      <c r="M7" s="16">
        <f>L7+K7</f>
        <v>19</v>
      </c>
      <c r="N7" s="18">
        <f>(K7/M7) * (K7/M7)</f>
        <v>0.46814404432132967</v>
      </c>
      <c r="O7" s="18">
        <f>(L7/M7) * (L7/M7)</f>
        <v>9.9722991689750684E-2</v>
      </c>
      <c r="P7" s="19">
        <f>1-O7-N7</f>
        <v>0.4321329639889197</v>
      </c>
      <c r="Q7" s="23">
        <f>(M7/$M$3*P7)+(M8/$M$3*P8)</f>
        <v>2.2804727614911765E-3</v>
      </c>
    </row>
    <row r="8" spans="2:17">
      <c r="B8" s="7">
        <v>6</v>
      </c>
      <c r="C8" s="8">
        <v>0</v>
      </c>
      <c r="D8" s="8">
        <v>17</v>
      </c>
      <c r="E8" s="7" t="s">
        <v>1577</v>
      </c>
      <c r="F8" s="8">
        <v>0</v>
      </c>
      <c r="J8" s="16" t="s">
        <v>2017</v>
      </c>
      <c r="K8" s="16">
        <f>34-K7</f>
        <v>21</v>
      </c>
      <c r="L8" s="17">
        <f>M3-L7-K7-K8</f>
        <v>21960</v>
      </c>
      <c r="M8" s="16">
        <f>L8+K8</f>
        <v>21981</v>
      </c>
      <c r="N8" s="18">
        <f>(K8/M8) * (K8/M8)</f>
        <v>9.1273288263080314E-7</v>
      </c>
      <c r="O8" s="18">
        <f>(L8/M8) * (L8/M8)</f>
        <v>0.99809017163830083</v>
      </c>
      <c r="P8" s="20">
        <f>1-O8-N8</f>
        <v>1.9089156288165422E-3</v>
      </c>
      <c r="Q8" s="23"/>
    </row>
    <row r="9" spans="2:17">
      <c r="B9" s="7">
        <v>7</v>
      </c>
      <c r="C9" s="8">
        <v>0</v>
      </c>
      <c r="D9" s="8">
        <v>12</v>
      </c>
      <c r="E9" s="7" t="s">
        <v>1538</v>
      </c>
      <c r="F9" s="8">
        <v>0</v>
      </c>
    </row>
    <row r="10" spans="2:17">
      <c r="B10" s="7">
        <v>8</v>
      </c>
      <c r="C10" s="8">
        <v>0</v>
      </c>
      <c r="D10" s="8">
        <v>26</v>
      </c>
      <c r="E10" s="7" t="s">
        <v>164</v>
      </c>
      <c r="F10" s="8">
        <v>0</v>
      </c>
      <c r="J10" t="s">
        <v>2028</v>
      </c>
    </row>
    <row r="11" spans="2:17">
      <c r="B11" s="7">
        <v>9</v>
      </c>
      <c r="C11" s="8">
        <v>12</v>
      </c>
      <c r="D11" s="8">
        <v>12</v>
      </c>
      <c r="E11" s="7" t="s">
        <v>1210</v>
      </c>
      <c r="F11" s="8">
        <v>0</v>
      </c>
      <c r="J11" t="s">
        <v>2016</v>
      </c>
      <c r="K11">
        <v>31</v>
      </c>
      <c r="L11">
        <v>114</v>
      </c>
      <c r="M11">
        <f>L11+K11</f>
        <v>145</v>
      </c>
      <c r="N11" s="9">
        <f>(K11/M11) * (K11/M11)</f>
        <v>4.5707491082045186E-2</v>
      </c>
      <c r="O11" s="9">
        <f>(L11/M11) * (L11/M11)</f>
        <v>0.6181212841854935</v>
      </c>
      <c r="P11" s="10">
        <f>1-O11-N11</f>
        <v>0.3361712247324613</v>
      </c>
      <c r="Q11" s="21">
        <f>(M11/$M$3*P11)+(M12/$M$3*P12)</f>
        <v>2.4883638170931366E-3</v>
      </c>
    </row>
    <row r="12" spans="2:17">
      <c r="B12" s="7">
        <v>10</v>
      </c>
      <c r="C12" s="8">
        <v>20</v>
      </c>
      <c r="D12" s="8">
        <v>20</v>
      </c>
      <c r="E12" s="7" t="s">
        <v>180</v>
      </c>
      <c r="F12" s="8">
        <v>0</v>
      </c>
      <c r="J12" t="s">
        <v>2017</v>
      </c>
      <c r="K12">
        <v>3</v>
      </c>
      <c r="L12">
        <f>M3-L11-K11-K12</f>
        <v>21852</v>
      </c>
      <c r="M12">
        <f>L12+K12</f>
        <v>21855</v>
      </c>
      <c r="N12" s="9">
        <f>(K12/M12) * (K12/M12)</f>
        <v>1.8842602559108066E-8</v>
      </c>
      <c r="O12" s="9">
        <f>(L12/M12) * (L12/M12)</f>
        <v>0.99972548212331636</v>
      </c>
      <c r="P12" s="11">
        <f>1-O12-N12</f>
        <v>2.7449903408108516E-4</v>
      </c>
      <c r="Q12" s="21"/>
    </row>
    <row r="13" spans="2:17">
      <c r="B13" s="7" t="s">
        <v>2005</v>
      </c>
      <c r="C13" s="8">
        <v>34</v>
      </c>
      <c r="D13" s="8">
        <v>493</v>
      </c>
      <c r="E13" s="7" t="s">
        <v>273</v>
      </c>
      <c r="F13" s="8">
        <v>0</v>
      </c>
    </row>
    <row r="14" spans="2:17">
      <c r="E14" s="7" t="s">
        <v>131</v>
      </c>
      <c r="F14" s="8">
        <v>0</v>
      </c>
      <c r="J14" t="s">
        <v>2029</v>
      </c>
      <c r="K14" t="s">
        <v>2018</v>
      </c>
      <c r="L14" t="s">
        <v>2019</v>
      </c>
    </row>
    <row r="15" spans="2:17">
      <c r="E15" s="7" t="s">
        <v>262</v>
      </c>
      <c r="F15" s="8">
        <v>0</v>
      </c>
      <c r="J15" t="s">
        <v>2016</v>
      </c>
      <c r="K15">
        <v>34</v>
      </c>
      <c r="L15">
        <v>32</v>
      </c>
      <c r="M15">
        <f>L15+K15</f>
        <v>66</v>
      </c>
      <c r="N15" s="9">
        <f>(K15/M15) * (K15/M15)</f>
        <v>0.26538108356290174</v>
      </c>
      <c r="O15" s="9">
        <f>(L15/M15) * (L15/M15)</f>
        <v>0.23507805325987147</v>
      </c>
      <c r="P15" s="12">
        <f>1-O15-N15</f>
        <v>0.49954086317722673</v>
      </c>
      <c r="Q15" s="21">
        <f>(M15/$M$3*P15)+(M16/$M$3*P16)</f>
        <v>1.4986225895316802E-3</v>
      </c>
    </row>
    <row r="16" spans="2:17">
      <c r="E16" s="7" t="s">
        <v>1206</v>
      </c>
      <c r="F16" s="8">
        <v>0</v>
      </c>
      <c r="J16" t="s">
        <v>2017</v>
      </c>
      <c r="K16">
        <v>0</v>
      </c>
      <c r="L16">
        <f>$M$3-L15-K15-K16</f>
        <v>21934</v>
      </c>
      <c r="M16">
        <f>L16+K16</f>
        <v>21934</v>
      </c>
      <c r="N16" s="9">
        <f>(K16/M16) * (K16/M16)</f>
        <v>0</v>
      </c>
      <c r="O16" s="9">
        <f>(L16/M16) * (L16/M16)</f>
        <v>1</v>
      </c>
      <c r="P16" s="11">
        <f>1-O16-N16</f>
        <v>0</v>
      </c>
      <c r="Q16" s="21"/>
    </row>
    <row r="17" spans="5:17">
      <c r="E17" s="7" t="s">
        <v>377</v>
      </c>
      <c r="F17" s="8">
        <v>0</v>
      </c>
    </row>
    <row r="18" spans="5:17">
      <c r="E18" s="7" t="s">
        <v>147</v>
      </c>
      <c r="F18" s="8">
        <v>0</v>
      </c>
      <c r="J18" t="s">
        <v>2031</v>
      </c>
      <c r="K18" t="s">
        <v>2018</v>
      </c>
      <c r="L18" t="s">
        <v>2019</v>
      </c>
    </row>
    <row r="19" spans="5:17">
      <c r="E19" s="7" t="s">
        <v>170</v>
      </c>
      <c r="F19" s="8">
        <v>0</v>
      </c>
      <c r="J19" t="s">
        <v>2016</v>
      </c>
      <c r="K19">
        <v>30</v>
      </c>
      <c r="L19">
        <v>3</v>
      </c>
      <c r="M19">
        <f>L19+K19</f>
        <v>33</v>
      </c>
      <c r="N19" s="9">
        <f>(K19/M19) * (K19/M19)</f>
        <v>0.82644628099173545</v>
      </c>
      <c r="O19" s="9">
        <f>(L19/M19) * (L19/M19)</f>
        <v>8.2644628099173556E-3</v>
      </c>
      <c r="P19" s="13">
        <f>1-O19-N19</f>
        <v>0.16528925619834722</v>
      </c>
      <c r="Q19" s="21">
        <f>(M19/$M$3*P19)+(M20/$M$3*P20)</f>
        <v>6.1150403290896236E-4</v>
      </c>
    </row>
    <row r="20" spans="5:17">
      <c r="E20" s="7" t="s">
        <v>75</v>
      </c>
      <c r="F20" s="8">
        <v>0</v>
      </c>
      <c r="J20" t="s">
        <v>2017</v>
      </c>
      <c r="K20">
        <v>4</v>
      </c>
      <c r="L20">
        <f>$M$3-L19-K19-K20</f>
        <v>21963</v>
      </c>
      <c r="M20">
        <f>L20+K20</f>
        <v>21967</v>
      </c>
      <c r="N20" s="9">
        <f>(K20/M20) * (K20/M20)</f>
        <v>3.3157248381003569E-8</v>
      </c>
      <c r="O20" s="9">
        <f>(L20/M20) * (L20/M20)</f>
        <v>0.99963585051965553</v>
      </c>
      <c r="P20" s="11">
        <f>1-O20-N20</f>
        <v>3.6411632309608569E-4</v>
      </c>
      <c r="Q20" s="21"/>
    </row>
    <row r="21" spans="5:17">
      <c r="E21" s="7" t="s">
        <v>545</v>
      </c>
      <c r="F21" s="8">
        <v>30</v>
      </c>
    </row>
    <row r="22" spans="5:17">
      <c r="E22" s="7" t="s">
        <v>430</v>
      </c>
      <c r="F22" s="8">
        <v>0</v>
      </c>
      <c r="I22" t="s">
        <v>2032</v>
      </c>
      <c r="J22" t="s">
        <v>2030</v>
      </c>
      <c r="K22" t="s">
        <v>2018</v>
      </c>
      <c r="L22" t="s">
        <v>2019</v>
      </c>
    </row>
    <row r="23" spans="5:17">
      <c r="E23" s="7" t="s">
        <v>502</v>
      </c>
      <c r="F23" s="8">
        <v>0</v>
      </c>
      <c r="I23" t="s">
        <v>2032</v>
      </c>
      <c r="J23" t="s">
        <v>2016</v>
      </c>
      <c r="K23">
        <v>34</v>
      </c>
      <c r="L23">
        <v>218</v>
      </c>
      <c r="M23">
        <f>L23+K23</f>
        <v>252</v>
      </c>
      <c r="N23" s="9">
        <f>(K23/M23) * (K23/M23)</f>
        <v>1.820357772738725E-2</v>
      </c>
      <c r="O23" s="9">
        <f>(L23/M23) * (L23/M23)</f>
        <v>0.74836230788611746</v>
      </c>
      <c r="P23" s="13">
        <f>1-O23-N23</f>
        <v>0.23343411438649528</v>
      </c>
      <c r="Q23" s="21">
        <f>(M23/$M$3*P23)+(M24/$M$3*P24)</f>
        <v>2.6738816738816735E-3</v>
      </c>
    </row>
    <row r="24" spans="5:17">
      <c r="E24" s="7" t="s">
        <v>42</v>
      </c>
      <c r="F24" s="8">
        <v>4</v>
      </c>
      <c r="I24" t="s">
        <v>2032</v>
      </c>
      <c r="J24" t="s">
        <v>2017</v>
      </c>
      <c r="K24">
        <v>0</v>
      </c>
      <c r="L24">
        <f>$M$3-L23-K23-K24</f>
        <v>21748</v>
      </c>
      <c r="M24">
        <f>L24+K24</f>
        <v>21748</v>
      </c>
      <c r="N24" s="9">
        <f>(K24/M24) * (K24/M24)</f>
        <v>0</v>
      </c>
      <c r="O24" s="9">
        <f>(L24/M24) * (L24/M24)</f>
        <v>1</v>
      </c>
      <c r="P24" s="11">
        <f>1-O24-N24</f>
        <v>0</v>
      </c>
      <c r="Q24" s="21"/>
    </row>
    <row r="25" spans="5:17">
      <c r="E25" s="7" t="s">
        <v>185</v>
      </c>
      <c r="F25" s="8">
        <v>0</v>
      </c>
    </row>
    <row r="26" spans="5:17">
      <c r="E26" s="7" t="s">
        <v>293</v>
      </c>
      <c r="F26" s="8">
        <v>0</v>
      </c>
      <c r="J26" t="s">
        <v>2033</v>
      </c>
      <c r="K26" t="s">
        <v>2018</v>
      </c>
      <c r="L26" t="s">
        <v>2019</v>
      </c>
    </row>
    <row r="27" spans="5:17">
      <c r="E27" s="7" t="s">
        <v>675</v>
      </c>
      <c r="F27" s="8">
        <v>0</v>
      </c>
      <c r="J27" t="s">
        <v>2016</v>
      </c>
      <c r="K27">
        <v>32</v>
      </c>
      <c r="L27">
        <v>0</v>
      </c>
      <c r="M27">
        <f>L27+K27</f>
        <v>32</v>
      </c>
      <c r="N27" s="9">
        <f>(K27/M27) * (K27/M27)</f>
        <v>1</v>
      </c>
      <c r="O27" s="9">
        <f>(L27/M27) * (L27/M27)</f>
        <v>0</v>
      </c>
      <c r="P27" s="13">
        <f>1-O27-N27</f>
        <v>0</v>
      </c>
      <c r="Q27" s="21">
        <f>(M27/$M$3*P27)+(M28/$M$3*P28)</f>
        <v>1.8180162881545236E-4</v>
      </c>
    </row>
    <row r="28" spans="5:17">
      <c r="E28" s="7" t="s">
        <v>722</v>
      </c>
      <c r="F28" s="8">
        <v>0</v>
      </c>
      <c r="J28" t="s">
        <v>2017</v>
      </c>
      <c r="K28">
        <v>2</v>
      </c>
      <c r="L28">
        <f>$M$3-L27-K27-K28</f>
        <v>21966</v>
      </c>
      <c r="M28">
        <f>L28+K28</f>
        <v>21968</v>
      </c>
      <c r="N28" s="9">
        <f>(K28/M28) * (K28/M28)</f>
        <v>8.2885574408966186E-9</v>
      </c>
      <c r="O28" s="9">
        <f>(L28/M28) * (L28/M28)</f>
        <v>0.99981792525869584</v>
      </c>
      <c r="P28" s="11">
        <f>1-O28-N28</f>
        <v>1.8206645274672034E-4</v>
      </c>
      <c r="Q28" s="21"/>
    </row>
    <row r="29" spans="5:17">
      <c r="E29" s="7" t="s">
        <v>136</v>
      </c>
      <c r="F29" s="8">
        <v>0</v>
      </c>
    </row>
    <row r="30" spans="5:17">
      <c r="E30" s="7" t="s">
        <v>119</v>
      </c>
      <c r="F30" s="8">
        <v>0</v>
      </c>
      <c r="K30">
        <v>3000</v>
      </c>
      <c r="L30">
        <v>9000</v>
      </c>
      <c r="M30">
        <v>12000</v>
      </c>
      <c r="N30" s="9">
        <f>(K30/M30) * (K30/M30)</f>
        <v>6.25E-2</v>
      </c>
      <c r="O30" s="9">
        <f>(L30/M30) * (L30/M30)</f>
        <v>0.5625</v>
      </c>
      <c r="P30" s="13">
        <f>1-O30-N30</f>
        <v>0.375</v>
      </c>
      <c r="Q30" s="21">
        <f>(M30/$M$3*P30)+(M31/$M$3*P31)</f>
        <v>0.43181818181818177</v>
      </c>
    </row>
    <row r="31" spans="5:17">
      <c r="E31" s="7" t="s">
        <v>2005</v>
      </c>
      <c r="F31" s="8">
        <v>34</v>
      </c>
      <c r="K31">
        <v>5000</v>
      </c>
      <c r="L31">
        <v>5000</v>
      </c>
      <c r="M31">
        <v>10000</v>
      </c>
      <c r="N31" s="9">
        <f>(K31/M31) * (K31/M31)</f>
        <v>0.25</v>
      </c>
      <c r="O31" s="9">
        <f>(L31/M31) * (L31/M31)</f>
        <v>0.25</v>
      </c>
      <c r="P31" s="11">
        <f>1-O31-N31</f>
        <v>0.5</v>
      </c>
      <c r="Q31" s="21"/>
    </row>
    <row r="40" spans="8:8">
      <c r="H40" s="25"/>
    </row>
    <row r="41" spans="8:8">
      <c r="H41" s="25"/>
    </row>
    <row r="42" spans="8:8">
      <c r="H42" s="25"/>
    </row>
    <row r="43" spans="8:8">
      <c r="H43" s="25"/>
    </row>
    <row r="44" spans="8:8">
      <c r="H44" s="25"/>
    </row>
    <row r="45" spans="8:8">
      <c r="H45" s="24"/>
    </row>
    <row r="46" spans="8:8">
      <c r="H46" s="25"/>
    </row>
    <row r="47" spans="8:8">
      <c r="H47" s="25"/>
    </row>
    <row r="48" spans="8:8">
      <c r="H48" s="25"/>
    </row>
    <row r="49" spans="8:8">
      <c r="H49" s="25"/>
    </row>
    <row r="50" spans="8:8">
      <c r="H50" s="25"/>
    </row>
    <row r="54" spans="8:8">
      <c r="H54" s="25"/>
    </row>
    <row r="55" spans="8:8">
      <c r="H55" s="25"/>
    </row>
    <row r="56" spans="8:8">
      <c r="H56" s="25"/>
    </row>
    <row r="57" spans="8:8">
      <c r="H57" s="25"/>
    </row>
    <row r="58" spans="8:8">
      <c r="H58" s="25"/>
    </row>
    <row r="59" spans="8:8">
      <c r="H59" s="24"/>
    </row>
    <row r="60" spans="8:8">
      <c r="H60" s="25"/>
    </row>
    <row r="61" spans="8:8">
      <c r="H61" s="25"/>
    </row>
    <row r="62" spans="8:8">
      <c r="H62" s="25"/>
    </row>
    <row r="63" spans="8:8">
      <c r="H63" s="25"/>
    </row>
    <row r="64" spans="8:8">
      <c r="H64" s="25"/>
    </row>
    <row r="73" spans="8:8">
      <c r="H73" s="25"/>
    </row>
    <row r="74" spans="8:8">
      <c r="H74" s="25"/>
    </row>
    <row r="75" spans="8:8">
      <c r="H75" s="25"/>
    </row>
    <row r="76" spans="8:8">
      <c r="H76" s="26"/>
    </row>
    <row r="77" spans="8:8">
      <c r="H77" s="26"/>
    </row>
    <row r="78" spans="8:8">
      <c r="H78" s="26"/>
    </row>
    <row r="79" spans="8:8">
      <c r="H79" s="25"/>
    </row>
    <row r="80" spans="8:8">
      <c r="H80" s="24"/>
    </row>
    <row r="81" spans="8:20">
      <c r="H81" s="25"/>
      <c r="T81" t="s">
        <v>2037</v>
      </c>
    </row>
    <row r="82" spans="8:20">
      <c r="H82" s="25" t="s">
        <v>2038</v>
      </c>
    </row>
    <row r="83" spans="8:20">
      <c r="H83" s="25" t="s">
        <v>2039</v>
      </c>
    </row>
    <row r="84" spans="8:20">
      <c r="H84" s="25" t="s">
        <v>2040</v>
      </c>
    </row>
    <row r="85" spans="8:20">
      <c r="H85" s="25" t="s">
        <v>2042</v>
      </c>
    </row>
    <row r="95" spans="8:20">
      <c r="H95" s="25" t="s">
        <v>2066</v>
      </c>
    </row>
    <row r="96" spans="8:20">
      <c r="H96" s="25" t="s">
        <v>2050</v>
      </c>
    </row>
    <row r="97" spans="8:8">
      <c r="H97" s="25" t="s">
        <v>2051</v>
      </c>
    </row>
    <row r="98" spans="8:8">
      <c r="H98" s="25" t="s">
        <v>2052</v>
      </c>
    </row>
    <row r="99" spans="8:8">
      <c r="H99" s="25" t="s">
        <v>2053</v>
      </c>
    </row>
    <row r="100" spans="8:8">
      <c r="H100" s="25" t="s">
        <v>2054</v>
      </c>
    </row>
    <row r="101" spans="8:8">
      <c r="H101" s="25" t="s">
        <v>2055</v>
      </c>
    </row>
    <row r="102" spans="8:8">
      <c r="H102" s="25" t="s">
        <v>2056</v>
      </c>
    </row>
    <row r="103" spans="8:8">
      <c r="H103" s="25" t="s">
        <v>2057</v>
      </c>
    </row>
    <row r="104" spans="8:8">
      <c r="H104" s="25" t="s">
        <v>2058</v>
      </c>
    </row>
    <row r="105" spans="8:8">
      <c r="H105" s="25" t="s">
        <v>2059</v>
      </c>
    </row>
    <row r="106" spans="8:8">
      <c r="H106" s="25" t="s">
        <v>2060</v>
      </c>
    </row>
    <row r="107" spans="8:8">
      <c r="H107" s="24"/>
    </row>
    <row r="108" spans="8:8">
      <c r="H108" s="25" t="s">
        <v>2061</v>
      </c>
    </row>
    <row r="109" spans="8:8">
      <c r="H109" s="25" t="s">
        <v>2062</v>
      </c>
    </row>
    <row r="110" spans="8:8">
      <c r="H110" s="25" t="s">
        <v>2063</v>
      </c>
    </row>
    <row r="111" spans="8:8">
      <c r="H111" s="25" t="s">
        <v>2064</v>
      </c>
    </row>
    <row r="112" spans="8:8">
      <c r="H112" s="25" t="s">
        <v>2067</v>
      </c>
    </row>
    <row r="113" spans="8:8">
      <c r="H113" s="25" t="s">
        <v>2068</v>
      </c>
    </row>
    <row r="114" spans="8:8">
      <c r="H114" s="25" t="s">
        <v>2069</v>
      </c>
    </row>
    <row r="115" spans="8:8">
      <c r="H115" s="25" t="s">
        <v>2070</v>
      </c>
    </row>
    <row r="116" spans="8:8">
      <c r="H116" s="25" t="s">
        <v>2071</v>
      </c>
    </row>
    <row r="117" spans="8:8">
      <c r="H117" s="25" t="s">
        <v>2072</v>
      </c>
    </row>
    <row r="118" spans="8:8">
      <c r="H118" s="25" t="s">
        <v>2073</v>
      </c>
    </row>
    <row r="119" spans="8:8">
      <c r="H119" s="25" t="s">
        <v>2074</v>
      </c>
    </row>
    <row r="120" spans="8:8">
      <c r="H120" s="24"/>
    </row>
    <row r="121" spans="8:8">
      <c r="H121" s="25" t="s">
        <v>2075</v>
      </c>
    </row>
    <row r="122" spans="8:8">
      <c r="H122" s="25" t="s">
        <v>2076</v>
      </c>
    </row>
    <row r="123" spans="8:8">
      <c r="H123" s="25" t="s">
        <v>2077</v>
      </c>
    </row>
    <row r="124" spans="8:8">
      <c r="H124" s="25" t="s">
        <v>2078</v>
      </c>
    </row>
    <row r="125" spans="8:8">
      <c r="H125" s="25" t="s">
        <v>2079</v>
      </c>
    </row>
    <row r="126" spans="8:8">
      <c r="H126" s="25" t="s">
        <v>2080</v>
      </c>
    </row>
    <row r="127" spans="8:8">
      <c r="H127" s="25" t="s">
        <v>2081</v>
      </c>
    </row>
    <row r="128" spans="8:8">
      <c r="H128" s="25" t="s">
        <v>2082</v>
      </c>
    </row>
    <row r="129" spans="8:8">
      <c r="H129" s="25" t="s">
        <v>2083</v>
      </c>
    </row>
    <row r="130" spans="8:8">
      <c r="H130" s="25" t="s">
        <v>2084</v>
      </c>
    </row>
    <row r="131" spans="8:8">
      <c r="H131" s="25" t="s">
        <v>2085</v>
      </c>
    </row>
    <row r="132" spans="8:8">
      <c r="H132" s="25" t="s">
        <v>2086</v>
      </c>
    </row>
    <row r="133" spans="8:8">
      <c r="H133" s="24"/>
    </row>
    <row r="134" spans="8:8">
      <c r="H134" s="25" t="s">
        <v>2087</v>
      </c>
    </row>
    <row r="135" spans="8:8">
      <c r="H135" s="25" t="s">
        <v>2088</v>
      </c>
    </row>
    <row r="136" spans="8:8">
      <c r="H136" s="25" t="s">
        <v>2089</v>
      </c>
    </row>
    <row r="137" spans="8:8">
      <c r="H137" s="25" t="s">
        <v>2090</v>
      </c>
    </row>
    <row r="138" spans="8:8">
      <c r="H138" s="25" t="s">
        <v>2091</v>
      </c>
    </row>
    <row r="139" spans="8:8">
      <c r="H139" s="25" t="s">
        <v>2092</v>
      </c>
    </row>
    <row r="140" spans="8:8">
      <c r="H140" s="25" t="s">
        <v>2093</v>
      </c>
    </row>
    <row r="141" spans="8:8">
      <c r="H141" s="25" t="s">
        <v>2094</v>
      </c>
    </row>
    <row r="142" spans="8:8">
      <c r="H142" s="25" t="s">
        <v>2095</v>
      </c>
    </row>
    <row r="143" spans="8:8">
      <c r="H143" s="25" t="s">
        <v>2096</v>
      </c>
    </row>
    <row r="144" spans="8:8">
      <c r="H144" s="25" t="s">
        <v>2097</v>
      </c>
    </row>
    <row r="145" spans="8:11">
      <c r="H145" s="25" t="s">
        <v>2098</v>
      </c>
    </row>
    <row r="146" spans="8:11">
      <c r="H146" s="24"/>
    </row>
    <row r="147" spans="8:11">
      <c r="H147" s="25" t="s">
        <v>2099</v>
      </c>
    </row>
    <row r="150" spans="8:11">
      <c r="H150" s="25" t="s">
        <v>2105</v>
      </c>
    </row>
    <row r="151" spans="8:11">
      <c r="H151" s="25" t="s">
        <v>2088</v>
      </c>
    </row>
    <row r="152" spans="8:11">
      <c r="H152" s="25" t="s">
        <v>2089</v>
      </c>
    </row>
    <row r="153" spans="8:11">
      <c r="H153" s="25" t="s">
        <v>2090</v>
      </c>
    </row>
    <row r="154" spans="8:11">
      <c r="H154" s="25" t="s">
        <v>2091</v>
      </c>
    </row>
    <row r="156" spans="8:11">
      <c r="J156" t="s">
        <v>2106</v>
      </c>
      <c r="K156" t="s">
        <v>2107</v>
      </c>
    </row>
    <row r="157" spans="8:11">
      <c r="J157">
        <v>30195</v>
      </c>
      <c r="K157">
        <v>30195</v>
      </c>
    </row>
    <row r="158" spans="8:11">
      <c r="J158">
        <v>9</v>
      </c>
      <c r="K158">
        <v>6</v>
      </c>
    </row>
    <row r="159" spans="8:11">
      <c r="J159">
        <v>3</v>
      </c>
      <c r="K159" t="s">
        <v>2044</v>
      </c>
    </row>
    <row r="160" spans="8:11">
      <c r="J160">
        <v>11130</v>
      </c>
      <c r="K160">
        <v>13571</v>
      </c>
    </row>
  </sheetData>
  <mergeCells count="8">
    <mergeCell ref="Q30:Q31"/>
    <mergeCell ref="Q27:Q28"/>
    <mergeCell ref="J1:L1"/>
    <mergeCell ref="Q7:Q8"/>
    <mergeCell ref="Q11:Q12"/>
    <mergeCell ref="Q15:Q16"/>
    <mergeCell ref="Q19:Q20"/>
    <mergeCell ref="Q23:Q24"/>
  </mergeCells>
  <pageMargins left="0.7" right="0.7" top="0.75" bottom="0.75" header="0.3" footer="0.3"/>
  <pageSetup paperSize="9" orientation="portrait" r:id="rId2"/>
  <headerFooter>
    <oddHeader>&amp;L&amp;"Calibri"&amp;12&amp;K03C03COpenbaar-Public&amp;1#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2C314-47D1-4A3B-A581-6E33254C3BF8}">
  <dimension ref="B3:Q16"/>
  <sheetViews>
    <sheetView tabSelected="1" topLeftCell="K8" workbookViewId="0">
      <selection activeCell="O10" sqref="O10"/>
    </sheetView>
  </sheetViews>
  <sheetFormatPr defaultRowHeight="14.5"/>
  <cols>
    <col min="2" max="2" width="22.1796875" bestFit="1" customWidth="1"/>
    <col min="3" max="3" width="9.36328125" bestFit="1" customWidth="1"/>
    <col min="5" max="5" width="11" bestFit="1" customWidth="1"/>
    <col min="6" max="6" width="22.1796875" bestFit="1" customWidth="1"/>
    <col min="7" max="7" width="14.26953125" bestFit="1" customWidth="1"/>
    <col min="8" max="8" width="7.36328125" bestFit="1" customWidth="1"/>
    <col min="9" max="9" width="11.7265625" bestFit="1" customWidth="1"/>
    <col min="10" max="10" width="17.453125" bestFit="1" customWidth="1"/>
    <col min="11" max="11" width="18.26953125" bestFit="1" customWidth="1"/>
    <col min="14" max="14" width="22.1796875" bestFit="1" customWidth="1"/>
    <col min="15" max="15" width="22.1796875" customWidth="1"/>
    <col min="16" max="16" width="43.7265625" customWidth="1"/>
    <col min="17" max="17" width="19.453125" bestFit="1" customWidth="1"/>
  </cols>
  <sheetData>
    <row r="3" spans="2:17">
      <c r="B3" s="29" t="s">
        <v>2104</v>
      </c>
      <c r="C3" s="29"/>
      <c r="D3" s="29"/>
      <c r="E3" s="29"/>
      <c r="F3" s="29"/>
      <c r="G3" s="29"/>
      <c r="H3" s="29"/>
      <c r="I3" s="29"/>
      <c r="J3" s="29"/>
      <c r="K3" s="29"/>
      <c r="N3" s="27" t="s">
        <v>2108</v>
      </c>
      <c r="O3" s="27" t="s">
        <v>2120</v>
      </c>
      <c r="P3" s="16" t="s">
        <v>2109</v>
      </c>
      <c r="Q3" s="33" t="s">
        <v>2124</v>
      </c>
    </row>
    <row r="4" spans="2:17" ht="43.5">
      <c r="B4" s="27" t="s">
        <v>2101</v>
      </c>
      <c r="C4" s="27" t="s">
        <v>2045</v>
      </c>
      <c r="D4" s="28" t="s">
        <v>2046</v>
      </c>
      <c r="E4" s="28" t="s">
        <v>2103</v>
      </c>
      <c r="F4" s="28" t="s">
        <v>2047</v>
      </c>
      <c r="G4" s="28" t="s">
        <v>2102</v>
      </c>
      <c r="H4" s="30" t="s">
        <v>2106</v>
      </c>
      <c r="I4" s="30" t="s">
        <v>2107</v>
      </c>
      <c r="J4" s="28" t="s">
        <v>2048</v>
      </c>
      <c r="K4" s="28" t="s">
        <v>2100</v>
      </c>
      <c r="N4" s="27" t="s">
        <v>2045</v>
      </c>
      <c r="O4" s="27" t="s">
        <v>2121</v>
      </c>
      <c r="P4" s="32" t="s">
        <v>2111</v>
      </c>
      <c r="Q4" s="16" t="s">
        <v>2125</v>
      </c>
    </row>
    <row r="5" spans="2:17">
      <c r="B5" s="27" t="s">
        <v>2038</v>
      </c>
      <c r="C5" s="28">
        <v>30195</v>
      </c>
      <c r="D5" s="28">
        <v>30195</v>
      </c>
      <c r="E5" s="28">
        <v>30195</v>
      </c>
      <c r="F5" s="28">
        <v>30195</v>
      </c>
      <c r="G5" s="28">
        <v>30195</v>
      </c>
      <c r="H5" s="30">
        <v>30195</v>
      </c>
      <c r="I5" s="30">
        <v>30195</v>
      </c>
      <c r="J5" s="28">
        <v>30195</v>
      </c>
      <c r="K5" s="28">
        <v>30195</v>
      </c>
      <c r="N5" s="28" t="s">
        <v>2046</v>
      </c>
      <c r="O5" s="28" t="s">
        <v>2122</v>
      </c>
      <c r="P5" s="16" t="s">
        <v>2110</v>
      </c>
      <c r="Q5" s="33" t="s">
        <v>2126</v>
      </c>
    </row>
    <row r="6" spans="2:17" ht="72.5">
      <c r="B6" s="27" t="s">
        <v>2039</v>
      </c>
      <c r="C6" s="28">
        <v>72</v>
      </c>
      <c r="D6" s="28">
        <v>929</v>
      </c>
      <c r="E6" s="28">
        <v>98</v>
      </c>
      <c r="F6" s="28">
        <v>67</v>
      </c>
      <c r="G6" s="28">
        <v>4</v>
      </c>
      <c r="H6" s="30">
        <v>9</v>
      </c>
      <c r="I6" s="30">
        <v>6</v>
      </c>
      <c r="J6" s="28">
        <v>166</v>
      </c>
      <c r="K6" s="28">
        <v>148</v>
      </c>
      <c r="N6" s="28" t="s">
        <v>2103</v>
      </c>
      <c r="O6" s="27" t="s">
        <v>2121</v>
      </c>
      <c r="P6" s="32" t="s">
        <v>2128</v>
      </c>
      <c r="Q6" s="33" t="s">
        <v>2125</v>
      </c>
    </row>
    <row r="7" spans="2:17" ht="87">
      <c r="B7" s="27" t="s">
        <v>2040</v>
      </c>
      <c r="C7" s="28" t="s">
        <v>2041</v>
      </c>
      <c r="D7" s="28">
        <v>8003</v>
      </c>
      <c r="E7" s="28" t="s">
        <v>2065</v>
      </c>
      <c r="F7" s="28" t="s">
        <v>2049</v>
      </c>
      <c r="G7" s="28" t="s">
        <v>2043</v>
      </c>
      <c r="H7" s="30">
        <v>3</v>
      </c>
      <c r="I7" s="30" t="s">
        <v>2044</v>
      </c>
      <c r="J7" s="28" t="s">
        <v>2114</v>
      </c>
      <c r="K7" s="31" t="s">
        <v>2115</v>
      </c>
      <c r="N7" s="28" t="s">
        <v>2047</v>
      </c>
      <c r="O7" s="27" t="s">
        <v>2121</v>
      </c>
      <c r="P7" s="32" t="s">
        <v>2127</v>
      </c>
      <c r="Q7" s="33" t="s">
        <v>2119</v>
      </c>
    </row>
    <row r="8" spans="2:17" ht="29">
      <c r="B8" s="27" t="s">
        <v>2042</v>
      </c>
      <c r="C8" s="28">
        <v>2299</v>
      </c>
      <c r="D8" s="28">
        <v>4589</v>
      </c>
      <c r="E8" s="28">
        <v>4769</v>
      </c>
      <c r="F8" s="28">
        <v>8038</v>
      </c>
      <c r="G8" s="28">
        <v>13885</v>
      </c>
      <c r="H8" s="30">
        <v>11130</v>
      </c>
      <c r="I8" s="30">
        <v>13571</v>
      </c>
      <c r="J8" s="28">
        <v>6790</v>
      </c>
      <c r="K8" s="28">
        <v>6790</v>
      </c>
      <c r="N8" s="28" t="s">
        <v>2102</v>
      </c>
      <c r="O8" s="27" t="s">
        <v>2121</v>
      </c>
      <c r="P8" s="32" t="s">
        <v>2112</v>
      </c>
      <c r="Q8" s="33" t="s">
        <v>2119</v>
      </c>
    </row>
    <row r="9" spans="2:17" ht="29">
      <c r="N9" s="28" t="s">
        <v>2106</v>
      </c>
      <c r="O9" s="27" t="s">
        <v>2122</v>
      </c>
      <c r="P9" s="32" t="s">
        <v>2123</v>
      </c>
      <c r="Q9" s="33" t="s">
        <v>2119</v>
      </c>
    </row>
    <row r="10" spans="2:17" ht="29">
      <c r="N10" s="28" t="s">
        <v>2107</v>
      </c>
      <c r="O10" s="27" t="s">
        <v>2121</v>
      </c>
      <c r="P10" s="32" t="s">
        <v>2117</v>
      </c>
      <c r="Q10" s="33" t="s">
        <v>2125</v>
      </c>
    </row>
    <row r="11" spans="2:17" ht="29">
      <c r="N11" s="28" t="s">
        <v>2100</v>
      </c>
      <c r="O11" s="27" t="s">
        <v>2121</v>
      </c>
      <c r="P11" s="32" t="s">
        <v>2118</v>
      </c>
      <c r="Q11" s="33" t="s">
        <v>2119</v>
      </c>
    </row>
    <row r="12" spans="2:17" ht="87">
      <c r="N12" s="28" t="s">
        <v>2048</v>
      </c>
      <c r="O12" s="28" t="s">
        <v>2121</v>
      </c>
      <c r="P12" s="32" t="s">
        <v>2116</v>
      </c>
      <c r="Q12" s="33" t="s">
        <v>2126</v>
      </c>
    </row>
    <row r="16" spans="2:17">
      <c r="F16" s="25" t="s">
        <v>2113</v>
      </c>
    </row>
  </sheetData>
  <mergeCells count="1">
    <mergeCell ref="B3:K3"/>
  </mergeCells>
  <pageMargins left="0.7" right="0.7" top="0.75" bottom="0.75" header="0.3" footer="0.3"/>
  <pageSetup paperSize="9" orientation="portrait" r:id="rId1"/>
  <headerFooter>
    <oddHeader>&amp;L&amp;"Calibri"&amp;12&amp;K03C03COpenbaar-Public&amp;1#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Data</vt:lpstr>
      <vt:lpstr>Documentation per column</vt:lpstr>
      <vt:lpstr>Shitty thijsmodel</vt:lpstr>
      <vt:lpstr>Label to number</vt:lpstr>
      <vt:lpstr>PythonData</vt:lpstr>
      <vt:lpstr>Node impurity</vt:lpstr>
      <vt:lpstr>Eindproject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van den Broek</dc:creator>
  <cp:lastModifiedBy>Verdouw, Thijs</cp:lastModifiedBy>
  <dcterms:created xsi:type="dcterms:W3CDTF">2020-09-22T08:00:15Z</dcterms:created>
  <dcterms:modified xsi:type="dcterms:W3CDTF">2023-04-11T10:45:46Z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09b13-2531-414a-aee2-b29f25730687_Enabled">
    <vt:lpwstr>true</vt:lpwstr>
  </property>
  <property fmtid="{D5CDD505-2E9C-101B-9397-08002B2CF9AE}" pid="3" name="MSIP_Label_35109b13-2531-414a-aee2-b29f25730687_SetDate">
    <vt:lpwstr>2023-03-21T11:18:39Z</vt:lpwstr>
  </property>
  <property fmtid="{D5CDD505-2E9C-101B-9397-08002B2CF9AE}" pid="4" name="MSIP_Label_35109b13-2531-414a-aee2-b29f25730687_Method">
    <vt:lpwstr>Privileged</vt:lpwstr>
  </property>
  <property fmtid="{D5CDD505-2E9C-101B-9397-08002B2CF9AE}" pid="5" name="MSIP_Label_35109b13-2531-414a-aee2-b29f25730687_Name">
    <vt:lpwstr>Dutch - Public</vt:lpwstr>
  </property>
  <property fmtid="{D5CDD505-2E9C-101B-9397-08002B2CF9AE}" pid="6" name="MSIP_Label_35109b13-2531-414a-aee2-b29f25730687_SiteId">
    <vt:lpwstr>a00de4ec-48a8-43a6-be74-e31274e2060d</vt:lpwstr>
  </property>
  <property fmtid="{D5CDD505-2E9C-101B-9397-08002B2CF9AE}" pid="7" name="MSIP_Label_35109b13-2531-414a-aee2-b29f25730687_ActionId">
    <vt:lpwstr>8282c814-3c6c-4685-a103-fabf745e9f24</vt:lpwstr>
  </property>
  <property fmtid="{D5CDD505-2E9C-101B-9397-08002B2CF9AE}" pid="8" name="MSIP_Label_35109b13-2531-414a-aee2-b29f25730687_ContentBits">
    <vt:lpwstr>1</vt:lpwstr>
  </property>
  <property fmtid="{D5CDD505-2E9C-101B-9397-08002B2CF9AE}" pid="9" name="MerckAIPLabel">
    <vt:lpwstr>Public</vt:lpwstr>
  </property>
  <property fmtid="{D5CDD505-2E9C-101B-9397-08002B2CF9AE}" pid="10" name="MerckAIPDataExchange">
    <vt:lpwstr>!MRKMIP@Public</vt:lpwstr>
  </property>
</Properties>
</file>