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of Contents" sheetId="1" r:id="rId4"/>
    <sheet state="visible" name="RMN Point Meta-Data" sheetId="2" r:id="rId5"/>
    <sheet state="visible" name="2018_RMN 0-10cm" sheetId="3" r:id="rId6"/>
    <sheet state="visible" name="2018_RMN 10-40cm" sheetId="4" r:id="rId7"/>
    <sheet state="visible" name="2015_RMN 0-10cm" sheetId="5" r:id="rId8"/>
    <sheet state="visible" name="2015_RMN 10-40cm" sheetId="6" r:id="rId9"/>
    <sheet state="visible" name="2016_Intern Project 0-10cm" sheetId="7" r:id="rId10"/>
    <sheet state="visible" name="2016_Intern Project 10-40cm" sheetId="8" r:id="rId11"/>
    <sheet state="visible" name="2016_Intern Project 100cm" sheetId="9" r:id="rId12"/>
  </sheets>
  <definedNames>
    <definedName hidden="1" localSheetId="1" name="_xlnm._FilterDatabase">'RMN Point Meta-Data'!$A$4:$Y$45</definedName>
    <definedName hidden="1" localSheetId="4" name="_xlnm._FilterDatabase">'2015_RMN 0-10cm'!$A$6:$R$6</definedName>
    <definedName hidden="1" localSheetId="5" name="_xlnm._FilterDatabase">'2015_RMN 10-40cm'!$A$6:$P$6</definedName>
  </definedNames>
  <calcPr/>
  <extLst>
    <ext uri="GoogleSheetsCustomDataVersion1">
      <go:sheetsCustomData xmlns:go="http://customooxmlschemas.google.com/" r:id="rId13" roundtripDataSignature="AMtx7mgDSqe/qzdVTQ8Zg+d+w/z76tfGVw=="/>
    </ext>
  </extLst>
</workbook>
</file>

<file path=xl/sharedStrings.xml><?xml version="1.0" encoding="utf-8"?>
<sst xmlns="http://schemas.openxmlformats.org/spreadsheetml/2006/main" count="1312" uniqueCount="187">
  <si>
    <t>Table of Contents</t>
  </si>
  <si>
    <t>Last updated: Nov 2018 by Chelsea Carey</t>
  </si>
  <si>
    <t>Tab</t>
  </si>
  <si>
    <t>Soil Data</t>
  </si>
  <si>
    <t>TomKat Rangeland Monitoring Network Point Meta-Data</t>
  </si>
  <si>
    <t>2018 Rangeland Monitoring Network 0-10 cm depth</t>
  </si>
  <si>
    <t>2018 Rangeland Monitoring Network 10-40 cm depth</t>
  </si>
  <si>
    <t>2015 Rangeland Monitoring Network 0-10 cm depth</t>
  </si>
  <si>
    <t>2015 Rangeland Monitoring Network 10-40 cm depth</t>
  </si>
  <si>
    <t>2016 TomKat Intern Project 0-10 cm depth</t>
  </si>
  <si>
    <t>2016 TomKat Intern Project 10-40 cm depth</t>
  </si>
  <si>
    <t>2016 TomKat Intern Project 40-100 cm depth</t>
  </si>
  <si>
    <t>Meta-data associated with TomKat Rangeland Monitoring Points</t>
  </si>
  <si>
    <t>*NAs are present when a point is located on the boundary of a particular pasture or field, for instance most scrub points.</t>
  </si>
  <si>
    <t xml:space="preserve">Point ID </t>
  </si>
  <si>
    <t>Field*</t>
  </si>
  <si>
    <t>Pasture*</t>
  </si>
  <si>
    <t>Acreage*</t>
  </si>
  <si>
    <t>Latitude_DD</t>
  </si>
  <si>
    <t>Longitude_DD</t>
  </si>
  <si>
    <t>Ecosystem Type</t>
  </si>
  <si>
    <t>Location in Ranch</t>
  </si>
  <si>
    <t>TOKA-001</t>
  </si>
  <si>
    <t>NA</t>
  </si>
  <si>
    <t>Scrub</t>
  </si>
  <si>
    <t>West</t>
  </si>
  <si>
    <t>TOKA-020</t>
  </si>
  <si>
    <t>TOKA-035</t>
  </si>
  <si>
    <t>TOKA-045</t>
  </si>
  <si>
    <t>TOKA-071</t>
  </si>
  <si>
    <t>East</t>
  </si>
  <si>
    <t>TOKA-072</t>
  </si>
  <si>
    <t>TOKA-091</t>
  </si>
  <si>
    <t>TOKA-122</t>
  </si>
  <si>
    <t>TOKA-147</t>
  </si>
  <si>
    <t>Oil Well</t>
  </si>
  <si>
    <t>TOKA-161</t>
  </si>
  <si>
    <t>TOKA-006</t>
  </si>
  <si>
    <t>Stage South</t>
  </si>
  <si>
    <t>6a</t>
  </si>
  <si>
    <t>Grassland</t>
  </si>
  <si>
    <t>TOKA-007</t>
  </si>
  <si>
    <t>Stage North</t>
  </si>
  <si>
    <t>TOKA-013</t>
  </si>
  <si>
    <t>Elk</t>
  </si>
  <si>
    <t>TOKA-016</t>
  </si>
  <si>
    <t>TOKA-018</t>
  </si>
  <si>
    <t>Fertility Flat</t>
  </si>
  <si>
    <t>TOKA-022</t>
  </si>
  <si>
    <t>Moore East</t>
  </si>
  <si>
    <t>TOKA-029</t>
  </si>
  <si>
    <t>PRBO</t>
  </si>
  <si>
    <t>TOKA-030</t>
  </si>
  <si>
    <t>Echo</t>
  </si>
  <si>
    <t>TOKA-034</t>
  </si>
  <si>
    <t>TOKA-041</t>
  </si>
  <si>
    <t>Horse Hill</t>
  </si>
  <si>
    <t>58a</t>
  </si>
  <si>
    <t>TOKA-055</t>
  </si>
  <si>
    <t>Bull</t>
  </si>
  <si>
    <t>TOKA-057</t>
  </si>
  <si>
    <t>Water Tank</t>
  </si>
  <si>
    <t>TOKA-060</t>
  </si>
  <si>
    <t>TOKA-061</t>
  </si>
  <si>
    <t>Perri</t>
  </si>
  <si>
    <t>TOKA-064</t>
  </si>
  <si>
    <t>TOKA-067</t>
  </si>
  <si>
    <t>TOKA-068</t>
  </si>
  <si>
    <t>Hay</t>
  </si>
  <si>
    <t>TOKA-080</t>
  </si>
  <si>
    <t>The Y</t>
  </si>
  <si>
    <t>TOKA-089</t>
  </si>
  <si>
    <t>TOKA-099</t>
  </si>
  <si>
    <t>Lane Hill</t>
  </si>
  <si>
    <t>TOKA-104</t>
  </si>
  <si>
    <t>TOKA-111</t>
  </si>
  <si>
    <t>Moore West</t>
  </si>
  <si>
    <t>TOKA-115</t>
  </si>
  <si>
    <t>16a</t>
  </si>
  <si>
    <t>TOKA-119</t>
  </si>
  <si>
    <t>TOKA-126</t>
  </si>
  <si>
    <t>Oak</t>
  </si>
  <si>
    <t>TOKA-129</t>
  </si>
  <si>
    <t>Wild Rose</t>
  </si>
  <si>
    <t>TOKA-135</t>
  </si>
  <si>
    <t>Warehouse</t>
  </si>
  <si>
    <t>30a</t>
  </si>
  <si>
    <t>TOKA-137</t>
  </si>
  <si>
    <t>TOKA-154</t>
  </si>
  <si>
    <t>TOKA-169</t>
  </si>
  <si>
    <t>Koko</t>
  </si>
  <si>
    <t>TOKA-170</t>
  </si>
  <si>
    <t xml:space="preserve">TomKat soil samples collected January-April 2018, following RMN protocol. </t>
  </si>
  <si>
    <t>*See 10-40 cm samples for texture</t>
  </si>
  <si>
    <t>^As of Nov 2018, need to get rest of total N values (NA) from Idaho</t>
  </si>
  <si>
    <t>Dataset includes 30 grassland points and 10 scrub points, totaling 40 points overall</t>
  </si>
  <si>
    <t>C/N and Texture Samples were Processed at U of Idaho</t>
  </si>
  <si>
    <t>The Rest of the Analysis were Processed at Ward Labs in the same way as 2015</t>
  </si>
  <si>
    <t>Scrub points were resampled for RMN metrics, but not additional soil health metrics</t>
  </si>
  <si>
    <t>Units:</t>
  </si>
  <si>
    <t>g/cm3</t>
  </si>
  <si>
    <t>min</t>
  </si>
  <si>
    <t>ug/g</t>
  </si>
  <si>
    <t>%</t>
  </si>
  <si>
    <t>cmol(+)/kg</t>
  </si>
  <si>
    <t>Collect Date 1 (RMN metrics)</t>
  </si>
  <si>
    <t>Collect Date 2 (additional metrics)</t>
  </si>
  <si>
    <t>Depth (cm)</t>
  </si>
  <si>
    <t>Bulk Density</t>
  </si>
  <si>
    <t>Water Infiltration</t>
  </si>
  <si>
    <t>Olsen P</t>
  </si>
  <si>
    <t>Sand</t>
  </si>
  <si>
    <t>Silt</t>
  </si>
  <si>
    <t>Clay</t>
  </si>
  <si>
    <t>Texture*</t>
  </si>
  <si>
    <t>pH</t>
  </si>
  <si>
    <t>CEC (Estimated)</t>
  </si>
  <si>
    <t>Calcium</t>
  </si>
  <si>
    <t>Magnesium</t>
  </si>
  <si>
    <t>Potassium</t>
  </si>
  <si>
    <t>Sodium</t>
  </si>
  <si>
    <t>Total Org Carbon</t>
  </si>
  <si>
    <t>Total Nitrogen^</t>
  </si>
  <si>
    <t>4/11/2018-4/14/2018</t>
  </si>
  <si>
    <t>0 to 10</t>
  </si>
  <si>
    <t xml:space="preserve">NA      </t>
  </si>
  <si>
    <t>NA: Scrub</t>
  </si>
  <si>
    <t>Texture</t>
  </si>
  <si>
    <t>10 to 40</t>
  </si>
  <si>
    <t>SaClLo, SaLo</t>
  </si>
  <si>
    <t>Lo</t>
  </si>
  <si>
    <t>SiCl, SiClLo</t>
  </si>
  <si>
    <t>SaClLo</t>
  </si>
  <si>
    <t>ClLo</t>
  </si>
  <si>
    <t>Cl</t>
  </si>
  <si>
    <t>SiCl</t>
  </si>
  <si>
    <t xml:space="preserve">TomKat soil samples collected January-February 2015, following RMN protocol. </t>
  </si>
  <si>
    <t>Samples were Processed at U of Idaho</t>
  </si>
  <si>
    <t>CollectDate</t>
  </si>
  <si>
    <t>CEC</t>
  </si>
  <si>
    <t>Total Nitrogen</t>
  </si>
  <si>
    <t>Sandy Loam</t>
  </si>
  <si>
    <t>Loam</t>
  </si>
  <si>
    <t>Clay Loam</t>
  </si>
  <si>
    <t>QNS</t>
  </si>
  <si>
    <t>&lt; 0.090</t>
  </si>
  <si>
    <t>Silty Clay</t>
  </si>
  <si>
    <t>&lt; 2.0</t>
  </si>
  <si>
    <t>Sandy Clay Loam</t>
  </si>
  <si>
    <t>TomKat soil samples collected July-August 2016 by a TK Intern</t>
  </si>
  <si>
    <t>Water Infiltration, Bulk Density, and Surface Litter Depth were calculated in-house</t>
  </si>
  <si>
    <t>Otherwise, samples were processed at Ward Labs using the Haney Test &amp; PLFA analysis</t>
  </si>
  <si>
    <t>Note unit differences from RMN protocol</t>
  </si>
  <si>
    <t>mm</t>
  </si>
  <si>
    <t>ppm</t>
  </si>
  <si>
    <t>ng PLFA/g dry soil</t>
  </si>
  <si>
    <t>Point ID</t>
  </si>
  <si>
    <t>CollectDate (Appx)</t>
  </si>
  <si>
    <t>Surface Litter Depth</t>
  </si>
  <si>
    <t>Soil pH</t>
  </si>
  <si>
    <t>Organic Matter</t>
  </si>
  <si>
    <t>Total Organic Carbon</t>
  </si>
  <si>
    <t>Water Extractable Total N</t>
  </si>
  <si>
    <t>Water Extractable Organic C</t>
  </si>
  <si>
    <t>Nitrate</t>
  </si>
  <si>
    <t>Ammonium</t>
  </si>
  <si>
    <t>Total Phosphorus</t>
  </si>
  <si>
    <t>Aluminum</t>
  </si>
  <si>
    <t>Iron</t>
  </si>
  <si>
    <t>Total Microbial Biomass</t>
  </si>
  <si>
    <t>Total Bacteria Biomass</t>
  </si>
  <si>
    <t>Actinomycetes Biomass</t>
  </si>
  <si>
    <t>Gram (-) Biomass</t>
  </si>
  <si>
    <t>Rhizobia Biomass</t>
  </si>
  <si>
    <t>Gram (+) Biomass</t>
  </si>
  <si>
    <t>Total Fungi Biomass</t>
  </si>
  <si>
    <t>Arbuscular Mycorrhizal Biomass</t>
  </si>
  <si>
    <t>Saprophyte Biomass</t>
  </si>
  <si>
    <t>Protozoa Biomass</t>
  </si>
  <si>
    <t>Fungi:Bacteria</t>
  </si>
  <si>
    <t>Gram(+):Gram(-)</t>
  </si>
  <si>
    <t>Sat:Unsat</t>
  </si>
  <si>
    <t>Mono:Poly</t>
  </si>
  <si>
    <t>FRONT FIELD</t>
  </si>
  <si>
    <t>Riparian Grassland</t>
  </si>
  <si>
    <t>PRB0</t>
  </si>
  <si>
    <t>Samples were processed at Ward Labs using the Haney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</si>
</sst>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0"/>
    <numFmt numFmtId="165" formatCode="0.0000000"/>
    <numFmt numFmtId="166" formatCode="dd\-mmm\-yy"/>
    <numFmt numFmtId="167" formatCode="0.000"/>
    <numFmt numFmtId="168" formatCode="0.000000"/>
    <numFmt numFmtId="169" formatCode="0.0"/>
  </numFmts>
  <fonts count="8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>
      <b/>
      <u/>
      <sz val="11.0"/>
      <color theme="1"/>
      <name val="Times New Roman"/>
    </font>
    <font>
      <u/>
      <sz val="11.0"/>
      <color theme="1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bottom style="thin">
        <color rgb="FF000000"/>
      </bottom>
    </border>
    <border>
      <left style="thin">
        <color rgb="FFC0C0C0"/>
      </left>
      <top style="thin">
        <color rgb="FF000000"/>
      </top>
    </border>
    <border>
      <top style="thin">
        <color rgb="FF000000"/>
      </top>
    </border>
    <border>
      <right style="thin">
        <color rgb="FFC0C0C0"/>
      </right>
      <top style="thin">
        <color rgb="FF000000"/>
      </top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2" numFmtId="0" xfId="0" applyFont="1"/>
    <xf borderId="1" fillId="2" fontId="3" numFmtId="0" xfId="0" applyBorder="1" applyFont="1"/>
    <xf borderId="1" fillId="2" fontId="4" numFmtId="0" xfId="0" applyBorder="1" applyFont="1"/>
    <xf borderId="2" fillId="3" fontId="5" numFmtId="0" xfId="0" applyAlignment="1" applyBorder="1" applyFill="1" applyFont="1">
      <alignment horizontal="left" shrinkToFit="0" wrapText="1"/>
    </xf>
    <xf borderId="2" fillId="3" fontId="5" numFmtId="0" xfId="0" applyAlignment="1" applyBorder="1" applyFont="1">
      <alignment horizontal="left"/>
    </xf>
    <xf borderId="2" fillId="3" fontId="5" numFmtId="2" xfId="0" applyAlignment="1" applyBorder="1" applyFont="1" applyNumberFormat="1">
      <alignment horizontal="left"/>
    </xf>
    <xf borderId="2" fillId="3" fontId="5" numFmtId="164" xfId="0" applyAlignment="1" applyBorder="1" applyFont="1" applyNumberFormat="1">
      <alignment horizontal="left"/>
    </xf>
    <xf borderId="3" fillId="0" fontId="5" numFmtId="0" xfId="0" applyAlignment="1" applyBorder="1" applyFont="1">
      <alignment horizontal="left" shrinkToFit="0" wrapText="1"/>
    </xf>
    <xf borderId="0" fillId="0" fontId="5" numFmtId="0" xfId="0" applyAlignment="1" applyFont="1">
      <alignment horizontal="left" shrinkToFit="0" wrapText="1"/>
    </xf>
    <xf borderId="0" fillId="0" fontId="5" numFmtId="0" xfId="0" applyAlignment="1" applyFont="1">
      <alignment horizontal="right" shrinkToFit="0" wrapText="1"/>
    </xf>
    <xf borderId="0" fillId="0" fontId="0" numFmtId="165" xfId="0" applyFont="1" applyNumberFormat="1"/>
    <xf borderId="0" fillId="0" fontId="5" numFmtId="166" xfId="0" applyAlignment="1" applyFont="1" applyNumberFormat="1">
      <alignment horizontal="left" shrinkToFit="0" wrapText="1"/>
    </xf>
    <xf borderId="0" fillId="0" fontId="2" numFmtId="0" xfId="0" applyAlignment="1" applyFont="1">
      <alignment horizontal="right"/>
    </xf>
    <xf borderId="3" fillId="0" fontId="5" numFmtId="0" xfId="0" applyAlignment="1" applyBorder="1" applyFont="1">
      <alignment shrinkToFit="0" wrapText="1"/>
    </xf>
    <xf borderId="3" fillId="0" fontId="2" numFmtId="0" xfId="0" applyBorder="1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5" numFmtId="0" xfId="0" applyAlignment="1" applyFont="1">
      <alignment horizontal="right"/>
    </xf>
    <xf borderId="4" fillId="0" fontId="2" numFmtId="0" xfId="0" applyAlignment="1" applyBorder="1" applyFont="1">
      <alignment horizontal="center"/>
    </xf>
    <xf borderId="4" fillId="0" fontId="7" numFmtId="0" xfId="0" applyBorder="1" applyFont="1"/>
    <xf borderId="4" fillId="0" fontId="5" numFmtId="0" xfId="0" applyAlignment="1" applyBorder="1" applyFont="1">
      <alignment horizontal="center"/>
    </xf>
    <xf borderId="2" fillId="4" fontId="5" numFmtId="0" xfId="0" applyAlignment="1" applyBorder="1" applyFill="1" applyFont="1">
      <alignment horizontal="left" shrinkToFit="0" wrapText="1"/>
    </xf>
    <xf borderId="2" fillId="4" fontId="5" numFmtId="0" xfId="0" applyAlignment="1" applyBorder="1" applyFont="1">
      <alignment horizontal="left"/>
    </xf>
    <xf borderId="2" fillId="4" fontId="5" numFmtId="0" xfId="0" applyAlignment="1" applyBorder="1" applyFont="1">
      <alignment horizontal="center"/>
    </xf>
    <xf borderId="2" fillId="4" fontId="5" numFmtId="0" xfId="0" applyAlignment="1" applyBorder="1" applyFont="1">
      <alignment horizontal="center" shrinkToFit="0" wrapText="1"/>
    </xf>
    <xf borderId="1" fillId="4" fontId="2" numFmtId="0" xfId="0" applyBorder="1" applyFont="1"/>
    <xf borderId="0" fillId="0" fontId="2" numFmtId="14" xfId="0" applyFont="1" applyNumberFormat="1"/>
    <xf borderId="3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0" fillId="0" fontId="2" numFmtId="2" xfId="0" applyAlignment="1" applyFont="1" applyNumberFormat="1">
      <alignment horizontal="center"/>
    </xf>
    <xf borderId="8" fillId="0" fontId="2" numFmtId="0" xfId="0" applyAlignment="1" applyBorder="1" applyFont="1">
      <alignment horizontal="center" shrinkToFit="0" wrapText="1"/>
    </xf>
    <xf borderId="0" fillId="0" fontId="2" numFmtId="2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9" fillId="0" fontId="2" numFmtId="2" xfId="0" applyAlignment="1" applyBorder="1" applyFont="1" applyNumberFormat="1">
      <alignment horizontal="center" shrinkToFit="0" wrapText="1"/>
    </xf>
    <xf borderId="9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3" fillId="0" fontId="2" numFmtId="167" xfId="0" applyAlignment="1" applyBorder="1" applyFont="1" applyNumberFormat="1">
      <alignment horizontal="center" shrinkToFit="0" wrapText="1"/>
    </xf>
    <xf borderId="3" fillId="0" fontId="2" numFmtId="9" xfId="0" applyAlignment="1" applyBorder="1" applyFont="1" applyNumberFormat="1">
      <alignment horizontal="center" shrinkToFit="0" wrapText="1"/>
    </xf>
    <xf borderId="0" fillId="0" fontId="0" numFmtId="14" xfId="0" applyFont="1" applyNumberFormat="1"/>
    <xf quotePrefix="1" borderId="0" fillId="0" fontId="2" numFmtId="0" xfId="0" applyAlignment="1" applyFont="1">
      <alignment horizontal="right"/>
    </xf>
    <xf borderId="3" fillId="0" fontId="2" numFmtId="2" xfId="0" applyAlignment="1" applyBorder="1" applyFont="1" applyNumberFormat="1">
      <alignment horizontal="center" shrinkToFit="0" wrapText="1"/>
    </xf>
    <xf borderId="3" fillId="0" fontId="2" numFmtId="10" xfId="0" applyAlignment="1" applyBorder="1" applyFont="1" applyNumberFormat="1">
      <alignment horizontal="center" shrinkToFit="0" wrapText="1"/>
    </xf>
    <xf borderId="4" fillId="0" fontId="5" numFmtId="9" xfId="0" applyAlignment="1" applyBorder="1" applyFont="1" applyNumberFormat="1">
      <alignment horizontal="center"/>
    </xf>
    <xf borderId="3" fillId="0" fontId="5" numFmtId="166" xfId="0" applyAlignment="1" applyBorder="1" applyFont="1" applyNumberFormat="1">
      <alignment horizontal="left" shrinkToFit="0" wrapText="1"/>
    </xf>
    <xf borderId="0" fillId="0" fontId="2" numFmtId="2" xfId="0" applyFont="1" applyNumberFormat="1"/>
    <xf borderId="3" fillId="0" fontId="5" numFmtId="168" xfId="0" applyAlignment="1" applyBorder="1" applyFont="1" applyNumberFormat="1">
      <alignment horizontal="left" shrinkToFit="0" wrapText="1"/>
    </xf>
    <xf borderId="3" fillId="0" fontId="5" numFmtId="164" xfId="0" applyAlignment="1" applyBorder="1" applyFont="1" applyNumberFormat="1">
      <alignment horizontal="left" shrinkToFit="0" wrapText="1"/>
    </xf>
    <xf borderId="0" fillId="0" fontId="2" numFmtId="17" xfId="0" applyAlignment="1" applyFont="1" applyNumberFormat="1">
      <alignment horizontal="center"/>
    </xf>
    <xf borderId="3" fillId="0" fontId="2" numFmtId="0" xfId="0" applyAlignment="1" applyBorder="1" applyFont="1">
      <alignment horizontal="center"/>
    </xf>
    <xf borderId="2" fillId="4" fontId="2" numFmtId="0" xfId="0" applyAlignment="1" applyBorder="1" applyFont="1">
      <alignment shrinkToFit="0" wrapText="1"/>
    </xf>
    <xf borderId="2" fillId="4" fontId="2" numFmtId="0" xfId="0" applyBorder="1" applyFont="1"/>
    <xf borderId="0" fillId="0" fontId="2" numFmtId="15" xfId="0" applyFont="1" applyNumberFormat="1"/>
    <xf borderId="0" fillId="0" fontId="2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86"/>
    <col customWidth="1" min="8" max="26" width="8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2" t="s">
        <v>1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2"/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4" t="s">
        <v>2</v>
      </c>
      <c r="B4" s="4" t="s">
        <v>3</v>
      </c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2">
        <v>1.0</v>
      </c>
      <c r="B5" s="5" t="s">
        <v>4</v>
      </c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2">
        <v>2.0</v>
      </c>
      <c r="B6" s="5" t="s">
        <v>5</v>
      </c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2">
        <v>3.0</v>
      </c>
      <c r="B7" s="5" t="s">
        <v>6</v>
      </c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">
        <v>4.0</v>
      </c>
      <c r="B8" s="5" t="s">
        <v>7</v>
      </c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">
        <v>5.0</v>
      </c>
      <c r="B9" s="5" t="s">
        <v>8</v>
      </c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">
        <v>6.0</v>
      </c>
      <c r="B10" s="5" t="s">
        <v>9</v>
      </c>
      <c r="C10" s="2"/>
      <c r="D10" s="2"/>
      <c r="E10" s="2"/>
      <c r="F10" s="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">
        <v>7.0</v>
      </c>
      <c r="B11" s="5" t="s">
        <v>10</v>
      </c>
      <c r="C11" s="2"/>
      <c r="D11" s="2"/>
      <c r="E11" s="2"/>
      <c r="F11" s="2"/>
      <c r="G11" s="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2">
        <v>8.0</v>
      </c>
      <c r="B12" s="5" t="s">
        <v>11</v>
      </c>
      <c r="C12" s="2"/>
      <c r="D12" s="2"/>
      <c r="E12" s="2"/>
      <c r="F12" s="2"/>
      <c r="G12" s="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"/>
      <c r="B13" s="2"/>
      <c r="C13" s="2"/>
      <c r="D13" s="2"/>
      <c r="E13" s="2"/>
      <c r="F13" s="2"/>
      <c r="G13" s="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display="TomKat Rangeland Monitoring Network Point Meta-Data" location="RMN Point Meta-Data!A1" ref="B5"/>
    <hyperlink display="2018 Rangeland Monitoring Network 0-10 cm depth" location="2018_RMN 0-10cm!A1" ref="B6"/>
    <hyperlink display="2018 Rangeland Monitoring Network 10-40 cm depth" location="2018_RMN 10-40cm!A1" ref="B7"/>
    <hyperlink display="2015 Rangeland Monitoring Network 0-10 cm depth" location="2015_RMN 0-10cm!A1" ref="B8"/>
    <hyperlink display="2015 Rangeland Monitoring Network 10-40 cm depth" location="2015_RMN 10-40cm!A1" ref="B9"/>
    <hyperlink display="2016 TomKat Intern Project 0-10 cm depth" location="2016_Intern Project 0-10cm!A1" ref="B10"/>
    <hyperlink display="2016 TomKat Intern Project 10-40 cm depth" location="2016_Intern Project 10-40cm!A1" ref="B11"/>
    <hyperlink display="2016 TomKat Intern Project 40-100 cm depth" location="2016_Intern Project 100cm!A1" ref="B12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71"/>
    <col customWidth="1" min="3" max="3" width="10.71"/>
    <col customWidth="1" min="4" max="4" width="11.43"/>
    <col customWidth="1" min="5" max="8" width="13.71"/>
    <col customWidth="1" min="9" max="25" width="8.71"/>
  </cols>
  <sheetData>
    <row r="1" ht="13.5" customHeight="1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3.5" customHeight="1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3.5" customHeight="1">
      <c r="A4" s="6" t="s">
        <v>14</v>
      </c>
      <c r="B4" s="6" t="s">
        <v>15</v>
      </c>
      <c r="C4" s="7" t="s">
        <v>16</v>
      </c>
      <c r="D4" s="7" t="s">
        <v>17</v>
      </c>
      <c r="E4" s="8" t="s">
        <v>18</v>
      </c>
      <c r="F4" s="9" t="s">
        <v>19</v>
      </c>
      <c r="G4" s="6" t="s">
        <v>20</v>
      </c>
      <c r="H4" s="6" t="s">
        <v>21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3.5" customHeight="1">
      <c r="A5" s="10" t="s">
        <v>22</v>
      </c>
      <c r="B5" s="11" t="s">
        <v>23</v>
      </c>
      <c r="C5" s="12" t="s">
        <v>23</v>
      </c>
      <c r="D5" s="12" t="s">
        <v>23</v>
      </c>
      <c r="E5" s="13">
        <v>37.2652672486</v>
      </c>
      <c r="F5" s="13">
        <v>-122.384655208</v>
      </c>
      <c r="G5" s="14" t="s">
        <v>24</v>
      </c>
      <c r="H5" s="14" t="s">
        <v>25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3.5" customHeight="1">
      <c r="A6" s="10" t="s">
        <v>26</v>
      </c>
      <c r="B6" s="11" t="s">
        <v>23</v>
      </c>
      <c r="C6" s="12" t="s">
        <v>23</v>
      </c>
      <c r="D6" s="12" t="s">
        <v>23</v>
      </c>
      <c r="E6" s="13">
        <v>37.2760002945</v>
      </c>
      <c r="F6" s="13">
        <v>-122.368776273</v>
      </c>
      <c r="G6" s="14" t="s">
        <v>24</v>
      </c>
      <c r="H6" s="14" t="s">
        <v>25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3.5" customHeight="1">
      <c r="A7" s="11" t="s">
        <v>27</v>
      </c>
      <c r="B7" s="11" t="s">
        <v>23</v>
      </c>
      <c r="C7" s="12" t="s">
        <v>23</v>
      </c>
      <c r="D7" s="12" t="s">
        <v>23</v>
      </c>
      <c r="E7" s="13">
        <v>37.2777667039</v>
      </c>
      <c r="F7" s="13">
        <v>-122.361993549</v>
      </c>
      <c r="G7" s="14" t="s">
        <v>24</v>
      </c>
      <c r="H7" s="14" t="s">
        <v>25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3.5" customHeight="1">
      <c r="A8" s="10" t="s">
        <v>28</v>
      </c>
      <c r="B8" s="11" t="s">
        <v>23</v>
      </c>
      <c r="C8" s="12" t="s">
        <v>23</v>
      </c>
      <c r="D8" s="12" t="s">
        <v>23</v>
      </c>
      <c r="E8" s="13">
        <v>37.2705437657</v>
      </c>
      <c r="F8" s="13">
        <v>-122.359798728</v>
      </c>
      <c r="G8" s="14" t="s">
        <v>24</v>
      </c>
      <c r="H8" s="14" t="s">
        <v>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3.5" customHeight="1">
      <c r="A9" s="10" t="s">
        <v>29</v>
      </c>
      <c r="B9" s="11" t="s">
        <v>23</v>
      </c>
      <c r="C9" s="12" t="s">
        <v>23</v>
      </c>
      <c r="D9" s="12" t="s">
        <v>23</v>
      </c>
      <c r="E9" s="13">
        <v>37.2650865633</v>
      </c>
      <c r="F9" s="13">
        <v>-122.350822482</v>
      </c>
      <c r="G9" s="14" t="s">
        <v>24</v>
      </c>
      <c r="H9" s="14" t="s">
        <v>30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3.5" customHeight="1">
      <c r="A10" s="10" t="s">
        <v>31</v>
      </c>
      <c r="B10" s="11" t="s">
        <v>23</v>
      </c>
      <c r="C10" s="12" t="s">
        <v>23</v>
      </c>
      <c r="D10" s="12" t="s">
        <v>23</v>
      </c>
      <c r="E10" s="13">
        <v>37.2668892521</v>
      </c>
      <c r="F10" s="13">
        <v>-122.350807006</v>
      </c>
      <c r="G10" s="14" t="s">
        <v>24</v>
      </c>
      <c r="H10" s="14" t="s">
        <v>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3.5" customHeight="1">
      <c r="A11" s="10" t="s">
        <v>32</v>
      </c>
      <c r="B11" s="11" t="s">
        <v>23</v>
      </c>
      <c r="C11" s="12" t="s">
        <v>23</v>
      </c>
      <c r="D11" s="12" t="s">
        <v>23</v>
      </c>
      <c r="E11" s="13">
        <v>37.2722600085</v>
      </c>
      <c r="F11" s="13">
        <v>-122.343993418</v>
      </c>
      <c r="G11" s="14" t="s">
        <v>24</v>
      </c>
      <c r="H11" s="14" t="s">
        <v>30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3.5" customHeight="1">
      <c r="A12" s="10" t="s">
        <v>33</v>
      </c>
      <c r="B12" s="11" t="s">
        <v>23</v>
      </c>
      <c r="C12" s="12" t="s">
        <v>23</v>
      </c>
      <c r="D12" s="12" t="s">
        <v>23</v>
      </c>
      <c r="E12" s="13">
        <v>37.2633573034</v>
      </c>
      <c r="F12" s="13">
        <v>-122.364370687</v>
      </c>
      <c r="G12" s="14" t="s">
        <v>24</v>
      </c>
      <c r="H12" s="14" t="s">
        <v>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3.5" customHeight="1">
      <c r="A13" s="10" t="s">
        <v>34</v>
      </c>
      <c r="B13" s="3" t="s">
        <v>35</v>
      </c>
      <c r="C13" s="15">
        <v>31.0</v>
      </c>
      <c r="D13" s="15">
        <v>6.658928976</v>
      </c>
      <c r="E13" s="13">
        <v>37.2759273475</v>
      </c>
      <c r="F13" s="13">
        <v>-122.355241267</v>
      </c>
      <c r="G13" s="14" t="s">
        <v>24</v>
      </c>
      <c r="H13" s="14" t="s">
        <v>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3.5" customHeight="1">
      <c r="A14" s="10" t="s">
        <v>36</v>
      </c>
      <c r="B14" s="11" t="s">
        <v>23</v>
      </c>
      <c r="C14" s="12" t="s">
        <v>23</v>
      </c>
      <c r="D14" s="12" t="s">
        <v>23</v>
      </c>
      <c r="E14" s="13">
        <v>37.2704822363</v>
      </c>
      <c r="F14" s="13">
        <v>-122.348520386</v>
      </c>
      <c r="G14" s="14" t="s">
        <v>24</v>
      </c>
      <c r="H14" s="14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3.5" customHeight="1">
      <c r="A15" s="16" t="s">
        <v>37</v>
      </c>
      <c r="B15" s="3" t="s">
        <v>38</v>
      </c>
      <c r="C15" s="15" t="s">
        <v>39</v>
      </c>
      <c r="D15" s="15">
        <v>4.94605768</v>
      </c>
      <c r="E15" s="13">
        <v>37.2652437158</v>
      </c>
      <c r="F15" s="13">
        <v>-122.380144161</v>
      </c>
      <c r="G15" s="14" t="s">
        <v>40</v>
      </c>
      <c r="H15" s="14" t="s">
        <v>25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3.5" customHeight="1">
      <c r="A16" s="16" t="s">
        <v>41</v>
      </c>
      <c r="B16" s="3" t="s">
        <v>42</v>
      </c>
      <c r="C16" s="15">
        <v>4.0</v>
      </c>
      <c r="D16" s="15">
        <v>2.349430749</v>
      </c>
      <c r="E16" s="13">
        <v>37.2688491133</v>
      </c>
      <c r="F16" s="13">
        <v>-122.380114607</v>
      </c>
      <c r="G16" s="14" t="s">
        <v>40</v>
      </c>
      <c r="H16" s="14" t="s">
        <v>25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3.5" customHeight="1">
      <c r="A17" s="17" t="s">
        <v>43</v>
      </c>
      <c r="B17" s="3" t="s">
        <v>44</v>
      </c>
      <c r="C17" s="15">
        <v>10.0</v>
      </c>
      <c r="D17" s="15">
        <v>7.740187503</v>
      </c>
      <c r="E17" s="13">
        <v>37.2706161828</v>
      </c>
      <c r="F17" s="13">
        <v>-122.373332782</v>
      </c>
      <c r="G17" s="14" t="s">
        <v>40</v>
      </c>
      <c r="H17" s="14" t="s">
        <v>25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3.5" customHeight="1">
      <c r="A18" s="16" t="s">
        <v>45</v>
      </c>
      <c r="B18" s="3" t="s">
        <v>44</v>
      </c>
      <c r="C18" s="15">
        <v>11.0</v>
      </c>
      <c r="D18" s="15">
        <v>5.400336008</v>
      </c>
      <c r="E18" s="13">
        <v>37.2688015259</v>
      </c>
      <c r="F18" s="13">
        <v>-122.371092097</v>
      </c>
      <c r="G18" s="14" t="s">
        <v>40</v>
      </c>
      <c r="H18" s="14" t="s">
        <v>25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3.5" customHeight="1">
      <c r="A19" s="16" t="s">
        <v>46</v>
      </c>
      <c r="B19" s="3" t="s">
        <v>47</v>
      </c>
      <c r="C19" s="15">
        <v>14.0</v>
      </c>
      <c r="D19" s="15">
        <v>8.115810629</v>
      </c>
      <c r="E19" s="13">
        <v>37.2723949092</v>
      </c>
      <c r="F19" s="13">
        <v>-122.368806376</v>
      </c>
      <c r="G19" s="14" t="s">
        <v>40</v>
      </c>
      <c r="H19" s="14" t="s">
        <v>25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3.5" customHeight="1">
      <c r="A20" s="16" t="s">
        <v>48</v>
      </c>
      <c r="B20" s="3" t="s">
        <v>49</v>
      </c>
      <c r="C20" s="15" t="s">
        <v>23</v>
      </c>
      <c r="D20" s="15" t="s">
        <v>23</v>
      </c>
      <c r="E20" s="13">
        <v>37.2669747805</v>
      </c>
      <c r="F20" s="13">
        <v>-122.366595951</v>
      </c>
      <c r="G20" s="14" t="s">
        <v>40</v>
      </c>
      <c r="H20" s="14" t="s">
        <v>25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3.5" customHeight="1">
      <c r="A21" s="16" t="s">
        <v>50</v>
      </c>
      <c r="B21" s="3" t="s">
        <v>51</v>
      </c>
      <c r="C21" s="15">
        <v>32.0</v>
      </c>
      <c r="D21" s="15">
        <v>9.601064563</v>
      </c>
      <c r="E21" s="13">
        <v>37.2705680766</v>
      </c>
      <c r="F21" s="13">
        <v>-122.364310074</v>
      </c>
      <c r="G21" s="14" t="s">
        <v>40</v>
      </c>
      <c r="H21" s="14" t="s">
        <v>25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3.5" customHeight="1">
      <c r="A22" s="16" t="s">
        <v>52</v>
      </c>
      <c r="B22" s="3" t="s">
        <v>53</v>
      </c>
      <c r="C22" s="15">
        <v>33.0</v>
      </c>
      <c r="D22" s="15">
        <v>4.603750671</v>
      </c>
      <c r="E22" s="13">
        <v>37.2669626911</v>
      </c>
      <c r="F22" s="13">
        <v>-122.364340383</v>
      </c>
      <c r="G22" s="14" t="s">
        <v>40</v>
      </c>
      <c r="H22" s="14" t="s">
        <v>25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3.5" customHeight="1">
      <c r="A23" s="16" t="s">
        <v>54</v>
      </c>
      <c r="B23" s="3" t="s">
        <v>23</v>
      </c>
      <c r="C23" s="3" t="s">
        <v>23</v>
      </c>
      <c r="D23" s="3" t="s">
        <v>23</v>
      </c>
      <c r="E23" s="13">
        <v>37.2561465212</v>
      </c>
      <c r="F23" s="13">
        <v>-122.36443128</v>
      </c>
      <c r="G23" s="14" t="s">
        <v>40</v>
      </c>
      <c r="H23" s="14" t="s">
        <v>30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3.5" customHeight="1">
      <c r="A24" s="16" t="s">
        <v>55</v>
      </c>
      <c r="B24" s="3" t="s">
        <v>56</v>
      </c>
      <c r="C24" s="15" t="s">
        <v>57</v>
      </c>
      <c r="D24" s="15">
        <v>4.433379029</v>
      </c>
      <c r="E24" s="13">
        <v>37.2579249177</v>
      </c>
      <c r="F24" s="13">
        <v>-122.35990554</v>
      </c>
      <c r="G24" s="14" t="s">
        <v>40</v>
      </c>
      <c r="H24" s="14" t="s">
        <v>30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3.5" customHeight="1">
      <c r="A25" s="10" t="s">
        <v>58</v>
      </c>
      <c r="B25" s="3" t="s">
        <v>59</v>
      </c>
      <c r="C25" s="15">
        <v>56.0</v>
      </c>
      <c r="D25" s="15">
        <v>6.623116578</v>
      </c>
      <c r="E25" s="13">
        <v>37.2560977528</v>
      </c>
      <c r="F25" s="13">
        <v>-122.355410313</v>
      </c>
      <c r="G25" s="14" t="s">
        <v>40</v>
      </c>
      <c r="H25" s="14" t="s">
        <v>30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3.5" customHeight="1">
      <c r="A26" s="16" t="s">
        <v>60</v>
      </c>
      <c r="B26" s="3" t="s">
        <v>61</v>
      </c>
      <c r="C26" s="15">
        <v>43.0</v>
      </c>
      <c r="D26" s="15">
        <v>8.0408518</v>
      </c>
      <c r="E26" s="13">
        <v>37.2633085223</v>
      </c>
      <c r="F26" s="13">
        <v>-122.355348861</v>
      </c>
      <c r="G26" s="14" t="s">
        <v>40</v>
      </c>
      <c r="H26" s="14" t="s">
        <v>30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3.5" customHeight="1">
      <c r="A27" s="16" t="s">
        <v>62</v>
      </c>
      <c r="B27" s="3" t="s">
        <v>35</v>
      </c>
      <c r="C27" s="15" t="s">
        <v>23</v>
      </c>
      <c r="D27" s="15" t="s">
        <v>23</v>
      </c>
      <c r="E27" s="13">
        <v>37.2741246598</v>
      </c>
      <c r="F27" s="13">
        <v>-122.355256642</v>
      </c>
      <c r="G27" s="14" t="s">
        <v>40</v>
      </c>
      <c r="H27" s="14" t="s">
        <v>25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3.5" customHeight="1">
      <c r="A28" s="16" t="s">
        <v>63</v>
      </c>
      <c r="B28" s="3" t="s">
        <v>64</v>
      </c>
      <c r="C28" s="15">
        <v>28.0</v>
      </c>
      <c r="D28" s="15">
        <v>3.424686819</v>
      </c>
      <c r="E28" s="13">
        <v>37.2777300346</v>
      </c>
      <c r="F28" s="13">
        <v>-122.355225891</v>
      </c>
      <c r="G28" s="14" t="s">
        <v>40</v>
      </c>
      <c r="H28" s="14" t="s">
        <v>25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3.5" customHeight="1">
      <c r="A29" s="16" t="s">
        <v>65</v>
      </c>
      <c r="B29" s="3" t="s">
        <v>23</v>
      </c>
      <c r="C29" s="3" t="s">
        <v>23</v>
      </c>
      <c r="D29" s="3" t="s">
        <v>23</v>
      </c>
      <c r="E29" s="13">
        <v>37.2723096649</v>
      </c>
      <c r="F29" s="13">
        <v>-122.353016293</v>
      </c>
      <c r="G29" s="14" t="s">
        <v>40</v>
      </c>
      <c r="H29" s="14" t="s">
        <v>30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3.5" customHeight="1">
      <c r="A30" s="10" t="s">
        <v>66</v>
      </c>
      <c r="B30" s="3" t="s">
        <v>61</v>
      </c>
      <c r="C30" s="15">
        <v>49.0</v>
      </c>
      <c r="D30" s="15">
        <v>4.632187695</v>
      </c>
      <c r="E30" s="13">
        <v>37.2614935288</v>
      </c>
      <c r="F30" s="13">
        <v>-122.353108826</v>
      </c>
      <c r="G30" s="14" t="s">
        <v>40</v>
      </c>
      <c r="H30" s="14" t="s">
        <v>30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3.5" customHeight="1">
      <c r="A31" s="16" t="s">
        <v>67</v>
      </c>
      <c r="B31" s="3" t="s">
        <v>68</v>
      </c>
      <c r="C31" s="15">
        <v>53.0</v>
      </c>
      <c r="D31" s="15">
        <v>8.804850157</v>
      </c>
      <c r="E31" s="13">
        <v>37.2578881457</v>
      </c>
      <c r="F31" s="13">
        <v>-122.35313966</v>
      </c>
      <c r="G31" s="14" t="s">
        <v>40</v>
      </c>
      <c r="H31" s="14" t="s">
        <v>30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3.5" customHeight="1">
      <c r="A32" s="16" t="s">
        <v>69</v>
      </c>
      <c r="B32" s="3" t="s">
        <v>70</v>
      </c>
      <c r="C32" s="15">
        <v>47.0</v>
      </c>
      <c r="D32" s="15">
        <v>3.111162473</v>
      </c>
      <c r="E32" s="13">
        <v>37.2632714853</v>
      </c>
      <c r="F32" s="13">
        <v>-122.348582505</v>
      </c>
      <c r="G32" s="14" t="s">
        <v>40</v>
      </c>
      <c r="H32" s="14" t="s">
        <v>30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3.5" customHeight="1">
      <c r="A33" s="10" t="s">
        <v>71</v>
      </c>
      <c r="B33" s="3" t="s">
        <v>23</v>
      </c>
      <c r="C33" s="15">
        <v>65.0</v>
      </c>
      <c r="D33" s="15">
        <v>3.027597177</v>
      </c>
      <c r="E33" s="13">
        <v>37.2758778565</v>
      </c>
      <c r="F33" s="13">
        <v>-122.346217957</v>
      </c>
      <c r="G33" s="14" t="s">
        <v>40</v>
      </c>
      <c r="H33" s="14" t="s">
        <v>30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3.5" customHeight="1">
      <c r="A34" s="16" t="s">
        <v>72</v>
      </c>
      <c r="B34" s="3" t="s">
        <v>73</v>
      </c>
      <c r="C34" s="15">
        <v>68.0</v>
      </c>
      <c r="D34" s="15">
        <v>4.520140708</v>
      </c>
      <c r="E34" s="13">
        <v>37.2740376049</v>
      </c>
      <c r="F34" s="13">
        <v>-122.33946624</v>
      </c>
      <c r="G34" s="14" t="s">
        <v>40</v>
      </c>
      <c r="H34" s="14" t="s">
        <v>30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3.5" customHeight="1">
      <c r="A35" s="16" t="s">
        <v>74</v>
      </c>
      <c r="B35" s="3" t="s">
        <v>38</v>
      </c>
      <c r="C35" s="15">
        <v>5.0</v>
      </c>
      <c r="D35" s="15">
        <v>7.330687411</v>
      </c>
      <c r="E35" s="13">
        <v>37.2670464148</v>
      </c>
      <c r="F35" s="13">
        <v>-122.380129384</v>
      </c>
      <c r="G35" s="14" t="s">
        <v>40</v>
      </c>
      <c r="H35" s="14" t="s">
        <v>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3.5" customHeight="1">
      <c r="A36" s="16" t="s">
        <v>75</v>
      </c>
      <c r="B36" s="3" t="s">
        <v>76</v>
      </c>
      <c r="C36" s="15">
        <v>9.0</v>
      </c>
      <c r="D36" s="15">
        <v>4.14130647</v>
      </c>
      <c r="E36" s="13">
        <v>37.267010791</v>
      </c>
      <c r="F36" s="13">
        <v>-122.373362662</v>
      </c>
      <c r="G36" s="14" t="s">
        <v>40</v>
      </c>
      <c r="H36" s="14" t="s">
        <v>25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3.5" customHeight="1">
      <c r="A37" s="16" t="s">
        <v>77</v>
      </c>
      <c r="B37" s="3" t="s">
        <v>49</v>
      </c>
      <c r="C37" s="15" t="s">
        <v>78</v>
      </c>
      <c r="D37" s="15">
        <v>5.017578763</v>
      </c>
      <c r="E37" s="13">
        <v>37.2687895216</v>
      </c>
      <c r="F37" s="13">
        <v>-122.368836473</v>
      </c>
      <c r="G37" s="14" t="s">
        <v>40</v>
      </c>
      <c r="H37" s="14" t="s">
        <v>25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3.5" customHeight="1">
      <c r="A38" s="16" t="s">
        <v>79</v>
      </c>
      <c r="B38" s="3" t="s">
        <v>23</v>
      </c>
      <c r="C38" s="3" t="s">
        <v>23</v>
      </c>
      <c r="D38" s="3" t="s">
        <v>23</v>
      </c>
      <c r="E38" s="13">
        <v>37.2723707685</v>
      </c>
      <c r="F38" s="13">
        <v>-122.364294917</v>
      </c>
      <c r="G38" s="14" t="s">
        <v>40</v>
      </c>
      <c r="H38" s="14" t="s">
        <v>25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3.5" customHeight="1">
      <c r="A39" s="16" t="s">
        <v>80</v>
      </c>
      <c r="B39" s="3" t="s">
        <v>81</v>
      </c>
      <c r="C39" s="15">
        <v>34.0</v>
      </c>
      <c r="D39" s="15">
        <v>7.0509183</v>
      </c>
      <c r="E39" s="13">
        <v>37.2633451725</v>
      </c>
      <c r="F39" s="13">
        <v>-122.362115229</v>
      </c>
      <c r="G39" s="14" t="s">
        <v>40</v>
      </c>
      <c r="H39" s="14" t="s">
        <v>25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3.5" customHeight="1">
      <c r="A40" s="16" t="s">
        <v>82</v>
      </c>
      <c r="B40" s="3" t="s">
        <v>83</v>
      </c>
      <c r="C40" s="15">
        <v>59.0</v>
      </c>
      <c r="D40" s="15">
        <v>3.420833234</v>
      </c>
      <c r="E40" s="13">
        <v>37.2561343935</v>
      </c>
      <c r="F40" s="13">
        <v>-122.362176036</v>
      </c>
      <c r="G40" s="14" t="s">
        <v>40</v>
      </c>
      <c r="H40" s="14" t="s">
        <v>30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3.5" customHeight="1">
      <c r="A41" s="16" t="s">
        <v>84</v>
      </c>
      <c r="B41" s="3" t="s">
        <v>85</v>
      </c>
      <c r="C41" s="3" t="s">
        <v>86</v>
      </c>
      <c r="D41" s="3">
        <v>13.2508194508372</v>
      </c>
      <c r="E41" s="13">
        <v>37.2741491458</v>
      </c>
      <c r="F41" s="13">
        <v>-122.359768197</v>
      </c>
      <c r="G41" s="14" t="s">
        <v>40</v>
      </c>
      <c r="H41" s="14" t="s">
        <v>25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3.5" customHeight="1">
      <c r="A42" s="16" t="s">
        <v>87</v>
      </c>
      <c r="B42" s="3" t="s">
        <v>85</v>
      </c>
      <c r="C42" s="3" t="s">
        <v>86</v>
      </c>
      <c r="D42" s="3">
        <v>13.2508194508372</v>
      </c>
      <c r="E42" s="13">
        <v>37.2759396128</v>
      </c>
      <c r="F42" s="13">
        <v>-122.357497098</v>
      </c>
      <c r="G42" s="14" t="s">
        <v>40</v>
      </c>
      <c r="H42" s="14" t="s">
        <v>25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3.5" customHeight="1">
      <c r="A43" s="10" t="s">
        <v>88</v>
      </c>
      <c r="B43" s="3" t="s">
        <v>70</v>
      </c>
      <c r="C43" s="15">
        <v>50.0</v>
      </c>
      <c r="D43" s="15">
        <v>5.029129677</v>
      </c>
      <c r="E43" s="13">
        <v>37.2596784935</v>
      </c>
      <c r="F43" s="13">
        <v>-122.350868899</v>
      </c>
      <c r="G43" s="14" t="s">
        <v>40</v>
      </c>
      <c r="H43" s="14" t="s">
        <v>30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3.5" customHeight="1">
      <c r="A44" s="16" t="s">
        <v>89</v>
      </c>
      <c r="B44" s="3" t="s">
        <v>90</v>
      </c>
      <c r="C44" s="3">
        <v>63.0</v>
      </c>
      <c r="D44" s="3">
        <v>7.98773685990418</v>
      </c>
      <c r="E44" s="13">
        <v>37.2704573237</v>
      </c>
      <c r="F44" s="13">
        <v>-122.344009059</v>
      </c>
      <c r="G44" s="14" t="s">
        <v>40</v>
      </c>
      <c r="H44" s="14" t="s">
        <v>30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3.5" customHeight="1">
      <c r="A45" s="16" t="s">
        <v>91</v>
      </c>
      <c r="B45" s="3" t="s">
        <v>90</v>
      </c>
      <c r="C45" s="3">
        <v>63.0</v>
      </c>
      <c r="D45" s="3">
        <v>7.98773685990418</v>
      </c>
      <c r="E45" s="13">
        <v>37.2686546384</v>
      </c>
      <c r="F45" s="13">
        <v>-122.344024698</v>
      </c>
      <c r="G45" s="14" t="s">
        <v>40</v>
      </c>
      <c r="H45" s="14" t="s">
        <v>30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autoFilter ref="$A$4:$Y$45">
    <sortState ref="A4:Y45">
      <sortCondition descending="1" ref="G4:G45"/>
      <sortCondition ref="A4:A45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1.14"/>
    <col customWidth="1" min="2" max="2" width="14.29"/>
    <col customWidth="1" min="3" max="3" width="14.43"/>
    <col customWidth="1" min="4" max="14" width="11.57"/>
    <col customWidth="1" min="15" max="15" width="13.0"/>
    <col customWidth="1" min="16" max="18" width="11.57"/>
    <col customWidth="1" min="19" max="19" width="11.71"/>
    <col customWidth="1" min="20" max="26" width="11.57"/>
  </cols>
  <sheetData>
    <row r="1" ht="15.0" customHeight="1">
      <c r="A1" s="3" t="s">
        <v>92</v>
      </c>
      <c r="B1" s="18"/>
      <c r="C1" s="18"/>
      <c r="D1" s="3"/>
      <c r="E1" s="3"/>
      <c r="F1" s="3"/>
      <c r="G1" s="3"/>
      <c r="H1" s="19"/>
      <c r="I1" s="19"/>
      <c r="J1" s="19"/>
      <c r="K1" s="18" t="s">
        <v>93</v>
      </c>
      <c r="L1" s="3"/>
      <c r="M1" s="3"/>
      <c r="N1" s="3"/>
      <c r="O1" s="3"/>
      <c r="P1" s="3"/>
      <c r="Q1" s="3"/>
      <c r="R1" s="3"/>
      <c r="S1" s="3" t="s">
        <v>94</v>
      </c>
      <c r="T1" s="3"/>
      <c r="U1" s="3"/>
      <c r="V1" s="3"/>
      <c r="W1" s="3"/>
      <c r="X1" s="3"/>
      <c r="Y1" s="3"/>
      <c r="Z1" s="3"/>
    </row>
    <row r="2" ht="15.0" customHeight="1">
      <c r="A2" s="3" t="s">
        <v>95</v>
      </c>
      <c r="B2" s="18"/>
      <c r="C2" s="18"/>
      <c r="D2" s="3"/>
      <c r="E2" s="3"/>
      <c r="F2" s="3"/>
      <c r="G2" s="3"/>
      <c r="H2" s="19"/>
      <c r="I2" s="19"/>
      <c r="J2" s="19"/>
      <c r="K2" s="1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3" t="s">
        <v>96</v>
      </c>
      <c r="B3" s="18"/>
      <c r="C3" s="18"/>
      <c r="D3" s="3"/>
      <c r="E3" s="3"/>
      <c r="F3" s="3"/>
      <c r="G3" s="3"/>
      <c r="H3" s="19"/>
      <c r="I3" s="19"/>
      <c r="J3" s="19"/>
      <c r="K3" s="1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" t="s">
        <v>97</v>
      </c>
      <c r="B4" s="3"/>
      <c r="C4" s="3"/>
      <c r="D4" s="3"/>
      <c r="E4" s="3"/>
      <c r="F4" s="3"/>
      <c r="G4" s="3"/>
      <c r="H4" s="19"/>
      <c r="I4" s="19"/>
      <c r="J4" s="19"/>
      <c r="K4" s="1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3" t="s">
        <v>98</v>
      </c>
      <c r="B5" s="3"/>
      <c r="C5" s="3"/>
      <c r="D5" s="3"/>
      <c r="E5" s="3"/>
      <c r="F5" s="3"/>
      <c r="G5" s="3"/>
      <c r="H5" s="19"/>
      <c r="I5" s="19"/>
      <c r="J5" s="19"/>
      <c r="K5" s="1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19"/>
      <c r="I6" s="19"/>
      <c r="J6" s="19"/>
      <c r="K6" s="1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8"/>
      <c r="B7" s="18"/>
      <c r="C7" s="18"/>
      <c r="D7" s="20" t="s">
        <v>99</v>
      </c>
      <c r="E7" s="21" t="s">
        <v>100</v>
      </c>
      <c r="F7" s="21" t="s">
        <v>101</v>
      </c>
      <c r="G7" s="19" t="s">
        <v>102</v>
      </c>
      <c r="H7" s="22" t="s">
        <v>103</v>
      </c>
      <c r="I7" s="23"/>
      <c r="J7" s="23"/>
      <c r="K7" s="19"/>
      <c r="L7" s="19"/>
      <c r="M7" s="24" t="s">
        <v>104</v>
      </c>
      <c r="N7" s="23"/>
      <c r="O7" s="23"/>
      <c r="P7" s="23"/>
      <c r="Q7" s="23"/>
      <c r="R7" s="24" t="s">
        <v>103</v>
      </c>
      <c r="S7" s="23"/>
      <c r="T7" s="3"/>
      <c r="U7" s="3"/>
      <c r="V7" s="3"/>
      <c r="W7" s="3"/>
      <c r="X7" s="3"/>
      <c r="Y7" s="3"/>
      <c r="Z7" s="3"/>
    </row>
    <row r="8" ht="46.5" customHeight="1">
      <c r="A8" s="25" t="s">
        <v>14</v>
      </c>
      <c r="B8" s="25" t="s">
        <v>105</v>
      </c>
      <c r="C8" s="25" t="s">
        <v>106</v>
      </c>
      <c r="D8" s="26" t="s">
        <v>107</v>
      </c>
      <c r="E8" s="25" t="s">
        <v>108</v>
      </c>
      <c r="F8" s="25" t="s">
        <v>109</v>
      </c>
      <c r="G8" s="27" t="s">
        <v>110</v>
      </c>
      <c r="H8" s="27" t="s">
        <v>111</v>
      </c>
      <c r="I8" s="27" t="s">
        <v>112</v>
      </c>
      <c r="J8" s="27" t="s">
        <v>113</v>
      </c>
      <c r="K8" s="27" t="s">
        <v>114</v>
      </c>
      <c r="L8" s="27" t="s">
        <v>115</v>
      </c>
      <c r="M8" s="28" t="s">
        <v>116</v>
      </c>
      <c r="N8" s="27" t="s">
        <v>117</v>
      </c>
      <c r="O8" s="27" t="s">
        <v>118</v>
      </c>
      <c r="P8" s="27" t="s">
        <v>119</v>
      </c>
      <c r="Q8" s="27" t="s">
        <v>120</v>
      </c>
      <c r="R8" s="28" t="s">
        <v>121</v>
      </c>
      <c r="S8" s="28" t="s">
        <v>122</v>
      </c>
      <c r="T8" s="29"/>
      <c r="U8" s="29"/>
      <c r="V8" s="29"/>
      <c r="W8" s="29"/>
      <c r="X8" s="29"/>
      <c r="Y8" s="29"/>
      <c r="Z8" s="29"/>
    </row>
    <row r="9" ht="15.0" customHeight="1">
      <c r="A9" s="10" t="s">
        <v>22</v>
      </c>
      <c r="B9" s="30">
        <v>43118.0</v>
      </c>
      <c r="C9" s="3" t="s">
        <v>123</v>
      </c>
      <c r="D9" s="15" t="s">
        <v>124</v>
      </c>
      <c r="E9" s="3">
        <v>1.24703394805639</v>
      </c>
      <c r="F9" s="3">
        <v>1.26</v>
      </c>
      <c r="G9" s="3" t="s">
        <v>23</v>
      </c>
      <c r="H9" s="31" t="s">
        <v>23</v>
      </c>
      <c r="I9" s="31" t="s">
        <v>125</v>
      </c>
      <c r="J9" s="31" t="s">
        <v>125</v>
      </c>
      <c r="K9" s="31" t="s">
        <v>125</v>
      </c>
      <c r="L9" s="32" t="s">
        <v>126</v>
      </c>
      <c r="M9" s="33"/>
      <c r="N9" s="33"/>
      <c r="O9" s="33"/>
      <c r="P9" s="33"/>
      <c r="Q9" s="34"/>
      <c r="R9" s="3">
        <v>2.2</v>
      </c>
      <c r="S9" s="35">
        <v>0.19643</v>
      </c>
      <c r="T9" s="3"/>
      <c r="U9" s="3"/>
      <c r="V9" s="3"/>
      <c r="W9" s="3"/>
      <c r="X9" s="3"/>
      <c r="Y9" s="3"/>
      <c r="Z9" s="3"/>
    </row>
    <row r="10" ht="15.0" customHeight="1">
      <c r="A10" s="16" t="s">
        <v>37</v>
      </c>
      <c r="B10" s="30">
        <v>43118.0</v>
      </c>
      <c r="C10" s="3" t="s">
        <v>123</v>
      </c>
      <c r="D10" s="15" t="s">
        <v>124</v>
      </c>
      <c r="E10" s="3">
        <v>1.24183492171574</v>
      </c>
      <c r="F10" s="3">
        <v>17.49</v>
      </c>
      <c r="G10" s="3">
        <v>10.3</v>
      </c>
      <c r="H10" s="31" t="s">
        <v>23</v>
      </c>
      <c r="I10" s="31" t="s">
        <v>125</v>
      </c>
      <c r="J10" s="31" t="s">
        <v>125</v>
      </c>
      <c r="K10" s="36" t="s">
        <v>125</v>
      </c>
      <c r="L10" s="3">
        <v>5.6</v>
      </c>
      <c r="M10" s="3">
        <v>19.6</v>
      </c>
      <c r="N10" s="37">
        <v>4.285</v>
      </c>
      <c r="O10" s="37">
        <v>3.7666666666666666</v>
      </c>
      <c r="P10" s="38">
        <v>0.5769230769230769</v>
      </c>
      <c r="Q10" s="37">
        <v>0.2782608695652174</v>
      </c>
      <c r="R10" s="3">
        <v>3.1</v>
      </c>
      <c r="S10" s="35">
        <v>0.27782</v>
      </c>
      <c r="T10" s="3"/>
      <c r="U10" s="3"/>
      <c r="V10" s="3"/>
      <c r="W10" s="3"/>
      <c r="X10" s="3"/>
      <c r="Y10" s="3"/>
      <c r="Z10" s="3"/>
    </row>
    <row r="11" ht="15.0" customHeight="1">
      <c r="A11" s="39" t="s">
        <v>41</v>
      </c>
      <c r="B11" s="30">
        <v>43118.0</v>
      </c>
      <c r="C11" s="3" t="s">
        <v>123</v>
      </c>
      <c r="D11" s="15" t="s">
        <v>124</v>
      </c>
      <c r="E11" s="3">
        <v>1.35234379999526</v>
      </c>
      <c r="F11" s="3">
        <v>6.51</v>
      </c>
      <c r="G11" s="3">
        <v>8.6</v>
      </c>
      <c r="H11" s="31" t="s">
        <v>23</v>
      </c>
      <c r="I11" s="31" t="s">
        <v>125</v>
      </c>
      <c r="J11" s="31" t="s">
        <v>125</v>
      </c>
      <c r="K11" s="36" t="s">
        <v>125</v>
      </c>
      <c r="L11" s="3">
        <v>5.8</v>
      </c>
      <c r="M11" s="3">
        <v>18.7</v>
      </c>
      <c r="N11" s="37">
        <v>4.265</v>
      </c>
      <c r="O11" s="37">
        <v>4.608333333333333</v>
      </c>
      <c r="P11" s="38">
        <v>0.5358974358974359</v>
      </c>
      <c r="Q11" s="37">
        <v>0.3173913043478261</v>
      </c>
      <c r="R11" s="3">
        <v>2.3</v>
      </c>
      <c r="S11" s="35">
        <v>0.21675</v>
      </c>
      <c r="T11" s="3"/>
      <c r="U11" s="3"/>
      <c r="V11" s="3"/>
      <c r="W11" s="3"/>
      <c r="X11" s="3"/>
      <c r="Y11" s="3"/>
      <c r="Z11" s="3"/>
    </row>
    <row r="12" ht="15.0" customHeight="1">
      <c r="A12" s="17" t="s">
        <v>43</v>
      </c>
      <c r="B12" s="30">
        <v>43144.0</v>
      </c>
      <c r="C12" s="3" t="s">
        <v>123</v>
      </c>
      <c r="D12" s="15" t="s">
        <v>124</v>
      </c>
      <c r="E12" s="3">
        <v>1.09038779107244</v>
      </c>
      <c r="F12" s="3">
        <v>0.87</v>
      </c>
      <c r="G12" s="3">
        <v>6.8</v>
      </c>
      <c r="H12" s="31" t="s">
        <v>23</v>
      </c>
      <c r="I12" s="31" t="s">
        <v>125</v>
      </c>
      <c r="J12" s="31" t="s">
        <v>125</v>
      </c>
      <c r="K12" s="36" t="s">
        <v>125</v>
      </c>
      <c r="L12" s="3">
        <v>6.1</v>
      </c>
      <c r="M12" s="3">
        <v>30.4</v>
      </c>
      <c r="N12" s="37">
        <v>11.6</v>
      </c>
      <c r="O12" s="37">
        <v>8.491666666666667</v>
      </c>
      <c r="P12" s="38">
        <v>0.8205128205128205</v>
      </c>
      <c r="Q12" s="37">
        <v>0.3130434782608696</v>
      </c>
      <c r="R12" s="3">
        <v>4.1</v>
      </c>
      <c r="S12" s="35" t="s">
        <v>23</v>
      </c>
      <c r="T12" s="3"/>
      <c r="U12" s="3"/>
      <c r="V12" s="3"/>
      <c r="W12" s="3"/>
      <c r="X12" s="3"/>
      <c r="Y12" s="3"/>
      <c r="Z12" s="3"/>
    </row>
    <row r="13" ht="15.0" customHeight="1">
      <c r="A13" s="16" t="s">
        <v>45</v>
      </c>
      <c r="B13" s="30">
        <v>43137.0</v>
      </c>
      <c r="C13" s="3" t="s">
        <v>123</v>
      </c>
      <c r="D13" s="15" t="s">
        <v>124</v>
      </c>
      <c r="E13" s="3">
        <v>1.04665740558109</v>
      </c>
      <c r="F13" s="3">
        <v>3.05666666666667</v>
      </c>
      <c r="G13" s="3">
        <v>7.3</v>
      </c>
      <c r="H13" s="31" t="s">
        <v>23</v>
      </c>
      <c r="I13" s="31" t="s">
        <v>125</v>
      </c>
      <c r="J13" s="31" t="s">
        <v>125</v>
      </c>
      <c r="K13" s="36" t="s">
        <v>125</v>
      </c>
      <c r="L13" s="3">
        <v>5.8</v>
      </c>
      <c r="M13" s="3">
        <v>37.4</v>
      </c>
      <c r="N13" s="37">
        <v>10.035</v>
      </c>
      <c r="O13" s="37">
        <v>16.133333333333333</v>
      </c>
      <c r="P13" s="38">
        <v>1.205128205128205</v>
      </c>
      <c r="Q13" s="37">
        <v>0.43478260869565216</v>
      </c>
      <c r="R13" s="3">
        <v>2.8</v>
      </c>
      <c r="S13" s="35">
        <v>0.29017</v>
      </c>
      <c r="T13" s="3"/>
      <c r="U13" s="3"/>
      <c r="V13" s="3"/>
      <c r="W13" s="3"/>
      <c r="X13" s="3"/>
      <c r="Y13" s="3"/>
      <c r="Z13" s="3"/>
    </row>
    <row r="14" ht="15.0" customHeight="1">
      <c r="A14" s="16" t="s">
        <v>46</v>
      </c>
      <c r="B14" s="30">
        <v>43137.0</v>
      </c>
      <c r="C14" s="3" t="s">
        <v>123</v>
      </c>
      <c r="D14" s="15" t="s">
        <v>124</v>
      </c>
      <c r="E14" s="3">
        <v>1.16244502328506</v>
      </c>
      <c r="F14" s="3">
        <v>1.85333333333333</v>
      </c>
      <c r="G14" s="3">
        <v>5.3</v>
      </c>
      <c r="H14" s="31" t="s">
        <v>23</v>
      </c>
      <c r="I14" s="31" t="s">
        <v>125</v>
      </c>
      <c r="J14" s="31" t="s">
        <v>125</v>
      </c>
      <c r="K14" s="36" t="s">
        <v>125</v>
      </c>
      <c r="L14" s="3">
        <v>6.1</v>
      </c>
      <c r="M14" s="3">
        <v>25.3</v>
      </c>
      <c r="N14" s="37">
        <v>8.485</v>
      </c>
      <c r="O14" s="37">
        <v>9.175</v>
      </c>
      <c r="P14" s="38">
        <v>0.6717948717948717</v>
      </c>
      <c r="Q14" s="37">
        <v>0.40869565217391307</v>
      </c>
      <c r="R14" s="3">
        <v>3.1</v>
      </c>
      <c r="S14" s="35">
        <v>0.28391500000000003</v>
      </c>
      <c r="T14" s="3"/>
      <c r="U14" s="3"/>
      <c r="V14" s="3"/>
      <c r="W14" s="3"/>
      <c r="X14" s="3"/>
      <c r="Y14" s="3"/>
      <c r="Z14" s="3"/>
    </row>
    <row r="15" ht="15.0" customHeight="1">
      <c r="A15" s="10" t="s">
        <v>26</v>
      </c>
      <c r="B15" s="30">
        <v>43123.0</v>
      </c>
      <c r="C15" s="3" t="s">
        <v>123</v>
      </c>
      <c r="D15" s="15" t="s">
        <v>124</v>
      </c>
      <c r="E15" s="3">
        <v>1.01193417411631</v>
      </c>
      <c r="F15" s="3">
        <v>1.68666666666667</v>
      </c>
      <c r="G15" s="3"/>
      <c r="H15" s="31" t="s">
        <v>23</v>
      </c>
      <c r="I15" s="31" t="s">
        <v>125</v>
      </c>
      <c r="J15" s="31" t="s">
        <v>125</v>
      </c>
      <c r="K15" s="36" t="s">
        <v>125</v>
      </c>
      <c r="L15" s="19" t="s">
        <v>126</v>
      </c>
      <c r="R15" s="3">
        <v>3.9</v>
      </c>
      <c r="S15" s="35" t="s">
        <v>23</v>
      </c>
      <c r="T15" s="3"/>
      <c r="U15" s="3"/>
      <c r="V15" s="3"/>
      <c r="W15" s="3"/>
      <c r="X15" s="3"/>
      <c r="Y15" s="3"/>
      <c r="Z15" s="3"/>
    </row>
    <row r="16" ht="15.0" customHeight="1">
      <c r="A16" s="16" t="s">
        <v>48</v>
      </c>
      <c r="B16" s="30">
        <v>43136.0</v>
      </c>
      <c r="C16" s="3" t="s">
        <v>123</v>
      </c>
      <c r="D16" s="15" t="s">
        <v>124</v>
      </c>
      <c r="E16" s="3">
        <v>1.04923490083137</v>
      </c>
      <c r="F16" s="3">
        <v>3.52666666666667</v>
      </c>
      <c r="G16" s="3">
        <v>42.7</v>
      </c>
      <c r="H16" s="31" t="s">
        <v>23</v>
      </c>
      <c r="I16" s="31" t="s">
        <v>125</v>
      </c>
      <c r="J16" s="31" t="s">
        <v>125</v>
      </c>
      <c r="K16" s="36" t="s">
        <v>125</v>
      </c>
      <c r="L16" s="3">
        <v>6.6</v>
      </c>
      <c r="M16" s="3">
        <v>28.0</v>
      </c>
      <c r="N16" s="37">
        <v>14.24</v>
      </c>
      <c r="O16" s="37">
        <v>12.208333333333334</v>
      </c>
      <c r="P16" s="38">
        <v>1.158974358974359</v>
      </c>
      <c r="Q16" s="37">
        <v>0.3782608695652174</v>
      </c>
      <c r="R16" s="3">
        <v>3.6</v>
      </c>
      <c r="S16" s="35">
        <v>0.34716</v>
      </c>
      <c r="T16" s="3"/>
      <c r="U16" s="3"/>
      <c r="V16" s="3"/>
      <c r="W16" s="3"/>
      <c r="X16" s="3"/>
      <c r="Y16" s="3"/>
      <c r="Z16" s="3"/>
    </row>
    <row r="17" ht="15.0" customHeight="1">
      <c r="A17" s="16" t="s">
        <v>50</v>
      </c>
      <c r="B17" s="30">
        <v>43137.0</v>
      </c>
      <c r="C17" s="3" t="s">
        <v>123</v>
      </c>
      <c r="D17" s="15" t="s">
        <v>124</v>
      </c>
      <c r="E17" s="3">
        <v>1.12915771492597</v>
      </c>
      <c r="F17" s="3">
        <v>0.633333333333333</v>
      </c>
      <c r="G17" s="3">
        <v>6.1</v>
      </c>
      <c r="H17" s="31" t="s">
        <v>23</v>
      </c>
      <c r="I17" s="31" t="s">
        <v>125</v>
      </c>
      <c r="J17" s="31" t="s">
        <v>125</v>
      </c>
      <c r="K17" s="36" t="s">
        <v>125</v>
      </c>
      <c r="L17" s="3">
        <v>6.0</v>
      </c>
      <c r="M17" s="3">
        <v>26.2</v>
      </c>
      <c r="N17" s="37">
        <v>8.9</v>
      </c>
      <c r="O17" s="37">
        <v>8.833333333333334</v>
      </c>
      <c r="P17" s="38">
        <v>0.7461538461538462</v>
      </c>
      <c r="Q17" s="37">
        <v>0.3782608695652174</v>
      </c>
      <c r="R17" s="3">
        <v>3.7</v>
      </c>
      <c r="S17" s="35">
        <v>0.30047</v>
      </c>
      <c r="T17" s="3"/>
      <c r="U17" s="3"/>
      <c r="V17" s="3"/>
      <c r="W17" s="3"/>
      <c r="X17" s="3"/>
      <c r="Y17" s="3"/>
      <c r="Z17" s="3"/>
    </row>
    <row r="18" ht="15.0" customHeight="1">
      <c r="A18" s="16" t="s">
        <v>52</v>
      </c>
      <c r="B18" s="30">
        <v>43136.0</v>
      </c>
      <c r="C18" s="3" t="s">
        <v>123</v>
      </c>
      <c r="D18" s="15" t="s">
        <v>124</v>
      </c>
      <c r="E18" s="3">
        <v>1.15670133086231</v>
      </c>
      <c r="F18" s="3">
        <v>2.50333333333333</v>
      </c>
      <c r="G18" s="3">
        <v>14.8</v>
      </c>
      <c r="H18" s="31" t="s">
        <v>23</v>
      </c>
      <c r="I18" s="31" t="s">
        <v>125</v>
      </c>
      <c r="J18" s="31" t="s">
        <v>125</v>
      </c>
      <c r="K18" s="36" t="s">
        <v>125</v>
      </c>
      <c r="L18" s="3">
        <v>5.9</v>
      </c>
      <c r="M18" s="3">
        <v>23.2</v>
      </c>
      <c r="N18" s="37">
        <v>7.075</v>
      </c>
      <c r="O18" s="37">
        <v>5.916666666666667</v>
      </c>
      <c r="P18" s="38">
        <v>0.8794871794871795</v>
      </c>
      <c r="Q18" s="37">
        <v>0.24782608695652175</v>
      </c>
      <c r="R18" s="3">
        <v>4.1</v>
      </c>
      <c r="S18" s="35">
        <v>0.34823</v>
      </c>
      <c r="T18" s="3"/>
      <c r="U18" s="3"/>
      <c r="V18" s="3"/>
      <c r="W18" s="3"/>
      <c r="X18" s="3"/>
      <c r="Y18" s="3"/>
      <c r="Z18" s="3"/>
    </row>
    <row r="19" ht="15.0" customHeight="1">
      <c r="A19" s="16" t="s">
        <v>54</v>
      </c>
      <c r="B19" s="30">
        <v>43140.0</v>
      </c>
      <c r="C19" s="3" t="s">
        <v>123</v>
      </c>
      <c r="D19" s="15" t="s">
        <v>124</v>
      </c>
      <c r="E19" s="3">
        <v>1.0299779048048</v>
      </c>
      <c r="F19" s="3">
        <v>48.86</v>
      </c>
      <c r="G19" s="3">
        <v>42.4</v>
      </c>
      <c r="H19" s="31" t="s">
        <v>23</v>
      </c>
      <c r="I19" s="31" t="s">
        <v>125</v>
      </c>
      <c r="J19" s="31" t="s">
        <v>125</v>
      </c>
      <c r="K19" s="36" t="s">
        <v>125</v>
      </c>
      <c r="L19" s="3">
        <v>6.2</v>
      </c>
      <c r="M19" s="3">
        <v>34.9</v>
      </c>
      <c r="N19" s="37">
        <v>15.105</v>
      </c>
      <c r="O19" s="37">
        <v>10.425</v>
      </c>
      <c r="P19" s="38">
        <v>0.9948717948717949</v>
      </c>
      <c r="Q19" s="37">
        <v>0.4217391304347826</v>
      </c>
      <c r="R19" s="3">
        <v>4.9</v>
      </c>
      <c r="S19" s="35" t="s">
        <v>23</v>
      </c>
      <c r="T19" s="3"/>
      <c r="U19" s="3"/>
      <c r="V19" s="3"/>
      <c r="W19" s="3"/>
      <c r="X19" s="3"/>
      <c r="Y19" s="3"/>
      <c r="Z19" s="3"/>
    </row>
    <row r="20" ht="15.0" customHeight="1">
      <c r="A20" s="10" t="s">
        <v>27</v>
      </c>
      <c r="B20" s="30">
        <v>43122.0</v>
      </c>
      <c r="C20" s="3" t="s">
        <v>123</v>
      </c>
      <c r="D20" s="15" t="s">
        <v>124</v>
      </c>
      <c r="E20" s="3" t="s">
        <v>23</v>
      </c>
      <c r="F20" s="3">
        <v>0.213333333333333</v>
      </c>
      <c r="G20" s="3" t="s">
        <v>23</v>
      </c>
      <c r="H20" s="31" t="s">
        <v>23</v>
      </c>
      <c r="I20" s="31" t="s">
        <v>125</v>
      </c>
      <c r="J20" s="31" t="s">
        <v>125</v>
      </c>
      <c r="K20" s="36" t="s">
        <v>125</v>
      </c>
      <c r="L20" s="19" t="s">
        <v>126</v>
      </c>
      <c r="R20" s="3">
        <v>4.1</v>
      </c>
      <c r="S20" s="35" t="s">
        <v>23</v>
      </c>
      <c r="T20" s="3"/>
      <c r="U20" s="3"/>
      <c r="V20" s="3"/>
      <c r="W20" s="3"/>
      <c r="X20" s="3"/>
      <c r="Y20" s="3"/>
      <c r="Z20" s="3"/>
    </row>
    <row r="21" ht="15.0" customHeight="1">
      <c r="A21" s="16" t="s">
        <v>55</v>
      </c>
      <c r="B21" s="30">
        <v>43130.0</v>
      </c>
      <c r="C21" s="3" t="s">
        <v>123</v>
      </c>
      <c r="D21" s="15" t="s">
        <v>124</v>
      </c>
      <c r="E21" s="3">
        <v>1.12602479178629</v>
      </c>
      <c r="F21" s="3">
        <v>0.746666666666667</v>
      </c>
      <c r="G21" s="3">
        <v>8.5</v>
      </c>
      <c r="H21" s="31" t="s">
        <v>23</v>
      </c>
      <c r="I21" s="31" t="s">
        <v>125</v>
      </c>
      <c r="J21" s="31" t="s">
        <v>125</v>
      </c>
      <c r="K21" s="36" t="s">
        <v>125</v>
      </c>
      <c r="L21" s="3">
        <v>6.1</v>
      </c>
      <c r="M21" s="3">
        <v>21.6</v>
      </c>
      <c r="N21" s="37">
        <v>8.78</v>
      </c>
      <c r="O21" s="37">
        <v>5.141666666666667</v>
      </c>
      <c r="P21" s="38">
        <v>0.6666666666666666</v>
      </c>
      <c r="Q21" s="37">
        <v>0.2</v>
      </c>
      <c r="R21" s="3">
        <v>3.0</v>
      </c>
      <c r="S21" s="35">
        <v>0.31521</v>
      </c>
      <c r="T21" s="3"/>
      <c r="U21" s="3"/>
      <c r="V21" s="3"/>
      <c r="W21" s="3"/>
      <c r="X21" s="3"/>
      <c r="Y21" s="3"/>
      <c r="Z21" s="3"/>
    </row>
    <row r="22" ht="15.0" customHeight="1">
      <c r="A22" s="10" t="s">
        <v>28</v>
      </c>
      <c r="B22" s="30">
        <v>43123.0</v>
      </c>
      <c r="C22" s="3" t="s">
        <v>123</v>
      </c>
      <c r="D22" s="15" t="s">
        <v>124</v>
      </c>
      <c r="E22" s="3">
        <v>0.893013633272664</v>
      </c>
      <c r="F22" s="3">
        <v>0.216666666666667</v>
      </c>
      <c r="G22" s="3" t="s">
        <v>23</v>
      </c>
      <c r="H22" s="31" t="s">
        <v>23</v>
      </c>
      <c r="I22" s="31" t="s">
        <v>125</v>
      </c>
      <c r="J22" s="31" t="s">
        <v>125</v>
      </c>
      <c r="K22" s="36" t="s">
        <v>125</v>
      </c>
      <c r="L22" s="19" t="s">
        <v>126</v>
      </c>
      <c r="R22" s="3">
        <v>4.6</v>
      </c>
      <c r="S22" s="35" t="s">
        <v>23</v>
      </c>
      <c r="T22" s="3"/>
      <c r="U22" s="3"/>
      <c r="V22" s="3"/>
      <c r="W22" s="3"/>
      <c r="X22" s="3"/>
      <c r="Y22" s="3"/>
      <c r="Z22" s="3"/>
    </row>
    <row r="23" ht="15.0" customHeight="1">
      <c r="A23" s="10" t="s">
        <v>58</v>
      </c>
      <c r="B23" s="30">
        <v>43130.0</v>
      </c>
      <c r="C23" s="3" t="s">
        <v>123</v>
      </c>
      <c r="D23" s="15" t="s">
        <v>124</v>
      </c>
      <c r="E23" s="3">
        <v>1.2064810573083</v>
      </c>
      <c r="F23" s="3">
        <v>1.54333333333333</v>
      </c>
      <c r="G23" s="3">
        <v>12.8</v>
      </c>
      <c r="H23" s="31" t="s">
        <v>23</v>
      </c>
      <c r="I23" s="31" t="s">
        <v>125</v>
      </c>
      <c r="J23" s="31" t="s">
        <v>125</v>
      </c>
      <c r="K23" s="36" t="s">
        <v>125</v>
      </c>
      <c r="L23" s="3">
        <v>5.7</v>
      </c>
      <c r="M23" s="3">
        <v>23.0</v>
      </c>
      <c r="N23" s="37">
        <v>6.935</v>
      </c>
      <c r="O23" s="37">
        <v>4.433333333333334</v>
      </c>
      <c r="P23" s="38">
        <v>0.7512820512820513</v>
      </c>
      <c r="Q23" s="37">
        <v>0.18695652173913044</v>
      </c>
      <c r="R23" s="3">
        <v>3.4</v>
      </c>
      <c r="S23" s="35">
        <v>0.36933</v>
      </c>
      <c r="T23" s="3"/>
      <c r="U23" s="3"/>
      <c r="V23" s="3"/>
      <c r="W23" s="3"/>
      <c r="X23" s="3"/>
      <c r="Y23" s="3"/>
      <c r="Z23" s="3"/>
    </row>
    <row r="24" ht="15.0" customHeight="1">
      <c r="A24" s="16" t="s">
        <v>60</v>
      </c>
      <c r="B24" s="30">
        <v>43112.0</v>
      </c>
      <c r="C24" s="3" t="s">
        <v>123</v>
      </c>
      <c r="D24" s="15" t="s">
        <v>124</v>
      </c>
      <c r="E24" s="3">
        <v>1.13662370403774</v>
      </c>
      <c r="F24" s="3">
        <v>3.07</v>
      </c>
      <c r="G24" s="3">
        <v>6.0</v>
      </c>
      <c r="H24" s="31" t="s">
        <v>23</v>
      </c>
      <c r="I24" s="31" t="s">
        <v>125</v>
      </c>
      <c r="J24" s="31" t="s">
        <v>125</v>
      </c>
      <c r="K24" s="36" t="s">
        <v>125</v>
      </c>
      <c r="L24" s="3">
        <v>5.8</v>
      </c>
      <c r="M24" s="3">
        <v>22.6</v>
      </c>
      <c r="N24" s="37">
        <v>8.36</v>
      </c>
      <c r="O24" s="37">
        <v>5.825</v>
      </c>
      <c r="P24" s="38">
        <v>0.5256410256410257</v>
      </c>
      <c r="Q24" s="37">
        <v>0.32608695652173914</v>
      </c>
      <c r="R24" s="3">
        <v>3.0</v>
      </c>
      <c r="S24" s="35">
        <v>0.33483</v>
      </c>
      <c r="T24" s="3"/>
      <c r="U24" s="3"/>
      <c r="V24" s="3"/>
      <c r="W24" s="3"/>
      <c r="X24" s="3"/>
      <c r="Y24" s="3"/>
      <c r="Z24" s="3"/>
    </row>
    <row r="25" ht="15.0" customHeight="1">
      <c r="A25" s="16" t="s">
        <v>62</v>
      </c>
      <c r="B25" s="30">
        <v>43137.0</v>
      </c>
      <c r="C25" s="3" t="s">
        <v>123</v>
      </c>
      <c r="D25" s="15" t="s">
        <v>124</v>
      </c>
      <c r="E25" s="3">
        <v>1.23295988851206</v>
      </c>
      <c r="F25" s="3">
        <v>0.703333333333333</v>
      </c>
      <c r="G25" s="3">
        <v>11.4</v>
      </c>
      <c r="H25" s="31" t="s">
        <v>23</v>
      </c>
      <c r="I25" s="31" t="s">
        <v>125</v>
      </c>
      <c r="J25" s="31" t="s">
        <v>125</v>
      </c>
      <c r="K25" s="36" t="s">
        <v>125</v>
      </c>
      <c r="L25" s="3">
        <v>6.1</v>
      </c>
      <c r="M25" s="3">
        <v>29.5</v>
      </c>
      <c r="N25" s="37">
        <v>13.655</v>
      </c>
      <c r="O25" s="37">
        <v>7.566666666666666</v>
      </c>
      <c r="P25" s="38">
        <v>0.9769230769230769</v>
      </c>
      <c r="Q25" s="37">
        <v>0.2826086956521739</v>
      </c>
      <c r="R25" s="3">
        <v>4.0</v>
      </c>
      <c r="S25" s="35">
        <v>0.3487</v>
      </c>
      <c r="T25" s="3"/>
      <c r="U25" s="3"/>
      <c r="V25" s="3"/>
      <c r="W25" s="3"/>
      <c r="X25" s="3"/>
      <c r="Y25" s="3"/>
      <c r="Z25" s="3"/>
    </row>
    <row r="26" ht="15.0" customHeight="1">
      <c r="A26" s="16" t="s">
        <v>63</v>
      </c>
      <c r="B26" s="30">
        <v>43129.0</v>
      </c>
      <c r="C26" s="3" t="s">
        <v>123</v>
      </c>
      <c r="D26" s="15" t="s">
        <v>124</v>
      </c>
      <c r="E26" s="3">
        <v>1.05390803322451</v>
      </c>
      <c r="F26" s="3">
        <v>1.49666666666667</v>
      </c>
      <c r="G26" s="3">
        <v>6.9</v>
      </c>
      <c r="H26" s="31" t="s">
        <v>23</v>
      </c>
      <c r="I26" s="31" t="s">
        <v>125</v>
      </c>
      <c r="J26" s="31" t="s">
        <v>125</v>
      </c>
      <c r="K26" s="36" t="s">
        <v>125</v>
      </c>
      <c r="L26" s="3">
        <v>6.4</v>
      </c>
      <c r="M26" s="3">
        <v>24.9</v>
      </c>
      <c r="N26" s="37">
        <v>10.7</v>
      </c>
      <c r="O26" s="37">
        <v>7.675</v>
      </c>
      <c r="P26" s="38">
        <v>0.8487179487179487</v>
      </c>
      <c r="Q26" s="37">
        <v>0.2391304347826087</v>
      </c>
      <c r="R26" s="3">
        <v>2.7</v>
      </c>
      <c r="S26" s="35" t="s">
        <v>23</v>
      </c>
      <c r="T26" s="3"/>
      <c r="U26" s="3"/>
      <c r="V26" s="3"/>
      <c r="W26" s="3"/>
      <c r="X26" s="3"/>
      <c r="Y26" s="3"/>
      <c r="Z26" s="3"/>
    </row>
    <row r="27" ht="15.0" customHeight="1">
      <c r="A27" s="16" t="s">
        <v>65</v>
      </c>
      <c r="B27" s="30">
        <v>43117.0</v>
      </c>
      <c r="C27" s="3" t="s">
        <v>123</v>
      </c>
      <c r="D27" s="15" t="s">
        <v>124</v>
      </c>
      <c r="E27" s="3">
        <v>0.841063610213083</v>
      </c>
      <c r="F27" s="3">
        <v>0.19</v>
      </c>
      <c r="G27" s="3">
        <v>16.1</v>
      </c>
      <c r="H27" s="31" t="s">
        <v>23</v>
      </c>
      <c r="I27" s="31" t="s">
        <v>125</v>
      </c>
      <c r="J27" s="31" t="s">
        <v>125</v>
      </c>
      <c r="K27" s="36" t="s">
        <v>125</v>
      </c>
      <c r="L27" s="3">
        <v>5.2</v>
      </c>
      <c r="M27" s="3">
        <v>26.2</v>
      </c>
      <c r="N27" s="37">
        <v>8.445</v>
      </c>
      <c r="O27" s="37">
        <v>4.308333333333334</v>
      </c>
      <c r="P27" s="38">
        <v>1.2179487179487178</v>
      </c>
      <c r="Q27" s="37">
        <v>0.1565217391304348</v>
      </c>
      <c r="R27" s="3">
        <v>7.8</v>
      </c>
      <c r="S27" s="35">
        <v>0.62815</v>
      </c>
      <c r="T27" s="3"/>
      <c r="U27" s="3"/>
      <c r="V27" s="3"/>
      <c r="W27" s="3"/>
      <c r="X27" s="3"/>
      <c r="Y27" s="3"/>
      <c r="Z27" s="3"/>
    </row>
    <row r="28" ht="15.0" customHeight="1">
      <c r="A28" s="10" t="s">
        <v>66</v>
      </c>
      <c r="B28" s="30">
        <v>43112.0</v>
      </c>
      <c r="C28" s="3" t="s">
        <v>123</v>
      </c>
      <c r="D28" s="15" t="s">
        <v>124</v>
      </c>
      <c r="E28" s="3">
        <v>0.83802329307578</v>
      </c>
      <c r="F28" s="3">
        <v>0.493333333333333</v>
      </c>
      <c r="G28" s="3">
        <v>13.8</v>
      </c>
      <c r="H28" s="31" t="s">
        <v>23</v>
      </c>
      <c r="I28" s="31" t="s">
        <v>125</v>
      </c>
      <c r="J28" s="31" t="s">
        <v>125</v>
      </c>
      <c r="K28" s="36" t="s">
        <v>125</v>
      </c>
      <c r="L28" s="3">
        <v>6.5</v>
      </c>
      <c r="M28" s="3">
        <v>44.4</v>
      </c>
      <c r="N28" s="37">
        <v>21.815</v>
      </c>
      <c r="O28" s="37">
        <v>16.341666666666665</v>
      </c>
      <c r="P28" s="38">
        <v>0.7871794871794872</v>
      </c>
      <c r="Q28" s="37">
        <v>0.4391304347826087</v>
      </c>
      <c r="R28" s="3">
        <v>3.5</v>
      </c>
      <c r="S28" s="35">
        <v>0.38013</v>
      </c>
      <c r="T28" s="3"/>
      <c r="U28" s="3"/>
      <c r="V28" s="3"/>
      <c r="W28" s="3"/>
      <c r="X28" s="3"/>
      <c r="Y28" s="3"/>
      <c r="Z28" s="3"/>
    </row>
    <row r="29" ht="15.0" customHeight="1">
      <c r="A29" s="16" t="s">
        <v>67</v>
      </c>
      <c r="B29" s="30">
        <v>43112.0</v>
      </c>
      <c r="C29" s="3" t="s">
        <v>123</v>
      </c>
      <c r="D29" s="15" t="s">
        <v>124</v>
      </c>
      <c r="E29" s="3">
        <v>1.15683186932647</v>
      </c>
      <c r="F29" s="3">
        <v>4.43666666666667</v>
      </c>
      <c r="G29" s="3">
        <v>23.9</v>
      </c>
      <c r="H29" s="31" t="s">
        <v>23</v>
      </c>
      <c r="I29" s="31" t="s">
        <v>125</v>
      </c>
      <c r="J29" s="31" t="s">
        <v>125</v>
      </c>
      <c r="K29" s="36" t="s">
        <v>125</v>
      </c>
      <c r="L29" s="3">
        <v>6.4</v>
      </c>
      <c r="M29" s="3">
        <v>29.6</v>
      </c>
      <c r="N29" s="37">
        <v>13.49</v>
      </c>
      <c r="O29" s="37">
        <v>9.75</v>
      </c>
      <c r="P29" s="38">
        <v>0.6717948717948717</v>
      </c>
      <c r="Q29" s="37">
        <v>0.4043478260869565</v>
      </c>
      <c r="R29" s="3">
        <v>3.1</v>
      </c>
      <c r="S29" s="35">
        <v>0.35107</v>
      </c>
      <c r="T29" s="3"/>
      <c r="U29" s="3"/>
      <c r="V29" s="3"/>
      <c r="W29" s="3"/>
      <c r="X29" s="3"/>
      <c r="Y29" s="3"/>
      <c r="Z29" s="3"/>
    </row>
    <row r="30" ht="15.0" customHeight="1">
      <c r="A30" s="10" t="s">
        <v>29</v>
      </c>
      <c r="B30" s="30">
        <v>43116.0</v>
      </c>
      <c r="C30" s="3" t="s">
        <v>123</v>
      </c>
      <c r="D30" s="15" t="s">
        <v>124</v>
      </c>
      <c r="E30" s="3">
        <v>0.733412227793711</v>
      </c>
      <c r="F30" s="3">
        <v>0.113333333333333</v>
      </c>
      <c r="G30" s="3" t="s">
        <v>23</v>
      </c>
      <c r="H30" s="31" t="s">
        <v>23</v>
      </c>
      <c r="I30" s="31" t="s">
        <v>125</v>
      </c>
      <c r="J30" s="31" t="s">
        <v>125</v>
      </c>
      <c r="K30" s="36" t="s">
        <v>125</v>
      </c>
      <c r="L30" s="19" t="s">
        <v>126</v>
      </c>
      <c r="R30" s="3">
        <v>8.1</v>
      </c>
      <c r="S30" s="35">
        <v>0.58308</v>
      </c>
      <c r="T30" s="3"/>
      <c r="U30" s="3"/>
      <c r="V30" s="3"/>
      <c r="W30" s="3"/>
      <c r="X30" s="3"/>
      <c r="Y30" s="3"/>
      <c r="Z30" s="3"/>
    </row>
    <row r="31" ht="15.0" customHeight="1">
      <c r="A31" s="10" t="s">
        <v>31</v>
      </c>
      <c r="B31" s="30">
        <v>43116.0</v>
      </c>
      <c r="C31" s="3" t="s">
        <v>123</v>
      </c>
      <c r="D31" s="15" t="s">
        <v>124</v>
      </c>
      <c r="E31" s="3">
        <v>1.04509094401125</v>
      </c>
      <c r="F31" s="3">
        <v>0.18</v>
      </c>
      <c r="G31" s="3" t="s">
        <v>23</v>
      </c>
      <c r="H31" s="31" t="s">
        <v>23</v>
      </c>
      <c r="I31" s="31" t="s">
        <v>125</v>
      </c>
      <c r="J31" s="31" t="s">
        <v>125</v>
      </c>
      <c r="K31" s="36" t="s">
        <v>125</v>
      </c>
      <c r="L31" s="19" t="s">
        <v>126</v>
      </c>
      <c r="R31" s="3">
        <v>4.4</v>
      </c>
      <c r="S31" s="35">
        <v>0.372665</v>
      </c>
      <c r="T31" s="3"/>
      <c r="U31" s="3"/>
      <c r="V31" s="3"/>
      <c r="W31" s="3"/>
      <c r="X31" s="3"/>
      <c r="Y31" s="3"/>
      <c r="Z31" s="3"/>
    </row>
    <row r="32" ht="15.75" customHeight="1">
      <c r="A32" s="16" t="s">
        <v>69</v>
      </c>
      <c r="B32" s="30">
        <v>43112.0</v>
      </c>
      <c r="C32" s="3" t="s">
        <v>123</v>
      </c>
      <c r="D32" s="15" t="s">
        <v>124</v>
      </c>
      <c r="E32" s="3">
        <v>1.0122295830308</v>
      </c>
      <c r="F32" s="3">
        <v>1.24666666666667</v>
      </c>
      <c r="G32" s="3">
        <v>5.1</v>
      </c>
      <c r="H32" s="31" t="s">
        <v>23</v>
      </c>
      <c r="I32" s="31" t="s">
        <v>125</v>
      </c>
      <c r="J32" s="31" t="s">
        <v>125</v>
      </c>
      <c r="K32" s="36" t="s">
        <v>125</v>
      </c>
      <c r="L32" s="3">
        <v>5.8</v>
      </c>
      <c r="M32" s="3">
        <v>29.3</v>
      </c>
      <c r="N32" s="37">
        <v>9.515</v>
      </c>
      <c r="O32" s="37">
        <v>8.591666666666667</v>
      </c>
      <c r="P32" s="38">
        <v>0.5717948717948718</v>
      </c>
      <c r="Q32" s="37">
        <v>0.23478260869565218</v>
      </c>
      <c r="R32" s="3">
        <v>3.2</v>
      </c>
      <c r="S32" s="35">
        <v>0.34845</v>
      </c>
      <c r="T32" s="3"/>
      <c r="U32" s="3"/>
      <c r="V32" s="31"/>
      <c r="W32" s="3"/>
      <c r="X32" s="3"/>
      <c r="Y32" s="3"/>
      <c r="Z32" s="3"/>
    </row>
    <row r="33" ht="15.0" customHeight="1">
      <c r="A33" s="10" t="s">
        <v>71</v>
      </c>
      <c r="B33" s="30">
        <v>43126.0</v>
      </c>
      <c r="C33" s="3" t="s">
        <v>123</v>
      </c>
      <c r="D33" s="15" t="s">
        <v>124</v>
      </c>
      <c r="E33" s="3">
        <v>1.01422114430136</v>
      </c>
      <c r="F33" s="3">
        <v>0.41</v>
      </c>
      <c r="G33" s="3">
        <v>34.3</v>
      </c>
      <c r="H33" s="31" t="s">
        <v>23</v>
      </c>
      <c r="I33" s="31" t="s">
        <v>125</v>
      </c>
      <c r="J33" s="31" t="s">
        <v>125</v>
      </c>
      <c r="K33" s="36" t="s">
        <v>125</v>
      </c>
      <c r="L33" s="3">
        <v>5.2</v>
      </c>
      <c r="M33" s="3">
        <v>36.0</v>
      </c>
      <c r="N33" s="37">
        <v>18.735</v>
      </c>
      <c r="O33" s="37">
        <v>6.991666666666666</v>
      </c>
      <c r="P33" s="38">
        <v>1.376923076923077</v>
      </c>
      <c r="Q33" s="37">
        <v>0.09565217391304348</v>
      </c>
      <c r="R33" s="3">
        <v>4.5</v>
      </c>
      <c r="S33" s="35">
        <v>0.38323</v>
      </c>
      <c r="T33" s="3"/>
      <c r="U33" s="3"/>
      <c r="V33" s="31"/>
      <c r="W33" s="35"/>
      <c r="X33" s="3"/>
      <c r="Y33" s="3"/>
      <c r="Z33" s="3"/>
    </row>
    <row r="34" ht="15.0" customHeight="1">
      <c r="A34" s="10" t="s">
        <v>32</v>
      </c>
      <c r="B34" s="30">
        <v>43116.0</v>
      </c>
      <c r="C34" s="3" t="s">
        <v>123</v>
      </c>
      <c r="D34" s="15" t="s">
        <v>124</v>
      </c>
      <c r="E34" s="3">
        <v>0.903949779459791</v>
      </c>
      <c r="F34" s="3">
        <v>0.173333333333333</v>
      </c>
      <c r="G34" s="3" t="s">
        <v>23</v>
      </c>
      <c r="H34" s="31" t="s">
        <v>23</v>
      </c>
      <c r="I34" s="31" t="s">
        <v>125</v>
      </c>
      <c r="J34" s="31" t="s">
        <v>125</v>
      </c>
      <c r="K34" s="36" t="s">
        <v>125</v>
      </c>
      <c r="L34" s="19" t="s">
        <v>126</v>
      </c>
      <c r="R34" s="3">
        <v>3.7</v>
      </c>
      <c r="S34" s="35">
        <v>0.34822</v>
      </c>
      <c r="T34" s="3"/>
      <c r="U34" s="3"/>
      <c r="V34" s="31"/>
      <c r="W34" s="35"/>
      <c r="X34" s="3"/>
      <c r="Y34" s="3"/>
      <c r="Z34" s="3"/>
    </row>
    <row r="35" ht="15.0" customHeight="1">
      <c r="A35" s="16" t="s">
        <v>72</v>
      </c>
      <c r="B35" s="30">
        <v>43126.0</v>
      </c>
      <c r="C35" s="3" t="s">
        <v>123</v>
      </c>
      <c r="D35" s="15" t="s">
        <v>124</v>
      </c>
      <c r="E35" s="3">
        <v>1.03995318722384</v>
      </c>
      <c r="F35" s="3">
        <v>0.606666666666667</v>
      </c>
      <c r="G35" s="3">
        <v>11.4</v>
      </c>
      <c r="H35" s="31" t="s">
        <v>23</v>
      </c>
      <c r="I35" s="31" t="s">
        <v>125</v>
      </c>
      <c r="J35" s="31" t="s">
        <v>125</v>
      </c>
      <c r="K35" s="36" t="s">
        <v>125</v>
      </c>
      <c r="L35" s="3">
        <v>6.1</v>
      </c>
      <c r="M35" s="3">
        <v>25.1</v>
      </c>
      <c r="N35" s="37">
        <v>9.495</v>
      </c>
      <c r="O35" s="37">
        <v>6.558333333333334</v>
      </c>
      <c r="P35" s="38">
        <v>0.8769230769230769</v>
      </c>
      <c r="Q35" s="37">
        <v>0.12173913043478261</v>
      </c>
      <c r="R35" s="3">
        <v>2.7</v>
      </c>
      <c r="S35" s="35">
        <v>0.28531</v>
      </c>
      <c r="T35" s="3"/>
      <c r="U35" s="3"/>
      <c r="V35" s="31"/>
      <c r="W35" s="35"/>
      <c r="X35" s="3"/>
      <c r="Y35" s="3"/>
      <c r="Z35" s="3"/>
    </row>
    <row r="36" ht="15.0" customHeight="1">
      <c r="A36" s="16" t="s">
        <v>74</v>
      </c>
      <c r="B36" s="30">
        <v>43118.0</v>
      </c>
      <c r="C36" s="3" t="s">
        <v>123</v>
      </c>
      <c r="D36" s="15" t="s">
        <v>124</v>
      </c>
      <c r="E36" s="3">
        <v>1.19573233164415</v>
      </c>
      <c r="F36" s="3">
        <v>11.6933333333333</v>
      </c>
      <c r="G36" s="3">
        <v>7.6</v>
      </c>
      <c r="H36" s="31" t="s">
        <v>23</v>
      </c>
      <c r="I36" s="31" t="s">
        <v>125</v>
      </c>
      <c r="J36" s="31" t="s">
        <v>125</v>
      </c>
      <c r="K36" s="36" t="s">
        <v>125</v>
      </c>
      <c r="L36" s="3">
        <v>5.7</v>
      </c>
      <c r="M36" s="3">
        <v>19.4</v>
      </c>
      <c r="N36" s="37">
        <v>5.07</v>
      </c>
      <c r="O36" s="37">
        <v>3.8666666666666667</v>
      </c>
      <c r="P36" s="38">
        <v>0.3974358974358974</v>
      </c>
      <c r="Q36" s="37">
        <v>0.1956521739130435</v>
      </c>
      <c r="R36" s="3">
        <v>2.6</v>
      </c>
      <c r="S36" s="35">
        <v>0.228</v>
      </c>
      <c r="T36" s="3"/>
      <c r="U36" s="3"/>
      <c r="V36" s="31"/>
      <c r="W36" s="35"/>
      <c r="X36" s="3"/>
      <c r="Y36" s="3"/>
      <c r="Z36" s="3"/>
    </row>
    <row r="37" ht="15.0" customHeight="1">
      <c r="A37" s="16" t="s">
        <v>75</v>
      </c>
      <c r="B37" s="30">
        <v>43143.0</v>
      </c>
      <c r="C37" s="3" t="s">
        <v>123</v>
      </c>
      <c r="D37" s="15" t="s">
        <v>124</v>
      </c>
      <c r="E37" s="3">
        <v>1.14660796721125</v>
      </c>
      <c r="F37" s="3">
        <v>2.61333333333333</v>
      </c>
      <c r="G37" s="3">
        <v>13.3</v>
      </c>
      <c r="H37" s="31" t="s">
        <v>23</v>
      </c>
      <c r="I37" s="31" t="s">
        <v>125</v>
      </c>
      <c r="J37" s="31" t="s">
        <v>125</v>
      </c>
      <c r="K37" s="36" t="s">
        <v>125</v>
      </c>
      <c r="L37" s="3">
        <v>6.0</v>
      </c>
      <c r="M37" s="3">
        <v>19.4</v>
      </c>
      <c r="N37" s="37">
        <v>5.465</v>
      </c>
      <c r="O37" s="37">
        <v>5.558333333333334</v>
      </c>
      <c r="P37" s="38">
        <v>0.5153846153846153</v>
      </c>
      <c r="Q37" s="37">
        <v>0.19130434782608696</v>
      </c>
      <c r="R37" s="3">
        <v>3.0</v>
      </c>
      <c r="S37" s="35" t="s">
        <v>23</v>
      </c>
      <c r="T37" s="3"/>
      <c r="U37" s="3"/>
      <c r="V37" s="31"/>
      <c r="W37" s="35"/>
      <c r="X37" s="3"/>
      <c r="Y37" s="3"/>
      <c r="Z37" s="3"/>
    </row>
    <row r="38" ht="15.0" customHeight="1">
      <c r="A38" s="16" t="s">
        <v>77</v>
      </c>
      <c r="B38" s="30">
        <v>43146.0</v>
      </c>
      <c r="C38" s="3" t="s">
        <v>123</v>
      </c>
      <c r="D38" s="15" t="s">
        <v>124</v>
      </c>
      <c r="E38" s="3">
        <v>1.02198563585612</v>
      </c>
      <c r="F38" s="3">
        <v>0.826666666666667</v>
      </c>
      <c r="G38" s="3">
        <v>6.5</v>
      </c>
      <c r="H38" s="31" t="s">
        <v>23</v>
      </c>
      <c r="I38" s="31" t="s">
        <v>125</v>
      </c>
      <c r="J38" s="31" t="s">
        <v>125</v>
      </c>
      <c r="K38" s="36" t="s">
        <v>125</v>
      </c>
      <c r="L38" s="3">
        <v>6.0</v>
      </c>
      <c r="M38" s="3">
        <v>27.1</v>
      </c>
      <c r="N38" s="37">
        <v>8.05</v>
      </c>
      <c r="O38" s="37">
        <v>9.208333333333334</v>
      </c>
      <c r="P38" s="38">
        <v>0.717948717948718</v>
      </c>
      <c r="Q38" s="37">
        <v>0.34782608695652173</v>
      </c>
      <c r="R38" s="3">
        <v>3.1</v>
      </c>
      <c r="S38" s="35" t="s">
        <v>23</v>
      </c>
      <c r="T38" s="3"/>
      <c r="U38" s="3"/>
      <c r="V38" s="31"/>
      <c r="W38" s="35"/>
      <c r="X38" s="3"/>
      <c r="Y38" s="3"/>
      <c r="Z38" s="3"/>
    </row>
    <row r="39" ht="15.0" customHeight="1">
      <c r="A39" s="16" t="s">
        <v>79</v>
      </c>
      <c r="B39" s="30">
        <v>43136.0</v>
      </c>
      <c r="C39" s="3" t="s">
        <v>123</v>
      </c>
      <c r="D39" s="15" t="s">
        <v>124</v>
      </c>
      <c r="E39" s="3">
        <v>1.2078724088104</v>
      </c>
      <c r="F39" s="3">
        <v>0.59</v>
      </c>
      <c r="G39" s="3">
        <v>10.7</v>
      </c>
      <c r="H39" s="31" t="s">
        <v>23</v>
      </c>
      <c r="I39" s="31" t="s">
        <v>125</v>
      </c>
      <c r="J39" s="31" t="s">
        <v>125</v>
      </c>
      <c r="K39" s="36" t="s">
        <v>125</v>
      </c>
      <c r="L39" s="3">
        <v>6.0</v>
      </c>
      <c r="M39" s="3">
        <v>27.7</v>
      </c>
      <c r="N39" s="37">
        <v>9.24</v>
      </c>
      <c r="O39" s="37">
        <v>9.133333333333333</v>
      </c>
      <c r="P39" s="38">
        <v>0.8282051282051283</v>
      </c>
      <c r="Q39" s="37">
        <v>0.27391304347826084</v>
      </c>
      <c r="R39" s="3">
        <v>2.8</v>
      </c>
      <c r="S39" s="35">
        <v>0.26066</v>
      </c>
      <c r="T39" s="3"/>
      <c r="U39" s="3"/>
      <c r="V39" s="31"/>
      <c r="W39" s="35"/>
      <c r="X39" s="3"/>
      <c r="Y39" s="3"/>
      <c r="Z39" s="3"/>
    </row>
    <row r="40" ht="15.0" customHeight="1">
      <c r="A40" s="10" t="s">
        <v>33</v>
      </c>
      <c r="B40" s="30">
        <v>43124.0</v>
      </c>
      <c r="C40" s="3" t="s">
        <v>123</v>
      </c>
      <c r="D40" s="15" t="s">
        <v>124</v>
      </c>
      <c r="E40" s="3">
        <v>1.01545871264845</v>
      </c>
      <c r="F40" s="3">
        <v>2.77333333333333</v>
      </c>
      <c r="G40" s="3" t="s">
        <v>23</v>
      </c>
      <c r="H40" s="31" t="s">
        <v>23</v>
      </c>
      <c r="I40" s="31" t="s">
        <v>125</v>
      </c>
      <c r="J40" s="31" t="s">
        <v>125</v>
      </c>
      <c r="K40" s="36" t="s">
        <v>125</v>
      </c>
      <c r="L40" s="19" t="s">
        <v>126</v>
      </c>
      <c r="R40" s="3">
        <v>3.3</v>
      </c>
      <c r="S40" s="35" t="s">
        <v>23</v>
      </c>
      <c r="T40" s="3"/>
      <c r="U40" s="3"/>
      <c r="V40" s="31"/>
      <c r="W40" s="35"/>
      <c r="X40" s="3"/>
      <c r="Y40" s="3"/>
      <c r="Z40" s="3"/>
    </row>
    <row r="41" ht="15.0" customHeight="1">
      <c r="A41" s="16" t="s">
        <v>80</v>
      </c>
      <c r="B41" s="30">
        <v>43140.0</v>
      </c>
      <c r="C41" s="3" t="s">
        <v>123</v>
      </c>
      <c r="D41" s="15" t="s">
        <v>124</v>
      </c>
      <c r="E41" s="3">
        <v>1.20500056259903</v>
      </c>
      <c r="F41" s="3">
        <v>0.686666666666667</v>
      </c>
      <c r="G41" s="3">
        <v>7.8</v>
      </c>
      <c r="H41" s="31" t="s">
        <v>23</v>
      </c>
      <c r="I41" s="31" t="s">
        <v>125</v>
      </c>
      <c r="J41" s="31" t="s">
        <v>125</v>
      </c>
      <c r="K41" s="36" t="s">
        <v>125</v>
      </c>
      <c r="L41" s="3">
        <v>6.1</v>
      </c>
      <c r="M41" s="3">
        <v>31.1</v>
      </c>
      <c r="N41" s="37">
        <v>12.79</v>
      </c>
      <c r="O41" s="37">
        <v>8.9</v>
      </c>
      <c r="P41" s="38">
        <v>0.7538461538461538</v>
      </c>
      <c r="Q41" s="37">
        <v>0.2782608695652174</v>
      </c>
      <c r="R41" s="3">
        <v>4.0</v>
      </c>
      <c r="S41" s="35" t="s">
        <v>23</v>
      </c>
      <c r="T41" s="3"/>
      <c r="U41" s="3"/>
      <c r="V41" s="31"/>
      <c r="W41" s="35"/>
      <c r="X41" s="3"/>
      <c r="Y41" s="3"/>
      <c r="Z41" s="3"/>
    </row>
    <row r="42" ht="15.0" customHeight="1">
      <c r="A42" s="16" t="s">
        <v>82</v>
      </c>
      <c r="B42" s="30">
        <v>43140.0</v>
      </c>
      <c r="C42" s="3" t="s">
        <v>123</v>
      </c>
      <c r="D42" s="15" t="s">
        <v>124</v>
      </c>
      <c r="E42" s="3">
        <v>1.09534825271027</v>
      </c>
      <c r="F42" s="3">
        <v>0.423333333333333</v>
      </c>
      <c r="G42" s="3">
        <v>7.2</v>
      </c>
      <c r="H42" s="31" t="s">
        <v>23</v>
      </c>
      <c r="I42" s="31" t="s">
        <v>125</v>
      </c>
      <c r="J42" s="31" t="s">
        <v>125</v>
      </c>
      <c r="K42" s="36" t="s">
        <v>125</v>
      </c>
      <c r="L42" s="3">
        <v>6.0</v>
      </c>
      <c r="M42" s="3">
        <v>22.2</v>
      </c>
      <c r="N42" s="37">
        <v>8.1</v>
      </c>
      <c r="O42" s="37">
        <v>4.666666666666667</v>
      </c>
      <c r="P42" s="38">
        <v>0.5666666666666667</v>
      </c>
      <c r="Q42" s="37">
        <v>0.2217391304347826</v>
      </c>
      <c r="R42" s="3">
        <v>3.5</v>
      </c>
      <c r="S42" s="35" t="s">
        <v>23</v>
      </c>
      <c r="T42" s="3"/>
      <c r="U42" s="3"/>
      <c r="V42" s="31"/>
      <c r="W42" s="35"/>
      <c r="X42" s="3"/>
      <c r="Y42" s="3"/>
      <c r="Z42" s="3"/>
    </row>
    <row r="43" ht="15.0" customHeight="1">
      <c r="A43" s="16" t="s">
        <v>84</v>
      </c>
      <c r="B43" s="30">
        <v>43129.0</v>
      </c>
      <c r="C43" s="3" t="s">
        <v>123</v>
      </c>
      <c r="D43" s="15" t="s">
        <v>124</v>
      </c>
      <c r="E43" s="3">
        <v>1.1969246596592</v>
      </c>
      <c r="F43" s="3">
        <v>5.48333333333333</v>
      </c>
      <c r="G43" s="3">
        <v>10.6</v>
      </c>
      <c r="H43" s="31" t="s">
        <v>23</v>
      </c>
      <c r="I43" s="31" t="s">
        <v>125</v>
      </c>
      <c r="J43" s="31" t="s">
        <v>125</v>
      </c>
      <c r="K43" s="36" t="s">
        <v>125</v>
      </c>
      <c r="L43" s="3">
        <v>6.3</v>
      </c>
      <c r="M43" s="3">
        <v>19.4</v>
      </c>
      <c r="N43" s="37">
        <v>8.815</v>
      </c>
      <c r="O43" s="37">
        <v>4.275</v>
      </c>
      <c r="P43" s="38">
        <v>0.6974358974358974</v>
      </c>
      <c r="Q43" s="37">
        <v>0.21304347826086956</v>
      </c>
      <c r="R43" s="3">
        <v>3.2</v>
      </c>
      <c r="S43" s="35">
        <v>0.31698</v>
      </c>
      <c r="T43" s="3"/>
      <c r="U43" s="3"/>
      <c r="V43" s="31"/>
      <c r="W43" s="35"/>
      <c r="X43" s="3"/>
      <c r="Y43" s="3"/>
      <c r="Z43" s="3"/>
    </row>
    <row r="44" ht="15.0" customHeight="1">
      <c r="A44" s="16" t="s">
        <v>87</v>
      </c>
      <c r="B44" s="30">
        <v>43129.0</v>
      </c>
      <c r="C44" s="3" t="s">
        <v>123</v>
      </c>
      <c r="D44" s="15" t="s">
        <v>124</v>
      </c>
      <c r="E44" s="3">
        <v>1.0969147142801</v>
      </c>
      <c r="F44" s="3">
        <v>8.29</v>
      </c>
      <c r="G44" s="3">
        <v>10.7</v>
      </c>
      <c r="H44" s="31" t="s">
        <v>23</v>
      </c>
      <c r="I44" s="31" t="s">
        <v>125</v>
      </c>
      <c r="J44" s="31" t="s">
        <v>125</v>
      </c>
      <c r="K44" s="36" t="s">
        <v>125</v>
      </c>
      <c r="L44" s="3">
        <v>6.2</v>
      </c>
      <c r="M44" s="3">
        <v>29.7</v>
      </c>
      <c r="N44" s="37">
        <v>13.31</v>
      </c>
      <c r="O44" s="37">
        <v>7.466666666666667</v>
      </c>
      <c r="P44" s="38">
        <v>0.5282051282051282</v>
      </c>
      <c r="Q44" s="37">
        <v>0.2608695652173913</v>
      </c>
      <c r="R44" s="3">
        <v>3.6</v>
      </c>
      <c r="S44" s="35">
        <v>0.30681</v>
      </c>
      <c r="T44" s="3"/>
      <c r="U44" s="3"/>
      <c r="V44" s="31"/>
      <c r="W44" s="35"/>
      <c r="X44" s="3"/>
      <c r="Y44" s="3"/>
      <c r="Z44" s="3"/>
    </row>
    <row r="45" ht="15.0" customHeight="1">
      <c r="A45" s="10" t="s">
        <v>34</v>
      </c>
      <c r="B45" s="30">
        <v>43123.0</v>
      </c>
      <c r="C45" s="3" t="s">
        <v>123</v>
      </c>
      <c r="D45" s="15" t="s">
        <v>124</v>
      </c>
      <c r="E45" s="3">
        <v>1.04248017472818</v>
      </c>
      <c r="F45" s="3">
        <v>2.00333333333333</v>
      </c>
      <c r="G45" s="3" t="s">
        <v>23</v>
      </c>
      <c r="H45" s="31" t="s">
        <v>23</v>
      </c>
      <c r="I45" s="31" t="s">
        <v>125</v>
      </c>
      <c r="J45" s="31" t="s">
        <v>125</v>
      </c>
      <c r="K45" s="36" t="s">
        <v>125</v>
      </c>
      <c r="L45" s="19" t="s">
        <v>126</v>
      </c>
      <c r="R45" s="3">
        <v>2.5</v>
      </c>
      <c r="S45" s="35" t="s">
        <v>23</v>
      </c>
      <c r="T45" s="3"/>
      <c r="U45" s="3"/>
      <c r="V45" s="31"/>
      <c r="W45" s="35"/>
      <c r="X45" s="3"/>
      <c r="Y45" s="3"/>
      <c r="Z45" s="3"/>
    </row>
    <row r="46" ht="15.0" customHeight="1">
      <c r="A46" s="10" t="s">
        <v>88</v>
      </c>
      <c r="B46" s="30">
        <v>43130.0</v>
      </c>
      <c r="C46" s="3" t="s">
        <v>123</v>
      </c>
      <c r="D46" s="15" t="s">
        <v>124</v>
      </c>
      <c r="E46" s="3">
        <v>1.04770171329431</v>
      </c>
      <c r="F46" s="3">
        <v>3.30333333333333</v>
      </c>
      <c r="G46" s="3" t="s">
        <v>23</v>
      </c>
      <c r="H46" s="31" t="s">
        <v>23</v>
      </c>
      <c r="I46" s="31" t="s">
        <v>125</v>
      </c>
      <c r="J46" s="31" t="s">
        <v>125</v>
      </c>
      <c r="K46" s="36" t="s">
        <v>125</v>
      </c>
      <c r="L46" s="3" t="s">
        <v>23</v>
      </c>
      <c r="M46" s="3" t="s">
        <v>23</v>
      </c>
      <c r="N46" s="37" t="s">
        <v>23</v>
      </c>
      <c r="O46" s="37" t="s">
        <v>23</v>
      </c>
      <c r="P46" s="38" t="s">
        <v>23</v>
      </c>
      <c r="Q46" s="37" t="s">
        <v>23</v>
      </c>
      <c r="R46" s="3">
        <v>2.1</v>
      </c>
      <c r="S46" s="35">
        <v>0.27575</v>
      </c>
      <c r="T46" s="3"/>
      <c r="U46" s="3"/>
      <c r="V46" s="31"/>
      <c r="W46" s="35"/>
      <c r="X46" s="3"/>
      <c r="Y46" s="3"/>
      <c r="Z46" s="3"/>
    </row>
    <row r="47" ht="15.0" customHeight="1">
      <c r="A47" s="10" t="s">
        <v>36</v>
      </c>
      <c r="B47" s="30">
        <v>43117.0</v>
      </c>
      <c r="C47" s="3" t="s">
        <v>123</v>
      </c>
      <c r="D47" s="15" t="s">
        <v>124</v>
      </c>
      <c r="E47" s="3">
        <v>0.877434084911022</v>
      </c>
      <c r="F47" s="3">
        <v>0.09</v>
      </c>
      <c r="G47" s="3" t="s">
        <v>23</v>
      </c>
      <c r="H47" s="31" t="s">
        <v>23</v>
      </c>
      <c r="I47" s="31" t="s">
        <v>125</v>
      </c>
      <c r="J47" s="31" t="s">
        <v>125</v>
      </c>
      <c r="K47" s="36" t="s">
        <v>125</v>
      </c>
      <c r="L47" s="19" t="s">
        <v>126</v>
      </c>
      <c r="R47" s="3">
        <v>6.2</v>
      </c>
      <c r="S47" s="35">
        <v>0.47561</v>
      </c>
      <c r="T47" s="3"/>
      <c r="U47" s="3"/>
      <c r="V47" s="31"/>
      <c r="W47" s="35"/>
      <c r="X47" s="3"/>
      <c r="Y47" s="3"/>
      <c r="Z47" s="3"/>
    </row>
    <row r="48" ht="15.0" customHeight="1">
      <c r="A48" s="16" t="s">
        <v>89</v>
      </c>
      <c r="B48" s="30">
        <v>43126.0</v>
      </c>
      <c r="C48" s="3" t="s">
        <v>123</v>
      </c>
      <c r="D48" s="15" t="s">
        <v>124</v>
      </c>
      <c r="E48" s="3">
        <v>0.998145026614649</v>
      </c>
      <c r="F48" s="3">
        <v>0.706666666666667</v>
      </c>
      <c r="G48" s="3">
        <v>9.5</v>
      </c>
      <c r="H48" s="31" t="s">
        <v>23</v>
      </c>
      <c r="I48" s="31" t="s">
        <v>125</v>
      </c>
      <c r="J48" s="31" t="s">
        <v>125</v>
      </c>
      <c r="K48" s="36" t="s">
        <v>125</v>
      </c>
      <c r="L48" s="3">
        <v>5.7</v>
      </c>
      <c r="M48" s="3">
        <v>25.9</v>
      </c>
      <c r="N48" s="37">
        <v>6.745</v>
      </c>
      <c r="O48" s="37">
        <v>7.241666666666666</v>
      </c>
      <c r="P48" s="38">
        <v>0.7487179487179487</v>
      </c>
      <c r="Q48" s="37">
        <v>0.2217391304347826</v>
      </c>
      <c r="R48" s="3">
        <v>2.3</v>
      </c>
      <c r="S48" s="35">
        <v>0.277825</v>
      </c>
      <c r="T48" s="3"/>
      <c r="U48" s="3"/>
      <c r="V48" s="31"/>
      <c r="W48" s="35"/>
      <c r="X48" s="3"/>
      <c r="Y48" s="3"/>
      <c r="Z48" s="3"/>
    </row>
    <row r="49" ht="15.0" customHeight="1">
      <c r="A49" s="16" t="s">
        <v>91</v>
      </c>
      <c r="B49" s="30">
        <v>43126.0</v>
      </c>
      <c r="C49" s="3" t="s">
        <v>123</v>
      </c>
      <c r="D49" s="15" t="s">
        <v>124</v>
      </c>
      <c r="E49" s="3">
        <v>1.13285968013659</v>
      </c>
      <c r="F49" s="3">
        <v>1.14</v>
      </c>
      <c r="G49" s="3">
        <v>8.2</v>
      </c>
      <c r="H49" s="31" t="s">
        <v>23</v>
      </c>
      <c r="I49" s="31" t="s">
        <v>125</v>
      </c>
      <c r="J49" s="31" t="s">
        <v>125</v>
      </c>
      <c r="K49" s="31" t="s">
        <v>125</v>
      </c>
      <c r="L49" s="3">
        <v>6.0</v>
      </c>
      <c r="M49" s="3">
        <v>25.8</v>
      </c>
      <c r="N49" s="40">
        <v>10.45</v>
      </c>
      <c r="O49" s="40">
        <v>6.333333333333333</v>
      </c>
      <c r="P49" s="41">
        <v>0.7282051282051282</v>
      </c>
      <c r="Q49" s="40">
        <v>0.1956521739130435</v>
      </c>
      <c r="R49" s="3">
        <v>2.9</v>
      </c>
      <c r="S49" s="35">
        <v>0.29713</v>
      </c>
      <c r="T49" s="3"/>
      <c r="U49" s="3"/>
      <c r="V49" s="31"/>
      <c r="W49" s="35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19"/>
      <c r="I50" s="19"/>
      <c r="J50" s="19"/>
      <c r="K50" s="1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3"/>
      <c r="C51" s="3"/>
      <c r="D51" s="3"/>
      <c r="E51" s="3"/>
      <c r="F51" s="3"/>
      <c r="G51" s="42"/>
      <c r="H51" s="19"/>
      <c r="I51" s="19"/>
      <c r="J51" s="31"/>
      <c r="K51" s="19"/>
      <c r="L51" s="42"/>
      <c r="M51" s="42"/>
      <c r="N51" s="42"/>
      <c r="O51" s="42"/>
      <c r="P51" s="42"/>
      <c r="Q51" s="42"/>
      <c r="R51" s="42">
        <f>average(R9:R49)</f>
        <v>3.626829268</v>
      </c>
      <c r="S51" s="42"/>
      <c r="T51" s="3"/>
      <c r="U51" s="3"/>
      <c r="V51" s="3"/>
      <c r="W51" s="3"/>
      <c r="X51" s="3"/>
      <c r="Y51" s="3"/>
      <c r="Z51" s="3"/>
    </row>
    <row r="52" ht="15.0" customHeight="1">
      <c r="A52" s="3"/>
      <c r="B52" s="3"/>
      <c r="C52" s="3"/>
      <c r="D52" s="15"/>
      <c r="E52" s="15"/>
      <c r="F52" s="15"/>
      <c r="G52" s="31"/>
      <c r="H52" s="19"/>
      <c r="I52" s="38"/>
      <c r="J52" s="31"/>
      <c r="K52" s="19"/>
      <c r="L52" s="31"/>
      <c r="M52" s="31"/>
      <c r="N52" s="31"/>
      <c r="O52" s="31"/>
      <c r="P52" s="31"/>
      <c r="Q52" s="31"/>
      <c r="R52" s="31">
        <f>min(R9:R49)</f>
        <v>2.1</v>
      </c>
      <c r="S52" s="31"/>
      <c r="T52" s="3"/>
      <c r="U52" s="3"/>
      <c r="V52" s="3"/>
      <c r="W52" s="3"/>
      <c r="X52" s="3"/>
      <c r="Y52" s="3"/>
      <c r="Z52" s="3"/>
    </row>
    <row r="53" ht="15.0" customHeight="1">
      <c r="A53" s="3"/>
      <c r="B53" s="3"/>
      <c r="C53" s="3"/>
      <c r="D53" s="15"/>
      <c r="E53" s="15"/>
      <c r="F53" s="15"/>
      <c r="G53" s="43"/>
      <c r="H53" s="19"/>
      <c r="I53" s="38"/>
      <c r="J53" s="44"/>
      <c r="K53" s="19"/>
      <c r="L53" s="42"/>
      <c r="M53" s="44"/>
      <c r="N53" s="44"/>
      <c r="O53" s="44"/>
      <c r="P53" s="44"/>
      <c r="Q53" s="44"/>
      <c r="R53" s="44"/>
      <c r="S53" s="44"/>
      <c r="T53" s="3"/>
      <c r="U53" s="3"/>
      <c r="V53" s="3"/>
      <c r="W53" s="3"/>
      <c r="X53" s="3"/>
      <c r="Y53" s="3"/>
      <c r="Z53" s="3"/>
    </row>
    <row r="54" ht="15.0" customHeight="1">
      <c r="A54" s="3"/>
      <c r="B54" s="3"/>
      <c r="C54" s="3"/>
      <c r="D54" s="3"/>
      <c r="E54" s="3"/>
      <c r="F54" s="3"/>
      <c r="G54" s="3"/>
      <c r="H54" s="19"/>
      <c r="I54" s="19"/>
      <c r="J54" s="31"/>
      <c r="K54" s="1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3"/>
      <c r="B55" s="3"/>
      <c r="C55" s="3"/>
      <c r="D55" s="3"/>
      <c r="E55" s="3"/>
      <c r="F55" s="3"/>
      <c r="G55" s="3"/>
      <c r="H55" s="19"/>
      <c r="I55" s="19"/>
      <c r="J55" s="31"/>
      <c r="K55" s="19"/>
      <c r="L55" s="3"/>
      <c r="M55" s="3"/>
      <c r="N55" s="3"/>
      <c r="O55" s="3"/>
      <c r="P55" s="3"/>
      <c r="Q55" s="3"/>
      <c r="R55" s="3">
        <f>max(R9:R49)</f>
        <v>8.1</v>
      </c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19"/>
      <c r="I56" s="19"/>
      <c r="J56" s="19"/>
      <c r="K56" s="1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19"/>
      <c r="I57" s="19"/>
      <c r="J57" s="19"/>
      <c r="K57" s="1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19"/>
      <c r="I58" s="19"/>
      <c r="J58" s="19"/>
      <c r="K58" s="1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19"/>
      <c r="I59" s="19"/>
      <c r="J59" s="19"/>
      <c r="K59" s="1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19"/>
      <c r="I60" s="19"/>
      <c r="J60" s="19"/>
      <c r="K60" s="1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19"/>
      <c r="I61" s="19"/>
      <c r="J61" s="19"/>
      <c r="K61" s="1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19"/>
      <c r="I62" s="19"/>
      <c r="J62" s="19"/>
      <c r="K62" s="1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19"/>
      <c r="I63" s="19"/>
      <c r="J63" s="19"/>
      <c r="K63" s="1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19"/>
      <c r="I64" s="19"/>
      <c r="J64" s="19"/>
      <c r="K64" s="1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19"/>
      <c r="I65" s="19"/>
      <c r="J65" s="19"/>
      <c r="K65" s="19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19"/>
      <c r="I66" s="19"/>
      <c r="J66" s="19"/>
      <c r="K66" s="1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19"/>
      <c r="I67" s="19"/>
      <c r="J67" s="19"/>
      <c r="K67" s="1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19"/>
      <c r="I68" s="19"/>
      <c r="J68" s="19"/>
      <c r="K68" s="1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19"/>
      <c r="I69" s="19"/>
      <c r="J69" s="19"/>
      <c r="K69" s="1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19"/>
      <c r="I70" s="19"/>
      <c r="J70" s="19"/>
      <c r="K70" s="1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19"/>
      <c r="I71" s="19"/>
      <c r="J71" s="19"/>
      <c r="K71" s="1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19"/>
      <c r="I72" s="19"/>
      <c r="J72" s="19"/>
      <c r="K72" s="19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19"/>
      <c r="I73" s="19"/>
      <c r="J73" s="19"/>
      <c r="K73" s="1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19"/>
      <c r="I74" s="19"/>
      <c r="J74" s="19"/>
      <c r="K74" s="19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19"/>
      <c r="I75" s="19"/>
      <c r="J75" s="19"/>
      <c r="K75" s="1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19"/>
      <c r="I76" s="19"/>
      <c r="J76" s="19"/>
      <c r="K76" s="1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19"/>
      <c r="I77" s="19"/>
      <c r="J77" s="19"/>
      <c r="K77" s="1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19"/>
      <c r="I78" s="19"/>
      <c r="J78" s="19"/>
      <c r="K78" s="1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19"/>
      <c r="I79" s="19"/>
      <c r="J79" s="19"/>
      <c r="K79" s="1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19"/>
      <c r="I80" s="19"/>
      <c r="J80" s="19"/>
      <c r="K80" s="1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19"/>
      <c r="I81" s="19"/>
      <c r="J81" s="19"/>
      <c r="K81" s="1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19"/>
      <c r="I82" s="19"/>
      <c r="J82" s="19"/>
      <c r="K82" s="1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19"/>
      <c r="I83" s="19"/>
      <c r="J83" s="19"/>
      <c r="K83" s="1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19"/>
      <c r="I84" s="19"/>
      <c r="J84" s="19"/>
      <c r="K84" s="1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19"/>
      <c r="I85" s="19"/>
      <c r="J85" s="19"/>
      <c r="K85" s="1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19"/>
      <c r="I86" s="19"/>
      <c r="J86" s="19"/>
      <c r="K86" s="1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19"/>
      <c r="I87" s="19"/>
      <c r="J87" s="19"/>
      <c r="K87" s="1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19"/>
      <c r="I88" s="19"/>
      <c r="J88" s="19"/>
      <c r="K88" s="1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19"/>
      <c r="I89" s="19"/>
      <c r="J89" s="19"/>
      <c r="K89" s="1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19"/>
      <c r="I90" s="19"/>
      <c r="J90" s="19"/>
      <c r="K90" s="1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19"/>
      <c r="I91" s="19"/>
      <c r="J91" s="19"/>
      <c r="K91" s="1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19"/>
      <c r="I92" s="19"/>
      <c r="J92" s="19"/>
      <c r="K92" s="1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19"/>
      <c r="I93" s="19"/>
      <c r="J93" s="19"/>
      <c r="K93" s="1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19"/>
      <c r="I94" s="19"/>
      <c r="J94" s="19"/>
      <c r="K94" s="1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19"/>
      <c r="I95" s="19"/>
      <c r="J95" s="19"/>
      <c r="K95" s="19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19"/>
      <c r="I96" s="19"/>
      <c r="J96" s="19"/>
      <c r="K96" s="19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19"/>
      <c r="I97" s="19"/>
      <c r="J97" s="19"/>
      <c r="K97" s="19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19"/>
      <c r="I98" s="19"/>
      <c r="J98" s="19"/>
      <c r="K98" s="1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19"/>
      <c r="I99" s="19"/>
      <c r="J99" s="19"/>
      <c r="K99" s="1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19"/>
      <c r="I100" s="19"/>
      <c r="J100" s="19"/>
      <c r="K100" s="1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19"/>
      <c r="I101" s="19"/>
      <c r="J101" s="19"/>
      <c r="K101" s="1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19"/>
      <c r="I102" s="19"/>
      <c r="J102" s="19"/>
      <c r="K102" s="1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19"/>
      <c r="I103" s="19"/>
      <c r="J103" s="19"/>
      <c r="K103" s="1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19"/>
      <c r="I104" s="19"/>
      <c r="J104" s="19"/>
      <c r="K104" s="1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19"/>
      <c r="I105" s="19"/>
      <c r="J105" s="19"/>
      <c r="K105" s="1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19"/>
      <c r="I106" s="19"/>
      <c r="J106" s="19"/>
      <c r="K106" s="1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19"/>
      <c r="I107" s="19"/>
      <c r="J107" s="19"/>
      <c r="K107" s="1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19"/>
      <c r="I108" s="19"/>
      <c r="J108" s="19"/>
      <c r="K108" s="1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19"/>
      <c r="I109" s="19"/>
      <c r="J109" s="19"/>
      <c r="K109" s="1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19"/>
      <c r="I110" s="19"/>
      <c r="J110" s="19"/>
      <c r="K110" s="1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19"/>
      <c r="I111" s="19"/>
      <c r="J111" s="19"/>
      <c r="K111" s="1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19"/>
      <c r="I112" s="19"/>
      <c r="J112" s="19"/>
      <c r="K112" s="1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19"/>
      <c r="I113" s="19"/>
      <c r="J113" s="19"/>
      <c r="K113" s="1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19"/>
      <c r="I114" s="19"/>
      <c r="J114" s="19"/>
      <c r="K114" s="19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19"/>
      <c r="I115" s="19"/>
      <c r="J115" s="19"/>
      <c r="K115" s="19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19"/>
      <c r="I116" s="19"/>
      <c r="J116" s="19"/>
      <c r="K116" s="19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19"/>
      <c r="I117" s="19"/>
      <c r="J117" s="19"/>
      <c r="K117" s="19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19"/>
      <c r="I118" s="19"/>
      <c r="J118" s="19"/>
      <c r="K118" s="1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19"/>
      <c r="I119" s="19"/>
      <c r="J119" s="19"/>
      <c r="K119" s="19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19"/>
      <c r="I120" s="19"/>
      <c r="J120" s="19"/>
      <c r="K120" s="19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19"/>
      <c r="I121" s="19"/>
      <c r="J121" s="19"/>
      <c r="K121" s="19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19"/>
      <c r="I122" s="19"/>
      <c r="J122" s="19"/>
      <c r="K122" s="1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19"/>
      <c r="I123" s="19"/>
      <c r="J123" s="19"/>
      <c r="K123" s="19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19"/>
      <c r="I124" s="19"/>
      <c r="J124" s="19"/>
      <c r="K124" s="19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19"/>
      <c r="I125" s="19"/>
      <c r="J125" s="19"/>
      <c r="K125" s="1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19"/>
      <c r="I126" s="19"/>
      <c r="J126" s="19"/>
      <c r="K126" s="19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19"/>
      <c r="I127" s="19"/>
      <c r="J127" s="19"/>
      <c r="K127" s="19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19"/>
      <c r="I128" s="19"/>
      <c r="J128" s="19"/>
      <c r="K128" s="19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19"/>
      <c r="I129" s="19"/>
      <c r="J129" s="19"/>
      <c r="K129" s="19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19"/>
      <c r="I130" s="19"/>
      <c r="J130" s="19"/>
      <c r="K130" s="1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19"/>
      <c r="I131" s="19"/>
      <c r="J131" s="19"/>
      <c r="K131" s="1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19"/>
      <c r="I132" s="19"/>
      <c r="J132" s="19"/>
      <c r="K132" s="1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19"/>
      <c r="I133" s="19"/>
      <c r="J133" s="19"/>
      <c r="K133" s="1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19"/>
      <c r="I134" s="19"/>
      <c r="J134" s="19"/>
      <c r="K134" s="1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19"/>
      <c r="I135" s="19"/>
      <c r="J135" s="19"/>
      <c r="K135" s="1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19"/>
      <c r="I136" s="19"/>
      <c r="J136" s="19"/>
      <c r="K136" s="1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19"/>
      <c r="I137" s="19"/>
      <c r="J137" s="19"/>
      <c r="K137" s="1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19"/>
      <c r="I138" s="19"/>
      <c r="J138" s="19"/>
      <c r="K138" s="1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19"/>
      <c r="I139" s="19"/>
      <c r="J139" s="19"/>
      <c r="K139" s="1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19"/>
      <c r="I140" s="19"/>
      <c r="J140" s="19"/>
      <c r="K140" s="1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19"/>
      <c r="I141" s="19"/>
      <c r="J141" s="19"/>
      <c r="K141" s="1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19"/>
      <c r="I142" s="19"/>
      <c r="J142" s="19"/>
      <c r="K142" s="1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19"/>
      <c r="I143" s="19"/>
      <c r="J143" s="19"/>
      <c r="K143" s="1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19"/>
      <c r="I144" s="19"/>
      <c r="J144" s="19"/>
      <c r="K144" s="1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19"/>
      <c r="I145" s="19"/>
      <c r="J145" s="19"/>
      <c r="K145" s="1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19"/>
      <c r="I146" s="19"/>
      <c r="J146" s="19"/>
      <c r="K146" s="1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19"/>
      <c r="I147" s="19"/>
      <c r="J147" s="19"/>
      <c r="K147" s="1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19"/>
      <c r="I148" s="19"/>
      <c r="J148" s="19"/>
      <c r="K148" s="1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19"/>
      <c r="I149" s="19"/>
      <c r="J149" s="19"/>
      <c r="K149" s="1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19"/>
      <c r="I150" s="19"/>
      <c r="J150" s="19"/>
      <c r="K150" s="1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19"/>
      <c r="I151" s="19"/>
      <c r="J151" s="19"/>
      <c r="K151" s="1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19"/>
      <c r="I152" s="19"/>
      <c r="J152" s="19"/>
      <c r="K152" s="1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19"/>
      <c r="I153" s="19"/>
      <c r="J153" s="19"/>
      <c r="K153" s="1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19"/>
      <c r="I154" s="19"/>
      <c r="J154" s="19"/>
      <c r="K154" s="1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19"/>
      <c r="I155" s="19"/>
      <c r="J155" s="19"/>
      <c r="K155" s="1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19"/>
      <c r="I156" s="19"/>
      <c r="J156" s="19"/>
      <c r="K156" s="1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19"/>
      <c r="I157" s="19"/>
      <c r="J157" s="19"/>
      <c r="K157" s="1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19"/>
      <c r="I158" s="19"/>
      <c r="J158" s="19"/>
      <c r="K158" s="1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19"/>
      <c r="I159" s="19"/>
      <c r="J159" s="19"/>
      <c r="K159" s="1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19"/>
      <c r="I160" s="19"/>
      <c r="J160" s="19"/>
      <c r="K160" s="1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19"/>
      <c r="I161" s="19"/>
      <c r="J161" s="19"/>
      <c r="K161" s="1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19"/>
      <c r="I162" s="19"/>
      <c r="J162" s="19"/>
      <c r="K162" s="1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19"/>
      <c r="I163" s="19"/>
      <c r="J163" s="19"/>
      <c r="K163" s="1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19"/>
      <c r="I164" s="19"/>
      <c r="J164" s="19"/>
      <c r="K164" s="1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19"/>
      <c r="I165" s="19"/>
      <c r="J165" s="19"/>
      <c r="K165" s="1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19"/>
      <c r="I166" s="19"/>
      <c r="J166" s="19"/>
      <c r="K166" s="1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19"/>
      <c r="I167" s="19"/>
      <c r="J167" s="19"/>
      <c r="K167" s="1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19"/>
      <c r="I168" s="19"/>
      <c r="J168" s="19"/>
      <c r="K168" s="1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19"/>
      <c r="I169" s="19"/>
      <c r="J169" s="19"/>
      <c r="K169" s="1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19"/>
      <c r="I170" s="19"/>
      <c r="J170" s="19"/>
      <c r="K170" s="1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19"/>
      <c r="I171" s="19"/>
      <c r="J171" s="19"/>
      <c r="K171" s="1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19"/>
      <c r="I172" s="19"/>
      <c r="J172" s="19"/>
      <c r="K172" s="1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19"/>
      <c r="I173" s="19"/>
      <c r="J173" s="19"/>
      <c r="K173" s="1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19"/>
      <c r="I174" s="19"/>
      <c r="J174" s="19"/>
      <c r="K174" s="1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19"/>
      <c r="I175" s="19"/>
      <c r="J175" s="19"/>
      <c r="K175" s="19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19"/>
      <c r="I176" s="19"/>
      <c r="J176" s="19"/>
      <c r="K176" s="1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19"/>
      <c r="I177" s="19"/>
      <c r="J177" s="19"/>
      <c r="K177" s="1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19"/>
      <c r="I178" s="19"/>
      <c r="J178" s="19"/>
      <c r="K178" s="1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19"/>
      <c r="I179" s="19"/>
      <c r="J179" s="19"/>
      <c r="K179" s="1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19"/>
      <c r="I180" s="19"/>
      <c r="J180" s="19"/>
      <c r="K180" s="1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19"/>
      <c r="I181" s="19"/>
      <c r="J181" s="19"/>
      <c r="K181" s="1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19"/>
      <c r="I182" s="19"/>
      <c r="J182" s="19"/>
      <c r="K182" s="1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19"/>
      <c r="I183" s="19"/>
      <c r="J183" s="19"/>
      <c r="K183" s="1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19"/>
      <c r="I184" s="19"/>
      <c r="J184" s="19"/>
      <c r="K184" s="1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19"/>
      <c r="I185" s="19"/>
      <c r="J185" s="19"/>
      <c r="K185" s="1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19"/>
      <c r="I186" s="19"/>
      <c r="J186" s="19"/>
      <c r="K186" s="1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19"/>
      <c r="I187" s="19"/>
      <c r="J187" s="19"/>
      <c r="K187" s="1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19"/>
      <c r="I188" s="19"/>
      <c r="J188" s="19"/>
      <c r="K188" s="1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19"/>
      <c r="I189" s="19"/>
      <c r="J189" s="19"/>
      <c r="K189" s="1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19"/>
      <c r="I190" s="19"/>
      <c r="J190" s="19"/>
      <c r="K190" s="1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19"/>
      <c r="I191" s="19"/>
      <c r="J191" s="19"/>
      <c r="K191" s="1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19"/>
      <c r="I192" s="19"/>
      <c r="J192" s="19"/>
      <c r="K192" s="19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19"/>
      <c r="I193" s="19"/>
      <c r="J193" s="19"/>
      <c r="K193" s="19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19"/>
      <c r="I194" s="19"/>
      <c r="J194" s="19"/>
      <c r="K194" s="19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19"/>
      <c r="I195" s="19"/>
      <c r="J195" s="19"/>
      <c r="K195" s="19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19"/>
      <c r="I196" s="19"/>
      <c r="J196" s="19"/>
      <c r="K196" s="19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19"/>
      <c r="I197" s="19"/>
      <c r="J197" s="19"/>
      <c r="K197" s="19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19"/>
      <c r="I198" s="19"/>
      <c r="J198" s="19"/>
      <c r="K198" s="19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19"/>
      <c r="I199" s="19"/>
      <c r="J199" s="19"/>
      <c r="K199" s="19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19"/>
      <c r="I200" s="19"/>
      <c r="J200" s="19"/>
      <c r="K200" s="1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19"/>
      <c r="I201" s="19"/>
      <c r="J201" s="19"/>
      <c r="K201" s="1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19"/>
      <c r="I202" s="19"/>
      <c r="J202" s="19"/>
      <c r="K202" s="1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19"/>
      <c r="I203" s="19"/>
      <c r="J203" s="19"/>
      <c r="K203" s="1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19"/>
      <c r="I204" s="19"/>
      <c r="J204" s="19"/>
      <c r="K204" s="19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19"/>
      <c r="I205" s="19"/>
      <c r="J205" s="19"/>
      <c r="K205" s="19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19"/>
      <c r="I206" s="19"/>
      <c r="J206" s="19"/>
      <c r="K206" s="19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19"/>
      <c r="I207" s="19"/>
      <c r="J207" s="19"/>
      <c r="K207" s="19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19"/>
      <c r="I208" s="19"/>
      <c r="J208" s="19"/>
      <c r="K208" s="19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19"/>
      <c r="I209" s="19"/>
      <c r="J209" s="19"/>
      <c r="K209" s="19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19"/>
      <c r="I210" s="19"/>
      <c r="J210" s="19"/>
      <c r="K210" s="19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19"/>
      <c r="I211" s="19"/>
      <c r="J211" s="19"/>
      <c r="K211" s="19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19"/>
      <c r="I212" s="19"/>
      <c r="J212" s="19"/>
      <c r="K212" s="19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19"/>
      <c r="I213" s="19"/>
      <c r="J213" s="19"/>
      <c r="K213" s="19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19"/>
      <c r="I214" s="19"/>
      <c r="J214" s="19"/>
      <c r="K214" s="19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19"/>
      <c r="I215" s="19"/>
      <c r="J215" s="19"/>
      <c r="K215" s="19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19"/>
      <c r="I216" s="19"/>
      <c r="J216" s="19"/>
      <c r="K216" s="19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19"/>
      <c r="I217" s="19"/>
      <c r="J217" s="19"/>
      <c r="K217" s="19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19"/>
      <c r="I218" s="19"/>
      <c r="J218" s="19"/>
      <c r="K218" s="19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19"/>
      <c r="I219" s="19"/>
      <c r="J219" s="19"/>
      <c r="K219" s="19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19"/>
      <c r="I220" s="19"/>
      <c r="J220" s="19"/>
      <c r="K220" s="19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19"/>
      <c r="I221" s="19"/>
      <c r="J221" s="19"/>
      <c r="K221" s="19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19"/>
      <c r="I222" s="19"/>
      <c r="J222" s="19"/>
      <c r="K222" s="19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19"/>
      <c r="I223" s="19"/>
      <c r="J223" s="19"/>
      <c r="K223" s="19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19"/>
      <c r="I224" s="19"/>
      <c r="J224" s="19"/>
      <c r="K224" s="19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19"/>
      <c r="I225" s="19"/>
      <c r="J225" s="19"/>
      <c r="K225" s="19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19"/>
      <c r="I226" s="19"/>
      <c r="J226" s="19"/>
      <c r="K226" s="19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19"/>
      <c r="I227" s="19"/>
      <c r="J227" s="19"/>
      <c r="K227" s="19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19"/>
      <c r="I228" s="19"/>
      <c r="J228" s="19"/>
      <c r="K228" s="19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19"/>
      <c r="I229" s="19"/>
      <c r="J229" s="19"/>
      <c r="K229" s="19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19"/>
      <c r="I230" s="19"/>
      <c r="J230" s="19"/>
      <c r="K230" s="19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19"/>
      <c r="I231" s="19"/>
      <c r="J231" s="19"/>
      <c r="K231" s="19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19"/>
      <c r="I232" s="19"/>
      <c r="J232" s="19"/>
      <c r="K232" s="19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19"/>
      <c r="I233" s="19"/>
      <c r="J233" s="19"/>
      <c r="K233" s="19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19"/>
      <c r="I234" s="19"/>
      <c r="J234" s="19"/>
      <c r="K234" s="19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19"/>
      <c r="I235" s="19"/>
      <c r="J235" s="19"/>
      <c r="K235" s="19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19"/>
      <c r="I236" s="19"/>
      <c r="J236" s="19"/>
      <c r="K236" s="19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19"/>
      <c r="I237" s="19"/>
      <c r="J237" s="19"/>
      <c r="K237" s="19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19"/>
      <c r="I238" s="19"/>
      <c r="J238" s="19"/>
      <c r="K238" s="19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19"/>
      <c r="I239" s="19"/>
      <c r="J239" s="19"/>
      <c r="K239" s="19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19"/>
      <c r="I240" s="19"/>
      <c r="J240" s="19"/>
      <c r="K240" s="19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19"/>
      <c r="I241" s="19"/>
      <c r="J241" s="19"/>
      <c r="K241" s="19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19"/>
      <c r="I242" s="19"/>
      <c r="J242" s="19"/>
      <c r="K242" s="19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19"/>
      <c r="I243" s="19"/>
      <c r="J243" s="19"/>
      <c r="K243" s="19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19"/>
      <c r="I244" s="19"/>
      <c r="J244" s="19"/>
      <c r="K244" s="19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19"/>
      <c r="I245" s="19"/>
      <c r="J245" s="19"/>
      <c r="K245" s="19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19"/>
      <c r="I246" s="19"/>
      <c r="J246" s="19"/>
      <c r="K246" s="19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19"/>
      <c r="I247" s="19"/>
      <c r="J247" s="19"/>
      <c r="K247" s="19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19"/>
      <c r="I248" s="19"/>
      <c r="J248" s="19"/>
      <c r="K248" s="19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19"/>
      <c r="I249" s="19"/>
      <c r="J249" s="19"/>
      <c r="K249" s="19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19"/>
      <c r="I250" s="19"/>
      <c r="J250" s="19"/>
      <c r="K250" s="19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19"/>
      <c r="I251" s="19"/>
      <c r="J251" s="19"/>
      <c r="K251" s="19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19"/>
      <c r="I252" s="19"/>
      <c r="J252" s="19"/>
      <c r="K252" s="19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19"/>
      <c r="I253" s="19"/>
      <c r="J253" s="19"/>
      <c r="K253" s="19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19"/>
      <c r="I254" s="19"/>
      <c r="J254" s="19"/>
      <c r="K254" s="19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19"/>
      <c r="I255" s="19"/>
      <c r="J255" s="19"/>
      <c r="K255" s="19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19"/>
      <c r="I256" s="19"/>
      <c r="J256" s="19"/>
      <c r="K256" s="1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19"/>
      <c r="I257" s="19"/>
      <c r="J257" s="19"/>
      <c r="K257" s="19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19"/>
      <c r="I258" s="19"/>
      <c r="J258" s="19"/>
      <c r="K258" s="19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19"/>
      <c r="I259" s="19"/>
      <c r="J259" s="19"/>
      <c r="K259" s="19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19"/>
      <c r="I260" s="19"/>
      <c r="J260" s="19"/>
      <c r="K260" s="19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19"/>
      <c r="I261" s="19"/>
      <c r="J261" s="19"/>
      <c r="K261" s="19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19"/>
      <c r="I262" s="19"/>
      <c r="J262" s="19"/>
      <c r="K262" s="19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19"/>
      <c r="I263" s="19"/>
      <c r="J263" s="19"/>
      <c r="K263" s="19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19"/>
      <c r="I264" s="19"/>
      <c r="J264" s="19"/>
      <c r="K264" s="19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19"/>
      <c r="I265" s="19"/>
      <c r="J265" s="19"/>
      <c r="K265" s="19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19"/>
      <c r="I266" s="19"/>
      <c r="J266" s="19"/>
      <c r="K266" s="19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19"/>
      <c r="I267" s="19"/>
      <c r="J267" s="19"/>
      <c r="K267" s="19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19"/>
      <c r="I268" s="19"/>
      <c r="J268" s="19"/>
      <c r="K268" s="19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19"/>
      <c r="I269" s="19"/>
      <c r="J269" s="19"/>
      <c r="K269" s="19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19"/>
      <c r="I270" s="19"/>
      <c r="J270" s="19"/>
      <c r="K270" s="19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19"/>
      <c r="I271" s="19"/>
      <c r="J271" s="19"/>
      <c r="K271" s="19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19"/>
      <c r="I272" s="19"/>
      <c r="J272" s="19"/>
      <c r="K272" s="19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19"/>
      <c r="I273" s="19"/>
      <c r="J273" s="19"/>
      <c r="K273" s="1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19"/>
      <c r="I274" s="19"/>
      <c r="J274" s="19"/>
      <c r="K274" s="19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19"/>
      <c r="I275" s="19"/>
      <c r="J275" s="19"/>
      <c r="K275" s="19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19"/>
      <c r="I276" s="19"/>
      <c r="J276" s="19"/>
      <c r="K276" s="19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19"/>
      <c r="I277" s="19"/>
      <c r="J277" s="19"/>
      <c r="K277" s="19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19"/>
      <c r="I278" s="19"/>
      <c r="J278" s="19"/>
      <c r="K278" s="19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19"/>
      <c r="I279" s="19"/>
      <c r="J279" s="19"/>
      <c r="K279" s="19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19"/>
      <c r="I280" s="19"/>
      <c r="J280" s="19"/>
      <c r="K280" s="19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19"/>
      <c r="I281" s="19"/>
      <c r="J281" s="19"/>
      <c r="K281" s="19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19"/>
      <c r="I282" s="19"/>
      <c r="J282" s="19"/>
      <c r="K282" s="19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19"/>
      <c r="I283" s="19"/>
      <c r="J283" s="19"/>
      <c r="K283" s="19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19"/>
      <c r="I284" s="19"/>
      <c r="J284" s="19"/>
      <c r="K284" s="19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19"/>
      <c r="I285" s="19"/>
      <c r="J285" s="19"/>
      <c r="K285" s="19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19"/>
      <c r="I286" s="19"/>
      <c r="J286" s="19"/>
      <c r="K286" s="19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19"/>
      <c r="I287" s="19"/>
      <c r="J287" s="19"/>
      <c r="K287" s="19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19"/>
      <c r="I288" s="19"/>
      <c r="J288" s="19"/>
      <c r="K288" s="19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19"/>
      <c r="I289" s="19"/>
      <c r="J289" s="19"/>
      <c r="K289" s="19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19"/>
      <c r="I290" s="19"/>
      <c r="J290" s="19"/>
      <c r="K290" s="1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19"/>
      <c r="I291" s="19"/>
      <c r="J291" s="19"/>
      <c r="K291" s="19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19"/>
      <c r="I292" s="19"/>
      <c r="J292" s="19"/>
      <c r="K292" s="19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19"/>
      <c r="I293" s="19"/>
      <c r="J293" s="19"/>
      <c r="K293" s="19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19"/>
      <c r="I294" s="19"/>
      <c r="J294" s="19"/>
      <c r="K294" s="19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19"/>
      <c r="I295" s="19"/>
      <c r="J295" s="19"/>
      <c r="K295" s="19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19"/>
      <c r="I296" s="19"/>
      <c r="J296" s="19"/>
      <c r="K296" s="19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19"/>
      <c r="I297" s="19"/>
      <c r="J297" s="19"/>
      <c r="K297" s="19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19"/>
      <c r="I298" s="19"/>
      <c r="J298" s="19"/>
      <c r="K298" s="19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19"/>
      <c r="I299" s="19"/>
      <c r="J299" s="19"/>
      <c r="K299" s="19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19"/>
      <c r="I300" s="19"/>
      <c r="J300" s="19"/>
      <c r="K300" s="19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19"/>
      <c r="I301" s="19"/>
      <c r="J301" s="19"/>
      <c r="K301" s="19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19"/>
      <c r="I302" s="19"/>
      <c r="J302" s="19"/>
      <c r="K302" s="19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19"/>
      <c r="I303" s="19"/>
      <c r="J303" s="19"/>
      <c r="K303" s="19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19"/>
      <c r="I304" s="19"/>
      <c r="J304" s="19"/>
      <c r="K304" s="19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19"/>
      <c r="I305" s="19"/>
      <c r="J305" s="19"/>
      <c r="K305" s="19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19"/>
      <c r="I306" s="19"/>
      <c r="J306" s="19"/>
      <c r="K306" s="19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19"/>
      <c r="I307" s="19"/>
      <c r="J307" s="19"/>
      <c r="K307" s="19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19"/>
      <c r="I308" s="19"/>
      <c r="J308" s="19"/>
      <c r="K308" s="19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19"/>
      <c r="I309" s="19"/>
      <c r="J309" s="19"/>
      <c r="K309" s="19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19"/>
      <c r="I310" s="19"/>
      <c r="J310" s="19"/>
      <c r="K310" s="19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19"/>
      <c r="I311" s="19"/>
      <c r="J311" s="19"/>
      <c r="K311" s="19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19"/>
      <c r="I312" s="19"/>
      <c r="J312" s="19"/>
      <c r="K312" s="19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19"/>
      <c r="I313" s="19"/>
      <c r="J313" s="19"/>
      <c r="K313" s="19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19"/>
      <c r="I314" s="19"/>
      <c r="J314" s="19"/>
      <c r="K314" s="19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19"/>
      <c r="I315" s="19"/>
      <c r="J315" s="19"/>
      <c r="K315" s="19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19"/>
      <c r="I316" s="19"/>
      <c r="J316" s="19"/>
      <c r="K316" s="19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19"/>
      <c r="I317" s="19"/>
      <c r="J317" s="19"/>
      <c r="K317" s="19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19"/>
      <c r="I318" s="19"/>
      <c r="J318" s="19"/>
      <c r="K318" s="19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19"/>
      <c r="I319" s="19"/>
      <c r="J319" s="19"/>
      <c r="K319" s="19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19"/>
      <c r="I320" s="19"/>
      <c r="J320" s="19"/>
      <c r="K320" s="19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19"/>
      <c r="I321" s="19"/>
      <c r="J321" s="19"/>
      <c r="K321" s="19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19"/>
      <c r="I322" s="19"/>
      <c r="J322" s="19"/>
      <c r="K322" s="19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19"/>
      <c r="I323" s="19"/>
      <c r="J323" s="19"/>
      <c r="K323" s="19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19"/>
      <c r="I324" s="19"/>
      <c r="J324" s="19"/>
      <c r="K324" s="19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19"/>
      <c r="I325" s="19"/>
      <c r="J325" s="19"/>
      <c r="K325" s="19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19"/>
      <c r="I326" s="19"/>
      <c r="J326" s="19"/>
      <c r="K326" s="19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19"/>
      <c r="I327" s="19"/>
      <c r="J327" s="19"/>
      <c r="K327" s="19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19"/>
      <c r="I328" s="19"/>
      <c r="J328" s="19"/>
      <c r="K328" s="19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19"/>
      <c r="I329" s="19"/>
      <c r="J329" s="19"/>
      <c r="K329" s="19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19"/>
      <c r="I330" s="19"/>
      <c r="J330" s="19"/>
      <c r="K330" s="19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19"/>
      <c r="I331" s="19"/>
      <c r="J331" s="19"/>
      <c r="K331" s="19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19"/>
      <c r="I332" s="19"/>
      <c r="J332" s="19"/>
      <c r="K332" s="19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19"/>
      <c r="I333" s="19"/>
      <c r="J333" s="19"/>
      <c r="K333" s="19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19"/>
      <c r="I334" s="19"/>
      <c r="J334" s="19"/>
      <c r="K334" s="19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19"/>
      <c r="I335" s="19"/>
      <c r="J335" s="19"/>
      <c r="K335" s="19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19"/>
      <c r="I336" s="19"/>
      <c r="J336" s="19"/>
      <c r="K336" s="19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19"/>
      <c r="I337" s="19"/>
      <c r="J337" s="19"/>
      <c r="K337" s="19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19"/>
      <c r="I338" s="19"/>
      <c r="J338" s="19"/>
      <c r="K338" s="19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19"/>
      <c r="I339" s="19"/>
      <c r="J339" s="19"/>
      <c r="K339" s="19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19"/>
      <c r="I340" s="19"/>
      <c r="J340" s="19"/>
      <c r="K340" s="19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19"/>
      <c r="I341" s="19"/>
      <c r="J341" s="19"/>
      <c r="K341" s="19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19"/>
      <c r="I342" s="19"/>
      <c r="J342" s="19"/>
      <c r="K342" s="19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19"/>
      <c r="I343" s="19"/>
      <c r="J343" s="19"/>
      <c r="K343" s="19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19"/>
      <c r="I344" s="19"/>
      <c r="J344" s="19"/>
      <c r="K344" s="19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19"/>
      <c r="I345" s="19"/>
      <c r="J345" s="19"/>
      <c r="K345" s="19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19"/>
      <c r="I346" s="19"/>
      <c r="J346" s="19"/>
      <c r="K346" s="19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19"/>
      <c r="I347" s="19"/>
      <c r="J347" s="19"/>
      <c r="K347" s="19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19"/>
      <c r="I348" s="19"/>
      <c r="J348" s="19"/>
      <c r="K348" s="19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19"/>
      <c r="I349" s="19"/>
      <c r="J349" s="19"/>
      <c r="K349" s="19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19"/>
      <c r="I350" s="19"/>
      <c r="J350" s="19"/>
      <c r="K350" s="19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19"/>
      <c r="I351" s="19"/>
      <c r="J351" s="19"/>
      <c r="K351" s="19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19"/>
      <c r="I352" s="19"/>
      <c r="J352" s="19"/>
      <c r="K352" s="19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19"/>
      <c r="I353" s="19"/>
      <c r="J353" s="19"/>
      <c r="K353" s="19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19"/>
      <c r="I354" s="19"/>
      <c r="J354" s="19"/>
      <c r="K354" s="19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19"/>
      <c r="I355" s="19"/>
      <c r="J355" s="19"/>
      <c r="K355" s="19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19"/>
      <c r="I356" s="19"/>
      <c r="J356" s="19"/>
      <c r="K356" s="19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19"/>
      <c r="I357" s="19"/>
      <c r="J357" s="19"/>
      <c r="K357" s="19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19"/>
      <c r="I358" s="19"/>
      <c r="J358" s="19"/>
      <c r="K358" s="19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19"/>
      <c r="I359" s="19"/>
      <c r="J359" s="19"/>
      <c r="K359" s="19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19"/>
      <c r="I360" s="19"/>
      <c r="J360" s="19"/>
      <c r="K360" s="19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19"/>
      <c r="I361" s="19"/>
      <c r="J361" s="19"/>
      <c r="K361" s="19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19"/>
      <c r="I362" s="19"/>
      <c r="J362" s="19"/>
      <c r="K362" s="19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19"/>
      <c r="I363" s="19"/>
      <c r="J363" s="19"/>
      <c r="K363" s="19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19"/>
      <c r="I364" s="19"/>
      <c r="J364" s="19"/>
      <c r="K364" s="19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19"/>
      <c r="I365" s="19"/>
      <c r="J365" s="19"/>
      <c r="K365" s="19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19"/>
      <c r="I366" s="19"/>
      <c r="J366" s="19"/>
      <c r="K366" s="19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19"/>
      <c r="I367" s="19"/>
      <c r="J367" s="19"/>
      <c r="K367" s="19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19"/>
      <c r="I368" s="19"/>
      <c r="J368" s="19"/>
      <c r="K368" s="19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19"/>
      <c r="I369" s="19"/>
      <c r="J369" s="19"/>
      <c r="K369" s="19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19"/>
      <c r="I370" s="19"/>
      <c r="J370" s="19"/>
      <c r="K370" s="19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19"/>
      <c r="I371" s="19"/>
      <c r="J371" s="19"/>
      <c r="K371" s="19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19"/>
      <c r="I372" s="19"/>
      <c r="J372" s="19"/>
      <c r="K372" s="19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19"/>
      <c r="I373" s="19"/>
      <c r="J373" s="19"/>
      <c r="K373" s="19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19"/>
      <c r="I374" s="19"/>
      <c r="J374" s="19"/>
      <c r="K374" s="19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19"/>
      <c r="I375" s="19"/>
      <c r="J375" s="19"/>
      <c r="K375" s="19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19"/>
      <c r="I376" s="19"/>
      <c r="J376" s="19"/>
      <c r="K376" s="19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19"/>
      <c r="I377" s="19"/>
      <c r="J377" s="19"/>
      <c r="K377" s="19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19"/>
      <c r="I378" s="19"/>
      <c r="J378" s="19"/>
      <c r="K378" s="19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19"/>
      <c r="I379" s="19"/>
      <c r="J379" s="19"/>
      <c r="K379" s="19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19"/>
      <c r="I380" s="19"/>
      <c r="J380" s="19"/>
      <c r="K380" s="19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19"/>
      <c r="I381" s="19"/>
      <c r="J381" s="19"/>
      <c r="K381" s="19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19"/>
      <c r="I382" s="19"/>
      <c r="J382" s="19"/>
      <c r="K382" s="19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19"/>
      <c r="I383" s="19"/>
      <c r="J383" s="19"/>
      <c r="K383" s="19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19"/>
      <c r="I384" s="19"/>
      <c r="J384" s="19"/>
      <c r="K384" s="19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19"/>
      <c r="I385" s="19"/>
      <c r="J385" s="19"/>
      <c r="K385" s="19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19"/>
      <c r="I386" s="19"/>
      <c r="J386" s="19"/>
      <c r="K386" s="19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19"/>
      <c r="I387" s="19"/>
      <c r="J387" s="19"/>
      <c r="K387" s="19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19"/>
      <c r="I388" s="19"/>
      <c r="J388" s="19"/>
      <c r="K388" s="19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19"/>
      <c r="I389" s="19"/>
      <c r="J389" s="19"/>
      <c r="K389" s="19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19"/>
      <c r="I390" s="19"/>
      <c r="J390" s="19"/>
      <c r="K390" s="19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19"/>
      <c r="I391" s="19"/>
      <c r="J391" s="19"/>
      <c r="K391" s="19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19"/>
      <c r="I392" s="19"/>
      <c r="J392" s="19"/>
      <c r="K392" s="19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19"/>
      <c r="I393" s="19"/>
      <c r="J393" s="19"/>
      <c r="K393" s="19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19"/>
      <c r="I394" s="19"/>
      <c r="J394" s="19"/>
      <c r="K394" s="19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19"/>
      <c r="I395" s="19"/>
      <c r="J395" s="19"/>
      <c r="K395" s="19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19"/>
      <c r="I396" s="19"/>
      <c r="J396" s="19"/>
      <c r="K396" s="19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19"/>
      <c r="I397" s="19"/>
      <c r="J397" s="19"/>
      <c r="K397" s="19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19"/>
      <c r="I398" s="19"/>
      <c r="J398" s="19"/>
      <c r="K398" s="19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19"/>
      <c r="I399" s="19"/>
      <c r="J399" s="19"/>
      <c r="K399" s="19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19"/>
      <c r="I400" s="19"/>
      <c r="J400" s="19"/>
      <c r="K400" s="19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19"/>
      <c r="I401" s="19"/>
      <c r="J401" s="19"/>
      <c r="K401" s="19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19"/>
      <c r="I402" s="19"/>
      <c r="J402" s="19"/>
      <c r="K402" s="19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19"/>
      <c r="I403" s="19"/>
      <c r="J403" s="19"/>
      <c r="K403" s="19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19"/>
      <c r="I404" s="19"/>
      <c r="J404" s="19"/>
      <c r="K404" s="19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19"/>
      <c r="I405" s="19"/>
      <c r="J405" s="19"/>
      <c r="K405" s="19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19"/>
      <c r="I406" s="19"/>
      <c r="J406" s="19"/>
      <c r="K406" s="19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19"/>
      <c r="I407" s="19"/>
      <c r="J407" s="19"/>
      <c r="K407" s="19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19"/>
      <c r="I408" s="19"/>
      <c r="J408" s="19"/>
      <c r="K408" s="19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19"/>
      <c r="I409" s="19"/>
      <c r="J409" s="19"/>
      <c r="K409" s="19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19"/>
      <c r="I410" s="19"/>
      <c r="J410" s="19"/>
      <c r="K410" s="19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19"/>
      <c r="I411" s="19"/>
      <c r="J411" s="19"/>
      <c r="K411" s="19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19"/>
      <c r="I412" s="19"/>
      <c r="J412" s="19"/>
      <c r="K412" s="19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19"/>
      <c r="I413" s="19"/>
      <c r="J413" s="19"/>
      <c r="K413" s="19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19"/>
      <c r="I414" s="19"/>
      <c r="J414" s="19"/>
      <c r="K414" s="19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19"/>
      <c r="I415" s="19"/>
      <c r="J415" s="19"/>
      <c r="K415" s="19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19"/>
      <c r="I416" s="19"/>
      <c r="J416" s="19"/>
      <c r="K416" s="19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19"/>
      <c r="I417" s="19"/>
      <c r="J417" s="19"/>
      <c r="K417" s="19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19"/>
      <c r="I418" s="19"/>
      <c r="J418" s="19"/>
      <c r="K418" s="19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19"/>
      <c r="I419" s="19"/>
      <c r="J419" s="19"/>
      <c r="K419" s="19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19"/>
      <c r="I420" s="19"/>
      <c r="J420" s="19"/>
      <c r="K420" s="19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19"/>
      <c r="I421" s="19"/>
      <c r="J421" s="19"/>
      <c r="K421" s="19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19"/>
      <c r="I422" s="19"/>
      <c r="J422" s="19"/>
      <c r="K422" s="19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19"/>
      <c r="I423" s="19"/>
      <c r="J423" s="19"/>
      <c r="K423" s="19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19"/>
      <c r="I424" s="19"/>
      <c r="J424" s="19"/>
      <c r="K424" s="19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19"/>
      <c r="I425" s="19"/>
      <c r="J425" s="19"/>
      <c r="K425" s="19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19"/>
      <c r="I426" s="19"/>
      <c r="J426" s="19"/>
      <c r="K426" s="19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19"/>
      <c r="I427" s="19"/>
      <c r="J427" s="19"/>
      <c r="K427" s="19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19"/>
      <c r="I428" s="19"/>
      <c r="J428" s="19"/>
      <c r="K428" s="19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19"/>
      <c r="I429" s="19"/>
      <c r="J429" s="19"/>
      <c r="K429" s="19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19"/>
      <c r="I430" s="19"/>
      <c r="J430" s="19"/>
      <c r="K430" s="19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19"/>
      <c r="I431" s="19"/>
      <c r="J431" s="19"/>
      <c r="K431" s="19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19"/>
      <c r="I432" s="19"/>
      <c r="J432" s="19"/>
      <c r="K432" s="19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19"/>
      <c r="I433" s="19"/>
      <c r="J433" s="19"/>
      <c r="K433" s="19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19"/>
      <c r="I434" s="19"/>
      <c r="J434" s="19"/>
      <c r="K434" s="19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19"/>
      <c r="I435" s="19"/>
      <c r="J435" s="19"/>
      <c r="K435" s="19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19"/>
      <c r="I436" s="19"/>
      <c r="J436" s="19"/>
      <c r="K436" s="19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19"/>
      <c r="I437" s="19"/>
      <c r="J437" s="19"/>
      <c r="K437" s="19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19"/>
      <c r="I438" s="19"/>
      <c r="J438" s="19"/>
      <c r="K438" s="19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19"/>
      <c r="I439" s="19"/>
      <c r="J439" s="19"/>
      <c r="K439" s="19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19"/>
      <c r="I440" s="19"/>
      <c r="J440" s="19"/>
      <c r="K440" s="19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19"/>
      <c r="I441" s="19"/>
      <c r="J441" s="19"/>
      <c r="K441" s="19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19"/>
      <c r="I442" s="19"/>
      <c r="J442" s="19"/>
      <c r="K442" s="19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19"/>
      <c r="I443" s="19"/>
      <c r="J443" s="19"/>
      <c r="K443" s="19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19"/>
      <c r="I444" s="19"/>
      <c r="J444" s="19"/>
      <c r="K444" s="19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19"/>
      <c r="I445" s="19"/>
      <c r="J445" s="19"/>
      <c r="K445" s="19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19"/>
      <c r="I446" s="19"/>
      <c r="J446" s="19"/>
      <c r="K446" s="19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19"/>
      <c r="I447" s="19"/>
      <c r="J447" s="19"/>
      <c r="K447" s="19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19"/>
      <c r="I448" s="19"/>
      <c r="J448" s="19"/>
      <c r="K448" s="19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19"/>
      <c r="I449" s="19"/>
      <c r="J449" s="19"/>
      <c r="K449" s="19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19"/>
      <c r="I450" s="19"/>
      <c r="J450" s="19"/>
      <c r="K450" s="19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19"/>
      <c r="I451" s="19"/>
      <c r="J451" s="19"/>
      <c r="K451" s="19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19"/>
      <c r="I452" s="19"/>
      <c r="J452" s="19"/>
      <c r="K452" s="19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19"/>
      <c r="I453" s="19"/>
      <c r="J453" s="19"/>
      <c r="K453" s="19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19"/>
      <c r="I454" s="19"/>
      <c r="J454" s="19"/>
      <c r="K454" s="19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19"/>
      <c r="I455" s="19"/>
      <c r="J455" s="19"/>
      <c r="K455" s="19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19"/>
      <c r="I456" s="19"/>
      <c r="J456" s="19"/>
      <c r="K456" s="19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19"/>
      <c r="I457" s="19"/>
      <c r="J457" s="19"/>
      <c r="K457" s="19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19"/>
      <c r="I458" s="19"/>
      <c r="J458" s="19"/>
      <c r="K458" s="19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19"/>
      <c r="I459" s="19"/>
      <c r="J459" s="19"/>
      <c r="K459" s="19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19"/>
      <c r="I460" s="19"/>
      <c r="J460" s="19"/>
      <c r="K460" s="19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19"/>
      <c r="I461" s="19"/>
      <c r="J461" s="19"/>
      <c r="K461" s="19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19"/>
      <c r="I462" s="19"/>
      <c r="J462" s="19"/>
      <c r="K462" s="19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19"/>
      <c r="I463" s="19"/>
      <c r="J463" s="19"/>
      <c r="K463" s="19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19"/>
      <c r="I464" s="19"/>
      <c r="J464" s="19"/>
      <c r="K464" s="19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19"/>
      <c r="I465" s="19"/>
      <c r="J465" s="19"/>
      <c r="K465" s="19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19"/>
      <c r="I466" s="19"/>
      <c r="J466" s="19"/>
      <c r="K466" s="19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19"/>
      <c r="I467" s="19"/>
      <c r="J467" s="19"/>
      <c r="K467" s="19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19"/>
      <c r="I468" s="19"/>
      <c r="J468" s="19"/>
      <c r="K468" s="19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19"/>
      <c r="I469" s="19"/>
      <c r="J469" s="19"/>
      <c r="K469" s="19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19"/>
      <c r="I470" s="19"/>
      <c r="J470" s="19"/>
      <c r="K470" s="19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19"/>
      <c r="I471" s="19"/>
      <c r="J471" s="19"/>
      <c r="K471" s="19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19"/>
      <c r="I472" s="19"/>
      <c r="J472" s="19"/>
      <c r="K472" s="19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19"/>
      <c r="I473" s="19"/>
      <c r="J473" s="19"/>
      <c r="K473" s="19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19"/>
      <c r="I474" s="19"/>
      <c r="J474" s="19"/>
      <c r="K474" s="19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19"/>
      <c r="I475" s="19"/>
      <c r="J475" s="19"/>
      <c r="K475" s="19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19"/>
      <c r="I476" s="19"/>
      <c r="J476" s="19"/>
      <c r="K476" s="19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19"/>
      <c r="I477" s="19"/>
      <c r="J477" s="19"/>
      <c r="K477" s="19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19"/>
      <c r="I478" s="19"/>
      <c r="J478" s="19"/>
      <c r="K478" s="19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19"/>
      <c r="I479" s="19"/>
      <c r="J479" s="19"/>
      <c r="K479" s="19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19"/>
      <c r="I480" s="19"/>
      <c r="J480" s="19"/>
      <c r="K480" s="19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19"/>
      <c r="I481" s="19"/>
      <c r="J481" s="19"/>
      <c r="K481" s="19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19"/>
      <c r="I482" s="19"/>
      <c r="J482" s="19"/>
      <c r="K482" s="19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19"/>
      <c r="I483" s="19"/>
      <c r="J483" s="19"/>
      <c r="K483" s="19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19"/>
      <c r="I484" s="19"/>
      <c r="J484" s="19"/>
      <c r="K484" s="19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19"/>
      <c r="I485" s="19"/>
      <c r="J485" s="19"/>
      <c r="K485" s="19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19"/>
      <c r="I486" s="19"/>
      <c r="J486" s="19"/>
      <c r="K486" s="19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19"/>
      <c r="I487" s="19"/>
      <c r="J487" s="19"/>
      <c r="K487" s="19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19"/>
      <c r="I488" s="19"/>
      <c r="J488" s="19"/>
      <c r="K488" s="19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19"/>
      <c r="I489" s="19"/>
      <c r="J489" s="19"/>
      <c r="K489" s="19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19"/>
      <c r="I490" s="19"/>
      <c r="J490" s="19"/>
      <c r="K490" s="19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19"/>
      <c r="I491" s="19"/>
      <c r="J491" s="19"/>
      <c r="K491" s="19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19"/>
      <c r="I492" s="19"/>
      <c r="J492" s="19"/>
      <c r="K492" s="19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19"/>
      <c r="I493" s="19"/>
      <c r="J493" s="19"/>
      <c r="K493" s="19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19"/>
      <c r="I494" s="19"/>
      <c r="J494" s="19"/>
      <c r="K494" s="19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19"/>
      <c r="I495" s="19"/>
      <c r="J495" s="19"/>
      <c r="K495" s="19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19"/>
      <c r="I496" s="19"/>
      <c r="J496" s="19"/>
      <c r="K496" s="19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19"/>
      <c r="I497" s="19"/>
      <c r="J497" s="19"/>
      <c r="K497" s="19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19"/>
      <c r="I498" s="19"/>
      <c r="J498" s="19"/>
      <c r="K498" s="19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19"/>
      <c r="I499" s="19"/>
      <c r="J499" s="19"/>
      <c r="K499" s="19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19"/>
      <c r="I500" s="19"/>
      <c r="J500" s="19"/>
      <c r="K500" s="19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19"/>
      <c r="I501" s="19"/>
      <c r="J501" s="19"/>
      <c r="K501" s="19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19"/>
      <c r="I502" s="19"/>
      <c r="J502" s="19"/>
      <c r="K502" s="19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19"/>
      <c r="I503" s="19"/>
      <c r="J503" s="19"/>
      <c r="K503" s="19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19"/>
      <c r="I504" s="19"/>
      <c r="J504" s="19"/>
      <c r="K504" s="19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19"/>
      <c r="I505" s="19"/>
      <c r="J505" s="19"/>
      <c r="K505" s="19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19"/>
      <c r="I506" s="19"/>
      <c r="J506" s="19"/>
      <c r="K506" s="19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19"/>
      <c r="I507" s="19"/>
      <c r="J507" s="19"/>
      <c r="K507" s="19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19"/>
      <c r="I508" s="19"/>
      <c r="J508" s="19"/>
      <c r="K508" s="19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19"/>
      <c r="I509" s="19"/>
      <c r="J509" s="19"/>
      <c r="K509" s="19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19"/>
      <c r="I510" s="19"/>
      <c r="J510" s="19"/>
      <c r="K510" s="19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19"/>
      <c r="I511" s="19"/>
      <c r="J511" s="19"/>
      <c r="K511" s="19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19"/>
      <c r="I512" s="19"/>
      <c r="J512" s="19"/>
      <c r="K512" s="19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19"/>
      <c r="I513" s="19"/>
      <c r="J513" s="19"/>
      <c r="K513" s="19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19"/>
      <c r="I514" s="19"/>
      <c r="J514" s="19"/>
      <c r="K514" s="19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19"/>
      <c r="I515" s="19"/>
      <c r="J515" s="19"/>
      <c r="K515" s="19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19"/>
      <c r="I516" s="19"/>
      <c r="J516" s="19"/>
      <c r="K516" s="19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19"/>
      <c r="I517" s="19"/>
      <c r="J517" s="19"/>
      <c r="K517" s="19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19"/>
      <c r="I518" s="19"/>
      <c r="J518" s="19"/>
      <c r="K518" s="19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19"/>
      <c r="I519" s="19"/>
      <c r="J519" s="19"/>
      <c r="K519" s="19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19"/>
      <c r="I520" s="19"/>
      <c r="J520" s="19"/>
      <c r="K520" s="19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19"/>
      <c r="I521" s="19"/>
      <c r="J521" s="19"/>
      <c r="K521" s="19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19"/>
      <c r="I522" s="19"/>
      <c r="J522" s="19"/>
      <c r="K522" s="19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19"/>
      <c r="I523" s="19"/>
      <c r="J523" s="19"/>
      <c r="K523" s="19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19"/>
      <c r="I524" s="19"/>
      <c r="J524" s="19"/>
      <c r="K524" s="19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19"/>
      <c r="I525" s="19"/>
      <c r="J525" s="19"/>
      <c r="K525" s="19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19"/>
      <c r="I526" s="19"/>
      <c r="J526" s="19"/>
      <c r="K526" s="19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19"/>
      <c r="I527" s="19"/>
      <c r="J527" s="19"/>
      <c r="K527" s="19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19"/>
      <c r="I528" s="19"/>
      <c r="J528" s="19"/>
      <c r="K528" s="19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19"/>
      <c r="I529" s="19"/>
      <c r="J529" s="19"/>
      <c r="K529" s="19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19"/>
      <c r="I530" s="19"/>
      <c r="J530" s="19"/>
      <c r="K530" s="19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19"/>
      <c r="I531" s="19"/>
      <c r="J531" s="19"/>
      <c r="K531" s="19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19"/>
      <c r="I532" s="19"/>
      <c r="J532" s="19"/>
      <c r="K532" s="19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19"/>
      <c r="I533" s="19"/>
      <c r="J533" s="19"/>
      <c r="K533" s="19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19"/>
      <c r="I534" s="19"/>
      <c r="J534" s="19"/>
      <c r="K534" s="19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19"/>
      <c r="I535" s="19"/>
      <c r="J535" s="19"/>
      <c r="K535" s="19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19"/>
      <c r="I536" s="19"/>
      <c r="J536" s="19"/>
      <c r="K536" s="19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19"/>
      <c r="I537" s="19"/>
      <c r="J537" s="19"/>
      <c r="K537" s="19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19"/>
      <c r="I538" s="19"/>
      <c r="J538" s="19"/>
      <c r="K538" s="19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19"/>
      <c r="I539" s="19"/>
      <c r="J539" s="19"/>
      <c r="K539" s="19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19"/>
      <c r="I540" s="19"/>
      <c r="J540" s="19"/>
      <c r="K540" s="19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19"/>
      <c r="I541" s="19"/>
      <c r="J541" s="19"/>
      <c r="K541" s="19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19"/>
      <c r="I542" s="19"/>
      <c r="J542" s="19"/>
      <c r="K542" s="19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19"/>
      <c r="I543" s="19"/>
      <c r="J543" s="19"/>
      <c r="K543" s="19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19"/>
      <c r="I544" s="19"/>
      <c r="J544" s="19"/>
      <c r="K544" s="19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19"/>
      <c r="I545" s="19"/>
      <c r="J545" s="19"/>
      <c r="K545" s="19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19"/>
      <c r="I546" s="19"/>
      <c r="J546" s="19"/>
      <c r="K546" s="19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19"/>
      <c r="I547" s="19"/>
      <c r="J547" s="19"/>
      <c r="K547" s="19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19"/>
      <c r="I548" s="19"/>
      <c r="J548" s="19"/>
      <c r="K548" s="19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19"/>
      <c r="I549" s="19"/>
      <c r="J549" s="19"/>
      <c r="K549" s="19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19"/>
      <c r="I550" s="19"/>
      <c r="J550" s="19"/>
      <c r="K550" s="19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19"/>
      <c r="I551" s="19"/>
      <c r="J551" s="19"/>
      <c r="K551" s="19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19"/>
      <c r="I552" s="19"/>
      <c r="J552" s="19"/>
      <c r="K552" s="19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19"/>
      <c r="I553" s="19"/>
      <c r="J553" s="19"/>
      <c r="K553" s="19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19"/>
      <c r="I554" s="19"/>
      <c r="J554" s="19"/>
      <c r="K554" s="19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19"/>
      <c r="I555" s="19"/>
      <c r="J555" s="19"/>
      <c r="K555" s="19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19"/>
      <c r="I556" s="19"/>
      <c r="J556" s="19"/>
      <c r="K556" s="19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19"/>
      <c r="I557" s="19"/>
      <c r="J557" s="19"/>
      <c r="K557" s="19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19"/>
      <c r="I558" s="19"/>
      <c r="J558" s="19"/>
      <c r="K558" s="19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19"/>
      <c r="I559" s="19"/>
      <c r="J559" s="19"/>
      <c r="K559" s="19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19"/>
      <c r="I560" s="19"/>
      <c r="J560" s="19"/>
      <c r="K560" s="19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19"/>
      <c r="I561" s="19"/>
      <c r="J561" s="19"/>
      <c r="K561" s="19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19"/>
      <c r="I562" s="19"/>
      <c r="J562" s="19"/>
      <c r="K562" s="19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19"/>
      <c r="I563" s="19"/>
      <c r="J563" s="19"/>
      <c r="K563" s="19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19"/>
      <c r="I564" s="19"/>
      <c r="J564" s="19"/>
      <c r="K564" s="19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19"/>
      <c r="I565" s="19"/>
      <c r="J565" s="19"/>
      <c r="K565" s="19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19"/>
      <c r="I566" s="19"/>
      <c r="J566" s="19"/>
      <c r="K566" s="19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19"/>
      <c r="I567" s="19"/>
      <c r="J567" s="19"/>
      <c r="K567" s="19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19"/>
      <c r="I568" s="19"/>
      <c r="J568" s="19"/>
      <c r="K568" s="19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19"/>
      <c r="I569" s="19"/>
      <c r="J569" s="19"/>
      <c r="K569" s="19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19"/>
      <c r="I570" s="19"/>
      <c r="J570" s="19"/>
      <c r="K570" s="19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19"/>
      <c r="I571" s="19"/>
      <c r="J571" s="19"/>
      <c r="K571" s="19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19"/>
      <c r="I572" s="19"/>
      <c r="J572" s="19"/>
      <c r="K572" s="19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19"/>
      <c r="I573" s="19"/>
      <c r="J573" s="19"/>
      <c r="K573" s="19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19"/>
      <c r="I574" s="19"/>
      <c r="J574" s="19"/>
      <c r="K574" s="19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19"/>
      <c r="I575" s="19"/>
      <c r="J575" s="19"/>
      <c r="K575" s="19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19"/>
      <c r="I576" s="19"/>
      <c r="J576" s="19"/>
      <c r="K576" s="19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19"/>
      <c r="I577" s="19"/>
      <c r="J577" s="19"/>
      <c r="K577" s="19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19"/>
      <c r="I578" s="19"/>
      <c r="J578" s="19"/>
      <c r="K578" s="19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19"/>
      <c r="I579" s="19"/>
      <c r="J579" s="19"/>
      <c r="K579" s="19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19"/>
      <c r="I580" s="19"/>
      <c r="J580" s="19"/>
      <c r="K580" s="19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19"/>
      <c r="I581" s="19"/>
      <c r="J581" s="19"/>
      <c r="K581" s="19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19"/>
      <c r="I582" s="19"/>
      <c r="J582" s="19"/>
      <c r="K582" s="19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19"/>
      <c r="I583" s="19"/>
      <c r="J583" s="19"/>
      <c r="K583" s="19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19"/>
      <c r="I584" s="19"/>
      <c r="J584" s="19"/>
      <c r="K584" s="19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19"/>
      <c r="I585" s="19"/>
      <c r="J585" s="19"/>
      <c r="K585" s="19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19"/>
      <c r="I586" s="19"/>
      <c r="J586" s="19"/>
      <c r="K586" s="19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19"/>
      <c r="I587" s="19"/>
      <c r="J587" s="19"/>
      <c r="K587" s="19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19"/>
      <c r="I588" s="19"/>
      <c r="J588" s="19"/>
      <c r="K588" s="19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19"/>
      <c r="I589" s="19"/>
      <c r="J589" s="19"/>
      <c r="K589" s="19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19"/>
      <c r="I590" s="19"/>
      <c r="J590" s="19"/>
      <c r="K590" s="19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19"/>
      <c r="I591" s="19"/>
      <c r="J591" s="19"/>
      <c r="K591" s="19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19"/>
      <c r="I592" s="19"/>
      <c r="J592" s="19"/>
      <c r="K592" s="19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19"/>
      <c r="I593" s="19"/>
      <c r="J593" s="19"/>
      <c r="K593" s="19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19"/>
      <c r="I594" s="19"/>
      <c r="J594" s="19"/>
      <c r="K594" s="19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19"/>
      <c r="I595" s="19"/>
      <c r="J595" s="19"/>
      <c r="K595" s="19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19"/>
      <c r="I596" s="19"/>
      <c r="J596" s="19"/>
      <c r="K596" s="19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19"/>
      <c r="I597" s="19"/>
      <c r="J597" s="19"/>
      <c r="K597" s="19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19"/>
      <c r="I598" s="19"/>
      <c r="J598" s="19"/>
      <c r="K598" s="19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19"/>
      <c r="I599" s="19"/>
      <c r="J599" s="19"/>
      <c r="K599" s="19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19"/>
      <c r="I600" s="19"/>
      <c r="J600" s="19"/>
      <c r="K600" s="19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19"/>
      <c r="I601" s="19"/>
      <c r="J601" s="19"/>
      <c r="K601" s="19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19"/>
      <c r="I602" s="19"/>
      <c r="J602" s="19"/>
      <c r="K602" s="19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19"/>
      <c r="I603" s="19"/>
      <c r="J603" s="19"/>
      <c r="K603" s="19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19"/>
      <c r="I604" s="19"/>
      <c r="J604" s="19"/>
      <c r="K604" s="19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19"/>
      <c r="I605" s="19"/>
      <c r="J605" s="19"/>
      <c r="K605" s="19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19"/>
      <c r="I606" s="19"/>
      <c r="J606" s="19"/>
      <c r="K606" s="19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19"/>
      <c r="I607" s="19"/>
      <c r="J607" s="19"/>
      <c r="K607" s="19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19"/>
      <c r="I608" s="19"/>
      <c r="J608" s="19"/>
      <c r="K608" s="19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19"/>
      <c r="I609" s="19"/>
      <c r="J609" s="19"/>
      <c r="K609" s="19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19"/>
      <c r="I610" s="19"/>
      <c r="J610" s="19"/>
      <c r="K610" s="19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19"/>
      <c r="I611" s="19"/>
      <c r="J611" s="19"/>
      <c r="K611" s="19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19"/>
      <c r="I612" s="19"/>
      <c r="J612" s="19"/>
      <c r="K612" s="19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19"/>
      <c r="I613" s="19"/>
      <c r="J613" s="19"/>
      <c r="K613" s="19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19"/>
      <c r="I614" s="19"/>
      <c r="J614" s="19"/>
      <c r="K614" s="19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19"/>
      <c r="I615" s="19"/>
      <c r="J615" s="19"/>
      <c r="K615" s="19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19"/>
      <c r="I616" s="19"/>
      <c r="J616" s="19"/>
      <c r="K616" s="19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19"/>
      <c r="I617" s="19"/>
      <c r="J617" s="19"/>
      <c r="K617" s="19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19"/>
      <c r="I618" s="19"/>
      <c r="J618" s="19"/>
      <c r="K618" s="19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19"/>
      <c r="I619" s="19"/>
      <c r="J619" s="19"/>
      <c r="K619" s="19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19"/>
      <c r="I620" s="19"/>
      <c r="J620" s="19"/>
      <c r="K620" s="19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19"/>
      <c r="I621" s="19"/>
      <c r="J621" s="19"/>
      <c r="K621" s="19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19"/>
      <c r="I622" s="19"/>
      <c r="J622" s="19"/>
      <c r="K622" s="19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19"/>
      <c r="I623" s="19"/>
      <c r="J623" s="19"/>
      <c r="K623" s="19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19"/>
      <c r="I624" s="19"/>
      <c r="J624" s="19"/>
      <c r="K624" s="19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19"/>
      <c r="I625" s="19"/>
      <c r="J625" s="19"/>
      <c r="K625" s="19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19"/>
      <c r="I626" s="19"/>
      <c r="J626" s="19"/>
      <c r="K626" s="19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19"/>
      <c r="I627" s="19"/>
      <c r="J627" s="19"/>
      <c r="K627" s="19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19"/>
      <c r="I628" s="19"/>
      <c r="J628" s="19"/>
      <c r="K628" s="19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19"/>
      <c r="I629" s="19"/>
      <c r="J629" s="19"/>
      <c r="K629" s="19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19"/>
      <c r="I630" s="19"/>
      <c r="J630" s="19"/>
      <c r="K630" s="19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19"/>
      <c r="I631" s="19"/>
      <c r="J631" s="19"/>
      <c r="K631" s="19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19"/>
      <c r="I632" s="19"/>
      <c r="J632" s="19"/>
      <c r="K632" s="19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19"/>
      <c r="I633" s="19"/>
      <c r="J633" s="19"/>
      <c r="K633" s="19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19"/>
      <c r="I634" s="19"/>
      <c r="J634" s="19"/>
      <c r="K634" s="19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19"/>
      <c r="I635" s="19"/>
      <c r="J635" s="19"/>
      <c r="K635" s="19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19"/>
      <c r="I636" s="19"/>
      <c r="J636" s="19"/>
      <c r="K636" s="19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19"/>
      <c r="I637" s="19"/>
      <c r="J637" s="19"/>
      <c r="K637" s="19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19"/>
      <c r="I638" s="19"/>
      <c r="J638" s="19"/>
      <c r="K638" s="19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19"/>
      <c r="I639" s="19"/>
      <c r="J639" s="19"/>
      <c r="K639" s="19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19"/>
      <c r="I640" s="19"/>
      <c r="J640" s="19"/>
      <c r="K640" s="19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19"/>
      <c r="I641" s="19"/>
      <c r="J641" s="19"/>
      <c r="K641" s="19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19"/>
      <c r="I642" s="19"/>
      <c r="J642" s="19"/>
      <c r="K642" s="19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19"/>
      <c r="I643" s="19"/>
      <c r="J643" s="19"/>
      <c r="K643" s="19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19"/>
      <c r="I644" s="19"/>
      <c r="J644" s="19"/>
      <c r="K644" s="19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19"/>
      <c r="I645" s="19"/>
      <c r="J645" s="19"/>
      <c r="K645" s="19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19"/>
      <c r="I646" s="19"/>
      <c r="J646" s="19"/>
      <c r="K646" s="19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19"/>
      <c r="I647" s="19"/>
      <c r="J647" s="19"/>
      <c r="K647" s="19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19"/>
      <c r="I648" s="19"/>
      <c r="J648" s="19"/>
      <c r="K648" s="19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19"/>
      <c r="I649" s="19"/>
      <c r="J649" s="19"/>
      <c r="K649" s="19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19"/>
      <c r="I650" s="19"/>
      <c r="J650" s="19"/>
      <c r="K650" s="19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19"/>
      <c r="I651" s="19"/>
      <c r="J651" s="19"/>
      <c r="K651" s="19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19"/>
      <c r="I652" s="19"/>
      <c r="J652" s="19"/>
      <c r="K652" s="19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19"/>
      <c r="I653" s="19"/>
      <c r="J653" s="19"/>
      <c r="K653" s="19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19"/>
      <c r="I654" s="19"/>
      <c r="J654" s="19"/>
      <c r="K654" s="19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19"/>
      <c r="I655" s="19"/>
      <c r="J655" s="19"/>
      <c r="K655" s="19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19"/>
      <c r="I656" s="19"/>
      <c r="J656" s="19"/>
      <c r="K656" s="19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19"/>
      <c r="I657" s="19"/>
      <c r="J657" s="19"/>
      <c r="K657" s="19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19"/>
      <c r="I658" s="19"/>
      <c r="J658" s="19"/>
      <c r="K658" s="19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19"/>
      <c r="I659" s="19"/>
      <c r="J659" s="19"/>
      <c r="K659" s="19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19"/>
      <c r="I660" s="19"/>
      <c r="J660" s="19"/>
      <c r="K660" s="19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19"/>
      <c r="I661" s="19"/>
      <c r="J661" s="19"/>
      <c r="K661" s="19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19"/>
      <c r="I662" s="19"/>
      <c r="J662" s="19"/>
      <c r="K662" s="19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19"/>
      <c r="I663" s="19"/>
      <c r="J663" s="19"/>
      <c r="K663" s="19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19"/>
      <c r="I664" s="19"/>
      <c r="J664" s="19"/>
      <c r="K664" s="19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19"/>
      <c r="I665" s="19"/>
      <c r="J665" s="19"/>
      <c r="K665" s="19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19"/>
      <c r="I666" s="19"/>
      <c r="J666" s="19"/>
      <c r="K666" s="19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19"/>
      <c r="I667" s="19"/>
      <c r="J667" s="19"/>
      <c r="K667" s="19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19"/>
      <c r="I668" s="19"/>
      <c r="J668" s="19"/>
      <c r="K668" s="19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19"/>
      <c r="I669" s="19"/>
      <c r="J669" s="19"/>
      <c r="K669" s="19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19"/>
      <c r="I670" s="19"/>
      <c r="J670" s="19"/>
      <c r="K670" s="19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19"/>
      <c r="I671" s="19"/>
      <c r="J671" s="19"/>
      <c r="K671" s="19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19"/>
      <c r="I672" s="19"/>
      <c r="J672" s="19"/>
      <c r="K672" s="19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19"/>
      <c r="I673" s="19"/>
      <c r="J673" s="19"/>
      <c r="K673" s="19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19"/>
      <c r="I674" s="19"/>
      <c r="J674" s="19"/>
      <c r="K674" s="19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19"/>
      <c r="I675" s="19"/>
      <c r="J675" s="19"/>
      <c r="K675" s="19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19"/>
      <c r="I676" s="19"/>
      <c r="J676" s="19"/>
      <c r="K676" s="19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19"/>
      <c r="I677" s="19"/>
      <c r="J677" s="19"/>
      <c r="K677" s="19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19"/>
      <c r="I678" s="19"/>
      <c r="J678" s="19"/>
      <c r="K678" s="19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19"/>
      <c r="I679" s="19"/>
      <c r="J679" s="19"/>
      <c r="K679" s="19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19"/>
      <c r="I680" s="19"/>
      <c r="J680" s="19"/>
      <c r="K680" s="19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19"/>
      <c r="I681" s="19"/>
      <c r="J681" s="19"/>
      <c r="K681" s="19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19"/>
      <c r="I682" s="19"/>
      <c r="J682" s="19"/>
      <c r="K682" s="19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19"/>
      <c r="I683" s="19"/>
      <c r="J683" s="19"/>
      <c r="K683" s="19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19"/>
      <c r="I684" s="19"/>
      <c r="J684" s="19"/>
      <c r="K684" s="19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19"/>
      <c r="I685" s="19"/>
      <c r="J685" s="19"/>
      <c r="K685" s="19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19"/>
      <c r="I686" s="19"/>
      <c r="J686" s="19"/>
      <c r="K686" s="19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19"/>
      <c r="I687" s="19"/>
      <c r="J687" s="19"/>
      <c r="K687" s="19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19"/>
      <c r="I688" s="19"/>
      <c r="J688" s="19"/>
      <c r="K688" s="19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19"/>
      <c r="I689" s="19"/>
      <c r="J689" s="19"/>
      <c r="K689" s="19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19"/>
      <c r="I690" s="19"/>
      <c r="J690" s="19"/>
      <c r="K690" s="19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19"/>
      <c r="I691" s="19"/>
      <c r="J691" s="19"/>
      <c r="K691" s="19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19"/>
      <c r="I692" s="19"/>
      <c r="J692" s="19"/>
      <c r="K692" s="19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19"/>
      <c r="I693" s="19"/>
      <c r="J693" s="19"/>
      <c r="K693" s="19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19"/>
      <c r="I694" s="19"/>
      <c r="J694" s="19"/>
      <c r="K694" s="19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19"/>
      <c r="I695" s="19"/>
      <c r="J695" s="19"/>
      <c r="K695" s="19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19"/>
      <c r="I696" s="19"/>
      <c r="J696" s="19"/>
      <c r="K696" s="19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19"/>
      <c r="I697" s="19"/>
      <c r="J697" s="19"/>
      <c r="K697" s="19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19"/>
      <c r="I698" s="19"/>
      <c r="J698" s="19"/>
      <c r="K698" s="19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19"/>
      <c r="I699" s="19"/>
      <c r="J699" s="19"/>
      <c r="K699" s="19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19"/>
      <c r="I700" s="19"/>
      <c r="J700" s="19"/>
      <c r="K700" s="19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19"/>
      <c r="I701" s="19"/>
      <c r="J701" s="19"/>
      <c r="K701" s="19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19"/>
      <c r="I702" s="19"/>
      <c r="J702" s="19"/>
      <c r="K702" s="19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19"/>
      <c r="I703" s="19"/>
      <c r="J703" s="19"/>
      <c r="K703" s="19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19"/>
      <c r="I704" s="19"/>
      <c r="J704" s="19"/>
      <c r="K704" s="19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19"/>
      <c r="I705" s="19"/>
      <c r="J705" s="19"/>
      <c r="K705" s="19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19"/>
      <c r="I706" s="19"/>
      <c r="J706" s="19"/>
      <c r="K706" s="19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19"/>
      <c r="I707" s="19"/>
      <c r="J707" s="19"/>
      <c r="K707" s="19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19"/>
      <c r="I708" s="19"/>
      <c r="J708" s="19"/>
      <c r="K708" s="19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19"/>
      <c r="I709" s="19"/>
      <c r="J709" s="19"/>
      <c r="K709" s="19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19"/>
      <c r="I710" s="19"/>
      <c r="J710" s="19"/>
      <c r="K710" s="19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19"/>
      <c r="I711" s="19"/>
      <c r="J711" s="19"/>
      <c r="K711" s="19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19"/>
      <c r="I712" s="19"/>
      <c r="J712" s="19"/>
      <c r="K712" s="19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19"/>
      <c r="I713" s="19"/>
      <c r="J713" s="19"/>
      <c r="K713" s="19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19"/>
      <c r="I714" s="19"/>
      <c r="J714" s="19"/>
      <c r="K714" s="19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19"/>
      <c r="I715" s="19"/>
      <c r="J715" s="19"/>
      <c r="K715" s="19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19"/>
      <c r="I716" s="19"/>
      <c r="J716" s="19"/>
      <c r="K716" s="19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19"/>
      <c r="I717" s="19"/>
      <c r="J717" s="19"/>
      <c r="K717" s="19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19"/>
      <c r="I718" s="19"/>
      <c r="J718" s="19"/>
      <c r="K718" s="19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19"/>
      <c r="I719" s="19"/>
      <c r="J719" s="19"/>
      <c r="K719" s="19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19"/>
      <c r="I720" s="19"/>
      <c r="J720" s="19"/>
      <c r="K720" s="19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19"/>
      <c r="I721" s="19"/>
      <c r="J721" s="19"/>
      <c r="K721" s="19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19"/>
      <c r="I722" s="19"/>
      <c r="J722" s="19"/>
      <c r="K722" s="19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19"/>
      <c r="I723" s="19"/>
      <c r="J723" s="19"/>
      <c r="K723" s="19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19"/>
      <c r="I724" s="19"/>
      <c r="J724" s="19"/>
      <c r="K724" s="19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19"/>
      <c r="I725" s="19"/>
      <c r="J725" s="19"/>
      <c r="K725" s="19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19"/>
      <c r="I726" s="19"/>
      <c r="J726" s="19"/>
      <c r="K726" s="19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19"/>
      <c r="I727" s="19"/>
      <c r="J727" s="19"/>
      <c r="K727" s="19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19"/>
      <c r="I728" s="19"/>
      <c r="J728" s="19"/>
      <c r="K728" s="19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19"/>
      <c r="I729" s="19"/>
      <c r="J729" s="19"/>
      <c r="K729" s="19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19"/>
      <c r="I730" s="19"/>
      <c r="J730" s="19"/>
      <c r="K730" s="19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19"/>
      <c r="I731" s="19"/>
      <c r="J731" s="19"/>
      <c r="K731" s="19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19"/>
      <c r="I732" s="19"/>
      <c r="J732" s="19"/>
      <c r="K732" s="19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19"/>
      <c r="I733" s="19"/>
      <c r="J733" s="19"/>
      <c r="K733" s="19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19"/>
      <c r="I734" s="19"/>
      <c r="J734" s="19"/>
      <c r="K734" s="19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19"/>
      <c r="I735" s="19"/>
      <c r="J735" s="19"/>
      <c r="K735" s="19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19"/>
      <c r="I736" s="19"/>
      <c r="J736" s="19"/>
      <c r="K736" s="19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19"/>
      <c r="I737" s="19"/>
      <c r="J737" s="19"/>
      <c r="K737" s="19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19"/>
      <c r="I738" s="19"/>
      <c r="J738" s="19"/>
      <c r="K738" s="19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19"/>
      <c r="I739" s="19"/>
      <c r="J739" s="19"/>
      <c r="K739" s="19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19"/>
      <c r="I740" s="19"/>
      <c r="J740" s="19"/>
      <c r="K740" s="19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19"/>
      <c r="I741" s="19"/>
      <c r="J741" s="19"/>
      <c r="K741" s="19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19"/>
      <c r="I742" s="19"/>
      <c r="J742" s="19"/>
      <c r="K742" s="19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19"/>
      <c r="I743" s="19"/>
      <c r="J743" s="19"/>
      <c r="K743" s="19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19"/>
      <c r="I744" s="19"/>
      <c r="J744" s="19"/>
      <c r="K744" s="19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19"/>
      <c r="I745" s="19"/>
      <c r="J745" s="19"/>
      <c r="K745" s="19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19"/>
      <c r="I746" s="19"/>
      <c r="J746" s="19"/>
      <c r="K746" s="19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19"/>
      <c r="I747" s="19"/>
      <c r="J747" s="19"/>
      <c r="K747" s="19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19"/>
      <c r="I748" s="19"/>
      <c r="J748" s="19"/>
      <c r="K748" s="19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19"/>
      <c r="I749" s="19"/>
      <c r="J749" s="19"/>
      <c r="K749" s="19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19"/>
      <c r="I750" s="19"/>
      <c r="J750" s="19"/>
      <c r="K750" s="19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19"/>
      <c r="I751" s="19"/>
      <c r="J751" s="19"/>
      <c r="K751" s="19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19"/>
      <c r="I752" s="19"/>
      <c r="J752" s="19"/>
      <c r="K752" s="19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19"/>
      <c r="I753" s="19"/>
      <c r="J753" s="19"/>
      <c r="K753" s="19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19"/>
      <c r="I754" s="19"/>
      <c r="J754" s="19"/>
      <c r="K754" s="19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19"/>
      <c r="I755" s="19"/>
      <c r="J755" s="19"/>
      <c r="K755" s="19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19"/>
      <c r="I756" s="19"/>
      <c r="J756" s="19"/>
      <c r="K756" s="19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19"/>
      <c r="I757" s="19"/>
      <c r="J757" s="19"/>
      <c r="K757" s="19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19"/>
      <c r="I758" s="19"/>
      <c r="J758" s="19"/>
      <c r="K758" s="19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19"/>
      <c r="I759" s="19"/>
      <c r="J759" s="19"/>
      <c r="K759" s="19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19"/>
      <c r="I760" s="19"/>
      <c r="J760" s="19"/>
      <c r="K760" s="19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19"/>
      <c r="I761" s="19"/>
      <c r="J761" s="19"/>
      <c r="K761" s="19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19"/>
      <c r="I762" s="19"/>
      <c r="J762" s="19"/>
      <c r="K762" s="19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19"/>
      <c r="I763" s="19"/>
      <c r="J763" s="19"/>
      <c r="K763" s="19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19"/>
      <c r="I764" s="19"/>
      <c r="J764" s="19"/>
      <c r="K764" s="19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19"/>
      <c r="I765" s="19"/>
      <c r="J765" s="19"/>
      <c r="K765" s="19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19"/>
      <c r="I766" s="19"/>
      <c r="J766" s="19"/>
      <c r="K766" s="19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19"/>
      <c r="I767" s="19"/>
      <c r="J767" s="19"/>
      <c r="K767" s="19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19"/>
      <c r="I768" s="19"/>
      <c r="J768" s="19"/>
      <c r="K768" s="19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19"/>
      <c r="I769" s="19"/>
      <c r="J769" s="19"/>
      <c r="K769" s="19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19"/>
      <c r="I770" s="19"/>
      <c r="J770" s="19"/>
      <c r="K770" s="19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19"/>
      <c r="I771" s="19"/>
      <c r="J771" s="19"/>
      <c r="K771" s="19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19"/>
      <c r="I772" s="19"/>
      <c r="J772" s="19"/>
      <c r="K772" s="19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19"/>
      <c r="I773" s="19"/>
      <c r="J773" s="19"/>
      <c r="K773" s="19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19"/>
      <c r="I774" s="19"/>
      <c r="J774" s="19"/>
      <c r="K774" s="19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19"/>
      <c r="I775" s="19"/>
      <c r="J775" s="19"/>
      <c r="K775" s="19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19"/>
      <c r="I776" s="19"/>
      <c r="J776" s="19"/>
      <c r="K776" s="19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19"/>
      <c r="I777" s="19"/>
      <c r="J777" s="19"/>
      <c r="K777" s="19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19"/>
      <c r="I778" s="19"/>
      <c r="J778" s="19"/>
      <c r="K778" s="19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19"/>
      <c r="I779" s="19"/>
      <c r="J779" s="19"/>
      <c r="K779" s="19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19"/>
      <c r="I780" s="19"/>
      <c r="J780" s="19"/>
      <c r="K780" s="19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19"/>
      <c r="I781" s="19"/>
      <c r="J781" s="19"/>
      <c r="K781" s="19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19"/>
      <c r="I782" s="19"/>
      <c r="J782" s="19"/>
      <c r="K782" s="19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19"/>
      <c r="I783" s="19"/>
      <c r="J783" s="19"/>
      <c r="K783" s="19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19"/>
      <c r="I784" s="19"/>
      <c r="J784" s="19"/>
      <c r="K784" s="19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19"/>
      <c r="I785" s="19"/>
      <c r="J785" s="19"/>
      <c r="K785" s="19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19"/>
      <c r="I786" s="19"/>
      <c r="J786" s="19"/>
      <c r="K786" s="19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19"/>
      <c r="I787" s="19"/>
      <c r="J787" s="19"/>
      <c r="K787" s="19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19"/>
      <c r="I788" s="19"/>
      <c r="J788" s="19"/>
      <c r="K788" s="19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19"/>
      <c r="I789" s="19"/>
      <c r="J789" s="19"/>
      <c r="K789" s="19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19"/>
      <c r="I790" s="19"/>
      <c r="J790" s="19"/>
      <c r="K790" s="19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19"/>
      <c r="I791" s="19"/>
      <c r="J791" s="19"/>
      <c r="K791" s="19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19"/>
      <c r="I792" s="19"/>
      <c r="J792" s="19"/>
      <c r="K792" s="19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19"/>
      <c r="I793" s="19"/>
      <c r="J793" s="19"/>
      <c r="K793" s="19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19"/>
      <c r="I794" s="19"/>
      <c r="J794" s="19"/>
      <c r="K794" s="19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19"/>
      <c r="I795" s="19"/>
      <c r="J795" s="19"/>
      <c r="K795" s="19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19"/>
      <c r="I796" s="19"/>
      <c r="J796" s="19"/>
      <c r="K796" s="19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19"/>
      <c r="I797" s="19"/>
      <c r="J797" s="19"/>
      <c r="K797" s="19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19"/>
      <c r="I798" s="19"/>
      <c r="J798" s="19"/>
      <c r="K798" s="19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19"/>
      <c r="I799" s="19"/>
      <c r="J799" s="19"/>
      <c r="K799" s="19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19"/>
      <c r="I800" s="19"/>
      <c r="J800" s="19"/>
      <c r="K800" s="19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19"/>
      <c r="I801" s="19"/>
      <c r="J801" s="19"/>
      <c r="K801" s="19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19"/>
      <c r="I802" s="19"/>
      <c r="J802" s="19"/>
      <c r="K802" s="19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19"/>
      <c r="I803" s="19"/>
      <c r="J803" s="19"/>
      <c r="K803" s="19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19"/>
      <c r="I804" s="19"/>
      <c r="J804" s="19"/>
      <c r="K804" s="19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19"/>
      <c r="I805" s="19"/>
      <c r="J805" s="19"/>
      <c r="K805" s="19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19"/>
      <c r="I806" s="19"/>
      <c r="J806" s="19"/>
      <c r="K806" s="19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19"/>
      <c r="I807" s="19"/>
      <c r="J807" s="19"/>
      <c r="K807" s="19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19"/>
      <c r="I808" s="19"/>
      <c r="J808" s="19"/>
      <c r="K808" s="19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19"/>
      <c r="I809" s="19"/>
      <c r="J809" s="19"/>
      <c r="K809" s="19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19"/>
      <c r="I810" s="19"/>
      <c r="J810" s="19"/>
      <c r="K810" s="19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19"/>
      <c r="I811" s="19"/>
      <c r="J811" s="19"/>
      <c r="K811" s="19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19"/>
      <c r="I812" s="19"/>
      <c r="J812" s="19"/>
      <c r="K812" s="19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19"/>
      <c r="I813" s="19"/>
      <c r="J813" s="19"/>
      <c r="K813" s="19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19"/>
      <c r="I814" s="19"/>
      <c r="J814" s="19"/>
      <c r="K814" s="19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19"/>
      <c r="I815" s="19"/>
      <c r="J815" s="19"/>
      <c r="K815" s="19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19"/>
      <c r="I816" s="19"/>
      <c r="J816" s="19"/>
      <c r="K816" s="19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19"/>
      <c r="I817" s="19"/>
      <c r="J817" s="19"/>
      <c r="K817" s="19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19"/>
      <c r="I818" s="19"/>
      <c r="J818" s="19"/>
      <c r="K818" s="19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19"/>
      <c r="I819" s="19"/>
      <c r="J819" s="19"/>
      <c r="K819" s="19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19"/>
      <c r="I820" s="19"/>
      <c r="J820" s="19"/>
      <c r="K820" s="19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19"/>
      <c r="I821" s="19"/>
      <c r="J821" s="19"/>
      <c r="K821" s="19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19"/>
      <c r="I822" s="19"/>
      <c r="J822" s="19"/>
      <c r="K822" s="19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19"/>
      <c r="I823" s="19"/>
      <c r="J823" s="19"/>
      <c r="K823" s="19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19"/>
      <c r="I824" s="19"/>
      <c r="J824" s="19"/>
      <c r="K824" s="19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19"/>
      <c r="I825" s="19"/>
      <c r="J825" s="19"/>
      <c r="K825" s="19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19"/>
      <c r="I826" s="19"/>
      <c r="J826" s="19"/>
      <c r="K826" s="19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19"/>
      <c r="I827" s="19"/>
      <c r="J827" s="19"/>
      <c r="K827" s="19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19"/>
      <c r="I828" s="19"/>
      <c r="J828" s="19"/>
      <c r="K828" s="19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19"/>
      <c r="I829" s="19"/>
      <c r="J829" s="19"/>
      <c r="K829" s="19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19"/>
      <c r="I830" s="19"/>
      <c r="J830" s="19"/>
      <c r="K830" s="19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19"/>
      <c r="I831" s="19"/>
      <c r="J831" s="19"/>
      <c r="K831" s="19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19"/>
      <c r="I832" s="19"/>
      <c r="J832" s="19"/>
      <c r="K832" s="19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19"/>
      <c r="I833" s="19"/>
      <c r="J833" s="19"/>
      <c r="K833" s="19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19"/>
      <c r="I834" s="19"/>
      <c r="J834" s="19"/>
      <c r="K834" s="19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19"/>
      <c r="I835" s="19"/>
      <c r="J835" s="19"/>
      <c r="K835" s="19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19"/>
      <c r="I836" s="19"/>
      <c r="J836" s="19"/>
      <c r="K836" s="19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19"/>
      <c r="I837" s="19"/>
      <c r="J837" s="19"/>
      <c r="K837" s="19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19"/>
      <c r="I838" s="19"/>
      <c r="J838" s="19"/>
      <c r="K838" s="19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19"/>
      <c r="I839" s="19"/>
      <c r="J839" s="19"/>
      <c r="K839" s="19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19"/>
      <c r="I840" s="19"/>
      <c r="J840" s="19"/>
      <c r="K840" s="19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19"/>
      <c r="I841" s="19"/>
      <c r="J841" s="19"/>
      <c r="K841" s="19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19"/>
      <c r="I842" s="19"/>
      <c r="J842" s="19"/>
      <c r="K842" s="19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19"/>
      <c r="I843" s="19"/>
      <c r="J843" s="19"/>
      <c r="K843" s="19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19"/>
      <c r="I844" s="19"/>
      <c r="J844" s="19"/>
      <c r="K844" s="19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19"/>
      <c r="I845" s="19"/>
      <c r="J845" s="19"/>
      <c r="K845" s="19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19"/>
      <c r="I846" s="19"/>
      <c r="J846" s="19"/>
      <c r="K846" s="19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19"/>
      <c r="I847" s="19"/>
      <c r="J847" s="19"/>
      <c r="K847" s="19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19"/>
      <c r="I848" s="19"/>
      <c r="J848" s="19"/>
      <c r="K848" s="19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19"/>
      <c r="I849" s="19"/>
      <c r="J849" s="19"/>
      <c r="K849" s="19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19"/>
      <c r="I850" s="19"/>
      <c r="J850" s="19"/>
      <c r="K850" s="19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19"/>
      <c r="I851" s="19"/>
      <c r="J851" s="19"/>
      <c r="K851" s="19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19"/>
      <c r="I852" s="19"/>
      <c r="J852" s="19"/>
      <c r="K852" s="19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19"/>
      <c r="I853" s="19"/>
      <c r="J853" s="19"/>
      <c r="K853" s="19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19"/>
      <c r="I854" s="19"/>
      <c r="J854" s="19"/>
      <c r="K854" s="19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19"/>
      <c r="I855" s="19"/>
      <c r="J855" s="19"/>
      <c r="K855" s="19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19"/>
      <c r="I856" s="19"/>
      <c r="J856" s="19"/>
      <c r="K856" s="19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19"/>
      <c r="I857" s="19"/>
      <c r="J857" s="19"/>
      <c r="K857" s="19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19"/>
      <c r="I858" s="19"/>
      <c r="J858" s="19"/>
      <c r="K858" s="19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19"/>
      <c r="I859" s="19"/>
      <c r="J859" s="19"/>
      <c r="K859" s="19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19"/>
      <c r="I860" s="19"/>
      <c r="J860" s="19"/>
      <c r="K860" s="19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19"/>
      <c r="I861" s="19"/>
      <c r="J861" s="19"/>
      <c r="K861" s="19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19"/>
      <c r="I862" s="19"/>
      <c r="J862" s="19"/>
      <c r="K862" s="19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19"/>
      <c r="I863" s="19"/>
      <c r="J863" s="19"/>
      <c r="K863" s="19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19"/>
      <c r="I864" s="19"/>
      <c r="J864" s="19"/>
      <c r="K864" s="19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19"/>
      <c r="I865" s="19"/>
      <c r="J865" s="19"/>
      <c r="K865" s="19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19"/>
      <c r="I866" s="19"/>
      <c r="J866" s="19"/>
      <c r="K866" s="19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19"/>
      <c r="I867" s="19"/>
      <c r="J867" s="19"/>
      <c r="K867" s="19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19"/>
      <c r="I868" s="19"/>
      <c r="J868" s="19"/>
      <c r="K868" s="19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19"/>
      <c r="I869" s="19"/>
      <c r="J869" s="19"/>
      <c r="K869" s="19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19"/>
      <c r="I870" s="19"/>
      <c r="J870" s="19"/>
      <c r="K870" s="19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19"/>
      <c r="I871" s="19"/>
      <c r="J871" s="19"/>
      <c r="K871" s="19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19"/>
      <c r="I872" s="19"/>
      <c r="J872" s="19"/>
      <c r="K872" s="19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19"/>
      <c r="I873" s="19"/>
      <c r="J873" s="19"/>
      <c r="K873" s="19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19"/>
      <c r="I874" s="19"/>
      <c r="J874" s="19"/>
      <c r="K874" s="19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19"/>
      <c r="I875" s="19"/>
      <c r="J875" s="19"/>
      <c r="K875" s="19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19"/>
      <c r="I876" s="19"/>
      <c r="J876" s="19"/>
      <c r="K876" s="19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19"/>
      <c r="I877" s="19"/>
      <c r="J877" s="19"/>
      <c r="K877" s="19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19"/>
      <c r="I878" s="19"/>
      <c r="J878" s="19"/>
      <c r="K878" s="19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19"/>
      <c r="I879" s="19"/>
      <c r="J879" s="19"/>
      <c r="K879" s="19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19"/>
      <c r="I880" s="19"/>
      <c r="J880" s="19"/>
      <c r="K880" s="19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19"/>
      <c r="I881" s="19"/>
      <c r="J881" s="19"/>
      <c r="K881" s="19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19"/>
      <c r="I882" s="19"/>
      <c r="J882" s="19"/>
      <c r="K882" s="19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19"/>
      <c r="I883" s="19"/>
      <c r="J883" s="19"/>
      <c r="K883" s="19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19"/>
      <c r="I884" s="19"/>
      <c r="J884" s="19"/>
      <c r="K884" s="19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19"/>
      <c r="I885" s="19"/>
      <c r="J885" s="19"/>
      <c r="K885" s="19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19"/>
      <c r="I886" s="19"/>
      <c r="J886" s="19"/>
      <c r="K886" s="19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19"/>
      <c r="I887" s="19"/>
      <c r="J887" s="19"/>
      <c r="K887" s="19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19"/>
      <c r="I888" s="19"/>
      <c r="J888" s="19"/>
      <c r="K888" s="19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19"/>
      <c r="I889" s="19"/>
      <c r="J889" s="19"/>
      <c r="K889" s="19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19"/>
      <c r="I890" s="19"/>
      <c r="J890" s="19"/>
      <c r="K890" s="19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19"/>
      <c r="I891" s="19"/>
      <c r="J891" s="19"/>
      <c r="K891" s="19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19"/>
      <c r="I892" s="19"/>
      <c r="J892" s="19"/>
      <c r="K892" s="19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19"/>
      <c r="I893" s="19"/>
      <c r="J893" s="19"/>
      <c r="K893" s="19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19"/>
      <c r="I894" s="19"/>
      <c r="J894" s="19"/>
      <c r="K894" s="19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19"/>
      <c r="I895" s="19"/>
      <c r="J895" s="19"/>
      <c r="K895" s="19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19"/>
      <c r="I896" s="19"/>
      <c r="J896" s="19"/>
      <c r="K896" s="19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19"/>
      <c r="I897" s="19"/>
      <c r="J897" s="19"/>
      <c r="K897" s="19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19"/>
      <c r="I898" s="19"/>
      <c r="J898" s="19"/>
      <c r="K898" s="19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19"/>
      <c r="I899" s="19"/>
      <c r="J899" s="19"/>
      <c r="K899" s="19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19"/>
      <c r="I900" s="19"/>
      <c r="J900" s="19"/>
      <c r="K900" s="19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19"/>
      <c r="I901" s="19"/>
      <c r="J901" s="19"/>
      <c r="K901" s="19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19"/>
      <c r="I902" s="19"/>
      <c r="J902" s="19"/>
      <c r="K902" s="19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19"/>
      <c r="I903" s="19"/>
      <c r="J903" s="19"/>
      <c r="K903" s="19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19"/>
      <c r="I904" s="19"/>
      <c r="J904" s="19"/>
      <c r="K904" s="19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19"/>
      <c r="I905" s="19"/>
      <c r="J905" s="19"/>
      <c r="K905" s="19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19"/>
      <c r="I906" s="19"/>
      <c r="J906" s="19"/>
      <c r="K906" s="19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19"/>
      <c r="I907" s="19"/>
      <c r="J907" s="19"/>
      <c r="K907" s="19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19"/>
      <c r="I908" s="19"/>
      <c r="J908" s="19"/>
      <c r="K908" s="19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19"/>
      <c r="I909" s="19"/>
      <c r="J909" s="19"/>
      <c r="K909" s="19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19"/>
      <c r="I910" s="19"/>
      <c r="J910" s="19"/>
      <c r="K910" s="19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19"/>
      <c r="I911" s="19"/>
      <c r="J911" s="19"/>
      <c r="K911" s="19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19"/>
      <c r="I912" s="19"/>
      <c r="J912" s="19"/>
      <c r="K912" s="19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19"/>
      <c r="I913" s="19"/>
      <c r="J913" s="19"/>
      <c r="K913" s="19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19"/>
      <c r="I914" s="19"/>
      <c r="J914" s="19"/>
      <c r="K914" s="19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19"/>
      <c r="I915" s="19"/>
      <c r="J915" s="19"/>
      <c r="K915" s="19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19"/>
      <c r="I916" s="19"/>
      <c r="J916" s="19"/>
      <c r="K916" s="19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19"/>
      <c r="I917" s="19"/>
      <c r="J917" s="19"/>
      <c r="K917" s="19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19"/>
      <c r="I918" s="19"/>
      <c r="J918" s="19"/>
      <c r="K918" s="19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19"/>
      <c r="I919" s="19"/>
      <c r="J919" s="19"/>
      <c r="K919" s="19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19"/>
      <c r="I920" s="19"/>
      <c r="J920" s="19"/>
      <c r="K920" s="19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19"/>
      <c r="I921" s="19"/>
      <c r="J921" s="19"/>
      <c r="K921" s="19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19"/>
      <c r="I922" s="19"/>
      <c r="J922" s="19"/>
      <c r="K922" s="19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19"/>
      <c r="I923" s="19"/>
      <c r="J923" s="19"/>
      <c r="K923" s="19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19"/>
      <c r="I924" s="19"/>
      <c r="J924" s="19"/>
      <c r="K924" s="19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19"/>
      <c r="I925" s="19"/>
      <c r="J925" s="19"/>
      <c r="K925" s="19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19"/>
      <c r="I926" s="19"/>
      <c r="J926" s="19"/>
      <c r="K926" s="19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19"/>
      <c r="I927" s="19"/>
      <c r="J927" s="19"/>
      <c r="K927" s="19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19"/>
      <c r="I928" s="19"/>
      <c r="J928" s="19"/>
      <c r="K928" s="19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19"/>
      <c r="I929" s="19"/>
      <c r="J929" s="19"/>
      <c r="K929" s="19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19"/>
      <c r="I930" s="19"/>
      <c r="J930" s="19"/>
      <c r="K930" s="19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19"/>
      <c r="I931" s="19"/>
      <c r="J931" s="19"/>
      <c r="K931" s="19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19"/>
      <c r="I932" s="19"/>
      <c r="J932" s="19"/>
      <c r="K932" s="19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19"/>
      <c r="I933" s="19"/>
      <c r="J933" s="19"/>
      <c r="K933" s="19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19"/>
      <c r="I934" s="19"/>
      <c r="J934" s="19"/>
      <c r="K934" s="19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19"/>
      <c r="I935" s="19"/>
      <c r="J935" s="19"/>
      <c r="K935" s="19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19"/>
      <c r="I936" s="19"/>
      <c r="J936" s="19"/>
      <c r="K936" s="19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19"/>
      <c r="I937" s="19"/>
      <c r="J937" s="19"/>
      <c r="K937" s="19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19"/>
      <c r="I938" s="19"/>
      <c r="J938" s="19"/>
      <c r="K938" s="19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19"/>
      <c r="I939" s="19"/>
      <c r="J939" s="19"/>
      <c r="K939" s="19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19"/>
      <c r="I940" s="19"/>
      <c r="J940" s="19"/>
      <c r="K940" s="19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19"/>
      <c r="I941" s="19"/>
      <c r="J941" s="19"/>
      <c r="K941" s="19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19"/>
      <c r="I942" s="19"/>
      <c r="J942" s="19"/>
      <c r="K942" s="19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19"/>
      <c r="I943" s="19"/>
      <c r="J943" s="19"/>
      <c r="K943" s="19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19"/>
      <c r="I944" s="19"/>
      <c r="J944" s="19"/>
      <c r="K944" s="19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19"/>
      <c r="I945" s="19"/>
      <c r="J945" s="19"/>
      <c r="K945" s="19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19"/>
      <c r="I946" s="19"/>
      <c r="J946" s="19"/>
      <c r="K946" s="19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19"/>
      <c r="I947" s="19"/>
      <c r="J947" s="19"/>
      <c r="K947" s="19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19"/>
      <c r="I948" s="19"/>
      <c r="J948" s="19"/>
      <c r="K948" s="19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19"/>
      <c r="I949" s="19"/>
      <c r="J949" s="19"/>
      <c r="K949" s="19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19"/>
      <c r="I950" s="19"/>
      <c r="J950" s="19"/>
      <c r="K950" s="19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19"/>
      <c r="I951" s="19"/>
      <c r="J951" s="19"/>
      <c r="K951" s="19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19"/>
      <c r="I952" s="19"/>
      <c r="J952" s="19"/>
      <c r="K952" s="19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19"/>
      <c r="I953" s="19"/>
      <c r="J953" s="19"/>
      <c r="K953" s="19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19"/>
      <c r="I954" s="19"/>
      <c r="J954" s="19"/>
      <c r="K954" s="19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19"/>
      <c r="I955" s="19"/>
      <c r="J955" s="19"/>
      <c r="K955" s="19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19"/>
      <c r="I956" s="19"/>
      <c r="J956" s="19"/>
      <c r="K956" s="19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19"/>
      <c r="I957" s="19"/>
      <c r="J957" s="19"/>
      <c r="K957" s="19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19"/>
      <c r="I958" s="19"/>
      <c r="J958" s="19"/>
      <c r="K958" s="19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19"/>
      <c r="I959" s="19"/>
      <c r="J959" s="19"/>
      <c r="K959" s="19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19"/>
      <c r="I960" s="19"/>
      <c r="J960" s="19"/>
      <c r="K960" s="19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19"/>
      <c r="I961" s="19"/>
      <c r="J961" s="19"/>
      <c r="K961" s="19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19"/>
      <c r="I962" s="19"/>
      <c r="J962" s="19"/>
      <c r="K962" s="19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19"/>
      <c r="I963" s="19"/>
      <c r="J963" s="19"/>
      <c r="K963" s="19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19"/>
      <c r="I964" s="19"/>
      <c r="J964" s="19"/>
      <c r="K964" s="19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19"/>
      <c r="I965" s="19"/>
      <c r="J965" s="19"/>
      <c r="K965" s="19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19"/>
      <c r="I966" s="19"/>
      <c r="J966" s="19"/>
      <c r="K966" s="19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19"/>
      <c r="I967" s="19"/>
      <c r="J967" s="19"/>
      <c r="K967" s="19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19"/>
      <c r="I968" s="19"/>
      <c r="J968" s="19"/>
      <c r="K968" s="19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19"/>
      <c r="I969" s="19"/>
      <c r="J969" s="19"/>
      <c r="K969" s="19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19"/>
      <c r="I970" s="19"/>
      <c r="J970" s="19"/>
      <c r="K970" s="19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19"/>
      <c r="I971" s="19"/>
      <c r="J971" s="19"/>
      <c r="K971" s="19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19"/>
      <c r="I972" s="19"/>
      <c r="J972" s="19"/>
      <c r="K972" s="19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19"/>
      <c r="I973" s="19"/>
      <c r="J973" s="19"/>
      <c r="K973" s="19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19"/>
      <c r="I974" s="19"/>
      <c r="J974" s="19"/>
      <c r="K974" s="19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19"/>
      <c r="I975" s="19"/>
      <c r="J975" s="19"/>
      <c r="K975" s="19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19"/>
      <c r="I976" s="19"/>
      <c r="J976" s="19"/>
      <c r="K976" s="19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19"/>
      <c r="I977" s="19"/>
      <c r="J977" s="19"/>
      <c r="K977" s="19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19"/>
      <c r="I978" s="19"/>
      <c r="J978" s="19"/>
      <c r="K978" s="19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19"/>
      <c r="I979" s="19"/>
      <c r="J979" s="19"/>
      <c r="K979" s="19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19"/>
      <c r="I980" s="19"/>
      <c r="J980" s="19"/>
      <c r="K980" s="19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19"/>
      <c r="I981" s="19"/>
      <c r="J981" s="19"/>
      <c r="K981" s="19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19"/>
      <c r="I982" s="19"/>
      <c r="J982" s="19"/>
      <c r="K982" s="19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19"/>
      <c r="I983" s="19"/>
      <c r="J983" s="19"/>
      <c r="K983" s="19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19"/>
      <c r="I984" s="19"/>
      <c r="J984" s="19"/>
      <c r="K984" s="19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19"/>
      <c r="I985" s="19"/>
      <c r="J985" s="19"/>
      <c r="K985" s="19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19"/>
      <c r="I986" s="19"/>
      <c r="J986" s="19"/>
      <c r="K986" s="19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19"/>
      <c r="I987" s="19"/>
      <c r="J987" s="19"/>
      <c r="K987" s="19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19"/>
      <c r="I988" s="19"/>
      <c r="J988" s="19"/>
      <c r="K988" s="19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19"/>
      <c r="I989" s="19"/>
      <c r="J989" s="19"/>
      <c r="K989" s="19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19"/>
      <c r="I990" s="19"/>
      <c r="J990" s="19"/>
      <c r="K990" s="19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19"/>
      <c r="I991" s="19"/>
      <c r="J991" s="19"/>
      <c r="K991" s="19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19"/>
      <c r="I992" s="19"/>
      <c r="J992" s="19"/>
      <c r="K992" s="19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19"/>
      <c r="I993" s="19"/>
      <c r="J993" s="19"/>
      <c r="K993" s="19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19"/>
      <c r="I994" s="19"/>
      <c r="J994" s="19"/>
      <c r="K994" s="19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19"/>
      <c r="I995" s="19"/>
      <c r="J995" s="19"/>
      <c r="K995" s="19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19"/>
      <c r="I996" s="19"/>
      <c r="J996" s="19"/>
      <c r="K996" s="19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19"/>
      <c r="I997" s="19"/>
      <c r="J997" s="19"/>
      <c r="K997" s="19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19"/>
      <c r="I998" s="19"/>
      <c r="J998" s="19"/>
      <c r="K998" s="19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19"/>
      <c r="I999" s="19"/>
      <c r="J999" s="19"/>
      <c r="K999" s="19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19"/>
      <c r="I1000" s="19"/>
      <c r="J1000" s="19"/>
      <c r="K1000" s="19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">
    <mergeCell ref="L30:Q30"/>
    <mergeCell ref="L31:Q31"/>
    <mergeCell ref="L34:Q34"/>
    <mergeCell ref="L40:Q40"/>
    <mergeCell ref="L45:Q45"/>
    <mergeCell ref="L47:Q47"/>
    <mergeCell ref="H7:J7"/>
    <mergeCell ref="M7:Q7"/>
    <mergeCell ref="R7:S7"/>
    <mergeCell ref="L9:Q9"/>
    <mergeCell ref="L15:Q15"/>
    <mergeCell ref="L20:Q20"/>
    <mergeCell ref="L22:Q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1.14"/>
    <col customWidth="1" min="2" max="2" width="14.14"/>
    <col customWidth="1" min="3" max="3" width="14.71"/>
    <col customWidth="1" min="4" max="26" width="11.57"/>
  </cols>
  <sheetData>
    <row r="1" ht="15.0" customHeight="1">
      <c r="A1" s="3" t="s">
        <v>92</v>
      </c>
      <c r="B1" s="18"/>
      <c r="C1" s="18"/>
      <c r="D1" s="3"/>
      <c r="E1" s="3"/>
      <c r="F1" s="19"/>
      <c r="G1" s="19"/>
      <c r="H1" s="19"/>
      <c r="I1" s="19"/>
      <c r="J1" s="3"/>
      <c r="K1" s="3"/>
      <c r="L1" s="3"/>
      <c r="M1" s="3"/>
      <c r="N1" s="3"/>
      <c r="O1" s="3"/>
      <c r="P1" s="3"/>
      <c r="Q1" s="3" t="s">
        <v>94</v>
      </c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3" t="s">
        <v>95</v>
      </c>
      <c r="B2" s="18"/>
      <c r="C2" s="18"/>
      <c r="D2" s="3"/>
      <c r="E2" s="3"/>
      <c r="F2" s="19"/>
      <c r="G2" s="19"/>
      <c r="H2" s="19"/>
      <c r="I2" s="1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3" t="s">
        <v>96</v>
      </c>
      <c r="B3" s="18"/>
      <c r="C3" s="18"/>
      <c r="D3" s="3"/>
      <c r="E3" s="3"/>
      <c r="F3" s="19"/>
      <c r="G3" s="19"/>
      <c r="H3" s="19"/>
      <c r="I3" s="1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" t="s">
        <v>97</v>
      </c>
      <c r="B4" s="3"/>
      <c r="C4" s="3"/>
      <c r="D4" s="3"/>
      <c r="E4" s="3"/>
      <c r="F4" s="19"/>
      <c r="G4" s="19"/>
      <c r="H4" s="19"/>
      <c r="I4" s="1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3" t="s">
        <v>98</v>
      </c>
      <c r="B5" s="3"/>
      <c r="C5" s="3"/>
      <c r="D5" s="3"/>
      <c r="E5" s="3"/>
      <c r="F5" s="19"/>
      <c r="G5" s="19"/>
      <c r="H5" s="19"/>
      <c r="I5" s="19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3"/>
      <c r="B6" s="3"/>
      <c r="C6" s="3"/>
      <c r="D6" s="3"/>
      <c r="E6" s="3"/>
      <c r="F6" s="19"/>
      <c r="G6" s="19"/>
      <c r="H6" s="19"/>
      <c r="I6" s="1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18"/>
      <c r="B7" s="18"/>
      <c r="C7" s="18"/>
      <c r="D7" s="20" t="s">
        <v>99</v>
      </c>
      <c r="E7" s="19" t="s">
        <v>102</v>
      </c>
      <c r="F7" s="22" t="s">
        <v>103</v>
      </c>
      <c r="G7" s="23"/>
      <c r="H7" s="23"/>
      <c r="I7" s="19"/>
      <c r="J7" s="19"/>
      <c r="K7" s="24" t="s">
        <v>104</v>
      </c>
      <c r="L7" s="23"/>
      <c r="M7" s="23"/>
      <c r="N7" s="23"/>
      <c r="O7" s="23"/>
      <c r="P7" s="24" t="s">
        <v>103</v>
      </c>
      <c r="Q7" s="23"/>
      <c r="R7" s="3"/>
      <c r="S7" s="3"/>
      <c r="T7" s="3"/>
      <c r="U7" s="3"/>
      <c r="V7" s="3"/>
      <c r="W7" s="3"/>
      <c r="X7" s="3"/>
      <c r="Y7" s="3"/>
      <c r="Z7" s="3"/>
    </row>
    <row r="8" ht="42.0" customHeight="1">
      <c r="A8" s="25" t="s">
        <v>14</v>
      </c>
      <c r="B8" s="25" t="s">
        <v>105</v>
      </c>
      <c r="C8" s="25" t="s">
        <v>106</v>
      </c>
      <c r="D8" s="26" t="s">
        <v>107</v>
      </c>
      <c r="E8" s="27" t="s">
        <v>110</v>
      </c>
      <c r="F8" s="27" t="s">
        <v>111</v>
      </c>
      <c r="G8" s="27" t="s">
        <v>112</v>
      </c>
      <c r="H8" s="27" t="s">
        <v>113</v>
      </c>
      <c r="I8" s="27" t="s">
        <v>127</v>
      </c>
      <c r="J8" s="27" t="s">
        <v>115</v>
      </c>
      <c r="K8" s="28" t="s">
        <v>116</v>
      </c>
      <c r="L8" s="27" t="s">
        <v>117</v>
      </c>
      <c r="M8" s="27" t="s">
        <v>118</v>
      </c>
      <c r="N8" s="27" t="s">
        <v>119</v>
      </c>
      <c r="O8" s="27" t="s">
        <v>120</v>
      </c>
      <c r="P8" s="28" t="s">
        <v>121</v>
      </c>
      <c r="Q8" s="28" t="s">
        <v>122</v>
      </c>
      <c r="R8" s="29"/>
      <c r="S8" s="29"/>
      <c r="T8" s="29"/>
      <c r="U8" s="29"/>
      <c r="V8" s="29"/>
      <c r="W8" s="29"/>
      <c r="X8" s="29"/>
      <c r="Y8" s="29"/>
      <c r="Z8" s="29"/>
    </row>
    <row r="9" ht="15.0" customHeight="1">
      <c r="A9" s="10" t="s">
        <v>22</v>
      </c>
      <c r="B9" s="45">
        <v>43118.0</v>
      </c>
      <c r="C9" s="3" t="s">
        <v>123</v>
      </c>
      <c r="D9" s="46" t="s">
        <v>128</v>
      </c>
      <c r="E9" s="3" t="s">
        <v>23</v>
      </c>
      <c r="F9" s="3">
        <v>60.0</v>
      </c>
      <c r="G9" s="3">
        <v>20.0</v>
      </c>
      <c r="H9" s="3">
        <v>20.0</v>
      </c>
      <c r="I9" s="3" t="s">
        <v>129</v>
      </c>
      <c r="J9" s="19" t="s">
        <v>126</v>
      </c>
      <c r="P9" s="3">
        <v>1.5</v>
      </c>
      <c r="Q9" s="35">
        <v>0.14868</v>
      </c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 t="s">
        <v>37</v>
      </c>
      <c r="B10" s="45">
        <v>43118.0</v>
      </c>
      <c r="C10" s="3" t="s">
        <v>123</v>
      </c>
      <c r="D10" s="46" t="s">
        <v>128</v>
      </c>
      <c r="E10" s="3">
        <v>3.8</v>
      </c>
      <c r="F10" s="3">
        <v>33.8</v>
      </c>
      <c r="G10" s="3">
        <v>43.8</v>
      </c>
      <c r="H10" s="3">
        <v>22.5</v>
      </c>
      <c r="I10" s="3" t="s">
        <v>130</v>
      </c>
      <c r="J10" s="3">
        <v>5.8</v>
      </c>
      <c r="K10" s="31">
        <v>18.9</v>
      </c>
      <c r="L10" s="47">
        <v>4.335</v>
      </c>
      <c r="M10" s="47">
        <v>4.466666666666667</v>
      </c>
      <c r="N10" s="47">
        <v>0.38461538461538464</v>
      </c>
      <c r="O10" s="47">
        <v>0.4434782608695652</v>
      </c>
      <c r="P10" s="3">
        <v>2.2</v>
      </c>
      <c r="Q10" s="35">
        <v>0.20533</v>
      </c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39" t="s">
        <v>41</v>
      </c>
      <c r="B11" s="45">
        <v>43118.0</v>
      </c>
      <c r="C11" s="3" t="s">
        <v>123</v>
      </c>
      <c r="D11" s="46" t="s">
        <v>128</v>
      </c>
      <c r="E11" s="3">
        <v>2.6</v>
      </c>
      <c r="F11" s="3">
        <v>32.5</v>
      </c>
      <c r="G11" s="3">
        <v>40.0</v>
      </c>
      <c r="H11" s="3">
        <v>27.5</v>
      </c>
      <c r="I11" s="3" t="s">
        <v>130</v>
      </c>
      <c r="J11" s="3">
        <v>5.8</v>
      </c>
      <c r="K11" s="31">
        <v>24.4</v>
      </c>
      <c r="L11" s="47">
        <v>5.06</v>
      </c>
      <c r="M11" s="47">
        <v>7.716666666666667</v>
      </c>
      <c r="N11" s="47">
        <v>0.5717948717948718</v>
      </c>
      <c r="O11" s="47">
        <v>0.691304347826087</v>
      </c>
      <c r="P11" s="3">
        <v>1.4</v>
      </c>
      <c r="Q11" s="35">
        <v>0.1432</v>
      </c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7" t="s">
        <v>43</v>
      </c>
      <c r="B12" s="45">
        <v>43144.0</v>
      </c>
      <c r="C12" s="3" t="s">
        <v>123</v>
      </c>
      <c r="D12" s="46" t="s">
        <v>128</v>
      </c>
      <c r="E12" s="3">
        <v>8.1</v>
      </c>
      <c r="F12" s="3">
        <v>18.8</v>
      </c>
      <c r="G12" s="3">
        <v>41.2</v>
      </c>
      <c r="H12" s="3">
        <v>40.0</v>
      </c>
      <c r="I12" s="3" t="s">
        <v>131</v>
      </c>
      <c r="J12" s="3">
        <v>5.9</v>
      </c>
      <c r="K12" s="31">
        <v>32.3</v>
      </c>
      <c r="L12" s="47">
        <v>11.99</v>
      </c>
      <c r="M12" s="47">
        <v>9.2</v>
      </c>
      <c r="N12" s="47">
        <v>0.6717948717948717</v>
      </c>
      <c r="O12" s="47">
        <v>0.40869565217391307</v>
      </c>
      <c r="P12" s="3">
        <v>2.8</v>
      </c>
      <c r="Q12" s="35" t="s">
        <v>23</v>
      </c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6" t="s">
        <v>45</v>
      </c>
      <c r="B13" s="45">
        <v>43137.0</v>
      </c>
      <c r="C13" s="3" t="s">
        <v>123</v>
      </c>
      <c r="D13" s="46" t="s">
        <v>128</v>
      </c>
      <c r="E13" s="3">
        <v>5.8</v>
      </c>
      <c r="F13" s="3">
        <v>52.5</v>
      </c>
      <c r="G13" s="3">
        <v>16.2</v>
      </c>
      <c r="H13" s="3">
        <v>31.2</v>
      </c>
      <c r="I13" s="3" t="s">
        <v>132</v>
      </c>
      <c r="J13" s="3">
        <v>5.5</v>
      </c>
      <c r="K13" s="31">
        <v>43.0</v>
      </c>
      <c r="L13" s="47">
        <v>10.795</v>
      </c>
      <c r="M13" s="47">
        <v>19.608333333333334</v>
      </c>
      <c r="N13" s="47">
        <v>0.8692307692307693</v>
      </c>
      <c r="O13" s="47">
        <v>0.6434782608695652</v>
      </c>
      <c r="P13" s="3">
        <v>1.4</v>
      </c>
      <c r="Q13" s="35">
        <v>0.185055</v>
      </c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 t="s">
        <v>46</v>
      </c>
      <c r="B14" s="45">
        <v>43137.0</v>
      </c>
      <c r="C14" s="3" t="s">
        <v>123</v>
      </c>
      <c r="D14" s="46" t="s">
        <v>128</v>
      </c>
      <c r="E14" s="3">
        <v>2.2</v>
      </c>
      <c r="F14" s="3">
        <v>22.5</v>
      </c>
      <c r="G14" s="3">
        <v>41.2</v>
      </c>
      <c r="H14" s="3">
        <v>36.2</v>
      </c>
      <c r="I14" s="3" t="s">
        <v>133</v>
      </c>
      <c r="J14" s="3">
        <v>6.1</v>
      </c>
      <c r="K14" s="31">
        <v>25.8</v>
      </c>
      <c r="L14" s="47">
        <v>8.13</v>
      </c>
      <c r="M14" s="47">
        <v>8.766666666666667</v>
      </c>
      <c r="N14" s="47">
        <v>0.4512820512820513</v>
      </c>
      <c r="O14" s="47">
        <v>0.5260869565217391</v>
      </c>
      <c r="P14" s="3">
        <v>2.2</v>
      </c>
      <c r="Q14" s="35">
        <v>0.21057</v>
      </c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0" t="s">
        <v>26</v>
      </c>
      <c r="B15" s="45">
        <v>43123.0</v>
      </c>
      <c r="C15" s="3" t="s">
        <v>123</v>
      </c>
      <c r="D15" s="46" t="s">
        <v>128</v>
      </c>
      <c r="E15" s="3" t="s">
        <v>23</v>
      </c>
      <c r="F15" s="3">
        <v>27.5</v>
      </c>
      <c r="G15" s="3">
        <v>36.2</v>
      </c>
      <c r="H15" s="3">
        <v>36.2</v>
      </c>
      <c r="I15" s="3" t="s">
        <v>133</v>
      </c>
      <c r="J15" s="19" t="s">
        <v>126</v>
      </c>
      <c r="P15" s="3">
        <v>2.6</v>
      </c>
      <c r="Q15" s="35" t="s">
        <v>23</v>
      </c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 t="s">
        <v>48</v>
      </c>
      <c r="B16" s="45">
        <v>43136.0</v>
      </c>
      <c r="C16" s="3" t="s">
        <v>123</v>
      </c>
      <c r="D16" s="46" t="s">
        <v>128</v>
      </c>
      <c r="E16" s="3">
        <v>11.3</v>
      </c>
      <c r="F16" s="3">
        <v>25.0</v>
      </c>
      <c r="G16" s="3">
        <v>36.2</v>
      </c>
      <c r="H16" s="3">
        <v>38.8</v>
      </c>
      <c r="I16" s="3" t="s">
        <v>133</v>
      </c>
      <c r="J16" s="3">
        <v>5.9</v>
      </c>
      <c r="K16" s="31">
        <v>33.9</v>
      </c>
      <c r="L16" s="47">
        <v>12.05</v>
      </c>
      <c r="M16" s="47">
        <v>12.333333333333334</v>
      </c>
      <c r="N16" s="47">
        <v>0.6743589743589744</v>
      </c>
      <c r="O16" s="47">
        <v>0.5956521739130435</v>
      </c>
      <c r="P16" s="3">
        <v>2.1</v>
      </c>
      <c r="Q16" s="35">
        <v>0.2265</v>
      </c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 t="s">
        <v>50</v>
      </c>
      <c r="B17" s="45">
        <v>43137.0</v>
      </c>
      <c r="C17" s="3" t="s">
        <v>123</v>
      </c>
      <c r="D17" s="46" t="s">
        <v>128</v>
      </c>
      <c r="E17" s="3">
        <v>3.3</v>
      </c>
      <c r="F17" s="3">
        <v>20.0</v>
      </c>
      <c r="G17" s="3">
        <v>43.8</v>
      </c>
      <c r="H17" s="3">
        <v>36.2</v>
      </c>
      <c r="I17" s="3" t="s">
        <v>133</v>
      </c>
      <c r="J17" s="3">
        <v>5.8</v>
      </c>
      <c r="K17" s="31">
        <v>28.6</v>
      </c>
      <c r="L17" s="47">
        <v>8.725</v>
      </c>
      <c r="M17" s="47">
        <v>9.558333333333334</v>
      </c>
      <c r="N17" s="47">
        <v>0.6820512820512821</v>
      </c>
      <c r="O17" s="47">
        <v>0.45217391304347826</v>
      </c>
      <c r="P17" s="3">
        <v>2.3</v>
      </c>
      <c r="Q17" s="35">
        <v>0.23501</v>
      </c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6" t="s">
        <v>52</v>
      </c>
      <c r="B18" s="45">
        <v>43136.0</v>
      </c>
      <c r="C18" s="3" t="s">
        <v>123</v>
      </c>
      <c r="D18" s="46" t="s">
        <v>128</v>
      </c>
      <c r="E18" s="3">
        <v>3.9</v>
      </c>
      <c r="F18" s="3">
        <v>20.0</v>
      </c>
      <c r="G18" s="3">
        <v>45.0</v>
      </c>
      <c r="H18" s="3">
        <v>35.0</v>
      </c>
      <c r="I18" s="3" t="s">
        <v>133</v>
      </c>
      <c r="J18" s="3">
        <v>5.8</v>
      </c>
      <c r="K18" s="31">
        <v>22.2</v>
      </c>
      <c r="L18" s="47">
        <v>6.01</v>
      </c>
      <c r="M18" s="47">
        <v>6.083333333333333</v>
      </c>
      <c r="N18" s="47">
        <v>0.7</v>
      </c>
      <c r="O18" s="47">
        <v>0.3173913043478261</v>
      </c>
      <c r="P18" s="3">
        <v>2.5</v>
      </c>
      <c r="Q18" s="35">
        <v>0.22944</v>
      </c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 t="s">
        <v>54</v>
      </c>
      <c r="B19" s="45">
        <v>43140.0</v>
      </c>
      <c r="C19" s="3" t="s">
        <v>123</v>
      </c>
      <c r="D19" s="46" t="s">
        <v>128</v>
      </c>
      <c r="E19" s="3">
        <v>27.4</v>
      </c>
      <c r="F19" s="3">
        <v>21.2</v>
      </c>
      <c r="G19" s="3">
        <v>36.2</v>
      </c>
      <c r="H19" s="3">
        <v>42.5</v>
      </c>
      <c r="I19" s="3" t="s">
        <v>134</v>
      </c>
      <c r="J19" s="3">
        <v>6.3</v>
      </c>
      <c r="K19" s="31">
        <v>37.8</v>
      </c>
      <c r="L19" s="47">
        <v>18.84</v>
      </c>
      <c r="M19" s="47">
        <v>12.483333333333333</v>
      </c>
      <c r="N19" s="47">
        <v>0.882051282051282</v>
      </c>
      <c r="O19" s="47">
        <v>0.6304347826086957</v>
      </c>
      <c r="P19" s="3">
        <v>2.9</v>
      </c>
      <c r="Q19" s="35" t="s">
        <v>23</v>
      </c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0" t="s">
        <v>27</v>
      </c>
      <c r="B20" s="45">
        <v>43122.0</v>
      </c>
      <c r="C20" s="3" t="s">
        <v>123</v>
      </c>
      <c r="D20" s="46" t="s">
        <v>128</v>
      </c>
      <c r="E20" s="3" t="s">
        <v>23</v>
      </c>
      <c r="F20" s="3">
        <v>51.9</v>
      </c>
      <c r="G20" s="3">
        <v>23.1</v>
      </c>
      <c r="H20" s="3">
        <v>25.0</v>
      </c>
      <c r="I20" s="3" t="s">
        <v>132</v>
      </c>
      <c r="J20" s="19" t="s">
        <v>126</v>
      </c>
      <c r="P20" s="3">
        <v>2.3</v>
      </c>
      <c r="Q20" s="35" t="s">
        <v>23</v>
      </c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6" t="s">
        <v>55</v>
      </c>
      <c r="B21" s="45">
        <v>43130.0</v>
      </c>
      <c r="C21" s="3" t="s">
        <v>123</v>
      </c>
      <c r="D21" s="46" t="s">
        <v>128</v>
      </c>
      <c r="E21" s="3">
        <v>6.0</v>
      </c>
      <c r="F21" s="3">
        <v>22.5</v>
      </c>
      <c r="G21" s="3">
        <v>45.0</v>
      </c>
      <c r="H21" s="3">
        <v>32.5</v>
      </c>
      <c r="I21" s="3" t="s">
        <v>133</v>
      </c>
      <c r="J21" s="3">
        <v>6.2</v>
      </c>
      <c r="K21" s="31">
        <v>19.6</v>
      </c>
      <c r="L21" s="47">
        <v>8.48</v>
      </c>
      <c r="M21" s="47">
        <v>5.05</v>
      </c>
      <c r="N21" s="47">
        <v>0.4461538461538462</v>
      </c>
      <c r="O21" s="47">
        <v>0.26521739130434785</v>
      </c>
      <c r="P21" s="3">
        <v>2.2</v>
      </c>
      <c r="Q21" s="35">
        <v>0.25733</v>
      </c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0" t="s">
        <v>28</v>
      </c>
      <c r="B22" s="45">
        <v>43123.0</v>
      </c>
      <c r="C22" s="3" t="s">
        <v>123</v>
      </c>
      <c r="D22" s="46" t="s">
        <v>128</v>
      </c>
      <c r="E22" s="3" t="s">
        <v>23</v>
      </c>
      <c r="F22" s="3">
        <v>28.8</v>
      </c>
      <c r="G22" s="3">
        <v>32.5</v>
      </c>
      <c r="H22" s="3">
        <v>38.8</v>
      </c>
      <c r="I22" s="3" t="s">
        <v>133</v>
      </c>
      <c r="J22" s="19" t="s">
        <v>126</v>
      </c>
      <c r="P22" s="3">
        <v>2.3</v>
      </c>
      <c r="Q22" s="35" t="s">
        <v>23</v>
      </c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0" t="s">
        <v>58</v>
      </c>
      <c r="B23" s="45">
        <v>43130.0</v>
      </c>
      <c r="C23" s="3" t="s">
        <v>123</v>
      </c>
      <c r="D23" s="46" t="s">
        <v>128</v>
      </c>
      <c r="E23" s="3">
        <v>4.4</v>
      </c>
      <c r="F23" s="3">
        <v>25.0</v>
      </c>
      <c r="G23" s="3">
        <v>40.0</v>
      </c>
      <c r="H23" s="3">
        <v>35.0</v>
      </c>
      <c r="I23" s="3" t="s">
        <v>133</v>
      </c>
      <c r="J23" s="3">
        <v>5.6</v>
      </c>
      <c r="K23" s="31">
        <v>23.0</v>
      </c>
      <c r="L23" s="47">
        <v>6.685</v>
      </c>
      <c r="M23" s="47">
        <v>4.766666666666667</v>
      </c>
      <c r="N23" s="47">
        <v>0.5897435897435898</v>
      </c>
      <c r="O23" s="47">
        <v>0.19130434782608696</v>
      </c>
      <c r="P23" s="3">
        <v>2.5</v>
      </c>
      <c r="Q23" s="35">
        <v>0.29407</v>
      </c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6" t="s">
        <v>60</v>
      </c>
      <c r="B24" s="45">
        <v>43112.0</v>
      </c>
      <c r="C24" s="3" t="s">
        <v>123</v>
      </c>
      <c r="D24" s="46" t="s">
        <v>128</v>
      </c>
      <c r="E24" s="3">
        <v>2.0</v>
      </c>
      <c r="F24" s="3">
        <v>17.5</v>
      </c>
      <c r="G24" s="3">
        <v>41.2</v>
      </c>
      <c r="H24" s="3">
        <v>41.2</v>
      </c>
      <c r="I24" s="3" t="s">
        <v>135</v>
      </c>
      <c r="J24" s="3">
        <v>6.1</v>
      </c>
      <c r="K24" s="31">
        <v>25.1</v>
      </c>
      <c r="L24" s="47">
        <v>8.86</v>
      </c>
      <c r="M24" s="47">
        <v>7.125</v>
      </c>
      <c r="N24" s="47">
        <v>0.36923076923076925</v>
      </c>
      <c r="O24" s="47">
        <v>0.4956521739130435</v>
      </c>
      <c r="P24" s="3">
        <v>2.1</v>
      </c>
      <c r="Q24" s="35">
        <v>0.25688999999999995</v>
      </c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6" t="s">
        <v>62</v>
      </c>
      <c r="B25" s="45">
        <v>43137.0</v>
      </c>
      <c r="C25" s="3" t="s">
        <v>123</v>
      </c>
      <c r="D25" s="46" t="s">
        <v>128</v>
      </c>
      <c r="E25" s="3">
        <v>5.9</v>
      </c>
      <c r="F25" s="3">
        <v>36.2</v>
      </c>
      <c r="G25" s="3">
        <v>32.5</v>
      </c>
      <c r="H25" s="3">
        <v>31.2</v>
      </c>
      <c r="I25" s="3" t="s">
        <v>133</v>
      </c>
      <c r="J25" s="3">
        <v>6.1</v>
      </c>
      <c r="K25" s="31">
        <v>37.0</v>
      </c>
      <c r="L25" s="47">
        <v>17.0</v>
      </c>
      <c r="M25" s="47">
        <v>11.475</v>
      </c>
      <c r="N25" s="47">
        <v>0.4307692307692308</v>
      </c>
      <c r="O25" s="47">
        <v>0.43478260869565216</v>
      </c>
      <c r="P25" s="3">
        <v>2.8</v>
      </c>
      <c r="Q25" s="35">
        <v>0.27658</v>
      </c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6" t="s">
        <v>63</v>
      </c>
      <c r="B26" s="45">
        <v>43129.0</v>
      </c>
      <c r="C26" s="3" t="s">
        <v>123</v>
      </c>
      <c r="D26" s="46" t="s">
        <v>128</v>
      </c>
      <c r="E26" s="3">
        <v>3.0</v>
      </c>
      <c r="F26" s="3">
        <v>30.0</v>
      </c>
      <c r="G26" s="3">
        <v>32.5</v>
      </c>
      <c r="H26" s="3">
        <v>37.5</v>
      </c>
      <c r="I26" s="3" t="s">
        <v>133</v>
      </c>
      <c r="J26" s="3">
        <v>6.2</v>
      </c>
      <c r="K26" s="31">
        <v>25.7</v>
      </c>
      <c r="L26" s="47">
        <v>10.445</v>
      </c>
      <c r="M26" s="47">
        <v>8.208333333333334</v>
      </c>
      <c r="N26" s="47">
        <v>0.6256410256410256</v>
      </c>
      <c r="O26" s="47">
        <v>0.3217391304347826</v>
      </c>
      <c r="P26" s="3">
        <v>2.1</v>
      </c>
      <c r="Q26" s="35" t="s">
        <v>23</v>
      </c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6" t="s">
        <v>65</v>
      </c>
      <c r="B27" s="45">
        <v>43117.0</v>
      </c>
      <c r="C27" s="3" t="s">
        <v>123</v>
      </c>
      <c r="D27" s="46" t="s">
        <v>128</v>
      </c>
      <c r="E27" s="3">
        <v>19.8</v>
      </c>
      <c r="F27" s="3">
        <v>30.0</v>
      </c>
      <c r="G27" s="3">
        <v>36.2</v>
      </c>
      <c r="H27" s="3">
        <v>33.8</v>
      </c>
      <c r="I27" s="3" t="s">
        <v>133</v>
      </c>
      <c r="J27" s="3">
        <v>5.6</v>
      </c>
      <c r="K27" s="31">
        <v>25.9</v>
      </c>
      <c r="L27" s="47">
        <v>9.9</v>
      </c>
      <c r="M27" s="47">
        <v>4.208333333333333</v>
      </c>
      <c r="N27" s="47">
        <v>1.4</v>
      </c>
      <c r="O27" s="47">
        <v>0.13478260869565217</v>
      </c>
      <c r="P27" s="3">
        <v>5.3</v>
      </c>
      <c r="Q27" s="35">
        <v>0.50883</v>
      </c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0" t="s">
        <v>66</v>
      </c>
      <c r="B28" s="45">
        <v>43112.0</v>
      </c>
      <c r="C28" s="3" t="s">
        <v>123</v>
      </c>
      <c r="D28" s="46" t="s">
        <v>128</v>
      </c>
      <c r="E28" s="3">
        <v>8.0</v>
      </c>
      <c r="F28" s="3">
        <v>15.0</v>
      </c>
      <c r="G28" s="3">
        <v>31.2</v>
      </c>
      <c r="H28" s="3">
        <v>53.8</v>
      </c>
      <c r="I28" s="3" t="s">
        <v>134</v>
      </c>
      <c r="J28" s="3">
        <v>6.4</v>
      </c>
      <c r="K28" s="31">
        <v>52.4</v>
      </c>
      <c r="L28" s="47">
        <v>24.96</v>
      </c>
      <c r="M28" s="47">
        <v>19.658333333333335</v>
      </c>
      <c r="N28" s="47">
        <v>0.6948717948717948</v>
      </c>
      <c r="O28" s="47">
        <v>0.7956521739130434</v>
      </c>
      <c r="P28" s="3">
        <v>2.3</v>
      </c>
      <c r="Q28" s="35">
        <v>0.28853</v>
      </c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6" t="s">
        <v>67</v>
      </c>
      <c r="B29" s="45">
        <v>43112.0</v>
      </c>
      <c r="C29" s="3" t="s">
        <v>123</v>
      </c>
      <c r="D29" s="46" t="s">
        <v>128</v>
      </c>
      <c r="E29" s="3">
        <v>4.3</v>
      </c>
      <c r="F29" s="3">
        <v>22.5</v>
      </c>
      <c r="G29" s="3">
        <v>38.8</v>
      </c>
      <c r="H29" s="3">
        <v>38.8</v>
      </c>
      <c r="I29" s="3" t="s">
        <v>133</v>
      </c>
      <c r="J29" s="3">
        <v>6.1</v>
      </c>
      <c r="K29" s="31">
        <v>28.3</v>
      </c>
      <c r="L29" s="47">
        <v>11.5</v>
      </c>
      <c r="M29" s="47">
        <v>8.8</v>
      </c>
      <c r="N29" s="47">
        <v>0.4461538461538462</v>
      </c>
      <c r="O29" s="47">
        <v>0.5565217391304348</v>
      </c>
      <c r="P29" s="3">
        <v>2.1</v>
      </c>
      <c r="Q29" s="35">
        <v>0.27169</v>
      </c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0" t="s">
        <v>29</v>
      </c>
      <c r="B30" s="45">
        <v>43116.0</v>
      </c>
      <c r="C30" s="3" t="s">
        <v>123</v>
      </c>
      <c r="D30" s="46" t="s">
        <v>128</v>
      </c>
      <c r="E30" s="3" t="s">
        <v>23</v>
      </c>
      <c r="F30" s="3">
        <v>25.0</v>
      </c>
      <c r="G30" s="3">
        <v>38.8</v>
      </c>
      <c r="H30" s="3">
        <v>36.2</v>
      </c>
      <c r="I30" s="3" t="s">
        <v>133</v>
      </c>
      <c r="J30" s="19" t="s">
        <v>126</v>
      </c>
      <c r="P30" s="3">
        <v>3.4</v>
      </c>
      <c r="Q30" s="35">
        <v>0.36395</v>
      </c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0" t="s">
        <v>31</v>
      </c>
      <c r="B31" s="45">
        <v>43116.0</v>
      </c>
      <c r="C31" s="3" t="s">
        <v>123</v>
      </c>
      <c r="D31" s="46" t="s">
        <v>128</v>
      </c>
      <c r="E31" s="3" t="s">
        <v>23</v>
      </c>
      <c r="F31" s="3">
        <v>28.8</v>
      </c>
      <c r="G31" s="3">
        <v>37.5</v>
      </c>
      <c r="H31" s="3">
        <v>33.8</v>
      </c>
      <c r="I31" s="3" t="s">
        <v>133</v>
      </c>
      <c r="J31" s="19" t="s">
        <v>126</v>
      </c>
      <c r="P31" s="3">
        <v>2.8</v>
      </c>
      <c r="Q31" s="35">
        <v>0.29683</v>
      </c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16" t="s">
        <v>69</v>
      </c>
      <c r="B32" s="45">
        <v>43112.0</v>
      </c>
      <c r="C32" s="3" t="s">
        <v>123</v>
      </c>
      <c r="D32" s="46" t="s">
        <v>128</v>
      </c>
      <c r="E32" s="3">
        <v>3.6</v>
      </c>
      <c r="F32" s="3">
        <v>21.2</v>
      </c>
      <c r="G32" s="3">
        <v>37.5</v>
      </c>
      <c r="H32" s="3">
        <v>41.2</v>
      </c>
      <c r="I32" s="3" t="s">
        <v>134</v>
      </c>
      <c r="J32" s="3">
        <v>5.7</v>
      </c>
      <c r="K32" s="31">
        <v>35.7</v>
      </c>
      <c r="L32" s="47">
        <v>11.93</v>
      </c>
      <c r="M32" s="47">
        <v>11.741666666666667</v>
      </c>
      <c r="N32" s="47">
        <v>0.5358974358974359</v>
      </c>
      <c r="O32" s="47">
        <v>0.3695652173913043</v>
      </c>
      <c r="P32" s="3">
        <v>2.2</v>
      </c>
      <c r="Q32" s="35">
        <v>0.2644</v>
      </c>
      <c r="R32" s="31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0" t="s">
        <v>71</v>
      </c>
      <c r="B33" s="45">
        <v>43126.0</v>
      </c>
      <c r="C33" s="3" t="s">
        <v>123</v>
      </c>
      <c r="D33" s="46" t="s">
        <v>128</v>
      </c>
      <c r="E33" s="3">
        <v>19.5</v>
      </c>
      <c r="F33" s="3">
        <v>45.0</v>
      </c>
      <c r="G33" s="3">
        <v>27.5</v>
      </c>
      <c r="H33" s="3">
        <v>27.5</v>
      </c>
      <c r="I33" s="3" t="s">
        <v>132</v>
      </c>
      <c r="J33" s="3">
        <v>5.1</v>
      </c>
      <c r="K33" s="31">
        <v>38.3</v>
      </c>
      <c r="L33" s="47">
        <v>19.77</v>
      </c>
      <c r="M33" s="47">
        <v>8.866666666666667</v>
      </c>
      <c r="N33" s="47">
        <v>0.8282051282051283</v>
      </c>
      <c r="O33" s="47">
        <v>0.2565217391304348</v>
      </c>
      <c r="P33" s="3">
        <v>2.4</v>
      </c>
      <c r="Q33" s="35">
        <v>0.22798</v>
      </c>
      <c r="R33" s="31"/>
      <c r="S33" s="35"/>
      <c r="T33" s="3"/>
      <c r="U33" s="3"/>
      <c r="V33" s="3"/>
      <c r="W33" s="3"/>
      <c r="X33" s="3"/>
      <c r="Y33" s="3"/>
      <c r="Z33" s="3"/>
    </row>
    <row r="34" ht="15.0" customHeight="1">
      <c r="A34" s="10" t="s">
        <v>32</v>
      </c>
      <c r="B34" s="45">
        <v>43116.0</v>
      </c>
      <c r="C34" s="3" t="s">
        <v>123</v>
      </c>
      <c r="D34" s="46" t="s">
        <v>128</v>
      </c>
      <c r="E34" s="3" t="s">
        <v>23</v>
      </c>
      <c r="F34" s="3">
        <v>28.8</v>
      </c>
      <c r="G34" s="3">
        <v>37.5</v>
      </c>
      <c r="H34" s="3">
        <v>33.8</v>
      </c>
      <c r="I34" s="3" t="s">
        <v>133</v>
      </c>
      <c r="J34" s="19" t="s">
        <v>126</v>
      </c>
      <c r="P34" s="3">
        <v>2.0</v>
      </c>
      <c r="Q34" s="35">
        <v>0.26606</v>
      </c>
      <c r="R34" s="31"/>
      <c r="S34" s="35"/>
      <c r="T34" s="3"/>
      <c r="U34" s="3"/>
      <c r="V34" s="3"/>
      <c r="W34" s="3"/>
      <c r="X34" s="3"/>
      <c r="Y34" s="3"/>
      <c r="Z34" s="3"/>
    </row>
    <row r="35" ht="15.0" customHeight="1">
      <c r="A35" s="16" t="s">
        <v>72</v>
      </c>
      <c r="B35" s="45">
        <v>43126.0</v>
      </c>
      <c r="C35" s="3" t="s">
        <v>123</v>
      </c>
      <c r="D35" s="46" t="s">
        <v>128</v>
      </c>
      <c r="E35" s="3">
        <v>6.8</v>
      </c>
      <c r="F35" s="3">
        <v>52.5</v>
      </c>
      <c r="G35" s="3">
        <v>25.0</v>
      </c>
      <c r="H35" s="3">
        <v>22.5</v>
      </c>
      <c r="I35" s="3" t="s">
        <v>132</v>
      </c>
      <c r="J35" s="3">
        <v>6.1</v>
      </c>
      <c r="K35" s="31">
        <v>25.0</v>
      </c>
      <c r="L35" s="47">
        <v>9.815</v>
      </c>
      <c r="M35" s="47">
        <v>6.7</v>
      </c>
      <c r="N35" s="47">
        <v>0.7230769230769231</v>
      </c>
      <c r="O35" s="47">
        <v>0.1391304347826087</v>
      </c>
      <c r="P35" s="3">
        <v>1.7</v>
      </c>
      <c r="Q35" s="35">
        <v>0.21366</v>
      </c>
      <c r="R35" s="31"/>
      <c r="S35" s="35"/>
      <c r="T35" s="3"/>
      <c r="U35" s="3"/>
      <c r="V35" s="3"/>
      <c r="W35" s="3"/>
      <c r="X35" s="3"/>
      <c r="Y35" s="3"/>
      <c r="Z35" s="3"/>
    </row>
    <row r="36" ht="15.0" customHeight="1">
      <c r="A36" s="16" t="s">
        <v>74</v>
      </c>
      <c r="B36" s="45">
        <v>43118.0</v>
      </c>
      <c r="C36" s="3" t="s">
        <v>123</v>
      </c>
      <c r="D36" s="46" t="s">
        <v>128</v>
      </c>
      <c r="E36" s="3">
        <v>6.3</v>
      </c>
      <c r="F36" s="3">
        <v>41.2</v>
      </c>
      <c r="G36" s="3">
        <v>41.2</v>
      </c>
      <c r="H36" s="3">
        <v>17.5</v>
      </c>
      <c r="I36" s="3" t="s">
        <v>130</v>
      </c>
      <c r="J36" s="3">
        <v>5.9</v>
      </c>
      <c r="K36" s="31">
        <v>20.2</v>
      </c>
      <c r="L36" s="47">
        <v>5.54</v>
      </c>
      <c r="M36" s="47">
        <v>3.8916666666666666</v>
      </c>
      <c r="N36" s="47">
        <v>0.25384615384615383</v>
      </c>
      <c r="O36" s="47">
        <v>0.2565217391304348</v>
      </c>
      <c r="P36" s="3">
        <v>2.2</v>
      </c>
      <c r="Q36" s="35">
        <v>0.19787</v>
      </c>
      <c r="R36" s="31"/>
      <c r="S36" s="35"/>
      <c r="T36" s="3"/>
      <c r="U36" s="3"/>
      <c r="V36" s="3"/>
      <c r="W36" s="3"/>
      <c r="X36" s="3"/>
      <c r="Y36" s="3"/>
      <c r="Z36" s="3"/>
    </row>
    <row r="37" ht="15.0" customHeight="1">
      <c r="A37" s="16" t="s">
        <v>75</v>
      </c>
      <c r="B37" s="45">
        <v>43143.0</v>
      </c>
      <c r="C37" s="3" t="s">
        <v>123</v>
      </c>
      <c r="D37" s="46" t="s">
        <v>128</v>
      </c>
      <c r="E37" s="3">
        <v>4.2</v>
      </c>
      <c r="F37" s="3">
        <v>50.0</v>
      </c>
      <c r="G37" s="3">
        <v>26.2</v>
      </c>
      <c r="H37" s="3">
        <v>23.8</v>
      </c>
      <c r="I37" s="3" t="s">
        <v>132</v>
      </c>
      <c r="J37" s="3">
        <v>6.0</v>
      </c>
      <c r="K37" s="31">
        <v>22.8</v>
      </c>
      <c r="L37" s="47">
        <v>5.53</v>
      </c>
      <c r="M37" s="47">
        <v>7.65</v>
      </c>
      <c r="N37" s="47">
        <v>0.382051282051282</v>
      </c>
      <c r="O37" s="47">
        <v>0.30869565217391304</v>
      </c>
      <c r="P37" s="3">
        <v>1.6</v>
      </c>
      <c r="Q37" s="35" t="s">
        <v>23</v>
      </c>
      <c r="R37" s="31"/>
      <c r="S37" s="35"/>
      <c r="T37" s="3"/>
      <c r="U37" s="3"/>
      <c r="V37" s="3"/>
      <c r="W37" s="3"/>
      <c r="X37" s="3"/>
      <c r="Y37" s="3"/>
      <c r="Z37" s="3"/>
    </row>
    <row r="38" ht="15.0" customHeight="1">
      <c r="A38" s="16" t="s">
        <v>77</v>
      </c>
      <c r="B38" s="45">
        <v>43146.0</v>
      </c>
      <c r="C38" s="3" t="s">
        <v>123</v>
      </c>
      <c r="D38" s="46" t="s">
        <v>128</v>
      </c>
      <c r="E38" s="3">
        <v>4.8</v>
      </c>
      <c r="F38" s="3">
        <v>37.5</v>
      </c>
      <c r="G38" s="3">
        <v>30.0</v>
      </c>
      <c r="H38" s="3">
        <v>32.5</v>
      </c>
      <c r="I38" s="3" t="s">
        <v>133</v>
      </c>
      <c r="J38" s="3">
        <v>5.9</v>
      </c>
      <c r="K38" s="31">
        <v>26.9</v>
      </c>
      <c r="L38" s="47">
        <v>7.42</v>
      </c>
      <c r="M38" s="47">
        <v>8.85</v>
      </c>
      <c r="N38" s="47">
        <v>0.6205128205128205</v>
      </c>
      <c r="O38" s="47">
        <v>0.3739130434782609</v>
      </c>
      <c r="P38" s="3">
        <v>1.7</v>
      </c>
      <c r="Q38" s="35" t="s">
        <v>23</v>
      </c>
      <c r="R38" s="31"/>
      <c r="S38" s="35"/>
      <c r="T38" s="3"/>
      <c r="U38" s="3"/>
      <c r="V38" s="3"/>
      <c r="W38" s="3"/>
      <c r="X38" s="3"/>
      <c r="Y38" s="3"/>
      <c r="Z38" s="3"/>
    </row>
    <row r="39" ht="15.0" customHeight="1">
      <c r="A39" s="16" t="s">
        <v>79</v>
      </c>
      <c r="B39" s="45">
        <v>43136.0</v>
      </c>
      <c r="C39" s="3" t="s">
        <v>123</v>
      </c>
      <c r="D39" s="46" t="s">
        <v>128</v>
      </c>
      <c r="E39" s="3">
        <v>6.1</v>
      </c>
      <c r="F39" s="3">
        <v>23.8</v>
      </c>
      <c r="G39" s="3">
        <v>42.5</v>
      </c>
      <c r="H39" s="3">
        <v>33.8</v>
      </c>
      <c r="I39" s="3" t="s">
        <v>133</v>
      </c>
      <c r="J39" s="3">
        <v>6.0</v>
      </c>
      <c r="K39" s="31">
        <v>29.2</v>
      </c>
      <c r="L39" s="47">
        <v>9.03</v>
      </c>
      <c r="M39" s="47">
        <v>9.975</v>
      </c>
      <c r="N39" s="47">
        <v>0.5435897435897435</v>
      </c>
      <c r="O39" s="47">
        <v>0.3826086956521739</v>
      </c>
      <c r="P39" s="3">
        <v>2.0</v>
      </c>
      <c r="Q39" s="35">
        <v>0.20459</v>
      </c>
      <c r="R39" s="31"/>
      <c r="S39" s="35"/>
      <c r="T39" s="3"/>
      <c r="U39" s="3"/>
      <c r="V39" s="3"/>
      <c r="W39" s="3"/>
      <c r="X39" s="3"/>
      <c r="Y39" s="3"/>
      <c r="Z39" s="3"/>
    </row>
    <row r="40" ht="15.0" customHeight="1">
      <c r="A40" s="10" t="s">
        <v>33</v>
      </c>
      <c r="B40" s="45">
        <v>43124.0</v>
      </c>
      <c r="C40" s="3" t="s">
        <v>123</v>
      </c>
      <c r="D40" s="46" t="s">
        <v>128</v>
      </c>
      <c r="E40" s="3" t="s">
        <v>23</v>
      </c>
      <c r="F40" s="3">
        <v>30.0</v>
      </c>
      <c r="G40" s="3">
        <v>37.5</v>
      </c>
      <c r="H40" s="3">
        <v>32.5</v>
      </c>
      <c r="I40" s="3" t="s">
        <v>133</v>
      </c>
      <c r="J40" s="19" t="s">
        <v>126</v>
      </c>
      <c r="P40" s="3">
        <v>2.1</v>
      </c>
      <c r="Q40" s="35" t="s">
        <v>23</v>
      </c>
      <c r="R40" s="31"/>
      <c r="S40" s="35"/>
      <c r="T40" s="3"/>
      <c r="U40" s="3"/>
      <c r="V40" s="3"/>
      <c r="W40" s="3"/>
      <c r="X40" s="3"/>
      <c r="Y40" s="3"/>
      <c r="Z40" s="3"/>
    </row>
    <row r="41" ht="15.0" customHeight="1">
      <c r="A41" s="16" t="s">
        <v>80</v>
      </c>
      <c r="B41" s="45">
        <v>43140.0</v>
      </c>
      <c r="C41" s="3" t="s">
        <v>123</v>
      </c>
      <c r="D41" s="46" t="s">
        <v>128</v>
      </c>
      <c r="E41" s="3">
        <v>2.9</v>
      </c>
      <c r="F41" s="3">
        <v>22.5</v>
      </c>
      <c r="G41" s="3">
        <v>38.8</v>
      </c>
      <c r="H41" s="3">
        <v>38.8</v>
      </c>
      <c r="I41" s="3" t="s">
        <v>133</v>
      </c>
      <c r="J41" s="3">
        <v>6.2</v>
      </c>
      <c r="K41" s="31">
        <v>33.6</v>
      </c>
      <c r="L41" s="47">
        <v>15.235</v>
      </c>
      <c r="M41" s="47">
        <v>10.441666666666666</v>
      </c>
      <c r="N41" s="47">
        <v>0.6384615384615384</v>
      </c>
      <c r="O41" s="47">
        <v>0.41304347826086957</v>
      </c>
      <c r="P41" s="3">
        <v>2.4</v>
      </c>
      <c r="Q41" s="35" t="s">
        <v>23</v>
      </c>
      <c r="R41" s="31"/>
      <c r="S41" s="35"/>
      <c r="T41" s="3"/>
      <c r="U41" s="3"/>
      <c r="V41" s="3"/>
      <c r="W41" s="3"/>
      <c r="X41" s="3"/>
      <c r="Y41" s="3"/>
      <c r="Z41" s="3"/>
    </row>
    <row r="42" ht="15.0" customHeight="1">
      <c r="A42" s="16" t="s">
        <v>82</v>
      </c>
      <c r="B42" s="45">
        <v>43140.0</v>
      </c>
      <c r="C42" s="3" t="s">
        <v>123</v>
      </c>
      <c r="D42" s="46" t="s">
        <v>128</v>
      </c>
      <c r="E42" s="3">
        <v>2.5</v>
      </c>
      <c r="F42" s="3">
        <v>22.5</v>
      </c>
      <c r="G42" s="3">
        <v>41.2</v>
      </c>
      <c r="H42" s="3">
        <v>36.2</v>
      </c>
      <c r="I42" s="3" t="s">
        <v>133</v>
      </c>
      <c r="J42" s="3">
        <v>6.2</v>
      </c>
      <c r="K42" s="31">
        <v>22.0</v>
      </c>
      <c r="L42" s="47">
        <v>8.53</v>
      </c>
      <c r="M42" s="47">
        <v>4.908333333333333</v>
      </c>
      <c r="N42" s="47">
        <v>0.39487179487179486</v>
      </c>
      <c r="O42" s="47">
        <v>0.30434782608695654</v>
      </c>
      <c r="P42" s="3">
        <v>2.3</v>
      </c>
      <c r="Q42" s="35" t="s">
        <v>23</v>
      </c>
      <c r="R42" s="31"/>
      <c r="S42" s="35"/>
      <c r="T42" s="3"/>
      <c r="U42" s="3"/>
      <c r="V42" s="3"/>
      <c r="W42" s="3"/>
      <c r="X42" s="3"/>
      <c r="Y42" s="3"/>
      <c r="Z42" s="3"/>
    </row>
    <row r="43" ht="15.0" customHeight="1">
      <c r="A43" s="16" t="s">
        <v>84</v>
      </c>
      <c r="B43" s="45">
        <v>43129.0</v>
      </c>
      <c r="C43" s="3" t="s">
        <v>123</v>
      </c>
      <c r="D43" s="46" t="s">
        <v>128</v>
      </c>
      <c r="E43" s="3">
        <v>5.0</v>
      </c>
      <c r="F43" s="3">
        <v>31.2</v>
      </c>
      <c r="G43" s="3">
        <v>36.2</v>
      </c>
      <c r="H43" s="3">
        <v>32.5</v>
      </c>
      <c r="I43" s="3" t="s">
        <v>133</v>
      </c>
      <c r="J43" s="3">
        <v>6.1</v>
      </c>
      <c r="K43" s="38">
        <v>20.1</v>
      </c>
      <c r="L43" s="47">
        <v>8.985</v>
      </c>
      <c r="M43" s="47">
        <v>4.975</v>
      </c>
      <c r="N43" s="47">
        <v>0.5820512820512821</v>
      </c>
      <c r="O43" s="47">
        <v>0.3</v>
      </c>
      <c r="P43" s="3">
        <v>2.1</v>
      </c>
      <c r="Q43" s="35">
        <v>0.21987</v>
      </c>
      <c r="R43" s="31"/>
      <c r="S43" s="35"/>
      <c r="T43" s="3"/>
      <c r="U43" s="3"/>
      <c r="V43" s="3"/>
      <c r="W43" s="3"/>
      <c r="X43" s="3"/>
      <c r="Y43" s="3"/>
      <c r="Z43" s="3"/>
    </row>
    <row r="44" ht="15.0" customHeight="1">
      <c r="A44" s="16" t="s">
        <v>87</v>
      </c>
      <c r="B44" s="45">
        <v>43129.0</v>
      </c>
      <c r="C44" s="3" t="s">
        <v>123</v>
      </c>
      <c r="D44" s="46" t="s">
        <v>128</v>
      </c>
      <c r="E44" s="3">
        <v>5.9</v>
      </c>
      <c r="F44" s="3">
        <v>40.0</v>
      </c>
      <c r="G44" s="3">
        <v>30.0</v>
      </c>
      <c r="H44" s="3">
        <v>30.0</v>
      </c>
      <c r="I44" s="3" t="s">
        <v>133</v>
      </c>
      <c r="J44" s="3">
        <v>6.1</v>
      </c>
      <c r="K44" s="31">
        <v>30.6</v>
      </c>
      <c r="L44" s="47">
        <v>13.51</v>
      </c>
      <c r="M44" s="47">
        <v>8.008333333333333</v>
      </c>
      <c r="N44" s="47">
        <v>0.3333333333333333</v>
      </c>
      <c r="O44" s="47">
        <v>0.3652173913043478</v>
      </c>
      <c r="P44" s="3">
        <v>2.6</v>
      </c>
      <c r="Q44" s="35">
        <v>0.23123</v>
      </c>
      <c r="R44" s="31"/>
      <c r="S44" s="35"/>
      <c r="T44" s="3"/>
      <c r="U44" s="3"/>
      <c r="V44" s="3"/>
      <c r="W44" s="3"/>
      <c r="X44" s="3"/>
      <c r="Y44" s="3"/>
      <c r="Z44" s="3"/>
    </row>
    <row r="45" ht="15.0" customHeight="1">
      <c r="A45" s="10" t="s">
        <v>34</v>
      </c>
      <c r="B45" s="45">
        <v>43123.0</v>
      </c>
      <c r="C45" s="3" t="s">
        <v>123</v>
      </c>
      <c r="D45" s="46" t="s">
        <v>128</v>
      </c>
      <c r="E45" s="3" t="s">
        <v>23</v>
      </c>
      <c r="F45" s="3">
        <v>36.2</v>
      </c>
      <c r="G45" s="3">
        <v>28.8</v>
      </c>
      <c r="H45" s="3">
        <v>35.0</v>
      </c>
      <c r="I45" s="3" t="s">
        <v>133</v>
      </c>
      <c r="J45" s="19" t="s">
        <v>126</v>
      </c>
      <c r="P45" s="3">
        <v>1.7</v>
      </c>
      <c r="Q45" s="35" t="s">
        <v>23</v>
      </c>
      <c r="R45" s="31"/>
      <c r="S45" s="35"/>
      <c r="T45" s="3"/>
      <c r="U45" s="3"/>
      <c r="V45" s="3"/>
      <c r="W45" s="3"/>
      <c r="X45" s="3"/>
      <c r="Y45" s="3"/>
      <c r="Z45" s="3"/>
    </row>
    <row r="46" ht="15.0" customHeight="1">
      <c r="A46" s="10" t="s">
        <v>88</v>
      </c>
      <c r="B46" s="45">
        <v>43130.0</v>
      </c>
      <c r="C46" s="3" t="s">
        <v>123</v>
      </c>
      <c r="D46" s="46" t="s">
        <v>128</v>
      </c>
      <c r="E46" s="3" t="s">
        <v>23</v>
      </c>
      <c r="F46" s="3">
        <v>60.0</v>
      </c>
      <c r="G46" s="3">
        <v>19.4</v>
      </c>
      <c r="H46" s="3">
        <v>20.6</v>
      </c>
      <c r="I46" s="3" t="s">
        <v>132</v>
      </c>
      <c r="J46" s="3" t="s">
        <v>23</v>
      </c>
      <c r="K46" s="31" t="s">
        <v>23</v>
      </c>
      <c r="L46" s="47" t="s">
        <v>23</v>
      </c>
      <c r="M46" s="47" t="s">
        <v>23</v>
      </c>
      <c r="N46" s="47" t="s">
        <v>23</v>
      </c>
      <c r="O46" s="47" t="s">
        <v>23</v>
      </c>
      <c r="P46" s="3">
        <v>1.7</v>
      </c>
      <c r="Q46" s="35">
        <v>0.21598</v>
      </c>
      <c r="R46" s="31"/>
      <c r="S46" s="35"/>
      <c r="T46" s="3"/>
      <c r="U46" s="3"/>
      <c r="V46" s="3"/>
      <c r="W46" s="3"/>
      <c r="X46" s="3"/>
      <c r="Y46" s="3"/>
      <c r="Z46" s="3"/>
    </row>
    <row r="47" ht="15.0" customHeight="1">
      <c r="A47" s="10" t="s">
        <v>36</v>
      </c>
      <c r="B47" s="45">
        <v>43117.0</v>
      </c>
      <c r="C47" s="3" t="s">
        <v>123</v>
      </c>
      <c r="D47" s="46" t="s">
        <v>128</v>
      </c>
      <c r="E47" s="3" t="s">
        <v>23</v>
      </c>
      <c r="F47" s="3">
        <v>26.2</v>
      </c>
      <c r="G47" s="3">
        <v>37.5</v>
      </c>
      <c r="H47" s="3">
        <v>36.2</v>
      </c>
      <c r="I47" s="3" t="s">
        <v>133</v>
      </c>
      <c r="J47" s="19" t="s">
        <v>126</v>
      </c>
      <c r="P47" s="3">
        <v>2.3</v>
      </c>
      <c r="Q47" s="35">
        <v>0.2741</v>
      </c>
      <c r="R47" s="31"/>
      <c r="S47" s="35"/>
      <c r="T47" s="3"/>
      <c r="U47" s="3"/>
      <c r="V47" s="3"/>
      <c r="W47" s="3"/>
      <c r="X47" s="3"/>
      <c r="Y47" s="3"/>
      <c r="Z47" s="3"/>
    </row>
    <row r="48" ht="15.0" customHeight="1">
      <c r="A48" s="16" t="s">
        <v>89</v>
      </c>
      <c r="B48" s="45">
        <v>43126.0</v>
      </c>
      <c r="C48" s="3" t="s">
        <v>123</v>
      </c>
      <c r="D48" s="46" t="s">
        <v>128</v>
      </c>
      <c r="E48" s="3">
        <v>7.9</v>
      </c>
      <c r="F48" s="3">
        <v>27.5</v>
      </c>
      <c r="G48" s="3">
        <v>35.0</v>
      </c>
      <c r="H48" s="3">
        <v>37.5</v>
      </c>
      <c r="I48" s="3" t="s">
        <v>133</v>
      </c>
      <c r="J48" s="3">
        <v>5.8</v>
      </c>
      <c r="K48" s="31">
        <v>25.9</v>
      </c>
      <c r="L48" s="47">
        <v>7.005</v>
      </c>
      <c r="M48" s="47">
        <v>6.241666666666666</v>
      </c>
      <c r="N48" s="47">
        <v>0.6307692307692307</v>
      </c>
      <c r="O48" s="47">
        <v>0.23478260869565218</v>
      </c>
      <c r="P48" s="3">
        <v>2.1</v>
      </c>
      <c r="Q48" s="35">
        <v>0.2542</v>
      </c>
      <c r="R48" s="31"/>
      <c r="S48" s="35"/>
      <c r="T48" s="3"/>
      <c r="U48" s="3"/>
      <c r="V48" s="3"/>
      <c r="W48" s="3"/>
      <c r="X48" s="3"/>
      <c r="Y48" s="3"/>
      <c r="Z48" s="3"/>
    </row>
    <row r="49" ht="15.0" customHeight="1">
      <c r="A49" s="16" t="s">
        <v>91</v>
      </c>
      <c r="B49" s="45">
        <v>43126.0</v>
      </c>
      <c r="C49" s="3" t="s">
        <v>123</v>
      </c>
      <c r="D49" s="46" t="s">
        <v>128</v>
      </c>
      <c r="E49" s="3">
        <v>3.0</v>
      </c>
      <c r="F49" s="3">
        <v>36.2</v>
      </c>
      <c r="G49" s="3">
        <v>32.5</v>
      </c>
      <c r="H49" s="3">
        <v>31.2</v>
      </c>
      <c r="I49" s="3" t="s">
        <v>133</v>
      </c>
      <c r="J49" s="3">
        <v>5.9</v>
      </c>
      <c r="K49" s="31">
        <v>28.2</v>
      </c>
      <c r="L49" s="47">
        <v>10.89</v>
      </c>
      <c r="M49" s="47">
        <v>7.225</v>
      </c>
      <c r="N49" s="47">
        <v>0.5128205128205128</v>
      </c>
      <c r="O49" s="47">
        <v>0.29130434782608694</v>
      </c>
      <c r="P49" s="3">
        <v>2.1</v>
      </c>
      <c r="Q49" s="35">
        <v>0.22752</v>
      </c>
      <c r="R49" s="31"/>
      <c r="S49" s="35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19"/>
      <c r="G50" s="19"/>
      <c r="H50" s="19"/>
      <c r="I50" s="19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3"/>
      <c r="C51" s="3"/>
      <c r="D51" s="3"/>
      <c r="E51" s="42"/>
      <c r="F51" s="31"/>
      <c r="G51" s="31"/>
      <c r="H51" s="31"/>
      <c r="I51" s="19"/>
      <c r="J51" s="42"/>
      <c r="K51" s="42"/>
      <c r="L51" s="42"/>
      <c r="M51" s="42"/>
      <c r="N51" s="42"/>
      <c r="O51" s="42"/>
      <c r="P51" s="42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3"/>
      <c r="C52" s="3"/>
      <c r="D52" s="15"/>
      <c r="E52" s="31"/>
      <c r="F52" s="31"/>
      <c r="G52" s="31"/>
      <c r="H52" s="31"/>
      <c r="I52" s="19"/>
      <c r="J52" s="31"/>
      <c r="K52" s="31"/>
      <c r="L52" s="31"/>
      <c r="M52" s="31"/>
      <c r="N52" s="31"/>
      <c r="O52" s="31"/>
      <c r="P52" s="31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3"/>
      <c r="B53" s="3"/>
      <c r="C53" s="3"/>
      <c r="D53" s="15"/>
      <c r="E53" s="43"/>
      <c r="F53" s="48"/>
      <c r="G53" s="48"/>
      <c r="H53" s="48"/>
      <c r="I53" s="19"/>
      <c r="J53" s="42"/>
      <c r="K53" s="44"/>
      <c r="L53" s="44"/>
      <c r="M53" s="44"/>
      <c r="N53" s="44"/>
      <c r="O53" s="44"/>
      <c r="P53" s="44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3"/>
      <c r="B54" s="3"/>
      <c r="C54" s="3"/>
      <c r="D54" s="3"/>
      <c r="E54" s="3"/>
      <c r="F54" s="31"/>
      <c r="G54" s="31"/>
      <c r="H54" s="31"/>
      <c r="I54" s="19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3"/>
      <c r="B55" s="3"/>
      <c r="C55" s="3"/>
      <c r="D55" s="3"/>
      <c r="E55" s="3"/>
      <c r="F55" s="19"/>
      <c r="G55" s="19"/>
      <c r="H55" s="31"/>
      <c r="I55" s="19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19"/>
      <c r="G56" s="19"/>
      <c r="H56" s="19"/>
      <c r="I56" s="1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19"/>
      <c r="G57" s="19"/>
      <c r="H57" s="19"/>
      <c r="I57" s="1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19"/>
      <c r="G58" s="19"/>
      <c r="H58" s="19"/>
      <c r="I58" s="1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19"/>
      <c r="G59" s="19"/>
      <c r="H59" s="19"/>
      <c r="I59" s="1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19"/>
      <c r="G60" s="19"/>
      <c r="H60" s="19"/>
      <c r="I60" s="19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19"/>
      <c r="G61" s="19"/>
      <c r="H61" s="19"/>
      <c r="I61" s="19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19"/>
      <c r="G62" s="19"/>
      <c r="H62" s="19"/>
      <c r="I62" s="19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19"/>
      <c r="G63" s="19"/>
      <c r="H63" s="19"/>
      <c r="I63" s="19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19"/>
      <c r="G64" s="19"/>
      <c r="H64" s="19"/>
      <c r="I64" s="1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19"/>
      <c r="G65" s="19"/>
      <c r="H65" s="19"/>
      <c r="I65" s="19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19"/>
      <c r="G66" s="19"/>
      <c r="H66" s="19"/>
      <c r="I66" s="19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19"/>
      <c r="G67" s="19"/>
      <c r="H67" s="19"/>
      <c r="I67" s="1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19"/>
      <c r="G68" s="19"/>
      <c r="H68" s="19"/>
      <c r="I68" s="1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19"/>
      <c r="G69" s="19"/>
      <c r="H69" s="19"/>
      <c r="I69" s="1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19"/>
      <c r="G70" s="19"/>
      <c r="H70" s="19"/>
      <c r="I70" s="1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19"/>
      <c r="G71" s="19"/>
      <c r="H71" s="19"/>
      <c r="I71" s="1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19"/>
      <c r="G72" s="19"/>
      <c r="H72" s="19"/>
      <c r="I72" s="19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19"/>
      <c r="G73" s="19"/>
      <c r="H73" s="19"/>
      <c r="I73" s="19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19"/>
      <c r="G74" s="19"/>
      <c r="H74" s="19"/>
      <c r="I74" s="19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19"/>
      <c r="G75" s="19"/>
      <c r="H75" s="19"/>
      <c r="I75" s="19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19"/>
      <c r="G76" s="19"/>
      <c r="H76" s="19"/>
      <c r="I76" s="19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19"/>
      <c r="G77" s="19"/>
      <c r="H77" s="19"/>
      <c r="I77" s="19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19"/>
      <c r="G78" s="19"/>
      <c r="H78" s="19"/>
      <c r="I78" s="19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19"/>
      <c r="G79" s="19"/>
      <c r="H79" s="19"/>
      <c r="I79" s="19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19"/>
      <c r="G80" s="19"/>
      <c r="H80" s="19"/>
      <c r="I80" s="19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19"/>
      <c r="G81" s="19"/>
      <c r="H81" s="19"/>
      <c r="I81" s="19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19"/>
      <c r="G82" s="19"/>
      <c r="H82" s="19"/>
      <c r="I82" s="19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19"/>
      <c r="G83" s="19"/>
      <c r="H83" s="19"/>
      <c r="I83" s="19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19"/>
      <c r="G84" s="19"/>
      <c r="H84" s="19"/>
      <c r="I84" s="1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19"/>
      <c r="G85" s="19"/>
      <c r="H85" s="19"/>
      <c r="I85" s="1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19"/>
      <c r="G86" s="19"/>
      <c r="H86" s="19"/>
      <c r="I86" s="1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19"/>
      <c r="G87" s="19"/>
      <c r="H87" s="19"/>
      <c r="I87" s="1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19"/>
      <c r="G88" s="19"/>
      <c r="H88" s="19"/>
      <c r="I88" s="1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19"/>
      <c r="G89" s="19"/>
      <c r="H89" s="19"/>
      <c r="I89" s="1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19"/>
      <c r="G90" s="19"/>
      <c r="H90" s="19"/>
      <c r="I90" s="1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19"/>
      <c r="G91" s="19"/>
      <c r="H91" s="19"/>
      <c r="I91" s="1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19"/>
      <c r="G92" s="19"/>
      <c r="H92" s="19"/>
      <c r="I92" s="1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19"/>
      <c r="G93" s="19"/>
      <c r="H93" s="19"/>
      <c r="I93" s="1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19"/>
      <c r="G94" s="19"/>
      <c r="H94" s="19"/>
      <c r="I94" s="1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19"/>
      <c r="G95" s="19"/>
      <c r="H95" s="19"/>
      <c r="I95" s="1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19"/>
      <c r="G96" s="19"/>
      <c r="H96" s="19"/>
      <c r="I96" s="1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19"/>
      <c r="G97" s="19"/>
      <c r="H97" s="19"/>
      <c r="I97" s="1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19"/>
      <c r="G98" s="19"/>
      <c r="H98" s="19"/>
      <c r="I98" s="1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19"/>
      <c r="G99" s="19"/>
      <c r="H99" s="19"/>
      <c r="I99" s="1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19"/>
      <c r="G100" s="19"/>
      <c r="H100" s="19"/>
      <c r="I100" s="1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19"/>
      <c r="G101" s="19"/>
      <c r="H101" s="19"/>
      <c r="I101" s="1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19"/>
      <c r="G102" s="19"/>
      <c r="H102" s="19"/>
      <c r="I102" s="1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19"/>
      <c r="G103" s="19"/>
      <c r="H103" s="19"/>
      <c r="I103" s="1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19"/>
      <c r="G104" s="19"/>
      <c r="H104" s="19"/>
      <c r="I104" s="1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19"/>
      <c r="G105" s="19"/>
      <c r="H105" s="19"/>
      <c r="I105" s="1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19"/>
      <c r="G106" s="19"/>
      <c r="H106" s="19"/>
      <c r="I106" s="1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19"/>
      <c r="G107" s="19"/>
      <c r="H107" s="19"/>
      <c r="I107" s="1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19"/>
      <c r="G108" s="19"/>
      <c r="H108" s="19"/>
      <c r="I108" s="1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19"/>
      <c r="G109" s="19"/>
      <c r="H109" s="19"/>
      <c r="I109" s="1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19"/>
      <c r="G110" s="19"/>
      <c r="H110" s="19"/>
      <c r="I110" s="1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19"/>
      <c r="G111" s="19"/>
      <c r="H111" s="19"/>
      <c r="I111" s="1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19"/>
      <c r="G112" s="19"/>
      <c r="H112" s="19"/>
      <c r="I112" s="1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19"/>
      <c r="G113" s="19"/>
      <c r="H113" s="19"/>
      <c r="I113" s="1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19"/>
      <c r="G114" s="19"/>
      <c r="H114" s="19"/>
      <c r="I114" s="1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19"/>
      <c r="G115" s="19"/>
      <c r="H115" s="19"/>
      <c r="I115" s="1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19"/>
      <c r="G116" s="19"/>
      <c r="H116" s="19"/>
      <c r="I116" s="1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19"/>
      <c r="G117" s="19"/>
      <c r="H117" s="19"/>
      <c r="I117" s="1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19"/>
      <c r="G118" s="19"/>
      <c r="H118" s="19"/>
      <c r="I118" s="1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19"/>
      <c r="G119" s="19"/>
      <c r="H119" s="19"/>
      <c r="I119" s="1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19"/>
      <c r="G120" s="19"/>
      <c r="H120" s="19"/>
      <c r="I120" s="1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19"/>
      <c r="G121" s="19"/>
      <c r="H121" s="19"/>
      <c r="I121" s="19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19"/>
      <c r="G122" s="19"/>
      <c r="H122" s="19"/>
      <c r="I122" s="19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19"/>
      <c r="G123" s="19"/>
      <c r="H123" s="19"/>
      <c r="I123" s="19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19"/>
      <c r="G124" s="19"/>
      <c r="H124" s="19"/>
      <c r="I124" s="19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19"/>
      <c r="G125" s="19"/>
      <c r="H125" s="19"/>
      <c r="I125" s="19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19"/>
      <c r="G126" s="19"/>
      <c r="H126" s="19"/>
      <c r="I126" s="19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19"/>
      <c r="G127" s="19"/>
      <c r="H127" s="19"/>
      <c r="I127" s="1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19"/>
      <c r="G128" s="19"/>
      <c r="H128" s="19"/>
      <c r="I128" s="19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19"/>
      <c r="G129" s="19"/>
      <c r="H129" s="19"/>
      <c r="I129" s="1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19"/>
      <c r="G130" s="19"/>
      <c r="H130" s="19"/>
      <c r="I130" s="19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19"/>
      <c r="G131" s="19"/>
      <c r="H131" s="19"/>
      <c r="I131" s="19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19"/>
      <c r="G132" s="19"/>
      <c r="H132" s="19"/>
      <c r="I132" s="19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19"/>
      <c r="G133" s="19"/>
      <c r="H133" s="19"/>
      <c r="I133" s="19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19"/>
      <c r="G134" s="19"/>
      <c r="H134" s="19"/>
      <c r="I134" s="19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19"/>
      <c r="G135" s="19"/>
      <c r="H135" s="19"/>
      <c r="I135" s="19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19"/>
      <c r="G136" s="19"/>
      <c r="H136" s="19"/>
      <c r="I136" s="19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19"/>
      <c r="G137" s="19"/>
      <c r="H137" s="19"/>
      <c r="I137" s="19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19"/>
      <c r="G138" s="19"/>
      <c r="H138" s="19"/>
      <c r="I138" s="19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19"/>
      <c r="G139" s="19"/>
      <c r="H139" s="19"/>
      <c r="I139" s="1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19"/>
      <c r="G140" s="19"/>
      <c r="H140" s="19"/>
      <c r="I140" s="19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19"/>
      <c r="G141" s="19"/>
      <c r="H141" s="19"/>
      <c r="I141" s="19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19"/>
      <c r="G142" s="19"/>
      <c r="H142" s="19"/>
      <c r="I142" s="19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19"/>
      <c r="G143" s="19"/>
      <c r="H143" s="19"/>
      <c r="I143" s="19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19"/>
      <c r="G144" s="19"/>
      <c r="H144" s="19"/>
      <c r="I144" s="19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19"/>
      <c r="G145" s="19"/>
      <c r="H145" s="19"/>
      <c r="I145" s="19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19"/>
      <c r="G146" s="19"/>
      <c r="H146" s="19"/>
      <c r="I146" s="1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19"/>
      <c r="G147" s="19"/>
      <c r="H147" s="19"/>
      <c r="I147" s="1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19"/>
      <c r="G148" s="19"/>
      <c r="H148" s="19"/>
      <c r="I148" s="1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19"/>
      <c r="G149" s="19"/>
      <c r="H149" s="19"/>
      <c r="I149" s="1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19"/>
      <c r="G150" s="19"/>
      <c r="H150" s="19"/>
      <c r="I150" s="1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19"/>
      <c r="G151" s="19"/>
      <c r="H151" s="19"/>
      <c r="I151" s="1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19"/>
      <c r="G152" s="19"/>
      <c r="H152" s="19"/>
      <c r="I152" s="1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19"/>
      <c r="G153" s="19"/>
      <c r="H153" s="19"/>
      <c r="I153" s="1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19"/>
      <c r="G154" s="19"/>
      <c r="H154" s="19"/>
      <c r="I154" s="1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19"/>
      <c r="G155" s="19"/>
      <c r="H155" s="19"/>
      <c r="I155" s="1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19"/>
      <c r="G156" s="19"/>
      <c r="H156" s="19"/>
      <c r="I156" s="1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19"/>
      <c r="G157" s="19"/>
      <c r="H157" s="19"/>
      <c r="I157" s="1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19"/>
      <c r="G158" s="19"/>
      <c r="H158" s="19"/>
      <c r="I158" s="1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19"/>
      <c r="G159" s="19"/>
      <c r="H159" s="19"/>
      <c r="I159" s="1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19"/>
      <c r="G160" s="19"/>
      <c r="H160" s="19"/>
      <c r="I160" s="1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19"/>
      <c r="G161" s="19"/>
      <c r="H161" s="19"/>
      <c r="I161" s="1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19"/>
      <c r="G162" s="19"/>
      <c r="H162" s="19"/>
      <c r="I162" s="19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19"/>
      <c r="G163" s="19"/>
      <c r="H163" s="19"/>
      <c r="I163" s="19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19"/>
      <c r="G164" s="19"/>
      <c r="H164" s="19"/>
      <c r="I164" s="19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19"/>
      <c r="G165" s="19"/>
      <c r="H165" s="19"/>
      <c r="I165" s="19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19"/>
      <c r="G166" s="19"/>
      <c r="H166" s="19"/>
      <c r="I166" s="19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19"/>
      <c r="G167" s="19"/>
      <c r="H167" s="19"/>
      <c r="I167" s="19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19"/>
      <c r="G168" s="19"/>
      <c r="H168" s="19"/>
      <c r="I168" s="19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19"/>
      <c r="G169" s="19"/>
      <c r="H169" s="19"/>
      <c r="I169" s="19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19"/>
      <c r="G170" s="19"/>
      <c r="H170" s="19"/>
      <c r="I170" s="19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19"/>
      <c r="G171" s="19"/>
      <c r="H171" s="19"/>
      <c r="I171" s="19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19"/>
      <c r="G172" s="19"/>
      <c r="H172" s="19"/>
      <c r="I172" s="19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19"/>
      <c r="G173" s="19"/>
      <c r="H173" s="19"/>
      <c r="I173" s="19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19"/>
      <c r="G174" s="19"/>
      <c r="H174" s="19"/>
      <c r="I174" s="19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19"/>
      <c r="G175" s="19"/>
      <c r="H175" s="19"/>
      <c r="I175" s="19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19"/>
      <c r="G176" s="19"/>
      <c r="H176" s="19"/>
      <c r="I176" s="19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19"/>
      <c r="G177" s="19"/>
      <c r="H177" s="19"/>
      <c r="I177" s="19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19"/>
      <c r="G178" s="19"/>
      <c r="H178" s="19"/>
      <c r="I178" s="19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19"/>
      <c r="G179" s="19"/>
      <c r="H179" s="19"/>
      <c r="I179" s="19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19"/>
      <c r="G180" s="19"/>
      <c r="H180" s="19"/>
      <c r="I180" s="19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19"/>
      <c r="G181" s="19"/>
      <c r="H181" s="19"/>
      <c r="I181" s="19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19"/>
      <c r="G182" s="19"/>
      <c r="H182" s="19"/>
      <c r="I182" s="19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19"/>
      <c r="G183" s="19"/>
      <c r="H183" s="19"/>
      <c r="I183" s="19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19"/>
      <c r="G184" s="19"/>
      <c r="H184" s="19"/>
      <c r="I184" s="19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19"/>
      <c r="G185" s="19"/>
      <c r="H185" s="19"/>
      <c r="I185" s="19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19"/>
      <c r="G186" s="19"/>
      <c r="H186" s="19"/>
      <c r="I186" s="19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19"/>
      <c r="G187" s="19"/>
      <c r="H187" s="19"/>
      <c r="I187" s="19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19"/>
      <c r="G188" s="19"/>
      <c r="H188" s="19"/>
      <c r="I188" s="19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19"/>
      <c r="G189" s="19"/>
      <c r="H189" s="19"/>
      <c r="I189" s="19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19"/>
      <c r="G190" s="19"/>
      <c r="H190" s="19"/>
      <c r="I190" s="19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19"/>
      <c r="G191" s="19"/>
      <c r="H191" s="19"/>
      <c r="I191" s="19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19"/>
      <c r="G192" s="19"/>
      <c r="H192" s="19"/>
      <c r="I192" s="19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19"/>
      <c r="G193" s="19"/>
      <c r="H193" s="19"/>
      <c r="I193" s="19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19"/>
      <c r="G194" s="19"/>
      <c r="H194" s="19"/>
      <c r="I194" s="19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19"/>
      <c r="G195" s="19"/>
      <c r="H195" s="19"/>
      <c r="I195" s="19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19"/>
      <c r="G196" s="19"/>
      <c r="H196" s="19"/>
      <c r="I196" s="19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19"/>
      <c r="G197" s="19"/>
      <c r="H197" s="19"/>
      <c r="I197" s="19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19"/>
      <c r="G198" s="19"/>
      <c r="H198" s="19"/>
      <c r="I198" s="19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19"/>
      <c r="G199" s="19"/>
      <c r="H199" s="19"/>
      <c r="I199" s="19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19"/>
      <c r="G200" s="19"/>
      <c r="H200" s="19"/>
      <c r="I200" s="19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19"/>
      <c r="G201" s="19"/>
      <c r="H201" s="19"/>
      <c r="I201" s="19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19"/>
      <c r="G202" s="19"/>
      <c r="H202" s="19"/>
      <c r="I202" s="19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19"/>
      <c r="G203" s="19"/>
      <c r="H203" s="19"/>
      <c r="I203" s="19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19"/>
      <c r="G204" s="19"/>
      <c r="H204" s="19"/>
      <c r="I204" s="19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19"/>
      <c r="G205" s="19"/>
      <c r="H205" s="19"/>
      <c r="I205" s="19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19"/>
      <c r="G206" s="19"/>
      <c r="H206" s="19"/>
      <c r="I206" s="19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19"/>
      <c r="G207" s="19"/>
      <c r="H207" s="19"/>
      <c r="I207" s="19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19"/>
      <c r="G208" s="19"/>
      <c r="H208" s="19"/>
      <c r="I208" s="19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19"/>
      <c r="G209" s="19"/>
      <c r="H209" s="19"/>
      <c r="I209" s="19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19"/>
      <c r="G210" s="19"/>
      <c r="H210" s="19"/>
      <c r="I210" s="19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19"/>
      <c r="G211" s="19"/>
      <c r="H211" s="19"/>
      <c r="I211" s="19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19"/>
      <c r="G212" s="19"/>
      <c r="H212" s="19"/>
      <c r="I212" s="19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19"/>
      <c r="G213" s="19"/>
      <c r="H213" s="19"/>
      <c r="I213" s="19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19"/>
      <c r="G214" s="19"/>
      <c r="H214" s="19"/>
      <c r="I214" s="19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19"/>
      <c r="G215" s="19"/>
      <c r="H215" s="19"/>
      <c r="I215" s="19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19"/>
      <c r="G216" s="19"/>
      <c r="H216" s="19"/>
      <c r="I216" s="19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19"/>
      <c r="G217" s="19"/>
      <c r="H217" s="19"/>
      <c r="I217" s="19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19"/>
      <c r="G218" s="19"/>
      <c r="H218" s="19"/>
      <c r="I218" s="19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19"/>
      <c r="G219" s="19"/>
      <c r="H219" s="19"/>
      <c r="I219" s="19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19"/>
      <c r="G220" s="19"/>
      <c r="H220" s="19"/>
      <c r="I220" s="19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19"/>
      <c r="G221" s="19"/>
      <c r="H221" s="19"/>
      <c r="I221" s="19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19"/>
      <c r="G222" s="19"/>
      <c r="H222" s="19"/>
      <c r="I222" s="19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19"/>
      <c r="G223" s="19"/>
      <c r="H223" s="19"/>
      <c r="I223" s="19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19"/>
      <c r="G224" s="19"/>
      <c r="H224" s="19"/>
      <c r="I224" s="19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19"/>
      <c r="G225" s="19"/>
      <c r="H225" s="19"/>
      <c r="I225" s="19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19"/>
      <c r="G226" s="19"/>
      <c r="H226" s="19"/>
      <c r="I226" s="19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19"/>
      <c r="G227" s="19"/>
      <c r="H227" s="19"/>
      <c r="I227" s="19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19"/>
      <c r="G228" s="19"/>
      <c r="H228" s="19"/>
      <c r="I228" s="19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19"/>
      <c r="G229" s="19"/>
      <c r="H229" s="19"/>
      <c r="I229" s="19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19"/>
      <c r="G230" s="19"/>
      <c r="H230" s="19"/>
      <c r="I230" s="19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19"/>
      <c r="G231" s="19"/>
      <c r="H231" s="19"/>
      <c r="I231" s="19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19"/>
      <c r="G232" s="19"/>
      <c r="H232" s="19"/>
      <c r="I232" s="19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19"/>
      <c r="G233" s="19"/>
      <c r="H233" s="19"/>
      <c r="I233" s="19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19"/>
      <c r="G234" s="19"/>
      <c r="H234" s="19"/>
      <c r="I234" s="19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19"/>
      <c r="G235" s="19"/>
      <c r="H235" s="19"/>
      <c r="I235" s="19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19"/>
      <c r="G236" s="19"/>
      <c r="H236" s="19"/>
      <c r="I236" s="19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19"/>
      <c r="G237" s="19"/>
      <c r="H237" s="19"/>
      <c r="I237" s="19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19"/>
      <c r="G238" s="19"/>
      <c r="H238" s="19"/>
      <c r="I238" s="19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19"/>
      <c r="G239" s="19"/>
      <c r="H239" s="19"/>
      <c r="I239" s="19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19"/>
      <c r="G240" s="19"/>
      <c r="H240" s="19"/>
      <c r="I240" s="19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19"/>
      <c r="G241" s="19"/>
      <c r="H241" s="19"/>
      <c r="I241" s="19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19"/>
      <c r="G242" s="19"/>
      <c r="H242" s="19"/>
      <c r="I242" s="19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19"/>
      <c r="G243" s="19"/>
      <c r="H243" s="19"/>
      <c r="I243" s="19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19"/>
      <c r="G244" s="19"/>
      <c r="H244" s="19"/>
      <c r="I244" s="19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19"/>
      <c r="G245" s="19"/>
      <c r="H245" s="19"/>
      <c r="I245" s="19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19"/>
      <c r="G246" s="19"/>
      <c r="H246" s="19"/>
      <c r="I246" s="19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19"/>
      <c r="G247" s="19"/>
      <c r="H247" s="19"/>
      <c r="I247" s="19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19"/>
      <c r="G248" s="19"/>
      <c r="H248" s="19"/>
      <c r="I248" s="19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19"/>
      <c r="G249" s="19"/>
      <c r="H249" s="19"/>
      <c r="I249" s="19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19"/>
      <c r="G250" s="19"/>
      <c r="H250" s="19"/>
      <c r="I250" s="19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19"/>
      <c r="G251" s="19"/>
      <c r="H251" s="19"/>
      <c r="I251" s="19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19"/>
      <c r="G252" s="19"/>
      <c r="H252" s="19"/>
      <c r="I252" s="19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19"/>
      <c r="G253" s="19"/>
      <c r="H253" s="19"/>
      <c r="I253" s="19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19"/>
      <c r="G254" s="19"/>
      <c r="H254" s="19"/>
      <c r="I254" s="19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19"/>
      <c r="G255" s="19"/>
      <c r="H255" s="19"/>
      <c r="I255" s="19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19"/>
      <c r="G256" s="19"/>
      <c r="H256" s="19"/>
      <c r="I256" s="19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19"/>
      <c r="G257" s="19"/>
      <c r="H257" s="19"/>
      <c r="I257" s="19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19"/>
      <c r="G258" s="19"/>
      <c r="H258" s="19"/>
      <c r="I258" s="19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19"/>
      <c r="G259" s="19"/>
      <c r="H259" s="19"/>
      <c r="I259" s="19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19"/>
      <c r="G260" s="19"/>
      <c r="H260" s="19"/>
      <c r="I260" s="19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19"/>
      <c r="G261" s="19"/>
      <c r="H261" s="19"/>
      <c r="I261" s="19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19"/>
      <c r="G262" s="19"/>
      <c r="H262" s="19"/>
      <c r="I262" s="19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19"/>
      <c r="G263" s="19"/>
      <c r="H263" s="19"/>
      <c r="I263" s="19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19"/>
      <c r="G264" s="19"/>
      <c r="H264" s="19"/>
      <c r="I264" s="19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19"/>
      <c r="G265" s="19"/>
      <c r="H265" s="19"/>
      <c r="I265" s="19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19"/>
      <c r="G266" s="19"/>
      <c r="H266" s="19"/>
      <c r="I266" s="19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19"/>
      <c r="G267" s="19"/>
      <c r="H267" s="19"/>
      <c r="I267" s="19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19"/>
      <c r="G268" s="19"/>
      <c r="H268" s="19"/>
      <c r="I268" s="19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19"/>
      <c r="G269" s="19"/>
      <c r="H269" s="19"/>
      <c r="I269" s="19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19"/>
      <c r="G270" s="19"/>
      <c r="H270" s="19"/>
      <c r="I270" s="19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19"/>
      <c r="G271" s="19"/>
      <c r="H271" s="19"/>
      <c r="I271" s="19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19"/>
      <c r="G272" s="19"/>
      <c r="H272" s="19"/>
      <c r="I272" s="19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19"/>
      <c r="G273" s="19"/>
      <c r="H273" s="19"/>
      <c r="I273" s="19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19"/>
      <c r="G274" s="19"/>
      <c r="H274" s="19"/>
      <c r="I274" s="19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19"/>
      <c r="G275" s="19"/>
      <c r="H275" s="19"/>
      <c r="I275" s="19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19"/>
      <c r="G276" s="19"/>
      <c r="H276" s="19"/>
      <c r="I276" s="19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19"/>
      <c r="G277" s="19"/>
      <c r="H277" s="19"/>
      <c r="I277" s="19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19"/>
      <c r="G278" s="19"/>
      <c r="H278" s="19"/>
      <c r="I278" s="19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19"/>
      <c r="G279" s="19"/>
      <c r="H279" s="19"/>
      <c r="I279" s="19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19"/>
      <c r="G280" s="19"/>
      <c r="H280" s="19"/>
      <c r="I280" s="19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19"/>
      <c r="G281" s="19"/>
      <c r="H281" s="19"/>
      <c r="I281" s="19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19"/>
      <c r="G282" s="19"/>
      <c r="H282" s="19"/>
      <c r="I282" s="19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19"/>
      <c r="G283" s="19"/>
      <c r="H283" s="19"/>
      <c r="I283" s="19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19"/>
      <c r="G284" s="19"/>
      <c r="H284" s="19"/>
      <c r="I284" s="19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19"/>
      <c r="G285" s="19"/>
      <c r="H285" s="19"/>
      <c r="I285" s="19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19"/>
      <c r="G286" s="19"/>
      <c r="H286" s="19"/>
      <c r="I286" s="19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19"/>
      <c r="G287" s="19"/>
      <c r="H287" s="19"/>
      <c r="I287" s="19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19"/>
      <c r="G288" s="19"/>
      <c r="H288" s="19"/>
      <c r="I288" s="19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19"/>
      <c r="G289" s="19"/>
      <c r="H289" s="19"/>
      <c r="I289" s="19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19"/>
      <c r="G290" s="19"/>
      <c r="H290" s="19"/>
      <c r="I290" s="19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19"/>
      <c r="G291" s="19"/>
      <c r="H291" s="19"/>
      <c r="I291" s="19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19"/>
      <c r="G292" s="19"/>
      <c r="H292" s="19"/>
      <c r="I292" s="19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19"/>
      <c r="G293" s="19"/>
      <c r="H293" s="19"/>
      <c r="I293" s="19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19"/>
      <c r="G294" s="19"/>
      <c r="H294" s="19"/>
      <c r="I294" s="19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19"/>
      <c r="G295" s="19"/>
      <c r="H295" s="19"/>
      <c r="I295" s="19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19"/>
      <c r="G296" s="19"/>
      <c r="H296" s="19"/>
      <c r="I296" s="19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19"/>
      <c r="G297" s="19"/>
      <c r="H297" s="19"/>
      <c r="I297" s="19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19"/>
      <c r="G298" s="19"/>
      <c r="H298" s="19"/>
      <c r="I298" s="19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19"/>
      <c r="G299" s="19"/>
      <c r="H299" s="19"/>
      <c r="I299" s="19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19"/>
      <c r="G300" s="19"/>
      <c r="H300" s="19"/>
      <c r="I300" s="19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19"/>
      <c r="G301" s="19"/>
      <c r="H301" s="19"/>
      <c r="I301" s="19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19"/>
      <c r="G302" s="19"/>
      <c r="H302" s="19"/>
      <c r="I302" s="19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19"/>
      <c r="G303" s="19"/>
      <c r="H303" s="19"/>
      <c r="I303" s="19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19"/>
      <c r="G304" s="19"/>
      <c r="H304" s="19"/>
      <c r="I304" s="19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19"/>
      <c r="G305" s="19"/>
      <c r="H305" s="19"/>
      <c r="I305" s="19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19"/>
      <c r="G306" s="19"/>
      <c r="H306" s="19"/>
      <c r="I306" s="19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19"/>
      <c r="G307" s="19"/>
      <c r="H307" s="19"/>
      <c r="I307" s="19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19"/>
      <c r="G308" s="19"/>
      <c r="H308" s="19"/>
      <c r="I308" s="19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19"/>
      <c r="G309" s="19"/>
      <c r="H309" s="19"/>
      <c r="I309" s="19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19"/>
      <c r="G310" s="19"/>
      <c r="H310" s="19"/>
      <c r="I310" s="19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19"/>
      <c r="G311" s="19"/>
      <c r="H311" s="19"/>
      <c r="I311" s="19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19"/>
      <c r="G312" s="19"/>
      <c r="H312" s="19"/>
      <c r="I312" s="19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19"/>
      <c r="G313" s="19"/>
      <c r="H313" s="19"/>
      <c r="I313" s="19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19"/>
      <c r="G314" s="19"/>
      <c r="H314" s="19"/>
      <c r="I314" s="19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19"/>
      <c r="G315" s="19"/>
      <c r="H315" s="19"/>
      <c r="I315" s="19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19"/>
      <c r="G316" s="19"/>
      <c r="H316" s="19"/>
      <c r="I316" s="19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19"/>
      <c r="G317" s="19"/>
      <c r="H317" s="19"/>
      <c r="I317" s="19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19"/>
      <c r="G318" s="19"/>
      <c r="H318" s="19"/>
      <c r="I318" s="19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19"/>
      <c r="G319" s="19"/>
      <c r="H319" s="19"/>
      <c r="I319" s="19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19"/>
      <c r="G320" s="19"/>
      <c r="H320" s="19"/>
      <c r="I320" s="19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19"/>
      <c r="G321" s="19"/>
      <c r="H321" s="19"/>
      <c r="I321" s="19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19"/>
      <c r="G322" s="19"/>
      <c r="H322" s="19"/>
      <c r="I322" s="19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19"/>
      <c r="G323" s="19"/>
      <c r="H323" s="19"/>
      <c r="I323" s="19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19"/>
      <c r="G324" s="19"/>
      <c r="H324" s="19"/>
      <c r="I324" s="19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19"/>
      <c r="G325" s="19"/>
      <c r="H325" s="19"/>
      <c r="I325" s="19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19"/>
      <c r="G326" s="19"/>
      <c r="H326" s="19"/>
      <c r="I326" s="19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19"/>
      <c r="G327" s="19"/>
      <c r="H327" s="19"/>
      <c r="I327" s="19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19"/>
      <c r="G328" s="19"/>
      <c r="H328" s="19"/>
      <c r="I328" s="19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19"/>
      <c r="G329" s="19"/>
      <c r="H329" s="19"/>
      <c r="I329" s="19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19"/>
      <c r="G330" s="19"/>
      <c r="H330" s="19"/>
      <c r="I330" s="19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19"/>
      <c r="G331" s="19"/>
      <c r="H331" s="19"/>
      <c r="I331" s="19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19"/>
      <c r="G332" s="19"/>
      <c r="H332" s="19"/>
      <c r="I332" s="19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19"/>
      <c r="G333" s="19"/>
      <c r="H333" s="19"/>
      <c r="I333" s="19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19"/>
      <c r="G334" s="19"/>
      <c r="H334" s="19"/>
      <c r="I334" s="19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19"/>
      <c r="G335" s="19"/>
      <c r="H335" s="19"/>
      <c r="I335" s="19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19"/>
      <c r="G336" s="19"/>
      <c r="H336" s="19"/>
      <c r="I336" s="19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19"/>
      <c r="G337" s="19"/>
      <c r="H337" s="19"/>
      <c r="I337" s="19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19"/>
      <c r="G338" s="19"/>
      <c r="H338" s="19"/>
      <c r="I338" s="19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19"/>
      <c r="G339" s="19"/>
      <c r="H339" s="19"/>
      <c r="I339" s="19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19"/>
      <c r="G340" s="19"/>
      <c r="H340" s="19"/>
      <c r="I340" s="19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19"/>
      <c r="G341" s="19"/>
      <c r="H341" s="19"/>
      <c r="I341" s="19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19"/>
      <c r="G342" s="19"/>
      <c r="H342" s="19"/>
      <c r="I342" s="19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19"/>
      <c r="G343" s="19"/>
      <c r="H343" s="19"/>
      <c r="I343" s="19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19"/>
      <c r="G344" s="19"/>
      <c r="H344" s="19"/>
      <c r="I344" s="19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19"/>
      <c r="G345" s="19"/>
      <c r="H345" s="19"/>
      <c r="I345" s="19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19"/>
      <c r="G346" s="19"/>
      <c r="H346" s="19"/>
      <c r="I346" s="19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19"/>
      <c r="G347" s="19"/>
      <c r="H347" s="19"/>
      <c r="I347" s="19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19"/>
      <c r="G348" s="19"/>
      <c r="H348" s="19"/>
      <c r="I348" s="19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19"/>
      <c r="G349" s="19"/>
      <c r="H349" s="19"/>
      <c r="I349" s="19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19"/>
      <c r="G350" s="19"/>
      <c r="H350" s="19"/>
      <c r="I350" s="19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19"/>
      <c r="G351" s="19"/>
      <c r="H351" s="19"/>
      <c r="I351" s="19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19"/>
      <c r="G352" s="19"/>
      <c r="H352" s="19"/>
      <c r="I352" s="19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19"/>
      <c r="G353" s="19"/>
      <c r="H353" s="19"/>
      <c r="I353" s="19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19"/>
      <c r="G354" s="19"/>
      <c r="H354" s="19"/>
      <c r="I354" s="19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19"/>
      <c r="G355" s="19"/>
      <c r="H355" s="19"/>
      <c r="I355" s="19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19"/>
      <c r="G356" s="19"/>
      <c r="H356" s="19"/>
      <c r="I356" s="19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19"/>
      <c r="G357" s="19"/>
      <c r="H357" s="19"/>
      <c r="I357" s="19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19"/>
      <c r="G358" s="19"/>
      <c r="H358" s="19"/>
      <c r="I358" s="19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19"/>
      <c r="G359" s="19"/>
      <c r="H359" s="19"/>
      <c r="I359" s="19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19"/>
      <c r="G360" s="19"/>
      <c r="H360" s="19"/>
      <c r="I360" s="19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19"/>
      <c r="G361" s="19"/>
      <c r="H361" s="19"/>
      <c r="I361" s="19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19"/>
      <c r="G362" s="19"/>
      <c r="H362" s="19"/>
      <c r="I362" s="1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19"/>
      <c r="G363" s="19"/>
      <c r="H363" s="19"/>
      <c r="I363" s="1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19"/>
      <c r="G364" s="19"/>
      <c r="H364" s="19"/>
      <c r="I364" s="1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19"/>
      <c r="G365" s="19"/>
      <c r="H365" s="19"/>
      <c r="I365" s="1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19"/>
      <c r="G366" s="19"/>
      <c r="H366" s="19"/>
      <c r="I366" s="1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19"/>
      <c r="G367" s="19"/>
      <c r="H367" s="19"/>
      <c r="I367" s="1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19"/>
      <c r="G368" s="19"/>
      <c r="H368" s="19"/>
      <c r="I368" s="1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19"/>
      <c r="G369" s="19"/>
      <c r="H369" s="19"/>
      <c r="I369" s="1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19"/>
      <c r="G370" s="19"/>
      <c r="H370" s="19"/>
      <c r="I370" s="1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19"/>
      <c r="G371" s="19"/>
      <c r="H371" s="19"/>
      <c r="I371" s="1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19"/>
      <c r="G372" s="19"/>
      <c r="H372" s="19"/>
      <c r="I372" s="1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19"/>
      <c r="G373" s="19"/>
      <c r="H373" s="19"/>
      <c r="I373" s="1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19"/>
      <c r="G374" s="19"/>
      <c r="H374" s="19"/>
      <c r="I374" s="1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19"/>
      <c r="G375" s="19"/>
      <c r="H375" s="19"/>
      <c r="I375" s="1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19"/>
      <c r="G376" s="19"/>
      <c r="H376" s="19"/>
      <c r="I376" s="1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19"/>
      <c r="G377" s="19"/>
      <c r="H377" s="19"/>
      <c r="I377" s="1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19"/>
      <c r="G378" s="19"/>
      <c r="H378" s="19"/>
      <c r="I378" s="19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19"/>
      <c r="G379" s="19"/>
      <c r="H379" s="19"/>
      <c r="I379" s="19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19"/>
      <c r="G380" s="19"/>
      <c r="H380" s="19"/>
      <c r="I380" s="19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19"/>
      <c r="G381" s="19"/>
      <c r="H381" s="19"/>
      <c r="I381" s="19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19"/>
      <c r="G382" s="19"/>
      <c r="H382" s="19"/>
      <c r="I382" s="19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19"/>
      <c r="G383" s="19"/>
      <c r="H383" s="19"/>
      <c r="I383" s="19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19"/>
      <c r="G384" s="19"/>
      <c r="H384" s="19"/>
      <c r="I384" s="19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19"/>
      <c r="G385" s="19"/>
      <c r="H385" s="19"/>
      <c r="I385" s="1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19"/>
      <c r="G386" s="19"/>
      <c r="H386" s="19"/>
      <c r="I386" s="1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19"/>
      <c r="G387" s="19"/>
      <c r="H387" s="19"/>
      <c r="I387" s="1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19"/>
      <c r="G388" s="19"/>
      <c r="H388" s="19"/>
      <c r="I388" s="1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19"/>
      <c r="G389" s="19"/>
      <c r="H389" s="19"/>
      <c r="I389" s="1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19"/>
      <c r="G390" s="19"/>
      <c r="H390" s="19"/>
      <c r="I390" s="1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19"/>
      <c r="G391" s="19"/>
      <c r="H391" s="19"/>
      <c r="I391" s="1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19"/>
      <c r="G392" s="19"/>
      <c r="H392" s="19"/>
      <c r="I392" s="1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19"/>
      <c r="G393" s="19"/>
      <c r="H393" s="19"/>
      <c r="I393" s="1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19"/>
      <c r="G394" s="19"/>
      <c r="H394" s="19"/>
      <c r="I394" s="1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19"/>
      <c r="G395" s="19"/>
      <c r="H395" s="19"/>
      <c r="I395" s="1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19"/>
      <c r="G396" s="19"/>
      <c r="H396" s="19"/>
      <c r="I396" s="19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19"/>
      <c r="G397" s="19"/>
      <c r="H397" s="19"/>
      <c r="I397" s="19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19"/>
      <c r="G398" s="19"/>
      <c r="H398" s="19"/>
      <c r="I398" s="19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19"/>
      <c r="G399" s="19"/>
      <c r="H399" s="19"/>
      <c r="I399" s="19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19"/>
      <c r="G400" s="19"/>
      <c r="H400" s="19"/>
      <c r="I400" s="19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19"/>
      <c r="G401" s="19"/>
      <c r="H401" s="19"/>
      <c r="I401" s="19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19"/>
      <c r="G402" s="19"/>
      <c r="H402" s="19"/>
      <c r="I402" s="19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19"/>
      <c r="G403" s="19"/>
      <c r="H403" s="19"/>
      <c r="I403" s="19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19"/>
      <c r="G404" s="19"/>
      <c r="H404" s="19"/>
      <c r="I404" s="19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19"/>
      <c r="G405" s="19"/>
      <c r="H405" s="19"/>
      <c r="I405" s="19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19"/>
      <c r="G406" s="19"/>
      <c r="H406" s="19"/>
      <c r="I406" s="19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19"/>
      <c r="G407" s="19"/>
      <c r="H407" s="19"/>
      <c r="I407" s="19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19"/>
      <c r="G408" s="19"/>
      <c r="H408" s="19"/>
      <c r="I408" s="19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19"/>
      <c r="G409" s="19"/>
      <c r="H409" s="19"/>
      <c r="I409" s="19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19"/>
      <c r="G410" s="19"/>
      <c r="H410" s="19"/>
      <c r="I410" s="19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19"/>
      <c r="G411" s="19"/>
      <c r="H411" s="19"/>
      <c r="I411" s="19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19"/>
      <c r="G412" s="19"/>
      <c r="H412" s="19"/>
      <c r="I412" s="19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19"/>
      <c r="G413" s="19"/>
      <c r="H413" s="19"/>
      <c r="I413" s="19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19"/>
      <c r="G414" s="19"/>
      <c r="H414" s="19"/>
      <c r="I414" s="19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19"/>
      <c r="G415" s="19"/>
      <c r="H415" s="19"/>
      <c r="I415" s="19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19"/>
      <c r="G416" s="19"/>
      <c r="H416" s="19"/>
      <c r="I416" s="19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19"/>
      <c r="G417" s="19"/>
      <c r="H417" s="19"/>
      <c r="I417" s="19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19"/>
      <c r="G418" s="19"/>
      <c r="H418" s="19"/>
      <c r="I418" s="19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19"/>
      <c r="G419" s="19"/>
      <c r="H419" s="19"/>
      <c r="I419" s="19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19"/>
      <c r="G420" s="19"/>
      <c r="H420" s="19"/>
      <c r="I420" s="19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19"/>
      <c r="G421" s="19"/>
      <c r="H421" s="19"/>
      <c r="I421" s="19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19"/>
      <c r="G422" s="19"/>
      <c r="H422" s="19"/>
      <c r="I422" s="19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19"/>
      <c r="G423" s="19"/>
      <c r="H423" s="19"/>
      <c r="I423" s="1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19"/>
      <c r="G424" s="19"/>
      <c r="H424" s="19"/>
      <c r="I424" s="19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19"/>
      <c r="G425" s="19"/>
      <c r="H425" s="19"/>
      <c r="I425" s="19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19"/>
      <c r="G426" s="19"/>
      <c r="H426" s="19"/>
      <c r="I426" s="19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19"/>
      <c r="G427" s="19"/>
      <c r="H427" s="19"/>
      <c r="I427" s="19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19"/>
      <c r="G428" s="19"/>
      <c r="H428" s="19"/>
      <c r="I428" s="19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19"/>
      <c r="G429" s="19"/>
      <c r="H429" s="19"/>
      <c r="I429" s="1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19"/>
      <c r="G430" s="19"/>
      <c r="H430" s="19"/>
      <c r="I430" s="1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19"/>
      <c r="G431" s="19"/>
      <c r="H431" s="19"/>
      <c r="I431" s="1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19"/>
      <c r="G432" s="19"/>
      <c r="H432" s="19"/>
      <c r="I432" s="19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19"/>
      <c r="G433" s="19"/>
      <c r="H433" s="19"/>
      <c r="I433" s="19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19"/>
      <c r="G434" s="19"/>
      <c r="H434" s="19"/>
      <c r="I434" s="19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19"/>
      <c r="G435" s="19"/>
      <c r="H435" s="19"/>
      <c r="I435" s="19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19"/>
      <c r="G436" s="19"/>
      <c r="H436" s="19"/>
      <c r="I436" s="19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19"/>
      <c r="G437" s="19"/>
      <c r="H437" s="19"/>
      <c r="I437" s="19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19"/>
      <c r="G438" s="19"/>
      <c r="H438" s="19"/>
      <c r="I438" s="19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19"/>
      <c r="G439" s="19"/>
      <c r="H439" s="19"/>
      <c r="I439" s="19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19"/>
      <c r="G440" s="19"/>
      <c r="H440" s="19"/>
      <c r="I440" s="19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19"/>
      <c r="G441" s="19"/>
      <c r="H441" s="19"/>
      <c r="I441" s="19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19"/>
      <c r="G442" s="19"/>
      <c r="H442" s="19"/>
      <c r="I442" s="19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19"/>
      <c r="G443" s="19"/>
      <c r="H443" s="19"/>
      <c r="I443" s="19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19"/>
      <c r="G444" s="19"/>
      <c r="H444" s="19"/>
      <c r="I444" s="19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19"/>
      <c r="G445" s="19"/>
      <c r="H445" s="19"/>
      <c r="I445" s="19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19"/>
      <c r="G446" s="19"/>
      <c r="H446" s="19"/>
      <c r="I446" s="19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19"/>
      <c r="G447" s="19"/>
      <c r="H447" s="19"/>
      <c r="I447" s="19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19"/>
      <c r="G448" s="19"/>
      <c r="H448" s="19"/>
      <c r="I448" s="19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19"/>
      <c r="G449" s="19"/>
      <c r="H449" s="19"/>
      <c r="I449" s="19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19"/>
      <c r="G450" s="19"/>
      <c r="H450" s="19"/>
      <c r="I450" s="19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19"/>
      <c r="G451" s="19"/>
      <c r="H451" s="19"/>
      <c r="I451" s="19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19"/>
      <c r="G452" s="19"/>
      <c r="H452" s="19"/>
      <c r="I452" s="19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19"/>
      <c r="G453" s="19"/>
      <c r="H453" s="19"/>
      <c r="I453" s="19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19"/>
      <c r="G454" s="19"/>
      <c r="H454" s="19"/>
      <c r="I454" s="19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19"/>
      <c r="G455" s="19"/>
      <c r="H455" s="19"/>
      <c r="I455" s="19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19"/>
      <c r="G456" s="19"/>
      <c r="H456" s="19"/>
      <c r="I456" s="19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19"/>
      <c r="G457" s="19"/>
      <c r="H457" s="19"/>
      <c r="I457" s="19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19"/>
      <c r="G458" s="19"/>
      <c r="H458" s="19"/>
      <c r="I458" s="19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19"/>
      <c r="G459" s="19"/>
      <c r="H459" s="19"/>
      <c r="I459" s="19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19"/>
      <c r="G460" s="19"/>
      <c r="H460" s="19"/>
      <c r="I460" s="19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19"/>
      <c r="G461" s="19"/>
      <c r="H461" s="19"/>
      <c r="I461" s="19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19"/>
      <c r="G462" s="19"/>
      <c r="H462" s="19"/>
      <c r="I462" s="19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19"/>
      <c r="G463" s="19"/>
      <c r="H463" s="19"/>
      <c r="I463" s="19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19"/>
      <c r="G464" s="19"/>
      <c r="H464" s="19"/>
      <c r="I464" s="19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19"/>
      <c r="G465" s="19"/>
      <c r="H465" s="19"/>
      <c r="I465" s="19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19"/>
      <c r="G466" s="19"/>
      <c r="H466" s="19"/>
      <c r="I466" s="19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19"/>
      <c r="G467" s="19"/>
      <c r="H467" s="19"/>
      <c r="I467" s="19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19"/>
      <c r="G468" s="19"/>
      <c r="H468" s="19"/>
      <c r="I468" s="19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19"/>
      <c r="G469" s="19"/>
      <c r="H469" s="19"/>
      <c r="I469" s="19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19"/>
      <c r="G470" s="19"/>
      <c r="H470" s="19"/>
      <c r="I470" s="19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19"/>
      <c r="G471" s="19"/>
      <c r="H471" s="19"/>
      <c r="I471" s="19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19"/>
      <c r="G472" s="19"/>
      <c r="H472" s="19"/>
      <c r="I472" s="19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19"/>
      <c r="G473" s="19"/>
      <c r="H473" s="19"/>
      <c r="I473" s="19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19"/>
      <c r="G474" s="19"/>
      <c r="H474" s="19"/>
      <c r="I474" s="19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19"/>
      <c r="G475" s="19"/>
      <c r="H475" s="19"/>
      <c r="I475" s="19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19"/>
      <c r="G476" s="19"/>
      <c r="H476" s="19"/>
      <c r="I476" s="19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19"/>
      <c r="G477" s="19"/>
      <c r="H477" s="19"/>
      <c r="I477" s="19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19"/>
      <c r="G478" s="19"/>
      <c r="H478" s="19"/>
      <c r="I478" s="19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19"/>
      <c r="G479" s="19"/>
      <c r="H479" s="19"/>
      <c r="I479" s="19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19"/>
      <c r="G480" s="19"/>
      <c r="H480" s="19"/>
      <c r="I480" s="19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19"/>
      <c r="G481" s="19"/>
      <c r="H481" s="19"/>
      <c r="I481" s="19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19"/>
      <c r="G482" s="19"/>
      <c r="H482" s="19"/>
      <c r="I482" s="19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19"/>
      <c r="G483" s="19"/>
      <c r="H483" s="19"/>
      <c r="I483" s="19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19"/>
      <c r="G484" s="19"/>
      <c r="H484" s="19"/>
      <c r="I484" s="19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19"/>
      <c r="G485" s="19"/>
      <c r="H485" s="19"/>
      <c r="I485" s="19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19"/>
      <c r="G486" s="19"/>
      <c r="H486" s="19"/>
      <c r="I486" s="19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19"/>
      <c r="G487" s="19"/>
      <c r="H487" s="19"/>
      <c r="I487" s="19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19"/>
      <c r="G488" s="19"/>
      <c r="H488" s="19"/>
      <c r="I488" s="19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19"/>
      <c r="G489" s="19"/>
      <c r="H489" s="19"/>
      <c r="I489" s="19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19"/>
      <c r="G490" s="19"/>
      <c r="H490" s="19"/>
      <c r="I490" s="19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19"/>
      <c r="G491" s="19"/>
      <c r="H491" s="19"/>
      <c r="I491" s="19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19"/>
      <c r="G492" s="19"/>
      <c r="H492" s="19"/>
      <c r="I492" s="19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19"/>
      <c r="G493" s="19"/>
      <c r="H493" s="19"/>
      <c r="I493" s="19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19"/>
      <c r="G494" s="19"/>
      <c r="H494" s="19"/>
      <c r="I494" s="19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19"/>
      <c r="G495" s="19"/>
      <c r="H495" s="19"/>
      <c r="I495" s="19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19"/>
      <c r="G496" s="19"/>
      <c r="H496" s="19"/>
      <c r="I496" s="19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19"/>
      <c r="G497" s="19"/>
      <c r="H497" s="19"/>
      <c r="I497" s="19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19"/>
      <c r="G498" s="19"/>
      <c r="H498" s="19"/>
      <c r="I498" s="19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19"/>
      <c r="G499" s="19"/>
      <c r="H499" s="19"/>
      <c r="I499" s="19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19"/>
      <c r="G500" s="19"/>
      <c r="H500" s="19"/>
      <c r="I500" s="19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19"/>
      <c r="G501" s="19"/>
      <c r="H501" s="19"/>
      <c r="I501" s="19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19"/>
      <c r="G502" s="19"/>
      <c r="H502" s="19"/>
      <c r="I502" s="19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19"/>
      <c r="G503" s="19"/>
      <c r="H503" s="19"/>
      <c r="I503" s="19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19"/>
      <c r="G504" s="19"/>
      <c r="H504" s="19"/>
      <c r="I504" s="19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19"/>
      <c r="G505" s="19"/>
      <c r="H505" s="19"/>
      <c r="I505" s="19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19"/>
      <c r="G506" s="19"/>
      <c r="H506" s="19"/>
      <c r="I506" s="19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19"/>
      <c r="G507" s="19"/>
      <c r="H507" s="19"/>
      <c r="I507" s="19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19"/>
      <c r="G508" s="19"/>
      <c r="H508" s="19"/>
      <c r="I508" s="19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19"/>
      <c r="G509" s="19"/>
      <c r="H509" s="19"/>
      <c r="I509" s="19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19"/>
      <c r="G510" s="19"/>
      <c r="H510" s="19"/>
      <c r="I510" s="19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19"/>
      <c r="G511" s="19"/>
      <c r="H511" s="19"/>
      <c r="I511" s="19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19"/>
      <c r="G512" s="19"/>
      <c r="H512" s="19"/>
      <c r="I512" s="19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19"/>
      <c r="G513" s="19"/>
      <c r="H513" s="19"/>
      <c r="I513" s="19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19"/>
      <c r="G514" s="19"/>
      <c r="H514" s="19"/>
      <c r="I514" s="19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19"/>
      <c r="G515" s="19"/>
      <c r="H515" s="19"/>
      <c r="I515" s="19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19"/>
      <c r="G516" s="19"/>
      <c r="H516" s="19"/>
      <c r="I516" s="19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19"/>
      <c r="G517" s="19"/>
      <c r="H517" s="19"/>
      <c r="I517" s="19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19"/>
      <c r="G518" s="19"/>
      <c r="H518" s="19"/>
      <c r="I518" s="19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19"/>
      <c r="G519" s="19"/>
      <c r="H519" s="19"/>
      <c r="I519" s="19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19"/>
      <c r="G520" s="19"/>
      <c r="H520" s="19"/>
      <c r="I520" s="19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19"/>
      <c r="G521" s="19"/>
      <c r="H521" s="19"/>
      <c r="I521" s="19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19"/>
      <c r="G522" s="19"/>
      <c r="H522" s="19"/>
      <c r="I522" s="19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19"/>
      <c r="G523" s="19"/>
      <c r="H523" s="19"/>
      <c r="I523" s="19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19"/>
      <c r="G524" s="19"/>
      <c r="H524" s="19"/>
      <c r="I524" s="19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19"/>
      <c r="G525" s="19"/>
      <c r="H525" s="19"/>
      <c r="I525" s="19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19"/>
      <c r="G526" s="19"/>
      <c r="H526" s="19"/>
      <c r="I526" s="19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19"/>
      <c r="G527" s="19"/>
      <c r="H527" s="19"/>
      <c r="I527" s="19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19"/>
      <c r="G528" s="19"/>
      <c r="H528" s="19"/>
      <c r="I528" s="19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19"/>
      <c r="G529" s="19"/>
      <c r="H529" s="19"/>
      <c r="I529" s="19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19"/>
      <c r="G530" s="19"/>
      <c r="H530" s="19"/>
      <c r="I530" s="19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19"/>
      <c r="G531" s="19"/>
      <c r="H531" s="19"/>
      <c r="I531" s="19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19"/>
      <c r="G532" s="19"/>
      <c r="H532" s="19"/>
      <c r="I532" s="19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19"/>
      <c r="G533" s="19"/>
      <c r="H533" s="19"/>
      <c r="I533" s="19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19"/>
      <c r="G534" s="19"/>
      <c r="H534" s="19"/>
      <c r="I534" s="19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19"/>
      <c r="G535" s="19"/>
      <c r="H535" s="19"/>
      <c r="I535" s="19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19"/>
      <c r="G536" s="19"/>
      <c r="H536" s="19"/>
      <c r="I536" s="19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19"/>
      <c r="G537" s="19"/>
      <c r="H537" s="19"/>
      <c r="I537" s="19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19"/>
      <c r="G538" s="19"/>
      <c r="H538" s="19"/>
      <c r="I538" s="19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19"/>
      <c r="G539" s="19"/>
      <c r="H539" s="19"/>
      <c r="I539" s="19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19"/>
      <c r="G540" s="19"/>
      <c r="H540" s="19"/>
      <c r="I540" s="19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19"/>
      <c r="G541" s="19"/>
      <c r="H541" s="19"/>
      <c r="I541" s="19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19"/>
      <c r="G542" s="19"/>
      <c r="H542" s="19"/>
      <c r="I542" s="19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19"/>
      <c r="G543" s="19"/>
      <c r="H543" s="19"/>
      <c r="I543" s="19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19"/>
      <c r="G544" s="19"/>
      <c r="H544" s="19"/>
      <c r="I544" s="19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19"/>
      <c r="G545" s="19"/>
      <c r="H545" s="19"/>
      <c r="I545" s="19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19"/>
      <c r="G546" s="19"/>
      <c r="H546" s="19"/>
      <c r="I546" s="19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19"/>
      <c r="G547" s="19"/>
      <c r="H547" s="19"/>
      <c r="I547" s="19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19"/>
      <c r="G548" s="19"/>
      <c r="H548" s="19"/>
      <c r="I548" s="19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19"/>
      <c r="G549" s="19"/>
      <c r="H549" s="19"/>
      <c r="I549" s="19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19"/>
      <c r="G550" s="19"/>
      <c r="H550" s="19"/>
      <c r="I550" s="19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19"/>
      <c r="G551" s="19"/>
      <c r="H551" s="19"/>
      <c r="I551" s="19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19"/>
      <c r="G552" s="19"/>
      <c r="H552" s="19"/>
      <c r="I552" s="19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19"/>
      <c r="G553" s="19"/>
      <c r="H553" s="19"/>
      <c r="I553" s="19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19"/>
      <c r="G554" s="19"/>
      <c r="H554" s="19"/>
      <c r="I554" s="19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19"/>
      <c r="G555" s="19"/>
      <c r="H555" s="19"/>
      <c r="I555" s="19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19"/>
      <c r="G556" s="19"/>
      <c r="H556" s="19"/>
      <c r="I556" s="19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19"/>
      <c r="G557" s="19"/>
      <c r="H557" s="19"/>
      <c r="I557" s="19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19"/>
      <c r="G558" s="19"/>
      <c r="H558" s="19"/>
      <c r="I558" s="19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19"/>
      <c r="G559" s="19"/>
      <c r="H559" s="19"/>
      <c r="I559" s="19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19"/>
      <c r="G560" s="19"/>
      <c r="H560" s="19"/>
      <c r="I560" s="19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19"/>
      <c r="G561" s="19"/>
      <c r="H561" s="19"/>
      <c r="I561" s="19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19"/>
      <c r="G562" s="19"/>
      <c r="H562" s="19"/>
      <c r="I562" s="19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19"/>
      <c r="G563" s="19"/>
      <c r="H563" s="19"/>
      <c r="I563" s="19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19"/>
      <c r="G564" s="19"/>
      <c r="H564" s="19"/>
      <c r="I564" s="19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19"/>
      <c r="G565" s="19"/>
      <c r="H565" s="19"/>
      <c r="I565" s="19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19"/>
      <c r="G566" s="19"/>
      <c r="H566" s="19"/>
      <c r="I566" s="19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19"/>
      <c r="G567" s="19"/>
      <c r="H567" s="19"/>
      <c r="I567" s="19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19"/>
      <c r="G568" s="19"/>
      <c r="H568" s="19"/>
      <c r="I568" s="19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19"/>
      <c r="G569" s="19"/>
      <c r="H569" s="19"/>
      <c r="I569" s="19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19"/>
      <c r="G570" s="19"/>
      <c r="H570" s="19"/>
      <c r="I570" s="19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19"/>
      <c r="G571" s="19"/>
      <c r="H571" s="19"/>
      <c r="I571" s="19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19"/>
      <c r="G572" s="19"/>
      <c r="H572" s="19"/>
      <c r="I572" s="19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19"/>
      <c r="G573" s="19"/>
      <c r="H573" s="19"/>
      <c r="I573" s="19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19"/>
      <c r="G574" s="19"/>
      <c r="H574" s="19"/>
      <c r="I574" s="19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19"/>
      <c r="G575" s="19"/>
      <c r="H575" s="19"/>
      <c r="I575" s="19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19"/>
      <c r="G576" s="19"/>
      <c r="H576" s="19"/>
      <c r="I576" s="19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19"/>
      <c r="G577" s="19"/>
      <c r="H577" s="19"/>
      <c r="I577" s="19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19"/>
      <c r="G578" s="19"/>
      <c r="H578" s="19"/>
      <c r="I578" s="19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19"/>
      <c r="G579" s="19"/>
      <c r="H579" s="19"/>
      <c r="I579" s="19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19"/>
      <c r="G580" s="19"/>
      <c r="H580" s="19"/>
      <c r="I580" s="19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19"/>
      <c r="G581" s="19"/>
      <c r="H581" s="19"/>
      <c r="I581" s="19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19"/>
      <c r="G582" s="19"/>
      <c r="H582" s="19"/>
      <c r="I582" s="19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19"/>
      <c r="G583" s="19"/>
      <c r="H583" s="19"/>
      <c r="I583" s="19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19"/>
      <c r="G584" s="19"/>
      <c r="H584" s="19"/>
      <c r="I584" s="19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19"/>
      <c r="G585" s="19"/>
      <c r="H585" s="19"/>
      <c r="I585" s="19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19"/>
      <c r="G586" s="19"/>
      <c r="H586" s="19"/>
      <c r="I586" s="19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19"/>
      <c r="G587" s="19"/>
      <c r="H587" s="19"/>
      <c r="I587" s="19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19"/>
      <c r="G588" s="19"/>
      <c r="H588" s="19"/>
      <c r="I588" s="19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19"/>
      <c r="G589" s="19"/>
      <c r="H589" s="19"/>
      <c r="I589" s="19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19"/>
      <c r="G590" s="19"/>
      <c r="H590" s="19"/>
      <c r="I590" s="19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19"/>
      <c r="G591" s="19"/>
      <c r="H591" s="19"/>
      <c r="I591" s="19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19"/>
      <c r="G592" s="19"/>
      <c r="H592" s="19"/>
      <c r="I592" s="19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19"/>
      <c r="G593" s="19"/>
      <c r="H593" s="19"/>
      <c r="I593" s="19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19"/>
      <c r="G594" s="19"/>
      <c r="H594" s="19"/>
      <c r="I594" s="19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19"/>
      <c r="G595" s="19"/>
      <c r="H595" s="19"/>
      <c r="I595" s="19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19"/>
      <c r="G596" s="19"/>
      <c r="H596" s="19"/>
      <c r="I596" s="19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19"/>
      <c r="G597" s="19"/>
      <c r="H597" s="19"/>
      <c r="I597" s="19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19"/>
      <c r="G598" s="19"/>
      <c r="H598" s="19"/>
      <c r="I598" s="19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19"/>
      <c r="G599" s="19"/>
      <c r="H599" s="19"/>
      <c r="I599" s="19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19"/>
      <c r="G600" s="19"/>
      <c r="H600" s="19"/>
      <c r="I600" s="19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19"/>
      <c r="G601" s="19"/>
      <c r="H601" s="19"/>
      <c r="I601" s="19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19"/>
      <c r="G602" s="19"/>
      <c r="H602" s="19"/>
      <c r="I602" s="19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19"/>
      <c r="G603" s="19"/>
      <c r="H603" s="19"/>
      <c r="I603" s="19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19"/>
      <c r="G604" s="19"/>
      <c r="H604" s="19"/>
      <c r="I604" s="19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19"/>
      <c r="G605" s="19"/>
      <c r="H605" s="19"/>
      <c r="I605" s="19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19"/>
      <c r="G606" s="19"/>
      <c r="H606" s="19"/>
      <c r="I606" s="19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19"/>
      <c r="G607" s="19"/>
      <c r="H607" s="19"/>
      <c r="I607" s="19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19"/>
      <c r="G608" s="19"/>
      <c r="H608" s="19"/>
      <c r="I608" s="19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19"/>
      <c r="G609" s="19"/>
      <c r="H609" s="19"/>
      <c r="I609" s="19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19"/>
      <c r="G610" s="19"/>
      <c r="H610" s="19"/>
      <c r="I610" s="19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19"/>
      <c r="G611" s="19"/>
      <c r="H611" s="19"/>
      <c r="I611" s="19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19"/>
      <c r="G612" s="19"/>
      <c r="H612" s="19"/>
      <c r="I612" s="19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19"/>
      <c r="G613" s="19"/>
      <c r="H613" s="19"/>
      <c r="I613" s="19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19"/>
      <c r="G614" s="19"/>
      <c r="H614" s="19"/>
      <c r="I614" s="19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19"/>
      <c r="G615" s="19"/>
      <c r="H615" s="19"/>
      <c r="I615" s="19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19"/>
      <c r="G616" s="19"/>
      <c r="H616" s="19"/>
      <c r="I616" s="19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19"/>
      <c r="G617" s="19"/>
      <c r="H617" s="19"/>
      <c r="I617" s="19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19"/>
      <c r="G618" s="19"/>
      <c r="H618" s="19"/>
      <c r="I618" s="19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19"/>
      <c r="G619" s="19"/>
      <c r="H619" s="19"/>
      <c r="I619" s="19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19"/>
      <c r="G620" s="19"/>
      <c r="H620" s="19"/>
      <c r="I620" s="19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19"/>
      <c r="G621" s="19"/>
      <c r="H621" s="19"/>
      <c r="I621" s="19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19"/>
      <c r="G622" s="19"/>
      <c r="H622" s="19"/>
      <c r="I622" s="19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19"/>
      <c r="G623" s="19"/>
      <c r="H623" s="19"/>
      <c r="I623" s="19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19"/>
      <c r="G624" s="19"/>
      <c r="H624" s="19"/>
      <c r="I624" s="19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19"/>
      <c r="G625" s="19"/>
      <c r="H625" s="19"/>
      <c r="I625" s="19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19"/>
      <c r="G626" s="19"/>
      <c r="H626" s="19"/>
      <c r="I626" s="19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19"/>
      <c r="G627" s="19"/>
      <c r="H627" s="19"/>
      <c r="I627" s="19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19"/>
      <c r="G628" s="19"/>
      <c r="H628" s="19"/>
      <c r="I628" s="19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19"/>
      <c r="G629" s="19"/>
      <c r="H629" s="19"/>
      <c r="I629" s="19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19"/>
      <c r="G630" s="19"/>
      <c r="H630" s="19"/>
      <c r="I630" s="19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19"/>
      <c r="G631" s="19"/>
      <c r="H631" s="19"/>
      <c r="I631" s="19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19"/>
      <c r="G632" s="19"/>
      <c r="H632" s="19"/>
      <c r="I632" s="19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19"/>
      <c r="G633" s="19"/>
      <c r="H633" s="19"/>
      <c r="I633" s="19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19"/>
      <c r="G634" s="19"/>
      <c r="H634" s="19"/>
      <c r="I634" s="19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19"/>
      <c r="G635" s="19"/>
      <c r="H635" s="19"/>
      <c r="I635" s="19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19"/>
      <c r="G636" s="19"/>
      <c r="H636" s="19"/>
      <c r="I636" s="19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19"/>
      <c r="G637" s="19"/>
      <c r="H637" s="19"/>
      <c r="I637" s="19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19"/>
      <c r="G638" s="19"/>
      <c r="H638" s="19"/>
      <c r="I638" s="19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19"/>
      <c r="G639" s="19"/>
      <c r="H639" s="19"/>
      <c r="I639" s="19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19"/>
      <c r="G640" s="19"/>
      <c r="H640" s="19"/>
      <c r="I640" s="19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19"/>
      <c r="G641" s="19"/>
      <c r="H641" s="19"/>
      <c r="I641" s="19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19"/>
      <c r="G642" s="19"/>
      <c r="H642" s="19"/>
      <c r="I642" s="19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19"/>
      <c r="G643" s="19"/>
      <c r="H643" s="19"/>
      <c r="I643" s="19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19"/>
      <c r="G644" s="19"/>
      <c r="H644" s="19"/>
      <c r="I644" s="19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19"/>
      <c r="G645" s="19"/>
      <c r="H645" s="19"/>
      <c r="I645" s="19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19"/>
      <c r="G646" s="19"/>
      <c r="H646" s="19"/>
      <c r="I646" s="19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19"/>
      <c r="G647" s="19"/>
      <c r="H647" s="19"/>
      <c r="I647" s="19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19"/>
      <c r="G648" s="19"/>
      <c r="H648" s="19"/>
      <c r="I648" s="19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19"/>
      <c r="G649" s="19"/>
      <c r="H649" s="19"/>
      <c r="I649" s="19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19"/>
      <c r="G650" s="19"/>
      <c r="H650" s="19"/>
      <c r="I650" s="19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19"/>
      <c r="G651" s="19"/>
      <c r="H651" s="19"/>
      <c r="I651" s="19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19"/>
      <c r="G652" s="19"/>
      <c r="H652" s="19"/>
      <c r="I652" s="19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19"/>
      <c r="G653" s="19"/>
      <c r="H653" s="19"/>
      <c r="I653" s="19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19"/>
      <c r="G654" s="19"/>
      <c r="H654" s="19"/>
      <c r="I654" s="19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19"/>
      <c r="G655" s="19"/>
      <c r="H655" s="19"/>
      <c r="I655" s="19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19"/>
      <c r="G656" s="19"/>
      <c r="H656" s="19"/>
      <c r="I656" s="19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19"/>
      <c r="G657" s="19"/>
      <c r="H657" s="19"/>
      <c r="I657" s="19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19"/>
      <c r="G658" s="19"/>
      <c r="H658" s="19"/>
      <c r="I658" s="19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19"/>
      <c r="G659" s="19"/>
      <c r="H659" s="19"/>
      <c r="I659" s="19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19"/>
      <c r="G660" s="19"/>
      <c r="H660" s="19"/>
      <c r="I660" s="19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19"/>
      <c r="G661" s="19"/>
      <c r="H661" s="19"/>
      <c r="I661" s="19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19"/>
      <c r="G662" s="19"/>
      <c r="H662" s="19"/>
      <c r="I662" s="19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19"/>
      <c r="G663" s="19"/>
      <c r="H663" s="19"/>
      <c r="I663" s="19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19"/>
      <c r="G664" s="19"/>
      <c r="H664" s="19"/>
      <c r="I664" s="19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19"/>
      <c r="G665" s="19"/>
      <c r="H665" s="19"/>
      <c r="I665" s="19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19"/>
      <c r="G666" s="19"/>
      <c r="H666" s="19"/>
      <c r="I666" s="19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19"/>
      <c r="G667" s="19"/>
      <c r="H667" s="19"/>
      <c r="I667" s="19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19"/>
      <c r="G668" s="19"/>
      <c r="H668" s="19"/>
      <c r="I668" s="19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19"/>
      <c r="G669" s="19"/>
      <c r="H669" s="19"/>
      <c r="I669" s="19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19"/>
      <c r="G670" s="19"/>
      <c r="H670" s="19"/>
      <c r="I670" s="19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19"/>
      <c r="G671" s="19"/>
      <c r="H671" s="19"/>
      <c r="I671" s="19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19"/>
      <c r="G672" s="19"/>
      <c r="H672" s="19"/>
      <c r="I672" s="19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19"/>
      <c r="G673" s="19"/>
      <c r="H673" s="19"/>
      <c r="I673" s="19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19"/>
      <c r="G674" s="19"/>
      <c r="H674" s="19"/>
      <c r="I674" s="19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19"/>
      <c r="G675" s="19"/>
      <c r="H675" s="19"/>
      <c r="I675" s="19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19"/>
      <c r="G676" s="19"/>
      <c r="H676" s="19"/>
      <c r="I676" s="19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19"/>
      <c r="G677" s="19"/>
      <c r="H677" s="19"/>
      <c r="I677" s="19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19"/>
      <c r="G678" s="19"/>
      <c r="H678" s="19"/>
      <c r="I678" s="19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19"/>
      <c r="G679" s="19"/>
      <c r="H679" s="19"/>
      <c r="I679" s="19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19"/>
      <c r="G680" s="19"/>
      <c r="H680" s="19"/>
      <c r="I680" s="19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19"/>
      <c r="G681" s="19"/>
      <c r="H681" s="19"/>
      <c r="I681" s="19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19"/>
      <c r="G682" s="19"/>
      <c r="H682" s="19"/>
      <c r="I682" s="19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19"/>
      <c r="G683" s="19"/>
      <c r="H683" s="19"/>
      <c r="I683" s="19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19"/>
      <c r="G684" s="19"/>
      <c r="H684" s="19"/>
      <c r="I684" s="19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19"/>
      <c r="G685" s="19"/>
      <c r="H685" s="19"/>
      <c r="I685" s="19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19"/>
      <c r="G686" s="19"/>
      <c r="H686" s="19"/>
      <c r="I686" s="19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19"/>
      <c r="G687" s="19"/>
      <c r="H687" s="19"/>
      <c r="I687" s="19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19"/>
      <c r="G688" s="19"/>
      <c r="H688" s="19"/>
      <c r="I688" s="19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19"/>
      <c r="G689" s="19"/>
      <c r="H689" s="19"/>
      <c r="I689" s="19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19"/>
      <c r="G690" s="19"/>
      <c r="H690" s="19"/>
      <c r="I690" s="19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19"/>
      <c r="G691" s="19"/>
      <c r="H691" s="19"/>
      <c r="I691" s="19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19"/>
      <c r="G692" s="19"/>
      <c r="H692" s="19"/>
      <c r="I692" s="19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19"/>
      <c r="G693" s="19"/>
      <c r="H693" s="19"/>
      <c r="I693" s="19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19"/>
      <c r="G694" s="19"/>
      <c r="H694" s="19"/>
      <c r="I694" s="19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19"/>
      <c r="G695" s="19"/>
      <c r="H695" s="19"/>
      <c r="I695" s="19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19"/>
      <c r="G696" s="19"/>
      <c r="H696" s="19"/>
      <c r="I696" s="19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19"/>
      <c r="G697" s="19"/>
      <c r="H697" s="19"/>
      <c r="I697" s="19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19"/>
      <c r="G698" s="19"/>
      <c r="H698" s="19"/>
      <c r="I698" s="19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19"/>
      <c r="G699" s="19"/>
      <c r="H699" s="19"/>
      <c r="I699" s="19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19"/>
      <c r="G700" s="19"/>
      <c r="H700" s="19"/>
      <c r="I700" s="19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19"/>
      <c r="G701" s="19"/>
      <c r="H701" s="19"/>
      <c r="I701" s="19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19"/>
      <c r="G702" s="19"/>
      <c r="H702" s="19"/>
      <c r="I702" s="19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19"/>
      <c r="G703" s="19"/>
      <c r="H703" s="19"/>
      <c r="I703" s="19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19"/>
      <c r="G704" s="19"/>
      <c r="H704" s="19"/>
      <c r="I704" s="19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19"/>
      <c r="G705" s="19"/>
      <c r="H705" s="19"/>
      <c r="I705" s="19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19"/>
      <c r="G706" s="19"/>
      <c r="H706" s="19"/>
      <c r="I706" s="19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19"/>
      <c r="G707" s="19"/>
      <c r="H707" s="19"/>
      <c r="I707" s="19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19"/>
      <c r="G708" s="19"/>
      <c r="H708" s="19"/>
      <c r="I708" s="19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19"/>
      <c r="G709" s="19"/>
      <c r="H709" s="19"/>
      <c r="I709" s="19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19"/>
      <c r="G710" s="19"/>
      <c r="H710" s="19"/>
      <c r="I710" s="19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19"/>
      <c r="G711" s="19"/>
      <c r="H711" s="19"/>
      <c r="I711" s="19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19"/>
      <c r="G712" s="19"/>
      <c r="H712" s="19"/>
      <c r="I712" s="19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19"/>
      <c r="G713" s="19"/>
      <c r="H713" s="19"/>
      <c r="I713" s="19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19"/>
      <c r="G714" s="19"/>
      <c r="H714" s="19"/>
      <c r="I714" s="19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19"/>
      <c r="G715" s="19"/>
      <c r="H715" s="19"/>
      <c r="I715" s="19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19"/>
      <c r="G716" s="19"/>
      <c r="H716" s="19"/>
      <c r="I716" s="19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19"/>
      <c r="G717" s="19"/>
      <c r="H717" s="19"/>
      <c r="I717" s="19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19"/>
      <c r="G718" s="19"/>
      <c r="H718" s="19"/>
      <c r="I718" s="19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19"/>
      <c r="G719" s="19"/>
      <c r="H719" s="19"/>
      <c r="I719" s="19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19"/>
      <c r="G720" s="19"/>
      <c r="H720" s="19"/>
      <c r="I720" s="19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19"/>
      <c r="G721" s="19"/>
      <c r="H721" s="19"/>
      <c r="I721" s="19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19"/>
      <c r="G722" s="19"/>
      <c r="H722" s="19"/>
      <c r="I722" s="19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19"/>
      <c r="G723" s="19"/>
      <c r="H723" s="19"/>
      <c r="I723" s="19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19"/>
      <c r="G724" s="19"/>
      <c r="H724" s="19"/>
      <c r="I724" s="19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19"/>
      <c r="G725" s="19"/>
      <c r="H725" s="19"/>
      <c r="I725" s="19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19"/>
      <c r="G726" s="19"/>
      <c r="H726" s="19"/>
      <c r="I726" s="19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19"/>
      <c r="G727" s="19"/>
      <c r="H727" s="19"/>
      <c r="I727" s="19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19"/>
      <c r="G728" s="19"/>
      <c r="H728" s="19"/>
      <c r="I728" s="19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19"/>
      <c r="G729" s="19"/>
      <c r="H729" s="19"/>
      <c r="I729" s="19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19"/>
      <c r="G730" s="19"/>
      <c r="H730" s="19"/>
      <c r="I730" s="19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19"/>
      <c r="G731" s="19"/>
      <c r="H731" s="19"/>
      <c r="I731" s="19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19"/>
      <c r="G732" s="19"/>
      <c r="H732" s="19"/>
      <c r="I732" s="19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19"/>
      <c r="G733" s="19"/>
      <c r="H733" s="19"/>
      <c r="I733" s="19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19"/>
      <c r="G734" s="19"/>
      <c r="H734" s="19"/>
      <c r="I734" s="19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19"/>
      <c r="G735" s="19"/>
      <c r="H735" s="19"/>
      <c r="I735" s="19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19"/>
      <c r="G736" s="19"/>
      <c r="H736" s="19"/>
      <c r="I736" s="19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19"/>
      <c r="G737" s="19"/>
      <c r="H737" s="19"/>
      <c r="I737" s="19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19"/>
      <c r="G738" s="19"/>
      <c r="H738" s="19"/>
      <c r="I738" s="19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19"/>
      <c r="G739" s="19"/>
      <c r="H739" s="19"/>
      <c r="I739" s="19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19"/>
      <c r="G740" s="19"/>
      <c r="H740" s="19"/>
      <c r="I740" s="1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19"/>
      <c r="G741" s="19"/>
      <c r="H741" s="19"/>
      <c r="I741" s="1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19"/>
      <c r="G742" s="19"/>
      <c r="H742" s="19"/>
      <c r="I742" s="1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19"/>
      <c r="G743" s="19"/>
      <c r="H743" s="19"/>
      <c r="I743" s="1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19"/>
      <c r="G744" s="19"/>
      <c r="H744" s="19"/>
      <c r="I744" s="1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19"/>
      <c r="G745" s="19"/>
      <c r="H745" s="19"/>
      <c r="I745" s="1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19"/>
      <c r="G746" s="19"/>
      <c r="H746" s="19"/>
      <c r="I746" s="1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19"/>
      <c r="G747" s="19"/>
      <c r="H747" s="19"/>
      <c r="I747" s="1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19"/>
      <c r="G748" s="19"/>
      <c r="H748" s="19"/>
      <c r="I748" s="1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19"/>
      <c r="G749" s="19"/>
      <c r="H749" s="19"/>
      <c r="I749" s="1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19"/>
      <c r="G750" s="19"/>
      <c r="H750" s="19"/>
      <c r="I750" s="1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19"/>
      <c r="G751" s="19"/>
      <c r="H751" s="19"/>
      <c r="I751" s="1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19"/>
      <c r="G752" s="19"/>
      <c r="H752" s="19"/>
      <c r="I752" s="1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19"/>
      <c r="G753" s="19"/>
      <c r="H753" s="19"/>
      <c r="I753" s="1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19"/>
      <c r="G754" s="19"/>
      <c r="H754" s="19"/>
      <c r="I754" s="1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19"/>
      <c r="G755" s="19"/>
      <c r="H755" s="19"/>
      <c r="I755" s="1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19"/>
      <c r="G756" s="19"/>
      <c r="H756" s="19"/>
      <c r="I756" s="19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19"/>
      <c r="G757" s="19"/>
      <c r="H757" s="19"/>
      <c r="I757" s="19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19"/>
      <c r="G758" s="19"/>
      <c r="H758" s="19"/>
      <c r="I758" s="19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19"/>
      <c r="G759" s="19"/>
      <c r="H759" s="19"/>
      <c r="I759" s="19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19"/>
      <c r="G760" s="19"/>
      <c r="H760" s="19"/>
      <c r="I760" s="19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19"/>
      <c r="G761" s="19"/>
      <c r="H761" s="19"/>
      <c r="I761" s="19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19"/>
      <c r="G762" s="19"/>
      <c r="H762" s="19"/>
      <c r="I762" s="19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19"/>
      <c r="G763" s="19"/>
      <c r="H763" s="19"/>
      <c r="I763" s="19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19"/>
      <c r="G764" s="19"/>
      <c r="H764" s="19"/>
      <c r="I764" s="19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19"/>
      <c r="G765" s="19"/>
      <c r="H765" s="19"/>
      <c r="I765" s="19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19"/>
      <c r="G766" s="19"/>
      <c r="H766" s="19"/>
      <c r="I766" s="19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19"/>
      <c r="G767" s="19"/>
      <c r="H767" s="19"/>
      <c r="I767" s="19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19"/>
      <c r="G768" s="19"/>
      <c r="H768" s="19"/>
      <c r="I768" s="19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19"/>
      <c r="G769" s="19"/>
      <c r="H769" s="19"/>
      <c r="I769" s="19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19"/>
      <c r="G770" s="19"/>
      <c r="H770" s="19"/>
      <c r="I770" s="19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19"/>
      <c r="G771" s="19"/>
      <c r="H771" s="19"/>
      <c r="I771" s="19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19"/>
      <c r="G772" s="19"/>
      <c r="H772" s="19"/>
      <c r="I772" s="19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19"/>
      <c r="G773" s="19"/>
      <c r="H773" s="19"/>
      <c r="I773" s="19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19"/>
      <c r="G774" s="19"/>
      <c r="H774" s="19"/>
      <c r="I774" s="19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19"/>
      <c r="G775" s="19"/>
      <c r="H775" s="19"/>
      <c r="I775" s="19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19"/>
      <c r="G776" s="19"/>
      <c r="H776" s="19"/>
      <c r="I776" s="19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19"/>
      <c r="G777" s="19"/>
      <c r="H777" s="19"/>
      <c r="I777" s="19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19"/>
      <c r="G778" s="19"/>
      <c r="H778" s="19"/>
      <c r="I778" s="19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19"/>
      <c r="G779" s="19"/>
      <c r="H779" s="19"/>
      <c r="I779" s="19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19"/>
      <c r="G780" s="19"/>
      <c r="H780" s="19"/>
      <c r="I780" s="19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19"/>
      <c r="G781" s="19"/>
      <c r="H781" s="19"/>
      <c r="I781" s="19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19"/>
      <c r="G782" s="19"/>
      <c r="H782" s="19"/>
      <c r="I782" s="19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19"/>
      <c r="G783" s="19"/>
      <c r="H783" s="19"/>
      <c r="I783" s="19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19"/>
      <c r="G784" s="19"/>
      <c r="H784" s="19"/>
      <c r="I784" s="19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19"/>
      <c r="G785" s="19"/>
      <c r="H785" s="19"/>
      <c r="I785" s="19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19"/>
      <c r="G786" s="19"/>
      <c r="H786" s="19"/>
      <c r="I786" s="19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19"/>
      <c r="G787" s="19"/>
      <c r="H787" s="19"/>
      <c r="I787" s="19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19"/>
      <c r="G788" s="19"/>
      <c r="H788" s="19"/>
      <c r="I788" s="19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19"/>
      <c r="G789" s="19"/>
      <c r="H789" s="19"/>
      <c r="I789" s="19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19"/>
      <c r="G790" s="19"/>
      <c r="H790" s="19"/>
      <c r="I790" s="19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19"/>
      <c r="G791" s="19"/>
      <c r="H791" s="19"/>
      <c r="I791" s="19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19"/>
      <c r="G792" s="19"/>
      <c r="H792" s="19"/>
      <c r="I792" s="19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19"/>
      <c r="G793" s="19"/>
      <c r="H793" s="19"/>
      <c r="I793" s="19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19"/>
      <c r="G794" s="19"/>
      <c r="H794" s="19"/>
      <c r="I794" s="19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19"/>
      <c r="G795" s="19"/>
      <c r="H795" s="19"/>
      <c r="I795" s="19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19"/>
      <c r="G796" s="19"/>
      <c r="H796" s="19"/>
      <c r="I796" s="19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19"/>
      <c r="G797" s="19"/>
      <c r="H797" s="19"/>
      <c r="I797" s="19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19"/>
      <c r="G798" s="19"/>
      <c r="H798" s="19"/>
      <c r="I798" s="19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19"/>
      <c r="G799" s="19"/>
      <c r="H799" s="19"/>
      <c r="I799" s="19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19"/>
      <c r="G800" s="19"/>
      <c r="H800" s="19"/>
      <c r="I800" s="19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19"/>
      <c r="G801" s="19"/>
      <c r="H801" s="19"/>
      <c r="I801" s="19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19"/>
      <c r="G802" s="19"/>
      <c r="H802" s="19"/>
      <c r="I802" s="19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19"/>
      <c r="G803" s="19"/>
      <c r="H803" s="19"/>
      <c r="I803" s="19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19"/>
      <c r="G804" s="19"/>
      <c r="H804" s="19"/>
      <c r="I804" s="19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19"/>
      <c r="G805" s="19"/>
      <c r="H805" s="19"/>
      <c r="I805" s="19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19"/>
      <c r="G806" s="19"/>
      <c r="H806" s="19"/>
      <c r="I806" s="19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19"/>
      <c r="G807" s="19"/>
      <c r="H807" s="19"/>
      <c r="I807" s="19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19"/>
      <c r="G808" s="19"/>
      <c r="H808" s="19"/>
      <c r="I808" s="19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19"/>
      <c r="G809" s="19"/>
      <c r="H809" s="19"/>
      <c r="I809" s="19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19"/>
      <c r="G810" s="19"/>
      <c r="H810" s="19"/>
      <c r="I810" s="19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19"/>
      <c r="G811" s="19"/>
      <c r="H811" s="19"/>
      <c r="I811" s="19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19"/>
      <c r="G812" s="19"/>
      <c r="H812" s="19"/>
      <c r="I812" s="19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19"/>
      <c r="G813" s="19"/>
      <c r="H813" s="19"/>
      <c r="I813" s="19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19"/>
      <c r="G814" s="19"/>
      <c r="H814" s="19"/>
      <c r="I814" s="19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19"/>
      <c r="G815" s="19"/>
      <c r="H815" s="19"/>
      <c r="I815" s="19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19"/>
      <c r="G816" s="19"/>
      <c r="H816" s="19"/>
      <c r="I816" s="19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19"/>
      <c r="G817" s="19"/>
      <c r="H817" s="19"/>
      <c r="I817" s="19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19"/>
      <c r="G818" s="19"/>
      <c r="H818" s="19"/>
      <c r="I818" s="19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19"/>
      <c r="G819" s="19"/>
      <c r="H819" s="19"/>
      <c r="I819" s="19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19"/>
      <c r="G820" s="19"/>
      <c r="H820" s="19"/>
      <c r="I820" s="19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19"/>
      <c r="G821" s="19"/>
      <c r="H821" s="19"/>
      <c r="I821" s="19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19"/>
      <c r="G822" s="19"/>
      <c r="H822" s="19"/>
      <c r="I822" s="19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19"/>
      <c r="G823" s="19"/>
      <c r="H823" s="19"/>
      <c r="I823" s="19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19"/>
      <c r="G824" s="19"/>
      <c r="H824" s="19"/>
      <c r="I824" s="19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19"/>
      <c r="G825" s="19"/>
      <c r="H825" s="19"/>
      <c r="I825" s="19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19"/>
      <c r="G826" s="19"/>
      <c r="H826" s="19"/>
      <c r="I826" s="19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19"/>
      <c r="G827" s="19"/>
      <c r="H827" s="19"/>
      <c r="I827" s="19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19"/>
      <c r="G828" s="19"/>
      <c r="H828" s="19"/>
      <c r="I828" s="19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19"/>
      <c r="G829" s="19"/>
      <c r="H829" s="19"/>
      <c r="I829" s="19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19"/>
      <c r="G830" s="19"/>
      <c r="H830" s="19"/>
      <c r="I830" s="19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19"/>
      <c r="G831" s="19"/>
      <c r="H831" s="19"/>
      <c r="I831" s="19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19"/>
      <c r="G832" s="19"/>
      <c r="H832" s="19"/>
      <c r="I832" s="19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19"/>
      <c r="G833" s="19"/>
      <c r="H833" s="19"/>
      <c r="I833" s="19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19"/>
      <c r="G834" s="19"/>
      <c r="H834" s="19"/>
      <c r="I834" s="19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19"/>
      <c r="G835" s="19"/>
      <c r="H835" s="19"/>
      <c r="I835" s="19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19"/>
      <c r="G836" s="19"/>
      <c r="H836" s="19"/>
      <c r="I836" s="19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19"/>
      <c r="G837" s="19"/>
      <c r="H837" s="19"/>
      <c r="I837" s="19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19"/>
      <c r="G838" s="19"/>
      <c r="H838" s="19"/>
      <c r="I838" s="19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19"/>
      <c r="G839" s="19"/>
      <c r="H839" s="19"/>
      <c r="I839" s="19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19"/>
      <c r="G840" s="19"/>
      <c r="H840" s="19"/>
      <c r="I840" s="19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19"/>
      <c r="G841" s="19"/>
      <c r="H841" s="19"/>
      <c r="I841" s="19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19"/>
      <c r="G842" s="19"/>
      <c r="H842" s="19"/>
      <c r="I842" s="19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19"/>
      <c r="G843" s="19"/>
      <c r="H843" s="19"/>
      <c r="I843" s="19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19"/>
      <c r="G844" s="19"/>
      <c r="H844" s="19"/>
      <c r="I844" s="19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19"/>
      <c r="G845" s="19"/>
      <c r="H845" s="19"/>
      <c r="I845" s="19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19"/>
      <c r="G846" s="19"/>
      <c r="H846" s="19"/>
      <c r="I846" s="19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19"/>
      <c r="G847" s="19"/>
      <c r="H847" s="19"/>
      <c r="I847" s="19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19"/>
      <c r="G848" s="19"/>
      <c r="H848" s="19"/>
      <c r="I848" s="19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19"/>
      <c r="G849" s="19"/>
      <c r="H849" s="19"/>
      <c r="I849" s="19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19"/>
      <c r="G850" s="19"/>
      <c r="H850" s="19"/>
      <c r="I850" s="19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19"/>
      <c r="G851" s="19"/>
      <c r="H851" s="19"/>
      <c r="I851" s="19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19"/>
      <c r="G852" s="19"/>
      <c r="H852" s="19"/>
      <c r="I852" s="19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19"/>
      <c r="G853" s="19"/>
      <c r="H853" s="19"/>
      <c r="I853" s="19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19"/>
      <c r="G854" s="19"/>
      <c r="H854" s="19"/>
      <c r="I854" s="19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19"/>
      <c r="G855" s="19"/>
      <c r="H855" s="19"/>
      <c r="I855" s="19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19"/>
      <c r="G856" s="19"/>
      <c r="H856" s="19"/>
      <c r="I856" s="19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19"/>
      <c r="G857" s="19"/>
      <c r="H857" s="19"/>
      <c r="I857" s="19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19"/>
      <c r="G858" s="19"/>
      <c r="H858" s="19"/>
      <c r="I858" s="19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19"/>
      <c r="G859" s="19"/>
      <c r="H859" s="19"/>
      <c r="I859" s="19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19"/>
      <c r="G860" s="19"/>
      <c r="H860" s="19"/>
      <c r="I860" s="19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19"/>
      <c r="G861" s="19"/>
      <c r="H861" s="19"/>
      <c r="I861" s="19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19"/>
      <c r="G862" s="19"/>
      <c r="H862" s="19"/>
      <c r="I862" s="19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19"/>
      <c r="G863" s="19"/>
      <c r="H863" s="19"/>
      <c r="I863" s="19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19"/>
      <c r="G864" s="19"/>
      <c r="H864" s="19"/>
      <c r="I864" s="19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19"/>
      <c r="G865" s="19"/>
      <c r="H865" s="19"/>
      <c r="I865" s="19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19"/>
      <c r="G866" s="19"/>
      <c r="H866" s="19"/>
      <c r="I866" s="1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19"/>
      <c r="G867" s="19"/>
      <c r="H867" s="19"/>
      <c r="I867" s="1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19"/>
      <c r="G868" s="19"/>
      <c r="H868" s="19"/>
      <c r="I868" s="1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19"/>
      <c r="G869" s="19"/>
      <c r="H869" s="19"/>
      <c r="I869" s="1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19"/>
      <c r="G870" s="19"/>
      <c r="H870" s="19"/>
      <c r="I870" s="1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19"/>
      <c r="G871" s="19"/>
      <c r="H871" s="19"/>
      <c r="I871" s="1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19"/>
      <c r="G872" s="19"/>
      <c r="H872" s="19"/>
      <c r="I872" s="1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19"/>
      <c r="G873" s="19"/>
      <c r="H873" s="19"/>
      <c r="I873" s="1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19"/>
      <c r="G874" s="19"/>
      <c r="H874" s="19"/>
      <c r="I874" s="1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19"/>
      <c r="G875" s="19"/>
      <c r="H875" s="19"/>
      <c r="I875" s="1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19"/>
      <c r="G876" s="19"/>
      <c r="H876" s="19"/>
      <c r="I876" s="1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19"/>
      <c r="G877" s="19"/>
      <c r="H877" s="19"/>
      <c r="I877" s="19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19"/>
      <c r="G878" s="19"/>
      <c r="H878" s="19"/>
      <c r="I878" s="19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19"/>
      <c r="G879" s="19"/>
      <c r="H879" s="19"/>
      <c r="I879" s="19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19"/>
      <c r="G880" s="19"/>
      <c r="H880" s="19"/>
      <c r="I880" s="19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19"/>
      <c r="G881" s="19"/>
      <c r="H881" s="19"/>
      <c r="I881" s="19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19"/>
      <c r="G882" s="19"/>
      <c r="H882" s="19"/>
      <c r="I882" s="19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19"/>
      <c r="G883" s="19"/>
      <c r="H883" s="19"/>
      <c r="I883" s="19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19"/>
      <c r="G884" s="19"/>
      <c r="H884" s="19"/>
      <c r="I884" s="19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19"/>
      <c r="G885" s="19"/>
      <c r="H885" s="19"/>
      <c r="I885" s="19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19"/>
      <c r="G886" s="19"/>
      <c r="H886" s="19"/>
      <c r="I886" s="19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19"/>
      <c r="G887" s="19"/>
      <c r="H887" s="19"/>
      <c r="I887" s="19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19"/>
      <c r="G888" s="19"/>
      <c r="H888" s="19"/>
      <c r="I888" s="19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19"/>
      <c r="G889" s="19"/>
      <c r="H889" s="19"/>
      <c r="I889" s="19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19"/>
      <c r="G890" s="19"/>
      <c r="H890" s="19"/>
      <c r="I890" s="19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19"/>
      <c r="G891" s="19"/>
      <c r="H891" s="19"/>
      <c r="I891" s="19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19"/>
      <c r="G892" s="19"/>
      <c r="H892" s="19"/>
      <c r="I892" s="19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19"/>
      <c r="G893" s="19"/>
      <c r="H893" s="19"/>
      <c r="I893" s="19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19"/>
      <c r="G894" s="19"/>
      <c r="H894" s="19"/>
      <c r="I894" s="19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19"/>
      <c r="G895" s="19"/>
      <c r="H895" s="19"/>
      <c r="I895" s="19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19"/>
      <c r="G896" s="19"/>
      <c r="H896" s="19"/>
      <c r="I896" s="19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19"/>
      <c r="G897" s="19"/>
      <c r="H897" s="19"/>
      <c r="I897" s="19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19"/>
      <c r="G898" s="19"/>
      <c r="H898" s="19"/>
      <c r="I898" s="19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19"/>
      <c r="G899" s="19"/>
      <c r="H899" s="19"/>
      <c r="I899" s="19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19"/>
      <c r="G900" s="19"/>
      <c r="H900" s="19"/>
      <c r="I900" s="19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19"/>
      <c r="G901" s="19"/>
      <c r="H901" s="19"/>
      <c r="I901" s="19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19"/>
      <c r="G902" s="19"/>
      <c r="H902" s="19"/>
      <c r="I902" s="19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19"/>
      <c r="G903" s="19"/>
      <c r="H903" s="19"/>
      <c r="I903" s="19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19"/>
      <c r="G904" s="19"/>
      <c r="H904" s="19"/>
      <c r="I904" s="19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19"/>
      <c r="G905" s="19"/>
      <c r="H905" s="19"/>
      <c r="I905" s="19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19"/>
      <c r="G906" s="19"/>
      <c r="H906" s="19"/>
      <c r="I906" s="19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19"/>
      <c r="G907" s="19"/>
      <c r="H907" s="19"/>
      <c r="I907" s="19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19"/>
      <c r="G908" s="19"/>
      <c r="H908" s="19"/>
      <c r="I908" s="19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19"/>
      <c r="G909" s="19"/>
      <c r="H909" s="19"/>
      <c r="I909" s="19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19"/>
      <c r="G910" s="19"/>
      <c r="H910" s="19"/>
      <c r="I910" s="19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19"/>
      <c r="G911" s="19"/>
      <c r="H911" s="19"/>
      <c r="I911" s="19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19"/>
      <c r="G912" s="19"/>
      <c r="H912" s="19"/>
      <c r="I912" s="19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19"/>
      <c r="G913" s="19"/>
      <c r="H913" s="19"/>
      <c r="I913" s="19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19"/>
      <c r="G914" s="19"/>
      <c r="H914" s="19"/>
      <c r="I914" s="19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19"/>
      <c r="G915" s="19"/>
      <c r="H915" s="19"/>
      <c r="I915" s="19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19"/>
      <c r="G916" s="19"/>
      <c r="H916" s="19"/>
      <c r="I916" s="19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19"/>
      <c r="G917" s="19"/>
      <c r="H917" s="19"/>
      <c r="I917" s="19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19"/>
      <c r="G918" s="19"/>
      <c r="H918" s="19"/>
      <c r="I918" s="19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19"/>
      <c r="G919" s="19"/>
      <c r="H919" s="19"/>
      <c r="I919" s="19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19"/>
      <c r="G920" s="19"/>
      <c r="H920" s="19"/>
      <c r="I920" s="19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19"/>
      <c r="G921" s="19"/>
      <c r="H921" s="19"/>
      <c r="I921" s="19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19"/>
      <c r="G922" s="19"/>
      <c r="H922" s="19"/>
      <c r="I922" s="19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19"/>
      <c r="G923" s="19"/>
      <c r="H923" s="19"/>
      <c r="I923" s="19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19"/>
      <c r="G924" s="19"/>
      <c r="H924" s="19"/>
      <c r="I924" s="19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19"/>
      <c r="G925" s="19"/>
      <c r="H925" s="19"/>
      <c r="I925" s="19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19"/>
      <c r="G926" s="19"/>
      <c r="H926" s="19"/>
      <c r="I926" s="19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19"/>
      <c r="G927" s="19"/>
      <c r="H927" s="19"/>
      <c r="I927" s="19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19"/>
      <c r="G928" s="19"/>
      <c r="H928" s="19"/>
      <c r="I928" s="19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19"/>
      <c r="G929" s="19"/>
      <c r="H929" s="19"/>
      <c r="I929" s="19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19"/>
      <c r="G930" s="19"/>
      <c r="H930" s="19"/>
      <c r="I930" s="19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19"/>
      <c r="G931" s="19"/>
      <c r="H931" s="19"/>
      <c r="I931" s="19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19"/>
      <c r="G932" s="19"/>
      <c r="H932" s="19"/>
      <c r="I932" s="19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19"/>
      <c r="G933" s="19"/>
      <c r="H933" s="19"/>
      <c r="I933" s="19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19"/>
      <c r="G934" s="19"/>
      <c r="H934" s="19"/>
      <c r="I934" s="19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19"/>
      <c r="G935" s="19"/>
      <c r="H935" s="19"/>
      <c r="I935" s="19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19"/>
      <c r="G936" s="19"/>
      <c r="H936" s="19"/>
      <c r="I936" s="19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19"/>
      <c r="G937" s="19"/>
      <c r="H937" s="19"/>
      <c r="I937" s="19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19"/>
      <c r="G938" s="19"/>
      <c r="H938" s="19"/>
      <c r="I938" s="19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19"/>
      <c r="G939" s="19"/>
      <c r="H939" s="19"/>
      <c r="I939" s="19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19"/>
      <c r="G940" s="19"/>
      <c r="H940" s="19"/>
      <c r="I940" s="19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19"/>
      <c r="G941" s="19"/>
      <c r="H941" s="19"/>
      <c r="I941" s="19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19"/>
      <c r="G942" s="19"/>
      <c r="H942" s="19"/>
      <c r="I942" s="19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19"/>
      <c r="G943" s="19"/>
      <c r="H943" s="19"/>
      <c r="I943" s="19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19"/>
      <c r="G944" s="19"/>
      <c r="H944" s="19"/>
      <c r="I944" s="19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19"/>
      <c r="G945" s="19"/>
      <c r="H945" s="19"/>
      <c r="I945" s="19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19"/>
      <c r="G946" s="19"/>
      <c r="H946" s="19"/>
      <c r="I946" s="19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19"/>
      <c r="G947" s="19"/>
      <c r="H947" s="19"/>
      <c r="I947" s="19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19"/>
      <c r="G948" s="19"/>
      <c r="H948" s="19"/>
      <c r="I948" s="19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19"/>
      <c r="G949" s="19"/>
      <c r="H949" s="19"/>
      <c r="I949" s="19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19"/>
      <c r="G950" s="19"/>
      <c r="H950" s="19"/>
      <c r="I950" s="19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19"/>
      <c r="G951" s="19"/>
      <c r="H951" s="19"/>
      <c r="I951" s="19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19"/>
      <c r="G952" s="19"/>
      <c r="H952" s="19"/>
      <c r="I952" s="19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19"/>
      <c r="G953" s="19"/>
      <c r="H953" s="19"/>
      <c r="I953" s="19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19"/>
      <c r="G954" s="19"/>
      <c r="H954" s="19"/>
      <c r="I954" s="19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19"/>
      <c r="G955" s="19"/>
      <c r="H955" s="19"/>
      <c r="I955" s="19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19"/>
      <c r="G956" s="19"/>
      <c r="H956" s="19"/>
      <c r="I956" s="19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19"/>
      <c r="G957" s="19"/>
      <c r="H957" s="19"/>
      <c r="I957" s="19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19"/>
      <c r="G958" s="19"/>
      <c r="H958" s="19"/>
      <c r="I958" s="19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19"/>
      <c r="G959" s="19"/>
      <c r="H959" s="19"/>
      <c r="I959" s="19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19"/>
      <c r="G960" s="19"/>
      <c r="H960" s="19"/>
      <c r="I960" s="19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19"/>
      <c r="G961" s="19"/>
      <c r="H961" s="19"/>
      <c r="I961" s="19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19"/>
      <c r="G962" s="19"/>
      <c r="H962" s="19"/>
      <c r="I962" s="19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19"/>
      <c r="G963" s="19"/>
      <c r="H963" s="19"/>
      <c r="I963" s="19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19"/>
      <c r="G964" s="19"/>
      <c r="H964" s="19"/>
      <c r="I964" s="19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19"/>
      <c r="G965" s="19"/>
      <c r="H965" s="19"/>
      <c r="I965" s="19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19"/>
      <c r="G966" s="19"/>
      <c r="H966" s="19"/>
      <c r="I966" s="19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19"/>
      <c r="G967" s="19"/>
      <c r="H967" s="19"/>
      <c r="I967" s="19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19"/>
      <c r="G968" s="19"/>
      <c r="H968" s="19"/>
      <c r="I968" s="19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19"/>
      <c r="G969" s="19"/>
      <c r="H969" s="19"/>
      <c r="I969" s="19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19"/>
      <c r="G970" s="19"/>
      <c r="H970" s="19"/>
      <c r="I970" s="19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19"/>
      <c r="G971" s="19"/>
      <c r="H971" s="19"/>
      <c r="I971" s="19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19"/>
      <c r="G972" s="19"/>
      <c r="H972" s="19"/>
      <c r="I972" s="19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19"/>
      <c r="G973" s="19"/>
      <c r="H973" s="19"/>
      <c r="I973" s="19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19"/>
      <c r="G974" s="19"/>
      <c r="H974" s="19"/>
      <c r="I974" s="19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19"/>
      <c r="G975" s="19"/>
      <c r="H975" s="19"/>
      <c r="I975" s="19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19"/>
      <c r="G976" s="19"/>
      <c r="H976" s="19"/>
      <c r="I976" s="19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19"/>
      <c r="G977" s="19"/>
      <c r="H977" s="19"/>
      <c r="I977" s="19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19"/>
      <c r="G978" s="19"/>
      <c r="H978" s="19"/>
      <c r="I978" s="19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19"/>
      <c r="G979" s="19"/>
      <c r="H979" s="19"/>
      <c r="I979" s="19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19"/>
      <c r="G980" s="19"/>
      <c r="H980" s="19"/>
      <c r="I980" s="19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19"/>
      <c r="G981" s="19"/>
      <c r="H981" s="19"/>
      <c r="I981" s="19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19"/>
      <c r="G982" s="19"/>
      <c r="H982" s="19"/>
      <c r="I982" s="19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19"/>
      <c r="G983" s="19"/>
      <c r="H983" s="19"/>
      <c r="I983" s="19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19"/>
      <c r="G984" s="19"/>
      <c r="H984" s="19"/>
      <c r="I984" s="19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19"/>
      <c r="G985" s="19"/>
      <c r="H985" s="19"/>
      <c r="I985" s="19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19"/>
      <c r="G986" s="19"/>
      <c r="H986" s="19"/>
      <c r="I986" s="19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19"/>
      <c r="G987" s="19"/>
      <c r="H987" s="19"/>
      <c r="I987" s="19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19"/>
      <c r="G988" s="19"/>
      <c r="H988" s="19"/>
      <c r="I988" s="19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19"/>
      <c r="G989" s="19"/>
      <c r="H989" s="19"/>
      <c r="I989" s="19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19"/>
      <c r="G990" s="19"/>
      <c r="H990" s="19"/>
      <c r="I990" s="19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19"/>
      <c r="G991" s="19"/>
      <c r="H991" s="19"/>
      <c r="I991" s="19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19"/>
      <c r="G992" s="19"/>
      <c r="H992" s="19"/>
      <c r="I992" s="19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19"/>
      <c r="G993" s="19"/>
      <c r="H993" s="19"/>
      <c r="I993" s="19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19"/>
      <c r="G994" s="19"/>
      <c r="H994" s="19"/>
      <c r="I994" s="19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19"/>
      <c r="G995" s="19"/>
      <c r="H995" s="19"/>
      <c r="I995" s="19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19"/>
      <c r="G996" s="19"/>
      <c r="H996" s="19"/>
      <c r="I996" s="19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19"/>
      <c r="G997" s="19"/>
      <c r="H997" s="19"/>
      <c r="I997" s="19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19"/>
      <c r="G998" s="19"/>
      <c r="H998" s="19"/>
      <c r="I998" s="19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19"/>
      <c r="G999" s="19"/>
      <c r="H999" s="19"/>
      <c r="I999" s="19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19"/>
      <c r="G1000" s="19"/>
      <c r="H1000" s="19"/>
      <c r="I1000" s="19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">
    <mergeCell ref="J30:O30"/>
    <mergeCell ref="J31:O31"/>
    <mergeCell ref="J34:O34"/>
    <mergeCell ref="J40:O40"/>
    <mergeCell ref="J45:O45"/>
    <mergeCell ref="J47:O47"/>
    <mergeCell ref="F7:H7"/>
    <mergeCell ref="K7:O7"/>
    <mergeCell ref="P7:Q7"/>
    <mergeCell ref="J9:O9"/>
    <mergeCell ref="J15:O15"/>
    <mergeCell ref="J20:O20"/>
    <mergeCell ref="J22:O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1.14"/>
    <col customWidth="1" min="2" max="3" width="11.57"/>
    <col customWidth="1" min="4" max="4" width="13.71"/>
    <col customWidth="1" min="5" max="5" width="16.14"/>
    <col customWidth="1" min="6" max="9" width="11.57"/>
    <col customWidth="1" min="10" max="10" width="19.57"/>
    <col customWidth="1" min="11" max="17" width="11.57"/>
    <col customWidth="1" min="18" max="18" width="15.43"/>
    <col customWidth="1" min="19" max="26" width="11.57"/>
  </cols>
  <sheetData>
    <row r="1" ht="15.0" customHeight="1">
      <c r="A1" s="3" t="s">
        <v>136</v>
      </c>
      <c r="B1" s="18"/>
      <c r="C1" s="3"/>
      <c r="D1" s="3"/>
      <c r="E1" s="3"/>
      <c r="F1" s="3"/>
      <c r="G1" s="19"/>
      <c r="H1" s="19"/>
      <c r="I1" s="19"/>
      <c r="J1" s="1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3" t="s">
        <v>95</v>
      </c>
      <c r="B2" s="18"/>
      <c r="C2" s="3"/>
      <c r="D2" s="3"/>
      <c r="E2" s="3"/>
      <c r="F2" s="3"/>
      <c r="G2" s="19"/>
      <c r="H2" s="19"/>
      <c r="I2" s="19"/>
      <c r="J2" s="1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3" t="s">
        <v>137</v>
      </c>
      <c r="B3" s="18"/>
      <c r="C3" s="3"/>
      <c r="D3" s="3"/>
      <c r="E3" s="3"/>
      <c r="F3" s="3"/>
      <c r="G3" s="19"/>
      <c r="H3" s="19"/>
      <c r="I3" s="19"/>
      <c r="J3" s="1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19"/>
      <c r="H4" s="19"/>
      <c r="I4" s="19"/>
      <c r="J4" s="1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18"/>
      <c r="B5" s="18"/>
      <c r="C5" s="20" t="s">
        <v>99</v>
      </c>
      <c r="D5" s="21" t="s">
        <v>100</v>
      </c>
      <c r="E5" s="21" t="s">
        <v>101</v>
      </c>
      <c r="F5" s="19" t="s">
        <v>102</v>
      </c>
      <c r="G5" s="22" t="s">
        <v>103</v>
      </c>
      <c r="H5" s="23"/>
      <c r="I5" s="23"/>
      <c r="J5" s="19"/>
      <c r="K5" s="19"/>
      <c r="L5" s="49" t="s">
        <v>104</v>
      </c>
      <c r="M5" s="23"/>
      <c r="N5" s="23"/>
      <c r="O5" s="23"/>
      <c r="P5" s="23"/>
      <c r="Q5" s="24" t="s">
        <v>103</v>
      </c>
      <c r="R5" s="23"/>
      <c r="S5" s="3"/>
      <c r="T5" s="3"/>
      <c r="U5" s="3"/>
      <c r="V5" s="3"/>
      <c r="W5" s="3"/>
      <c r="X5" s="3"/>
      <c r="Y5" s="3"/>
      <c r="Z5" s="3"/>
    </row>
    <row r="6" ht="29.25" customHeight="1">
      <c r="A6" s="25" t="s">
        <v>14</v>
      </c>
      <c r="B6" s="26" t="s">
        <v>138</v>
      </c>
      <c r="C6" s="26" t="s">
        <v>107</v>
      </c>
      <c r="D6" s="25" t="s">
        <v>108</v>
      </c>
      <c r="E6" s="25" t="s">
        <v>109</v>
      </c>
      <c r="F6" s="27" t="s">
        <v>110</v>
      </c>
      <c r="G6" s="27" t="s">
        <v>111</v>
      </c>
      <c r="H6" s="27" t="s">
        <v>112</v>
      </c>
      <c r="I6" s="27" t="s">
        <v>113</v>
      </c>
      <c r="J6" s="27" t="s">
        <v>127</v>
      </c>
      <c r="K6" s="27" t="s">
        <v>115</v>
      </c>
      <c r="L6" s="27" t="s">
        <v>139</v>
      </c>
      <c r="M6" s="27" t="s">
        <v>117</v>
      </c>
      <c r="N6" s="27" t="s">
        <v>118</v>
      </c>
      <c r="O6" s="27" t="s">
        <v>119</v>
      </c>
      <c r="P6" s="27" t="s">
        <v>120</v>
      </c>
      <c r="Q6" s="28" t="s">
        <v>121</v>
      </c>
      <c r="R6" s="27" t="s">
        <v>140</v>
      </c>
      <c r="S6" s="29"/>
      <c r="T6" s="29"/>
      <c r="U6" s="29"/>
      <c r="V6" s="29"/>
      <c r="W6" s="29"/>
      <c r="X6" s="29"/>
      <c r="Y6" s="29"/>
      <c r="Z6" s="29"/>
    </row>
    <row r="7" ht="15.0" customHeight="1">
      <c r="A7" s="10" t="s">
        <v>22</v>
      </c>
      <c r="B7" s="50">
        <v>42052.0</v>
      </c>
      <c r="C7" s="15" t="s">
        <v>124</v>
      </c>
      <c r="D7" s="51">
        <v>1.172667643406128</v>
      </c>
      <c r="E7" s="51">
        <v>3.88333333333333</v>
      </c>
      <c r="F7" s="31">
        <v>4.7</v>
      </c>
      <c r="G7" s="31">
        <v>55.0</v>
      </c>
      <c r="H7" s="31">
        <v>26.2</v>
      </c>
      <c r="I7" s="31">
        <v>18.8</v>
      </c>
      <c r="J7" s="31" t="s">
        <v>141</v>
      </c>
      <c r="K7" s="31">
        <v>5.8</v>
      </c>
      <c r="L7" s="31">
        <v>26.0</v>
      </c>
      <c r="M7" s="31">
        <v>9.3</v>
      </c>
      <c r="N7" s="31">
        <v>7.4</v>
      </c>
      <c r="O7" s="31">
        <v>0.68</v>
      </c>
      <c r="P7" s="31">
        <v>0.17</v>
      </c>
      <c r="Q7" s="31">
        <v>2.6</v>
      </c>
      <c r="R7" s="31">
        <v>0.19</v>
      </c>
      <c r="S7" s="3"/>
      <c r="T7" s="3"/>
      <c r="U7" s="3"/>
      <c r="V7" s="3"/>
      <c r="W7" s="3"/>
      <c r="X7" s="3"/>
      <c r="Y7" s="3"/>
      <c r="Z7" s="3"/>
    </row>
    <row r="8" ht="15.0" customHeight="1">
      <c r="A8" s="16" t="s">
        <v>37</v>
      </c>
      <c r="B8" s="50">
        <v>42023.0</v>
      </c>
      <c r="C8" s="15" t="s">
        <v>124</v>
      </c>
      <c r="D8" s="51">
        <v>1.29</v>
      </c>
      <c r="E8" s="51">
        <v>7.8</v>
      </c>
      <c r="F8" s="31">
        <v>3.8</v>
      </c>
      <c r="G8" s="31">
        <v>36.2</v>
      </c>
      <c r="H8" s="31">
        <v>46.2</v>
      </c>
      <c r="I8" s="31">
        <v>17.5</v>
      </c>
      <c r="J8" s="31" t="s">
        <v>142</v>
      </c>
      <c r="K8" s="31">
        <v>5.3</v>
      </c>
      <c r="L8" s="31">
        <v>19.0</v>
      </c>
      <c r="M8" s="31">
        <v>5.9</v>
      </c>
      <c r="N8" s="31">
        <v>3.7</v>
      </c>
      <c r="O8" s="31">
        <v>0.56</v>
      </c>
      <c r="P8" s="31">
        <v>0.29</v>
      </c>
      <c r="Q8" s="31">
        <v>2.9</v>
      </c>
      <c r="R8" s="31">
        <v>0.24</v>
      </c>
      <c r="S8" s="3"/>
      <c r="T8" s="3"/>
      <c r="U8" s="3"/>
      <c r="V8" s="3"/>
      <c r="W8" s="3"/>
      <c r="X8" s="3"/>
      <c r="Y8" s="3"/>
      <c r="Z8" s="3"/>
    </row>
    <row r="9" ht="15.0" customHeight="1">
      <c r="A9" s="16" t="s">
        <v>41</v>
      </c>
      <c r="B9" s="50">
        <v>42023.0</v>
      </c>
      <c r="C9" s="15" t="s">
        <v>124</v>
      </c>
      <c r="D9" s="51">
        <v>1.47</v>
      </c>
      <c r="E9" s="51">
        <v>17.49</v>
      </c>
      <c r="F9" s="38">
        <v>3.2</v>
      </c>
      <c r="G9" s="38">
        <v>41.2</v>
      </c>
      <c r="H9" s="38">
        <v>38.8</v>
      </c>
      <c r="I9" s="38">
        <v>20.0</v>
      </c>
      <c r="J9" s="38" t="s">
        <v>142</v>
      </c>
      <c r="K9" s="38">
        <v>5.5</v>
      </c>
      <c r="L9" s="38">
        <v>16.0</v>
      </c>
      <c r="M9" s="38">
        <v>4.4</v>
      </c>
      <c r="N9" s="38">
        <v>4.3</v>
      </c>
      <c r="O9" s="38">
        <v>0.62</v>
      </c>
      <c r="P9" s="38">
        <v>0.47</v>
      </c>
      <c r="Q9" s="38">
        <v>2.0</v>
      </c>
      <c r="R9" s="38">
        <v>0.15</v>
      </c>
      <c r="S9" s="3"/>
      <c r="T9" s="3"/>
      <c r="U9" s="3"/>
      <c r="V9" s="3"/>
      <c r="W9" s="3"/>
      <c r="X9" s="3"/>
      <c r="Y9" s="3"/>
      <c r="Z9" s="3"/>
    </row>
    <row r="10" ht="15.0" customHeight="1">
      <c r="A10" s="16" t="s">
        <v>43</v>
      </c>
      <c r="B10" s="50" t="s">
        <v>23</v>
      </c>
      <c r="C10" s="15" t="s">
        <v>124</v>
      </c>
      <c r="D10" s="11" t="s">
        <v>23</v>
      </c>
      <c r="E10" s="51" t="s">
        <v>23</v>
      </c>
      <c r="F10" s="52" t="s">
        <v>23</v>
      </c>
      <c r="G10" s="53" t="s">
        <v>23</v>
      </c>
      <c r="H10" s="50" t="s">
        <v>23</v>
      </c>
      <c r="I10" s="50" t="s">
        <v>23</v>
      </c>
      <c r="J10" s="10" t="s">
        <v>23</v>
      </c>
      <c r="K10" s="52" t="s">
        <v>23</v>
      </c>
      <c r="L10" s="53" t="s">
        <v>23</v>
      </c>
      <c r="M10" s="50" t="s">
        <v>23</v>
      </c>
      <c r="N10" s="10" t="s">
        <v>23</v>
      </c>
      <c r="O10" s="52" t="s">
        <v>23</v>
      </c>
      <c r="P10" s="53" t="s">
        <v>23</v>
      </c>
      <c r="Q10" s="50" t="s">
        <v>23</v>
      </c>
      <c r="R10" s="50" t="s">
        <v>23</v>
      </c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 t="s">
        <v>45</v>
      </c>
      <c r="B11" s="50">
        <v>42023.0</v>
      </c>
      <c r="C11" s="15" t="s">
        <v>124</v>
      </c>
      <c r="D11" s="51">
        <v>1.07</v>
      </c>
      <c r="E11" s="51">
        <v>0.55</v>
      </c>
      <c r="F11" s="31">
        <v>4.5</v>
      </c>
      <c r="G11" s="31">
        <v>23.8</v>
      </c>
      <c r="H11" s="31">
        <v>41.2</v>
      </c>
      <c r="I11" s="31">
        <v>35.0</v>
      </c>
      <c r="J11" s="31" t="s">
        <v>143</v>
      </c>
      <c r="K11" s="31">
        <v>5.6</v>
      </c>
      <c r="L11" s="31">
        <v>43.0</v>
      </c>
      <c r="M11" s="31">
        <v>13.0</v>
      </c>
      <c r="N11" s="31">
        <v>12.0</v>
      </c>
      <c r="O11" s="31">
        <v>1.1</v>
      </c>
      <c r="P11" s="31">
        <v>0.47</v>
      </c>
      <c r="Q11" s="31">
        <v>3.6</v>
      </c>
      <c r="R11" s="31">
        <v>0.29</v>
      </c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 t="s">
        <v>46</v>
      </c>
      <c r="B12" s="50">
        <v>42023.0</v>
      </c>
      <c r="C12" s="15" t="s">
        <v>124</v>
      </c>
      <c r="D12" s="51">
        <v>1.38</v>
      </c>
      <c r="E12" s="51">
        <v>11.1966666666667</v>
      </c>
      <c r="F12" s="31">
        <v>2.8</v>
      </c>
      <c r="G12" s="31">
        <v>25.0</v>
      </c>
      <c r="H12" s="31">
        <v>40.0</v>
      </c>
      <c r="I12" s="31">
        <v>35.0</v>
      </c>
      <c r="J12" s="31" t="s">
        <v>143</v>
      </c>
      <c r="K12" s="31">
        <v>5.9</v>
      </c>
      <c r="L12" s="31">
        <v>34.0</v>
      </c>
      <c r="M12" s="31">
        <v>11.0</v>
      </c>
      <c r="N12" s="31">
        <v>9.1</v>
      </c>
      <c r="O12" s="31">
        <v>0.77</v>
      </c>
      <c r="P12" s="31">
        <v>0.58</v>
      </c>
      <c r="Q12" s="31">
        <v>3.3</v>
      </c>
      <c r="R12" s="31">
        <v>0.25</v>
      </c>
      <c r="S12" s="3"/>
      <c r="T12" s="3"/>
      <c r="U12" s="3"/>
      <c r="V12" s="3"/>
      <c r="W12" s="3"/>
      <c r="X12" s="3"/>
      <c r="Y12" s="3"/>
      <c r="Z12" s="3"/>
    </row>
    <row r="13" ht="15.0" customHeight="1">
      <c r="A13" s="10" t="s">
        <v>26</v>
      </c>
      <c r="B13" s="50">
        <v>42052.0</v>
      </c>
      <c r="C13" s="15" t="s">
        <v>124</v>
      </c>
      <c r="D13" s="51">
        <v>1.1025476803004586</v>
      </c>
      <c r="E13" s="51">
        <v>2.42666666666667</v>
      </c>
      <c r="F13" s="31">
        <v>9.6</v>
      </c>
      <c r="G13" s="31">
        <v>30.0</v>
      </c>
      <c r="H13" s="31">
        <v>35.0</v>
      </c>
      <c r="I13" s="31">
        <v>35.0</v>
      </c>
      <c r="J13" s="31" t="s">
        <v>143</v>
      </c>
      <c r="K13" s="31">
        <v>5.7</v>
      </c>
      <c r="L13" s="31">
        <v>45.0</v>
      </c>
      <c r="M13" s="31">
        <v>19.0</v>
      </c>
      <c r="N13" s="31">
        <v>10.0</v>
      </c>
      <c r="O13" s="31">
        <v>1.1</v>
      </c>
      <c r="P13" s="31">
        <v>0.22</v>
      </c>
      <c r="Q13" s="31">
        <v>4.6</v>
      </c>
      <c r="R13" s="31">
        <v>0.35</v>
      </c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 t="s">
        <v>48</v>
      </c>
      <c r="B14" s="50">
        <v>42023.0</v>
      </c>
      <c r="C14" s="15" t="s">
        <v>124</v>
      </c>
      <c r="D14" s="51">
        <v>1.19</v>
      </c>
      <c r="E14" s="51">
        <v>4.62</v>
      </c>
      <c r="F14" s="31">
        <v>11.0</v>
      </c>
      <c r="G14" s="31">
        <v>22.5</v>
      </c>
      <c r="H14" s="31">
        <v>36.2</v>
      </c>
      <c r="I14" s="31">
        <v>41.2</v>
      </c>
      <c r="J14" s="31" t="s">
        <v>113</v>
      </c>
      <c r="K14" s="31">
        <v>5.9</v>
      </c>
      <c r="L14" s="31">
        <v>44.0</v>
      </c>
      <c r="M14" s="31">
        <v>15.0</v>
      </c>
      <c r="N14" s="31">
        <v>12.0</v>
      </c>
      <c r="O14" s="31">
        <v>0.82</v>
      </c>
      <c r="P14" s="31">
        <v>0.56</v>
      </c>
      <c r="Q14" s="31">
        <v>3.1</v>
      </c>
      <c r="R14" s="31">
        <v>0.29</v>
      </c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 t="s">
        <v>50</v>
      </c>
      <c r="B15" s="50">
        <v>42023.0</v>
      </c>
      <c r="C15" s="15" t="s">
        <v>124</v>
      </c>
      <c r="D15" s="51">
        <v>1.03</v>
      </c>
      <c r="E15" s="51">
        <v>0.986666666666667</v>
      </c>
      <c r="F15" s="31">
        <v>3.5</v>
      </c>
      <c r="G15" s="31">
        <v>20.0</v>
      </c>
      <c r="H15" s="31">
        <v>43.8</v>
      </c>
      <c r="I15" s="31">
        <v>36.5</v>
      </c>
      <c r="J15" s="31" t="s">
        <v>143</v>
      </c>
      <c r="K15" s="31">
        <v>5.3</v>
      </c>
      <c r="L15" s="31">
        <v>33.0</v>
      </c>
      <c r="M15" s="31">
        <v>11.0</v>
      </c>
      <c r="N15" s="31">
        <v>8.8</v>
      </c>
      <c r="O15" s="31">
        <v>1.0</v>
      </c>
      <c r="P15" s="31">
        <v>0.86</v>
      </c>
      <c r="Q15" s="31">
        <v>3.7</v>
      </c>
      <c r="R15" s="31">
        <v>0.29</v>
      </c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 t="s">
        <v>52</v>
      </c>
      <c r="B16" s="50">
        <v>42023.0</v>
      </c>
      <c r="C16" s="15" t="s">
        <v>124</v>
      </c>
      <c r="D16" s="51">
        <v>1.16</v>
      </c>
      <c r="E16" s="51">
        <v>0.936666666666667</v>
      </c>
      <c r="F16" s="31">
        <v>8.3</v>
      </c>
      <c r="G16" s="31">
        <v>22.5</v>
      </c>
      <c r="H16" s="31">
        <v>42.5</v>
      </c>
      <c r="I16" s="31">
        <v>35.0</v>
      </c>
      <c r="J16" s="31" t="s">
        <v>143</v>
      </c>
      <c r="K16" s="31">
        <v>5.5</v>
      </c>
      <c r="L16" s="31">
        <v>33.0</v>
      </c>
      <c r="M16" s="31">
        <v>9.2</v>
      </c>
      <c r="N16" s="31">
        <v>6.3</v>
      </c>
      <c r="O16" s="31">
        <v>1.1</v>
      </c>
      <c r="P16" s="31">
        <v>0.31</v>
      </c>
      <c r="Q16" s="31">
        <v>4.5</v>
      </c>
      <c r="R16" s="31">
        <v>0.32</v>
      </c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 t="s">
        <v>54</v>
      </c>
      <c r="B17" s="50">
        <v>42023.0</v>
      </c>
      <c r="C17" s="15" t="s">
        <v>124</v>
      </c>
      <c r="D17" s="51">
        <v>0.91</v>
      </c>
      <c r="E17" s="51">
        <v>3.36</v>
      </c>
      <c r="F17" s="31">
        <v>34.0</v>
      </c>
      <c r="G17" s="31">
        <v>23.8</v>
      </c>
      <c r="H17" s="31">
        <v>37.5</v>
      </c>
      <c r="I17" s="31">
        <v>38.8</v>
      </c>
      <c r="J17" s="31" t="s">
        <v>143</v>
      </c>
      <c r="K17" s="31">
        <v>5.5</v>
      </c>
      <c r="L17" s="31">
        <v>47.0</v>
      </c>
      <c r="M17" s="31">
        <v>18.0</v>
      </c>
      <c r="N17" s="31">
        <v>10.0</v>
      </c>
      <c r="O17" s="31">
        <v>0.92</v>
      </c>
      <c r="P17" s="31">
        <v>0.51</v>
      </c>
      <c r="Q17" s="31">
        <v>5.0</v>
      </c>
      <c r="R17" s="31" t="s">
        <v>144</v>
      </c>
      <c r="S17" s="3"/>
      <c r="T17" s="3"/>
      <c r="U17" s="3"/>
      <c r="V17" s="3"/>
      <c r="W17" s="3"/>
      <c r="X17" s="3"/>
      <c r="Y17" s="3"/>
      <c r="Z17" s="3"/>
    </row>
    <row r="18" ht="15.0" customHeight="1">
      <c r="A18" s="10" t="s">
        <v>27</v>
      </c>
      <c r="B18" s="50">
        <v>42052.0</v>
      </c>
      <c r="C18" s="15" t="s">
        <v>124</v>
      </c>
      <c r="D18" s="51">
        <v>1.1361354311719194</v>
      </c>
      <c r="E18" s="51">
        <v>0.893333333333333</v>
      </c>
      <c r="F18" s="31">
        <v>11.0</v>
      </c>
      <c r="G18" s="31">
        <v>41.2</v>
      </c>
      <c r="H18" s="31">
        <v>30.0</v>
      </c>
      <c r="I18" s="31">
        <v>28.8</v>
      </c>
      <c r="J18" s="31" t="s">
        <v>143</v>
      </c>
      <c r="K18" s="31">
        <v>6.3</v>
      </c>
      <c r="L18" s="31">
        <v>46.0</v>
      </c>
      <c r="M18" s="31">
        <v>23.0</v>
      </c>
      <c r="N18" s="31">
        <v>10.0</v>
      </c>
      <c r="O18" s="31">
        <v>1.1</v>
      </c>
      <c r="P18" s="31">
        <v>0.22</v>
      </c>
      <c r="Q18" s="31">
        <v>3.5</v>
      </c>
      <c r="R18" s="31">
        <v>0.28</v>
      </c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 t="s">
        <v>55</v>
      </c>
      <c r="B19" s="50">
        <v>42023.0</v>
      </c>
      <c r="C19" s="15" t="s">
        <v>124</v>
      </c>
      <c r="D19" s="51">
        <v>1.19</v>
      </c>
      <c r="E19" s="51">
        <v>2.9</v>
      </c>
      <c r="F19" s="31">
        <v>10.0</v>
      </c>
      <c r="G19" s="31">
        <v>26.2</v>
      </c>
      <c r="H19" s="31">
        <v>40.0</v>
      </c>
      <c r="I19" s="31">
        <v>33.8</v>
      </c>
      <c r="J19" s="31" t="s">
        <v>143</v>
      </c>
      <c r="K19" s="31">
        <v>5.6</v>
      </c>
      <c r="L19" s="31">
        <v>32.0</v>
      </c>
      <c r="M19" s="31">
        <v>11.0</v>
      </c>
      <c r="N19" s="31">
        <v>5.1</v>
      </c>
      <c r="O19" s="31">
        <v>0.99</v>
      </c>
      <c r="P19" s="31">
        <v>0.35</v>
      </c>
      <c r="Q19" s="31">
        <v>3.8</v>
      </c>
      <c r="R19" s="31">
        <v>0.36</v>
      </c>
      <c r="S19" s="3"/>
      <c r="T19" s="3"/>
      <c r="U19" s="3"/>
      <c r="V19" s="3"/>
      <c r="W19" s="3"/>
      <c r="X19" s="3"/>
      <c r="Y19" s="3"/>
      <c r="Z19" s="3"/>
    </row>
    <row r="20" ht="15.0" customHeight="1">
      <c r="A20" s="10" t="s">
        <v>28</v>
      </c>
      <c r="B20" s="50">
        <v>42052.0</v>
      </c>
      <c r="C20" s="15" t="s">
        <v>124</v>
      </c>
      <c r="D20" s="11" t="s">
        <v>23</v>
      </c>
      <c r="E20" s="51">
        <v>0.363333333333333</v>
      </c>
      <c r="F20" s="31">
        <v>8.4</v>
      </c>
      <c r="G20" s="31" t="s">
        <v>144</v>
      </c>
      <c r="H20" s="31" t="s">
        <v>144</v>
      </c>
      <c r="I20" s="31" t="s">
        <v>144</v>
      </c>
      <c r="J20" s="31" t="s">
        <v>144</v>
      </c>
      <c r="K20" s="31">
        <v>6.1</v>
      </c>
      <c r="L20" s="31">
        <v>43.0</v>
      </c>
      <c r="M20" s="31">
        <v>17.0</v>
      </c>
      <c r="N20" s="31">
        <v>9.5</v>
      </c>
      <c r="O20" s="31">
        <v>1.2</v>
      </c>
      <c r="P20" s="31">
        <v>0.22</v>
      </c>
      <c r="Q20" s="31">
        <v>3.7</v>
      </c>
      <c r="R20" s="31">
        <v>0.34</v>
      </c>
      <c r="S20" s="3"/>
      <c r="T20" s="3"/>
      <c r="U20" s="3"/>
      <c r="V20" s="3"/>
      <c r="W20" s="3"/>
      <c r="X20" s="3"/>
      <c r="Y20" s="3"/>
      <c r="Z20" s="3"/>
    </row>
    <row r="21" ht="15.0" customHeight="1">
      <c r="A21" s="10" t="s">
        <v>58</v>
      </c>
      <c r="B21" s="50">
        <v>42052.0</v>
      </c>
      <c r="C21" s="15" t="s">
        <v>124</v>
      </c>
      <c r="D21" s="51">
        <v>1.24</v>
      </c>
      <c r="E21" s="51">
        <v>17.71</v>
      </c>
      <c r="F21" s="31">
        <v>6.6</v>
      </c>
      <c r="G21" s="31">
        <v>26.2</v>
      </c>
      <c r="H21" s="31">
        <v>37.5</v>
      </c>
      <c r="I21" s="31">
        <v>36.2</v>
      </c>
      <c r="J21" s="31" t="s">
        <v>143</v>
      </c>
      <c r="K21" s="31">
        <v>5.1</v>
      </c>
      <c r="L21" s="31">
        <v>27.0</v>
      </c>
      <c r="M21" s="31">
        <v>8.4</v>
      </c>
      <c r="N21" s="31">
        <v>4.7</v>
      </c>
      <c r="O21" s="31">
        <v>1.1</v>
      </c>
      <c r="P21" s="31">
        <v>0.14</v>
      </c>
      <c r="Q21" s="31">
        <v>3.2</v>
      </c>
      <c r="R21" s="31">
        <v>0.31</v>
      </c>
      <c r="S21" s="3"/>
      <c r="T21" s="3"/>
      <c r="U21" s="3"/>
      <c r="V21" s="3"/>
      <c r="W21" s="3"/>
      <c r="X21" s="3"/>
      <c r="Y21" s="3"/>
      <c r="Z21" s="3"/>
    </row>
    <row r="22" ht="15.0" customHeight="1">
      <c r="A22" s="16" t="s">
        <v>60</v>
      </c>
      <c r="B22" s="50">
        <v>42023.0</v>
      </c>
      <c r="C22" s="15" t="s">
        <v>124</v>
      </c>
      <c r="D22" s="51">
        <v>1.24</v>
      </c>
      <c r="E22" s="51">
        <v>0.4</v>
      </c>
      <c r="F22" s="31">
        <v>5.5</v>
      </c>
      <c r="G22" s="31">
        <v>23.8</v>
      </c>
      <c r="H22" s="31">
        <v>38.8</v>
      </c>
      <c r="I22" s="31">
        <v>37.5</v>
      </c>
      <c r="J22" s="31" t="s">
        <v>143</v>
      </c>
      <c r="K22" s="31">
        <v>5.6</v>
      </c>
      <c r="L22" s="31">
        <v>28.0</v>
      </c>
      <c r="M22" s="31">
        <v>11.0</v>
      </c>
      <c r="N22" s="31">
        <v>6.3</v>
      </c>
      <c r="O22" s="31">
        <v>0.72</v>
      </c>
      <c r="P22" s="31">
        <v>0.44</v>
      </c>
      <c r="Q22" s="31">
        <v>3.1</v>
      </c>
      <c r="R22" s="31">
        <v>0.3</v>
      </c>
      <c r="S22" s="3"/>
      <c r="T22" s="3"/>
      <c r="U22" s="3"/>
      <c r="V22" s="3"/>
      <c r="W22" s="3"/>
      <c r="X22" s="3"/>
      <c r="Y22" s="3"/>
      <c r="Z22" s="3"/>
    </row>
    <row r="23" ht="15.0" customHeight="1">
      <c r="A23" s="16" t="s">
        <v>62</v>
      </c>
      <c r="B23" s="50">
        <v>42023.0</v>
      </c>
      <c r="C23" s="15" t="s">
        <v>124</v>
      </c>
      <c r="D23" s="51">
        <v>1.12</v>
      </c>
      <c r="E23" s="51">
        <v>1.73333333333333</v>
      </c>
      <c r="F23" s="31">
        <v>12.0</v>
      </c>
      <c r="G23" s="31">
        <v>41.2</v>
      </c>
      <c r="H23" s="31">
        <v>27.5</v>
      </c>
      <c r="I23" s="31">
        <v>31.2</v>
      </c>
      <c r="J23" s="31" t="s">
        <v>143</v>
      </c>
      <c r="K23" s="31">
        <v>5.8</v>
      </c>
      <c r="L23" s="31">
        <v>39.0</v>
      </c>
      <c r="M23" s="31">
        <v>18.0</v>
      </c>
      <c r="N23" s="31">
        <v>8.0</v>
      </c>
      <c r="O23" s="31">
        <v>1.0</v>
      </c>
      <c r="P23" s="31">
        <v>0.26</v>
      </c>
      <c r="Q23" s="31">
        <v>4.3</v>
      </c>
      <c r="R23" s="31">
        <v>0.34</v>
      </c>
      <c r="S23" s="3"/>
      <c r="T23" s="3"/>
      <c r="U23" s="3"/>
      <c r="V23" s="3"/>
      <c r="W23" s="3"/>
      <c r="X23" s="3"/>
      <c r="Y23" s="3"/>
      <c r="Z23" s="3"/>
    </row>
    <row r="24" ht="15.0" customHeight="1">
      <c r="A24" s="16" t="s">
        <v>63</v>
      </c>
      <c r="B24" s="50">
        <v>42023.0</v>
      </c>
      <c r="C24" s="15" t="s">
        <v>124</v>
      </c>
      <c r="D24" s="51">
        <v>1.1</v>
      </c>
      <c r="E24" s="51">
        <v>3.33666666666667</v>
      </c>
      <c r="F24" s="31">
        <v>5.7</v>
      </c>
      <c r="G24" s="31">
        <v>28.8</v>
      </c>
      <c r="H24" s="31">
        <v>36.2</v>
      </c>
      <c r="I24" s="31">
        <v>35.0</v>
      </c>
      <c r="J24" s="31" t="s">
        <v>143</v>
      </c>
      <c r="K24" s="31">
        <v>5.9</v>
      </c>
      <c r="L24" s="31">
        <v>34.0</v>
      </c>
      <c r="M24" s="31">
        <v>13.0</v>
      </c>
      <c r="N24" s="31">
        <v>7.5</v>
      </c>
      <c r="O24" s="31">
        <v>1.0</v>
      </c>
      <c r="P24" s="31">
        <v>0.36</v>
      </c>
      <c r="Q24" s="31">
        <v>3.6</v>
      </c>
      <c r="R24" s="31">
        <v>0.27</v>
      </c>
      <c r="S24" s="3"/>
      <c r="T24" s="3"/>
      <c r="U24" s="3"/>
      <c r="V24" s="3"/>
      <c r="W24" s="3"/>
      <c r="X24" s="3"/>
      <c r="Y24" s="3"/>
      <c r="Z24" s="3"/>
    </row>
    <row r="25" ht="15.0" customHeight="1">
      <c r="A25" s="16" t="s">
        <v>65</v>
      </c>
      <c r="B25" s="50">
        <v>42023.0</v>
      </c>
      <c r="C25" s="15" t="s">
        <v>124</v>
      </c>
      <c r="D25" s="51">
        <v>0.97</v>
      </c>
      <c r="E25" s="51">
        <v>0.853333333333333</v>
      </c>
      <c r="F25" s="31">
        <v>28.0</v>
      </c>
      <c r="G25" s="31">
        <v>30.0</v>
      </c>
      <c r="H25" s="31">
        <v>35.0</v>
      </c>
      <c r="I25" s="31">
        <v>35.0</v>
      </c>
      <c r="J25" s="31" t="s">
        <v>143</v>
      </c>
      <c r="K25" s="31">
        <v>5.7</v>
      </c>
      <c r="L25" s="31">
        <v>48.0</v>
      </c>
      <c r="M25" s="31">
        <v>18.0</v>
      </c>
      <c r="N25" s="31">
        <v>5.9</v>
      </c>
      <c r="O25" s="31">
        <v>2.7</v>
      </c>
      <c r="P25" s="31" t="s">
        <v>145</v>
      </c>
      <c r="Q25" s="31">
        <v>7.9</v>
      </c>
      <c r="R25" s="31">
        <v>0.65</v>
      </c>
      <c r="S25" s="3"/>
      <c r="T25" s="3"/>
      <c r="U25" s="3"/>
      <c r="V25" s="3"/>
      <c r="W25" s="3"/>
      <c r="X25" s="3"/>
      <c r="Y25" s="3"/>
      <c r="Z25" s="3"/>
    </row>
    <row r="26" ht="15.0" customHeight="1">
      <c r="A26" s="10" t="s">
        <v>66</v>
      </c>
      <c r="B26" s="50">
        <v>42052.0</v>
      </c>
      <c r="C26" s="15" t="s">
        <v>124</v>
      </c>
      <c r="D26" s="51">
        <v>0.99</v>
      </c>
      <c r="E26" s="51">
        <v>0.34</v>
      </c>
      <c r="F26" s="31">
        <v>9.3</v>
      </c>
      <c r="G26" s="31">
        <v>20.0</v>
      </c>
      <c r="H26" s="31">
        <v>31.2</v>
      </c>
      <c r="I26" s="31">
        <v>48.8</v>
      </c>
      <c r="J26" s="31" t="s">
        <v>113</v>
      </c>
      <c r="K26" s="31">
        <v>5.9</v>
      </c>
      <c r="L26" s="31">
        <v>50.0</v>
      </c>
      <c r="M26" s="31">
        <v>23.0</v>
      </c>
      <c r="N26" s="31">
        <v>14.0</v>
      </c>
      <c r="O26" s="31">
        <v>0.82</v>
      </c>
      <c r="P26" s="31">
        <v>0.27</v>
      </c>
      <c r="Q26" s="31">
        <v>3.2</v>
      </c>
      <c r="R26" s="31">
        <v>0.33</v>
      </c>
      <c r="S26" s="3"/>
      <c r="T26" s="3"/>
      <c r="U26" s="3"/>
      <c r="V26" s="3"/>
      <c r="W26" s="3"/>
      <c r="X26" s="3"/>
      <c r="Y26" s="3"/>
      <c r="Z26" s="3"/>
    </row>
    <row r="27" ht="15.0" customHeight="1">
      <c r="A27" s="16" t="s">
        <v>67</v>
      </c>
      <c r="B27" s="50">
        <v>42023.0</v>
      </c>
      <c r="C27" s="15" t="s">
        <v>124</v>
      </c>
      <c r="D27" s="51">
        <v>1.28</v>
      </c>
      <c r="E27" s="51">
        <v>10.6833333333333</v>
      </c>
      <c r="F27" s="31">
        <v>11.0</v>
      </c>
      <c r="G27" s="31">
        <v>30.0</v>
      </c>
      <c r="H27" s="31">
        <v>35.0</v>
      </c>
      <c r="I27" s="31">
        <v>35.0</v>
      </c>
      <c r="J27" s="31" t="s">
        <v>143</v>
      </c>
      <c r="K27" s="31">
        <v>5.5</v>
      </c>
      <c r="L27" s="31">
        <v>33.0</v>
      </c>
      <c r="M27" s="31">
        <v>13.0</v>
      </c>
      <c r="N27" s="31">
        <v>8.5</v>
      </c>
      <c r="O27" s="31">
        <v>0.64</v>
      </c>
      <c r="P27" s="31">
        <v>0.41</v>
      </c>
      <c r="Q27" s="31">
        <v>2.7</v>
      </c>
      <c r="R27" s="31">
        <v>0.28</v>
      </c>
      <c r="S27" s="3"/>
      <c r="T27" s="3"/>
      <c r="U27" s="3"/>
      <c r="V27" s="3"/>
      <c r="W27" s="3"/>
      <c r="X27" s="3"/>
      <c r="Y27" s="3"/>
      <c r="Z27" s="3"/>
    </row>
    <row r="28" ht="15.0" customHeight="1">
      <c r="A28" s="10" t="s">
        <v>29</v>
      </c>
      <c r="B28" s="50">
        <v>42052.0</v>
      </c>
      <c r="C28" s="15" t="s">
        <v>124</v>
      </c>
      <c r="D28" s="11" t="s">
        <v>23</v>
      </c>
      <c r="E28" s="51">
        <v>0.476666666666667</v>
      </c>
      <c r="F28" s="31">
        <v>22.0</v>
      </c>
      <c r="G28" s="31" t="s">
        <v>144</v>
      </c>
      <c r="H28" s="31" t="s">
        <v>144</v>
      </c>
      <c r="I28" s="31" t="s">
        <v>144</v>
      </c>
      <c r="J28" s="31" t="s">
        <v>144</v>
      </c>
      <c r="K28" s="31">
        <v>5.8</v>
      </c>
      <c r="L28" s="31">
        <v>65.0</v>
      </c>
      <c r="M28" s="31">
        <v>23.0</v>
      </c>
      <c r="N28" s="31">
        <v>11.0</v>
      </c>
      <c r="O28" s="31">
        <v>2.0</v>
      </c>
      <c r="P28" s="31">
        <v>0.23</v>
      </c>
      <c r="Q28" s="31">
        <v>10.0</v>
      </c>
      <c r="R28" s="31">
        <v>0.61</v>
      </c>
      <c r="S28" s="3"/>
      <c r="T28" s="3"/>
      <c r="U28" s="3"/>
      <c r="V28" s="3"/>
      <c r="W28" s="3"/>
      <c r="X28" s="3"/>
      <c r="Y28" s="3"/>
      <c r="Z28" s="3"/>
    </row>
    <row r="29" ht="15.0" customHeight="1">
      <c r="A29" s="10" t="s">
        <v>31</v>
      </c>
      <c r="B29" s="50">
        <v>42052.0</v>
      </c>
      <c r="C29" s="15" t="s">
        <v>124</v>
      </c>
      <c r="D29" s="51">
        <v>1.0947829932911723</v>
      </c>
      <c r="E29" s="51">
        <v>0.803333333333333</v>
      </c>
      <c r="F29" s="31">
        <v>4.2</v>
      </c>
      <c r="G29" s="31">
        <v>27.5</v>
      </c>
      <c r="H29" s="31">
        <v>36.2</v>
      </c>
      <c r="I29" s="31">
        <v>36.2</v>
      </c>
      <c r="J29" s="31" t="s">
        <v>143</v>
      </c>
      <c r="K29" s="31">
        <v>5.6</v>
      </c>
      <c r="L29" s="31">
        <v>33.0</v>
      </c>
      <c r="M29" s="31">
        <v>9.8</v>
      </c>
      <c r="N29" s="31">
        <v>6.8</v>
      </c>
      <c r="O29" s="31">
        <v>1.7</v>
      </c>
      <c r="P29" s="31">
        <v>0.14</v>
      </c>
      <c r="Q29" s="31">
        <v>4.9</v>
      </c>
      <c r="R29" s="31">
        <v>0.4</v>
      </c>
      <c r="S29" s="3"/>
      <c r="T29" s="3"/>
      <c r="U29" s="3"/>
      <c r="V29" s="3"/>
      <c r="W29" s="3"/>
      <c r="X29" s="3"/>
      <c r="Y29" s="3"/>
      <c r="Z29" s="3"/>
    </row>
    <row r="30" ht="15.0" customHeight="1">
      <c r="A30" s="16" t="s">
        <v>69</v>
      </c>
      <c r="B30" s="50">
        <v>42023.0</v>
      </c>
      <c r="C30" s="15" t="s">
        <v>124</v>
      </c>
      <c r="D30" s="51">
        <v>1.03</v>
      </c>
      <c r="E30" s="51">
        <v>0.48</v>
      </c>
      <c r="F30" s="31">
        <v>8.7</v>
      </c>
      <c r="G30" s="31">
        <v>21.2</v>
      </c>
      <c r="H30" s="31">
        <v>36.2</v>
      </c>
      <c r="I30" s="31">
        <v>42.5</v>
      </c>
      <c r="J30" s="31" t="s">
        <v>113</v>
      </c>
      <c r="K30" s="31">
        <v>5.7</v>
      </c>
      <c r="L30" s="31">
        <v>39.0</v>
      </c>
      <c r="M30" s="31">
        <v>13.0</v>
      </c>
      <c r="N30" s="31">
        <v>10.0</v>
      </c>
      <c r="O30" s="31">
        <v>0.9</v>
      </c>
      <c r="P30" s="31">
        <v>0.3</v>
      </c>
      <c r="Q30" s="31">
        <v>3.3</v>
      </c>
      <c r="R30" s="31">
        <v>0.3</v>
      </c>
      <c r="S30" s="3"/>
      <c r="T30" s="3"/>
      <c r="U30" s="3"/>
      <c r="V30" s="3"/>
      <c r="W30" s="3"/>
      <c r="X30" s="3"/>
      <c r="Y30" s="3"/>
      <c r="Z30" s="3"/>
    </row>
    <row r="31" ht="15.0" customHeight="1">
      <c r="A31" s="10" t="s">
        <v>71</v>
      </c>
      <c r="B31" s="50">
        <v>42052.0</v>
      </c>
      <c r="C31" s="15" t="s">
        <v>124</v>
      </c>
      <c r="D31" s="11" t="s">
        <v>23</v>
      </c>
      <c r="E31" s="51"/>
      <c r="F31" s="31">
        <v>41.0</v>
      </c>
      <c r="G31" s="31" t="s">
        <v>144</v>
      </c>
      <c r="H31" s="31" t="s">
        <v>144</v>
      </c>
      <c r="I31" s="31" t="s">
        <v>144</v>
      </c>
      <c r="J31" s="38" t="s">
        <v>144</v>
      </c>
      <c r="K31" s="31">
        <v>6.0</v>
      </c>
      <c r="L31" s="31">
        <v>59.0</v>
      </c>
      <c r="M31" s="31">
        <v>23.0</v>
      </c>
      <c r="N31" s="31">
        <v>8.5</v>
      </c>
      <c r="O31" s="31">
        <v>1.6</v>
      </c>
      <c r="P31" s="31" t="s">
        <v>145</v>
      </c>
      <c r="Q31" s="31">
        <v>8.6</v>
      </c>
      <c r="R31" s="31">
        <v>0.55</v>
      </c>
      <c r="S31" s="3"/>
      <c r="T31" s="3"/>
      <c r="U31" s="3"/>
      <c r="V31" s="3"/>
      <c r="W31" s="3"/>
      <c r="X31" s="3"/>
      <c r="Y31" s="3"/>
      <c r="Z31" s="3"/>
    </row>
    <row r="32" ht="15.0" customHeight="1">
      <c r="A32" s="10" t="s">
        <v>32</v>
      </c>
      <c r="B32" s="50">
        <v>42052.0</v>
      </c>
      <c r="C32" s="15" t="s">
        <v>124</v>
      </c>
      <c r="D32" s="51">
        <v>1.1433669286247379</v>
      </c>
      <c r="E32" s="51">
        <v>1.28</v>
      </c>
      <c r="F32" s="31">
        <v>13.0</v>
      </c>
      <c r="G32" s="31">
        <v>25.0</v>
      </c>
      <c r="H32" s="31">
        <v>40.0</v>
      </c>
      <c r="I32" s="31">
        <v>35.0</v>
      </c>
      <c r="J32" s="38" t="s">
        <v>143</v>
      </c>
      <c r="K32" s="31">
        <v>6.0</v>
      </c>
      <c r="L32" s="31">
        <v>41.0</v>
      </c>
      <c r="M32" s="31">
        <v>18.0</v>
      </c>
      <c r="N32" s="31">
        <v>8.7</v>
      </c>
      <c r="O32" s="31">
        <v>1.0</v>
      </c>
      <c r="P32" s="31" t="s">
        <v>145</v>
      </c>
      <c r="Q32" s="31">
        <v>3.3</v>
      </c>
      <c r="R32" s="31">
        <v>0.27</v>
      </c>
      <c r="S32" s="3"/>
      <c r="T32" s="3"/>
      <c r="U32" s="3"/>
      <c r="V32" s="3"/>
      <c r="W32" s="3"/>
      <c r="X32" s="3"/>
      <c r="Y32" s="3"/>
      <c r="Z32" s="3"/>
    </row>
    <row r="33" ht="15.0" customHeight="1">
      <c r="A33" s="16" t="s">
        <v>72</v>
      </c>
      <c r="B33" s="50">
        <v>42023.0</v>
      </c>
      <c r="C33" s="15" t="s">
        <v>124</v>
      </c>
      <c r="D33" s="51">
        <v>1.26</v>
      </c>
      <c r="E33" s="51">
        <v>1.90333333333333</v>
      </c>
      <c r="F33" s="31">
        <v>9.4</v>
      </c>
      <c r="G33" s="31">
        <v>40.0</v>
      </c>
      <c r="H33" s="31">
        <v>31.2</v>
      </c>
      <c r="I33" s="31">
        <v>28.8</v>
      </c>
      <c r="J33" s="38" t="s">
        <v>143</v>
      </c>
      <c r="K33" s="31">
        <v>5.6</v>
      </c>
      <c r="L33" s="31">
        <v>35.0</v>
      </c>
      <c r="M33" s="31">
        <v>13.0</v>
      </c>
      <c r="N33" s="31">
        <v>8.0</v>
      </c>
      <c r="O33" s="31">
        <v>1.0</v>
      </c>
      <c r="P33" s="31">
        <v>0.12</v>
      </c>
      <c r="Q33" s="31">
        <v>3.0</v>
      </c>
      <c r="R33" s="31">
        <v>0.29</v>
      </c>
      <c r="S33" s="3"/>
      <c r="T33" s="3"/>
      <c r="U33" s="3"/>
      <c r="V33" s="3"/>
      <c r="W33" s="3"/>
      <c r="X33" s="3"/>
      <c r="Y33" s="3"/>
      <c r="Z33" s="3"/>
    </row>
    <row r="34" ht="15.0" customHeight="1">
      <c r="A34" s="16" t="s">
        <v>74</v>
      </c>
      <c r="B34" s="50">
        <v>42023.0</v>
      </c>
      <c r="C34" s="15" t="s">
        <v>124</v>
      </c>
      <c r="D34" s="51">
        <v>1.21</v>
      </c>
      <c r="E34" s="51">
        <v>14.04</v>
      </c>
      <c r="F34" s="31">
        <v>4.2</v>
      </c>
      <c r="G34" s="31">
        <v>20.0</v>
      </c>
      <c r="H34" s="31">
        <v>38.8</v>
      </c>
      <c r="I34" s="31">
        <v>41.2</v>
      </c>
      <c r="J34" s="38" t="s">
        <v>113</v>
      </c>
      <c r="K34" s="31">
        <v>5.1</v>
      </c>
      <c r="L34" s="31">
        <v>18.0</v>
      </c>
      <c r="M34" s="31">
        <v>6.2</v>
      </c>
      <c r="N34" s="31">
        <v>3.9</v>
      </c>
      <c r="O34" s="31">
        <v>0.41</v>
      </c>
      <c r="P34" s="31">
        <v>0.26</v>
      </c>
      <c r="Q34" s="31">
        <v>2.3</v>
      </c>
      <c r="R34" s="31">
        <v>0.17</v>
      </c>
      <c r="S34" s="3"/>
      <c r="T34" s="3"/>
      <c r="U34" s="3"/>
      <c r="V34" s="3"/>
      <c r="W34" s="3"/>
      <c r="X34" s="3"/>
      <c r="Y34" s="3"/>
      <c r="Z34" s="3"/>
    </row>
    <row r="35" ht="15.0" customHeight="1">
      <c r="A35" s="16" t="s">
        <v>75</v>
      </c>
      <c r="B35" s="50">
        <v>42023.0</v>
      </c>
      <c r="C35" s="15" t="s">
        <v>124</v>
      </c>
      <c r="D35" s="51">
        <v>1.06</v>
      </c>
      <c r="E35" s="51">
        <v>6.51666666666667</v>
      </c>
      <c r="F35" s="31">
        <v>3.5</v>
      </c>
      <c r="G35" s="31">
        <v>43.8</v>
      </c>
      <c r="H35" s="31">
        <v>31.2</v>
      </c>
      <c r="I35" s="31">
        <v>25.0</v>
      </c>
      <c r="J35" s="38" t="s">
        <v>142</v>
      </c>
      <c r="K35" s="31">
        <v>5.3</v>
      </c>
      <c r="L35" s="31">
        <v>26.0</v>
      </c>
      <c r="M35" s="31">
        <v>7.3</v>
      </c>
      <c r="N35" s="31">
        <v>6.5</v>
      </c>
      <c r="O35" s="31">
        <v>0.62</v>
      </c>
      <c r="P35" s="31">
        <v>0.32</v>
      </c>
      <c r="Q35" s="31">
        <v>3.3</v>
      </c>
      <c r="R35" s="31">
        <v>0.26</v>
      </c>
      <c r="S35" s="3"/>
      <c r="T35" s="3"/>
      <c r="U35" s="3"/>
      <c r="V35" s="3"/>
      <c r="W35" s="3"/>
      <c r="X35" s="3"/>
      <c r="Y35" s="3"/>
      <c r="Z35" s="3"/>
    </row>
    <row r="36" ht="15.0" customHeight="1">
      <c r="A36" s="16" t="s">
        <v>77</v>
      </c>
      <c r="B36" s="50">
        <v>42023.0</v>
      </c>
      <c r="C36" s="15" t="s">
        <v>124</v>
      </c>
      <c r="D36" s="51">
        <v>0.88</v>
      </c>
      <c r="E36" s="51">
        <v>0.646666666666667</v>
      </c>
      <c r="F36" s="31">
        <v>6.0</v>
      </c>
      <c r="G36" s="31">
        <v>31.2</v>
      </c>
      <c r="H36" s="31">
        <v>33.8</v>
      </c>
      <c r="I36" s="31">
        <v>35.0</v>
      </c>
      <c r="J36" s="31" t="s">
        <v>143</v>
      </c>
      <c r="K36" s="31">
        <v>5.7</v>
      </c>
      <c r="L36" s="31">
        <v>38.0</v>
      </c>
      <c r="M36" s="31">
        <v>12.0</v>
      </c>
      <c r="N36" s="31">
        <v>10.0</v>
      </c>
      <c r="O36" s="31">
        <v>1.2</v>
      </c>
      <c r="P36" s="31">
        <v>0.37</v>
      </c>
      <c r="Q36" s="31">
        <v>3.4</v>
      </c>
      <c r="R36" s="31">
        <v>0.29</v>
      </c>
      <c r="S36" s="3"/>
      <c r="T36" s="3"/>
      <c r="U36" s="3"/>
      <c r="V36" s="3"/>
      <c r="W36" s="3"/>
      <c r="X36" s="3"/>
      <c r="Y36" s="3"/>
      <c r="Z36" s="3"/>
    </row>
    <row r="37" ht="15.0" customHeight="1">
      <c r="A37" s="16" t="s">
        <v>79</v>
      </c>
      <c r="B37" s="50">
        <v>42023.0</v>
      </c>
      <c r="C37" s="15" t="s">
        <v>124</v>
      </c>
      <c r="D37" s="51">
        <v>1.22</v>
      </c>
      <c r="E37" s="51">
        <v>0.98</v>
      </c>
      <c r="F37" s="31">
        <v>15.0</v>
      </c>
      <c r="G37" s="31">
        <v>28.8</v>
      </c>
      <c r="H37" s="31">
        <v>40.0</v>
      </c>
      <c r="I37" s="31">
        <v>31.2</v>
      </c>
      <c r="J37" s="31" t="s">
        <v>143</v>
      </c>
      <c r="K37" s="31">
        <v>5.8</v>
      </c>
      <c r="L37" s="31">
        <v>38.0</v>
      </c>
      <c r="M37" s="31">
        <v>12.0</v>
      </c>
      <c r="N37" s="31">
        <v>10.0</v>
      </c>
      <c r="O37" s="31">
        <v>1.1</v>
      </c>
      <c r="P37" s="31">
        <v>0.18</v>
      </c>
      <c r="Q37" s="31">
        <v>3.5</v>
      </c>
      <c r="R37" s="31">
        <v>0.27</v>
      </c>
      <c r="S37" s="3"/>
      <c r="T37" s="3"/>
      <c r="U37" s="3"/>
      <c r="V37" s="3"/>
      <c r="W37" s="3"/>
      <c r="X37" s="3"/>
      <c r="Y37" s="3"/>
      <c r="Z37" s="3"/>
    </row>
    <row r="38" ht="15.0" customHeight="1">
      <c r="A38" s="10" t="s">
        <v>33</v>
      </c>
      <c r="B38" s="50">
        <v>42052.0</v>
      </c>
      <c r="C38" s="15" t="s">
        <v>124</v>
      </c>
      <c r="D38" s="51">
        <v>1.108010801920414</v>
      </c>
      <c r="E38" s="51">
        <v>0.95</v>
      </c>
      <c r="F38" s="31">
        <v>15.0</v>
      </c>
      <c r="G38" s="31">
        <v>25.0</v>
      </c>
      <c r="H38" s="31">
        <v>38.8</v>
      </c>
      <c r="I38" s="31">
        <v>36.2</v>
      </c>
      <c r="J38" s="31" t="s">
        <v>143</v>
      </c>
      <c r="K38" s="31">
        <v>6.0</v>
      </c>
      <c r="L38" s="31">
        <v>45.0</v>
      </c>
      <c r="M38" s="31">
        <v>17.0</v>
      </c>
      <c r="N38" s="31">
        <v>12.0</v>
      </c>
      <c r="O38" s="31">
        <v>1.1</v>
      </c>
      <c r="P38" s="31">
        <v>0.31</v>
      </c>
      <c r="Q38" s="31">
        <v>4.4</v>
      </c>
      <c r="R38" s="31">
        <v>0.29</v>
      </c>
      <c r="S38" s="3"/>
      <c r="T38" s="3"/>
      <c r="U38" s="3"/>
      <c r="V38" s="3"/>
      <c r="W38" s="3"/>
      <c r="X38" s="3"/>
      <c r="Y38" s="3"/>
      <c r="Z38" s="3"/>
    </row>
    <row r="39" ht="15.0" customHeight="1">
      <c r="A39" s="16" t="s">
        <v>80</v>
      </c>
      <c r="B39" s="50">
        <v>42023.0</v>
      </c>
      <c r="C39" s="15" t="s">
        <v>124</v>
      </c>
      <c r="D39" s="51">
        <v>1.05</v>
      </c>
      <c r="E39" s="51">
        <v>2.13666666666667</v>
      </c>
      <c r="F39" s="31">
        <v>8.6</v>
      </c>
      <c r="G39" s="31">
        <v>28.8</v>
      </c>
      <c r="H39" s="31">
        <v>36.2</v>
      </c>
      <c r="I39" s="31">
        <v>35.0</v>
      </c>
      <c r="J39" s="31" t="s">
        <v>143</v>
      </c>
      <c r="K39" s="31">
        <v>5.8</v>
      </c>
      <c r="L39" s="31">
        <v>43.0</v>
      </c>
      <c r="M39" s="31">
        <v>16.0</v>
      </c>
      <c r="N39" s="31">
        <v>10.0</v>
      </c>
      <c r="O39" s="31">
        <v>0.94</v>
      </c>
      <c r="P39" s="31">
        <v>0.5</v>
      </c>
      <c r="Q39" s="31">
        <v>4.8</v>
      </c>
      <c r="R39" s="31">
        <v>0.42</v>
      </c>
      <c r="S39" s="3"/>
      <c r="T39" s="3"/>
      <c r="U39" s="3"/>
      <c r="V39" s="3"/>
      <c r="W39" s="3"/>
      <c r="X39" s="3"/>
      <c r="Y39" s="3"/>
      <c r="Z39" s="3"/>
    </row>
    <row r="40" ht="15.0" customHeight="1">
      <c r="A40" s="16" t="s">
        <v>82</v>
      </c>
      <c r="B40" s="50">
        <v>42023.0</v>
      </c>
      <c r="C40" s="15" t="s">
        <v>124</v>
      </c>
      <c r="D40" s="51">
        <v>1.18</v>
      </c>
      <c r="E40" s="51">
        <v>0.796666666666667</v>
      </c>
      <c r="F40" s="31">
        <v>8.7</v>
      </c>
      <c r="G40" s="31">
        <v>22.5</v>
      </c>
      <c r="H40" s="31">
        <v>42.5</v>
      </c>
      <c r="I40" s="31">
        <v>35.0</v>
      </c>
      <c r="J40" s="31" t="s">
        <v>143</v>
      </c>
      <c r="K40" s="31">
        <v>5.6</v>
      </c>
      <c r="L40" s="31">
        <v>33.0</v>
      </c>
      <c r="M40" s="31">
        <v>12.0</v>
      </c>
      <c r="N40" s="31">
        <v>7.0</v>
      </c>
      <c r="O40" s="31">
        <v>0.84</v>
      </c>
      <c r="P40" s="31">
        <v>0.3</v>
      </c>
      <c r="Q40" s="31">
        <v>3.7</v>
      </c>
      <c r="R40" s="31">
        <v>0.35</v>
      </c>
      <c r="S40" s="3"/>
      <c r="T40" s="3"/>
      <c r="U40" s="3"/>
      <c r="V40" s="3"/>
      <c r="W40" s="3"/>
      <c r="X40" s="3"/>
      <c r="Y40" s="3"/>
      <c r="Z40" s="3"/>
    </row>
    <row r="41" ht="15.0" customHeight="1">
      <c r="A41" s="16" t="s">
        <v>84</v>
      </c>
      <c r="B41" s="50">
        <v>42023.0</v>
      </c>
      <c r="C41" s="15" t="s">
        <v>124</v>
      </c>
      <c r="D41" s="51">
        <v>1.26</v>
      </c>
      <c r="E41" s="51">
        <v>1.88</v>
      </c>
      <c r="F41" s="31">
        <v>9.3</v>
      </c>
      <c r="G41" s="31">
        <v>30.0</v>
      </c>
      <c r="H41" s="31">
        <v>40.0</v>
      </c>
      <c r="I41" s="31">
        <v>30.0</v>
      </c>
      <c r="J41" s="31" t="s">
        <v>143</v>
      </c>
      <c r="K41" s="31">
        <v>5.8</v>
      </c>
      <c r="L41" s="38">
        <v>32.0</v>
      </c>
      <c r="M41" s="31">
        <v>12.0</v>
      </c>
      <c r="N41" s="31">
        <v>6.0</v>
      </c>
      <c r="O41" s="31">
        <v>0.92</v>
      </c>
      <c r="P41" s="31">
        <v>0.3</v>
      </c>
      <c r="Q41" s="31">
        <v>3.2</v>
      </c>
      <c r="R41" s="31">
        <v>0.29</v>
      </c>
      <c r="S41" s="3"/>
      <c r="T41" s="3"/>
      <c r="U41" s="3"/>
      <c r="V41" s="3"/>
      <c r="W41" s="3"/>
      <c r="X41" s="3"/>
      <c r="Y41" s="3"/>
      <c r="Z41" s="3"/>
    </row>
    <row r="42" ht="15.0" customHeight="1">
      <c r="A42" s="16" t="s">
        <v>87</v>
      </c>
      <c r="B42" s="50">
        <v>42023.0</v>
      </c>
      <c r="C42" s="15" t="s">
        <v>124</v>
      </c>
      <c r="D42" s="51">
        <v>1.27</v>
      </c>
      <c r="E42" s="51">
        <v>2.76666666666667</v>
      </c>
      <c r="F42" s="31">
        <v>7.5</v>
      </c>
      <c r="G42" s="31">
        <v>38.8</v>
      </c>
      <c r="H42" s="31">
        <v>31.2</v>
      </c>
      <c r="I42" s="31">
        <v>30.0</v>
      </c>
      <c r="J42" s="31" t="s">
        <v>143</v>
      </c>
      <c r="K42" s="31">
        <v>5.6</v>
      </c>
      <c r="L42" s="31">
        <v>41.0</v>
      </c>
      <c r="M42" s="31">
        <v>15.0</v>
      </c>
      <c r="N42" s="31">
        <v>7.8</v>
      </c>
      <c r="O42" s="31">
        <v>0.67</v>
      </c>
      <c r="P42" s="31">
        <v>0.37</v>
      </c>
      <c r="Q42" s="31">
        <v>4.0</v>
      </c>
      <c r="R42" s="31">
        <v>0.28</v>
      </c>
      <c r="S42" s="3"/>
      <c r="T42" s="3"/>
      <c r="U42" s="3"/>
      <c r="V42" s="3"/>
      <c r="W42" s="3"/>
      <c r="X42" s="3"/>
      <c r="Y42" s="3"/>
      <c r="Z42" s="3"/>
    </row>
    <row r="43" ht="15.0" customHeight="1">
      <c r="A43" s="10" t="s">
        <v>34</v>
      </c>
      <c r="B43" s="50">
        <v>42052.0</v>
      </c>
      <c r="C43" s="15" t="s">
        <v>124</v>
      </c>
      <c r="D43" s="51">
        <v>1.139697999453642</v>
      </c>
      <c r="E43" s="51">
        <v>0.783333333333333</v>
      </c>
      <c r="F43" s="31">
        <v>12.0</v>
      </c>
      <c r="G43" s="31">
        <v>37.5</v>
      </c>
      <c r="H43" s="31">
        <v>28.8</v>
      </c>
      <c r="I43" s="31">
        <v>33.8</v>
      </c>
      <c r="J43" s="31" t="s">
        <v>143</v>
      </c>
      <c r="K43" s="31">
        <v>6.0</v>
      </c>
      <c r="L43" s="31">
        <v>45.0</v>
      </c>
      <c r="M43" s="31">
        <v>18.0</v>
      </c>
      <c r="N43" s="31">
        <v>13.0</v>
      </c>
      <c r="O43" s="31">
        <v>0.93</v>
      </c>
      <c r="P43" s="31">
        <v>0.28</v>
      </c>
      <c r="Q43" s="31">
        <v>3.4</v>
      </c>
      <c r="R43" s="31">
        <v>0.3</v>
      </c>
      <c r="S43" s="3"/>
      <c r="T43" s="3"/>
      <c r="U43" s="3"/>
      <c r="V43" s="3"/>
      <c r="W43" s="3"/>
      <c r="X43" s="3"/>
      <c r="Y43" s="3"/>
      <c r="Z43" s="3"/>
    </row>
    <row r="44" ht="15.0" customHeight="1">
      <c r="A44" s="10" t="s">
        <v>88</v>
      </c>
      <c r="B44" s="50">
        <v>42052.0</v>
      </c>
      <c r="C44" s="15" t="s">
        <v>124</v>
      </c>
      <c r="D44" s="51">
        <v>1.15</v>
      </c>
      <c r="E44" s="51">
        <v>1.34666666666667</v>
      </c>
      <c r="F44" s="31">
        <v>8.3</v>
      </c>
      <c r="G44" s="31">
        <v>17.5</v>
      </c>
      <c r="H44" s="31">
        <v>41.2</v>
      </c>
      <c r="I44" s="31">
        <v>41.2</v>
      </c>
      <c r="J44" s="31" t="s">
        <v>146</v>
      </c>
      <c r="K44" s="31">
        <v>5.7</v>
      </c>
      <c r="L44" s="31">
        <v>40.0</v>
      </c>
      <c r="M44" s="31">
        <v>14.0</v>
      </c>
      <c r="N44" s="31">
        <v>11.0</v>
      </c>
      <c r="O44" s="31">
        <v>0.71</v>
      </c>
      <c r="P44" s="31">
        <v>0.24</v>
      </c>
      <c r="Q44" s="31">
        <v>2.6</v>
      </c>
      <c r="R44" s="31">
        <v>0.29</v>
      </c>
      <c r="S44" s="3"/>
      <c r="T44" s="3"/>
      <c r="U44" s="3"/>
      <c r="V44" s="3"/>
      <c r="W44" s="3"/>
      <c r="X44" s="3"/>
      <c r="Y44" s="3"/>
      <c r="Z44" s="3"/>
    </row>
    <row r="45" ht="15.0" customHeight="1">
      <c r="A45" s="10" t="s">
        <v>36</v>
      </c>
      <c r="B45" s="50">
        <v>42052.0</v>
      </c>
      <c r="C45" s="15" t="s">
        <v>124</v>
      </c>
      <c r="D45" s="51">
        <v>1.092300080561849</v>
      </c>
      <c r="E45" s="51">
        <v>0.336666666666667</v>
      </c>
      <c r="F45" s="31">
        <v>4.7</v>
      </c>
      <c r="G45" s="31">
        <v>22.5</v>
      </c>
      <c r="H45" s="31">
        <v>38.8</v>
      </c>
      <c r="I45" s="31">
        <v>38.8</v>
      </c>
      <c r="J45" s="31" t="s">
        <v>143</v>
      </c>
      <c r="K45" s="31">
        <v>5.6</v>
      </c>
      <c r="L45" s="31">
        <v>56.0</v>
      </c>
      <c r="M45" s="31">
        <v>15.0</v>
      </c>
      <c r="N45" s="31">
        <v>8.9</v>
      </c>
      <c r="O45" s="31">
        <v>1.1</v>
      </c>
      <c r="P45" s="31">
        <v>0.2</v>
      </c>
      <c r="Q45" s="31">
        <v>5.0</v>
      </c>
      <c r="R45" s="31">
        <v>0.41</v>
      </c>
      <c r="S45" s="3"/>
      <c r="T45" s="3"/>
      <c r="U45" s="3"/>
      <c r="V45" s="3"/>
      <c r="W45" s="3"/>
      <c r="X45" s="3"/>
      <c r="Y45" s="3"/>
      <c r="Z45" s="3"/>
    </row>
    <row r="46" ht="15.0" customHeight="1">
      <c r="A46" s="16" t="s">
        <v>89</v>
      </c>
      <c r="B46" s="50">
        <v>42023.0</v>
      </c>
      <c r="C46" s="15" t="s">
        <v>124</v>
      </c>
      <c r="D46" s="51">
        <v>1.13</v>
      </c>
      <c r="E46" s="51">
        <v>6.19333333333333</v>
      </c>
      <c r="F46" s="31">
        <v>12.0</v>
      </c>
      <c r="G46" s="31">
        <v>26.2</v>
      </c>
      <c r="H46" s="31">
        <v>35.0</v>
      </c>
      <c r="I46" s="31">
        <v>38.8</v>
      </c>
      <c r="J46" s="31" t="s">
        <v>143</v>
      </c>
      <c r="K46" s="31">
        <v>5.2</v>
      </c>
      <c r="L46" s="31">
        <v>32.0</v>
      </c>
      <c r="M46" s="31">
        <v>10.0</v>
      </c>
      <c r="N46" s="31">
        <v>8.4</v>
      </c>
      <c r="O46" s="31">
        <v>1.2</v>
      </c>
      <c r="P46" s="31">
        <v>0.27</v>
      </c>
      <c r="Q46" s="31">
        <v>3.4</v>
      </c>
      <c r="R46" s="31">
        <v>0.33</v>
      </c>
      <c r="S46" s="3"/>
      <c r="T46" s="3"/>
      <c r="U46" s="3"/>
      <c r="V46" s="3"/>
      <c r="W46" s="3"/>
      <c r="X46" s="3"/>
      <c r="Y46" s="3"/>
      <c r="Z46" s="3"/>
    </row>
    <row r="47" ht="15.0" customHeight="1">
      <c r="A47" s="16" t="s">
        <v>91</v>
      </c>
      <c r="B47" s="50">
        <v>42023.0</v>
      </c>
      <c r="C47" s="15" t="s">
        <v>124</v>
      </c>
      <c r="D47" s="51">
        <v>1.3</v>
      </c>
      <c r="E47" s="51">
        <v>0.476666666666667</v>
      </c>
      <c r="F47" s="31">
        <v>5.4</v>
      </c>
      <c r="G47" s="31">
        <v>36.2</v>
      </c>
      <c r="H47" s="31">
        <v>33.8</v>
      </c>
      <c r="I47" s="31">
        <v>30.0</v>
      </c>
      <c r="J47" s="31" t="s">
        <v>143</v>
      </c>
      <c r="K47" s="31">
        <v>5.4</v>
      </c>
      <c r="L47" s="31">
        <v>33.0</v>
      </c>
      <c r="M47" s="31">
        <v>13.0</v>
      </c>
      <c r="N47" s="31">
        <v>7.7</v>
      </c>
      <c r="O47" s="31">
        <v>0.81</v>
      </c>
      <c r="P47" s="31">
        <v>0.31</v>
      </c>
      <c r="Q47" s="31">
        <v>3.2</v>
      </c>
      <c r="R47" s="31">
        <v>0.27</v>
      </c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3"/>
      <c r="C48" s="3"/>
      <c r="D48" s="15"/>
      <c r="E48" s="15"/>
      <c r="F48" s="3"/>
      <c r="G48" s="19"/>
      <c r="H48" s="19"/>
      <c r="I48" s="19"/>
      <c r="J48" s="1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3"/>
      <c r="C49" s="3"/>
      <c r="D49" s="15"/>
      <c r="E49" s="15"/>
      <c r="F49" s="42"/>
      <c r="G49" s="19"/>
      <c r="H49" s="19"/>
      <c r="I49" s="31"/>
      <c r="J49" s="19"/>
      <c r="K49" s="42"/>
      <c r="L49" s="42"/>
      <c r="M49" s="42"/>
      <c r="N49" s="42"/>
      <c r="O49" s="42"/>
      <c r="P49" s="42"/>
      <c r="Q49" s="42"/>
      <c r="R49" s="42"/>
      <c r="S49" s="3"/>
      <c r="T49" s="3"/>
      <c r="U49" s="3"/>
      <c r="V49" s="3"/>
      <c r="W49" s="3"/>
      <c r="X49" s="3"/>
      <c r="Y49" s="3"/>
      <c r="Z49" s="3"/>
    </row>
    <row r="50" ht="15.0" customHeight="1">
      <c r="A50" s="3"/>
      <c r="B50" s="3"/>
      <c r="C50" s="15"/>
      <c r="D50" s="15"/>
      <c r="E50" s="15"/>
      <c r="F50" s="31"/>
      <c r="G50" s="19"/>
      <c r="H50" s="38"/>
      <c r="I50" s="31"/>
      <c r="J50" s="19"/>
      <c r="K50" s="31"/>
      <c r="L50" s="31"/>
      <c r="M50" s="31"/>
      <c r="N50" s="31"/>
      <c r="O50" s="31"/>
      <c r="P50" s="31"/>
      <c r="Q50" s="31"/>
      <c r="R50" s="31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3"/>
      <c r="C51" s="15"/>
      <c r="D51" s="15"/>
      <c r="E51" s="15"/>
      <c r="F51" s="43"/>
      <c r="G51" s="19"/>
      <c r="H51" s="38"/>
      <c r="I51" s="44"/>
      <c r="J51" s="19"/>
      <c r="K51" s="42"/>
      <c r="L51" s="44"/>
      <c r="M51" s="44"/>
      <c r="N51" s="44"/>
      <c r="O51" s="44"/>
      <c r="P51" s="44"/>
      <c r="Q51" s="44"/>
      <c r="R51" s="44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3"/>
      <c r="C52" s="3"/>
      <c r="D52" s="3"/>
      <c r="E52" s="3"/>
      <c r="F52" s="3"/>
      <c r="G52" s="19"/>
      <c r="H52" s="19"/>
      <c r="I52" s="31"/>
      <c r="J52" s="1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3"/>
      <c r="B53" s="3"/>
      <c r="C53" s="3"/>
      <c r="D53" s="3"/>
      <c r="E53" s="3"/>
      <c r="F53" s="3"/>
      <c r="G53" s="19"/>
      <c r="H53" s="19"/>
      <c r="I53" s="31"/>
      <c r="J53" s="1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3"/>
      <c r="B54" s="3"/>
      <c r="C54" s="3"/>
      <c r="D54" s="15"/>
      <c r="E54" s="15"/>
      <c r="F54" s="3"/>
      <c r="G54" s="19"/>
      <c r="H54" s="19"/>
      <c r="I54" s="19"/>
      <c r="J54" s="1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3"/>
      <c r="B55" s="3"/>
      <c r="C55" s="3"/>
      <c r="D55" s="15"/>
      <c r="E55" s="15"/>
      <c r="F55" s="3"/>
      <c r="G55" s="19"/>
      <c r="H55" s="19"/>
      <c r="I55" s="19"/>
      <c r="J55" s="1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19"/>
      <c r="H56" s="19"/>
      <c r="I56" s="19"/>
      <c r="J56" s="1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19"/>
      <c r="H57" s="19"/>
      <c r="I57" s="19"/>
      <c r="J57" s="1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19"/>
      <c r="H58" s="19"/>
      <c r="I58" s="19"/>
      <c r="J58" s="1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19"/>
      <c r="H59" s="19"/>
      <c r="I59" s="19"/>
      <c r="J59" s="1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19"/>
      <c r="H60" s="19"/>
      <c r="I60" s="19"/>
      <c r="J60" s="1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19"/>
      <c r="H61" s="19"/>
      <c r="I61" s="19"/>
      <c r="J61" s="1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19"/>
      <c r="H62" s="19"/>
      <c r="I62" s="19"/>
      <c r="J62" s="1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19"/>
      <c r="H63" s="19"/>
      <c r="I63" s="19"/>
      <c r="J63" s="1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19"/>
      <c r="H64" s="19"/>
      <c r="I64" s="19"/>
      <c r="J64" s="1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19"/>
      <c r="H65" s="19"/>
      <c r="I65" s="19"/>
      <c r="J65" s="1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19"/>
      <c r="H66" s="19"/>
      <c r="I66" s="19"/>
      <c r="J66" s="1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19"/>
      <c r="H67" s="19"/>
      <c r="I67" s="19"/>
      <c r="J67" s="1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19"/>
      <c r="H68" s="19"/>
      <c r="I68" s="19"/>
      <c r="J68" s="1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19"/>
      <c r="H69" s="19"/>
      <c r="I69" s="19"/>
      <c r="J69" s="1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19"/>
      <c r="H70" s="19"/>
      <c r="I70" s="19"/>
      <c r="J70" s="1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19"/>
      <c r="H71" s="19"/>
      <c r="I71" s="19"/>
      <c r="J71" s="1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19"/>
      <c r="H72" s="19"/>
      <c r="I72" s="19"/>
      <c r="J72" s="1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19"/>
      <c r="H73" s="19"/>
      <c r="I73" s="19"/>
      <c r="J73" s="1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19"/>
      <c r="H74" s="19"/>
      <c r="I74" s="19"/>
      <c r="J74" s="1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19"/>
      <c r="H75" s="19"/>
      <c r="I75" s="19"/>
      <c r="J75" s="1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19"/>
      <c r="H76" s="19"/>
      <c r="I76" s="19"/>
      <c r="J76" s="1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19"/>
      <c r="H77" s="19"/>
      <c r="I77" s="19"/>
      <c r="J77" s="1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19"/>
      <c r="H78" s="19"/>
      <c r="I78" s="19"/>
      <c r="J78" s="1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19"/>
      <c r="H79" s="19"/>
      <c r="I79" s="19"/>
      <c r="J79" s="1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19"/>
      <c r="H80" s="19"/>
      <c r="I80" s="19"/>
      <c r="J80" s="1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19"/>
      <c r="H81" s="19"/>
      <c r="I81" s="19"/>
      <c r="J81" s="1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19"/>
      <c r="H82" s="19"/>
      <c r="I82" s="19"/>
      <c r="J82" s="1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19"/>
      <c r="H83" s="19"/>
      <c r="I83" s="19"/>
      <c r="J83" s="1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19"/>
      <c r="H84" s="19"/>
      <c r="I84" s="19"/>
      <c r="J84" s="1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19"/>
      <c r="H85" s="19"/>
      <c r="I85" s="19"/>
      <c r="J85" s="1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19"/>
      <c r="H86" s="19"/>
      <c r="I86" s="19"/>
      <c r="J86" s="1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19"/>
      <c r="H87" s="19"/>
      <c r="I87" s="19"/>
      <c r="J87" s="1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19"/>
      <c r="H88" s="19"/>
      <c r="I88" s="19"/>
      <c r="J88" s="1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19"/>
      <c r="H89" s="19"/>
      <c r="I89" s="19"/>
      <c r="J89" s="1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19"/>
      <c r="H90" s="19"/>
      <c r="I90" s="19"/>
      <c r="J90" s="1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19"/>
      <c r="H91" s="19"/>
      <c r="I91" s="19"/>
      <c r="J91" s="1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19"/>
      <c r="H92" s="19"/>
      <c r="I92" s="19"/>
      <c r="J92" s="1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19"/>
      <c r="H93" s="19"/>
      <c r="I93" s="19"/>
      <c r="J93" s="1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19"/>
      <c r="H94" s="19"/>
      <c r="I94" s="19"/>
      <c r="J94" s="1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19"/>
      <c r="H95" s="19"/>
      <c r="I95" s="19"/>
      <c r="J95" s="1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19"/>
      <c r="H96" s="19"/>
      <c r="I96" s="19"/>
      <c r="J96" s="1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19"/>
      <c r="H97" s="19"/>
      <c r="I97" s="19"/>
      <c r="J97" s="1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19"/>
      <c r="H98" s="19"/>
      <c r="I98" s="19"/>
      <c r="J98" s="1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19"/>
      <c r="H99" s="19"/>
      <c r="I99" s="19"/>
      <c r="J99" s="1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19"/>
      <c r="H100" s="19"/>
      <c r="I100" s="19"/>
      <c r="J100" s="1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19"/>
      <c r="H101" s="19"/>
      <c r="I101" s="19"/>
      <c r="J101" s="1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19"/>
      <c r="H102" s="19"/>
      <c r="I102" s="19"/>
      <c r="J102" s="1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19"/>
      <c r="H103" s="19"/>
      <c r="I103" s="19"/>
      <c r="J103" s="1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19"/>
      <c r="H104" s="19"/>
      <c r="I104" s="19"/>
      <c r="J104" s="1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19"/>
      <c r="H105" s="19"/>
      <c r="I105" s="19"/>
      <c r="J105" s="1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19"/>
      <c r="H106" s="19"/>
      <c r="I106" s="19"/>
      <c r="J106" s="1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19"/>
      <c r="H107" s="19"/>
      <c r="I107" s="19"/>
      <c r="J107" s="1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19"/>
      <c r="H108" s="19"/>
      <c r="I108" s="19"/>
      <c r="J108" s="1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19"/>
      <c r="H109" s="19"/>
      <c r="I109" s="19"/>
      <c r="J109" s="1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19"/>
      <c r="H110" s="19"/>
      <c r="I110" s="19"/>
      <c r="J110" s="1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19"/>
      <c r="H111" s="19"/>
      <c r="I111" s="19"/>
      <c r="J111" s="1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19"/>
      <c r="H112" s="19"/>
      <c r="I112" s="19"/>
      <c r="J112" s="1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19"/>
      <c r="H113" s="19"/>
      <c r="I113" s="19"/>
      <c r="J113" s="1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19"/>
      <c r="H114" s="19"/>
      <c r="I114" s="19"/>
      <c r="J114" s="1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19"/>
      <c r="H115" s="19"/>
      <c r="I115" s="19"/>
      <c r="J115" s="1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19"/>
      <c r="H116" s="19"/>
      <c r="I116" s="19"/>
      <c r="J116" s="1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19"/>
      <c r="H117" s="19"/>
      <c r="I117" s="19"/>
      <c r="J117" s="1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19"/>
      <c r="H118" s="19"/>
      <c r="I118" s="19"/>
      <c r="J118" s="1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19"/>
      <c r="H119" s="19"/>
      <c r="I119" s="19"/>
      <c r="J119" s="1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19"/>
      <c r="H120" s="19"/>
      <c r="I120" s="19"/>
      <c r="J120" s="1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19"/>
      <c r="H121" s="19"/>
      <c r="I121" s="19"/>
      <c r="J121" s="1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19"/>
      <c r="H122" s="19"/>
      <c r="I122" s="19"/>
      <c r="J122" s="1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19"/>
      <c r="H123" s="19"/>
      <c r="I123" s="19"/>
      <c r="J123" s="1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19"/>
      <c r="H124" s="19"/>
      <c r="I124" s="19"/>
      <c r="J124" s="1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19"/>
      <c r="H125" s="19"/>
      <c r="I125" s="19"/>
      <c r="J125" s="1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19"/>
      <c r="H126" s="19"/>
      <c r="I126" s="19"/>
      <c r="J126" s="1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19"/>
      <c r="H127" s="19"/>
      <c r="I127" s="19"/>
      <c r="J127" s="1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19"/>
      <c r="H128" s="19"/>
      <c r="I128" s="19"/>
      <c r="J128" s="1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19"/>
      <c r="H129" s="19"/>
      <c r="I129" s="19"/>
      <c r="J129" s="1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19"/>
      <c r="H130" s="19"/>
      <c r="I130" s="19"/>
      <c r="J130" s="1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19"/>
      <c r="H131" s="19"/>
      <c r="I131" s="19"/>
      <c r="J131" s="1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19"/>
      <c r="H132" s="19"/>
      <c r="I132" s="19"/>
      <c r="J132" s="1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19"/>
      <c r="H133" s="19"/>
      <c r="I133" s="19"/>
      <c r="J133" s="1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19"/>
      <c r="H134" s="19"/>
      <c r="I134" s="19"/>
      <c r="J134" s="1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19"/>
      <c r="H135" s="19"/>
      <c r="I135" s="19"/>
      <c r="J135" s="1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19"/>
      <c r="H136" s="19"/>
      <c r="I136" s="19"/>
      <c r="J136" s="1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19"/>
      <c r="H137" s="19"/>
      <c r="I137" s="19"/>
      <c r="J137" s="1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19"/>
      <c r="H138" s="19"/>
      <c r="I138" s="19"/>
      <c r="J138" s="1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19"/>
      <c r="H139" s="19"/>
      <c r="I139" s="19"/>
      <c r="J139" s="1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19"/>
      <c r="H140" s="19"/>
      <c r="I140" s="19"/>
      <c r="J140" s="1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19"/>
      <c r="H141" s="19"/>
      <c r="I141" s="19"/>
      <c r="J141" s="1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19"/>
      <c r="H142" s="19"/>
      <c r="I142" s="19"/>
      <c r="J142" s="1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19"/>
      <c r="H143" s="19"/>
      <c r="I143" s="19"/>
      <c r="J143" s="1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19"/>
      <c r="H144" s="19"/>
      <c r="I144" s="19"/>
      <c r="J144" s="1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19"/>
      <c r="H145" s="19"/>
      <c r="I145" s="19"/>
      <c r="J145" s="1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19"/>
      <c r="H146" s="19"/>
      <c r="I146" s="19"/>
      <c r="J146" s="1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19"/>
      <c r="H147" s="19"/>
      <c r="I147" s="19"/>
      <c r="J147" s="1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19"/>
      <c r="H148" s="19"/>
      <c r="I148" s="19"/>
      <c r="J148" s="1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19"/>
      <c r="H149" s="19"/>
      <c r="I149" s="19"/>
      <c r="J149" s="1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19"/>
      <c r="H150" s="19"/>
      <c r="I150" s="19"/>
      <c r="J150" s="1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19"/>
      <c r="H151" s="19"/>
      <c r="I151" s="19"/>
      <c r="J151" s="1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19"/>
      <c r="H152" s="19"/>
      <c r="I152" s="19"/>
      <c r="J152" s="1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19"/>
      <c r="H153" s="19"/>
      <c r="I153" s="19"/>
      <c r="J153" s="1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19"/>
      <c r="H154" s="19"/>
      <c r="I154" s="19"/>
      <c r="J154" s="1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19"/>
      <c r="H155" s="19"/>
      <c r="I155" s="19"/>
      <c r="J155" s="1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19"/>
      <c r="H156" s="19"/>
      <c r="I156" s="19"/>
      <c r="J156" s="1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19"/>
      <c r="H157" s="19"/>
      <c r="I157" s="19"/>
      <c r="J157" s="1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19"/>
      <c r="H158" s="19"/>
      <c r="I158" s="19"/>
      <c r="J158" s="1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19"/>
      <c r="H159" s="19"/>
      <c r="I159" s="19"/>
      <c r="J159" s="1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19"/>
      <c r="H160" s="19"/>
      <c r="I160" s="19"/>
      <c r="J160" s="1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19"/>
      <c r="H161" s="19"/>
      <c r="I161" s="19"/>
      <c r="J161" s="1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19"/>
      <c r="H162" s="19"/>
      <c r="I162" s="19"/>
      <c r="J162" s="1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19"/>
      <c r="H163" s="19"/>
      <c r="I163" s="19"/>
      <c r="J163" s="1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19"/>
      <c r="H164" s="19"/>
      <c r="I164" s="19"/>
      <c r="J164" s="1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19"/>
      <c r="H165" s="19"/>
      <c r="I165" s="19"/>
      <c r="J165" s="1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19"/>
      <c r="H166" s="19"/>
      <c r="I166" s="19"/>
      <c r="J166" s="1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19"/>
      <c r="H167" s="19"/>
      <c r="I167" s="19"/>
      <c r="J167" s="1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19"/>
      <c r="H168" s="19"/>
      <c r="I168" s="19"/>
      <c r="J168" s="1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19"/>
      <c r="H169" s="19"/>
      <c r="I169" s="19"/>
      <c r="J169" s="1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19"/>
      <c r="H170" s="19"/>
      <c r="I170" s="19"/>
      <c r="J170" s="1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19"/>
      <c r="H171" s="19"/>
      <c r="I171" s="19"/>
      <c r="J171" s="1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19"/>
      <c r="H172" s="19"/>
      <c r="I172" s="19"/>
      <c r="J172" s="1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19"/>
      <c r="H173" s="19"/>
      <c r="I173" s="19"/>
      <c r="J173" s="1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19"/>
      <c r="H174" s="19"/>
      <c r="I174" s="19"/>
      <c r="J174" s="1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19"/>
      <c r="H175" s="19"/>
      <c r="I175" s="19"/>
      <c r="J175" s="1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19"/>
      <c r="H176" s="19"/>
      <c r="I176" s="19"/>
      <c r="J176" s="1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19"/>
      <c r="H177" s="19"/>
      <c r="I177" s="19"/>
      <c r="J177" s="1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19"/>
      <c r="H178" s="19"/>
      <c r="I178" s="19"/>
      <c r="J178" s="1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19"/>
      <c r="H179" s="19"/>
      <c r="I179" s="19"/>
      <c r="J179" s="1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19"/>
      <c r="H180" s="19"/>
      <c r="I180" s="19"/>
      <c r="J180" s="1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19"/>
      <c r="H181" s="19"/>
      <c r="I181" s="19"/>
      <c r="J181" s="1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19"/>
      <c r="H182" s="19"/>
      <c r="I182" s="19"/>
      <c r="J182" s="1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19"/>
      <c r="H183" s="19"/>
      <c r="I183" s="19"/>
      <c r="J183" s="1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19"/>
      <c r="H184" s="19"/>
      <c r="I184" s="19"/>
      <c r="J184" s="1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19"/>
      <c r="H185" s="19"/>
      <c r="I185" s="19"/>
      <c r="J185" s="1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19"/>
      <c r="H186" s="19"/>
      <c r="I186" s="19"/>
      <c r="J186" s="1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19"/>
      <c r="H187" s="19"/>
      <c r="I187" s="19"/>
      <c r="J187" s="1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19"/>
      <c r="H188" s="19"/>
      <c r="I188" s="19"/>
      <c r="J188" s="1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19"/>
      <c r="H189" s="19"/>
      <c r="I189" s="19"/>
      <c r="J189" s="1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19"/>
      <c r="H190" s="19"/>
      <c r="I190" s="19"/>
      <c r="J190" s="1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19"/>
      <c r="H191" s="19"/>
      <c r="I191" s="19"/>
      <c r="J191" s="1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19"/>
      <c r="H192" s="19"/>
      <c r="I192" s="19"/>
      <c r="J192" s="1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19"/>
      <c r="H193" s="19"/>
      <c r="I193" s="19"/>
      <c r="J193" s="1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19"/>
      <c r="H194" s="19"/>
      <c r="I194" s="19"/>
      <c r="J194" s="1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19"/>
      <c r="H195" s="19"/>
      <c r="I195" s="19"/>
      <c r="J195" s="1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19"/>
      <c r="H196" s="19"/>
      <c r="I196" s="19"/>
      <c r="J196" s="1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19"/>
      <c r="H197" s="19"/>
      <c r="I197" s="19"/>
      <c r="J197" s="1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19"/>
      <c r="H198" s="19"/>
      <c r="I198" s="19"/>
      <c r="J198" s="1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19"/>
      <c r="H199" s="19"/>
      <c r="I199" s="19"/>
      <c r="J199" s="1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19"/>
      <c r="H200" s="19"/>
      <c r="I200" s="19"/>
      <c r="J200" s="1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19"/>
      <c r="H201" s="19"/>
      <c r="I201" s="19"/>
      <c r="J201" s="1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19"/>
      <c r="H202" s="19"/>
      <c r="I202" s="19"/>
      <c r="J202" s="1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19"/>
      <c r="H203" s="19"/>
      <c r="I203" s="19"/>
      <c r="J203" s="1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19"/>
      <c r="H204" s="19"/>
      <c r="I204" s="19"/>
      <c r="J204" s="1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19"/>
      <c r="H205" s="19"/>
      <c r="I205" s="19"/>
      <c r="J205" s="1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19"/>
      <c r="H206" s="19"/>
      <c r="I206" s="19"/>
      <c r="J206" s="1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19"/>
      <c r="H207" s="19"/>
      <c r="I207" s="19"/>
      <c r="J207" s="1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19"/>
      <c r="H208" s="19"/>
      <c r="I208" s="19"/>
      <c r="J208" s="1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19"/>
      <c r="H209" s="19"/>
      <c r="I209" s="19"/>
      <c r="J209" s="1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19"/>
      <c r="H210" s="19"/>
      <c r="I210" s="19"/>
      <c r="J210" s="1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19"/>
      <c r="H211" s="19"/>
      <c r="I211" s="19"/>
      <c r="J211" s="1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19"/>
      <c r="H212" s="19"/>
      <c r="I212" s="19"/>
      <c r="J212" s="1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19"/>
      <c r="H213" s="19"/>
      <c r="I213" s="19"/>
      <c r="J213" s="1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19"/>
      <c r="H214" s="19"/>
      <c r="I214" s="19"/>
      <c r="J214" s="1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19"/>
      <c r="H215" s="19"/>
      <c r="I215" s="19"/>
      <c r="J215" s="1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19"/>
      <c r="H216" s="19"/>
      <c r="I216" s="19"/>
      <c r="J216" s="1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19"/>
      <c r="H217" s="19"/>
      <c r="I217" s="19"/>
      <c r="J217" s="1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19"/>
      <c r="H218" s="19"/>
      <c r="I218" s="19"/>
      <c r="J218" s="1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19"/>
      <c r="H219" s="19"/>
      <c r="I219" s="19"/>
      <c r="J219" s="1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19"/>
      <c r="H220" s="19"/>
      <c r="I220" s="19"/>
      <c r="J220" s="1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19"/>
      <c r="H221" s="19"/>
      <c r="I221" s="19"/>
      <c r="J221" s="1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19"/>
      <c r="H222" s="19"/>
      <c r="I222" s="19"/>
      <c r="J222" s="19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19"/>
      <c r="H223" s="19"/>
      <c r="I223" s="19"/>
      <c r="J223" s="19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19"/>
      <c r="H224" s="19"/>
      <c r="I224" s="19"/>
      <c r="J224" s="19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19"/>
      <c r="H225" s="19"/>
      <c r="I225" s="19"/>
      <c r="J225" s="1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19"/>
      <c r="H226" s="19"/>
      <c r="I226" s="19"/>
      <c r="J226" s="1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19"/>
      <c r="H227" s="19"/>
      <c r="I227" s="19"/>
      <c r="J227" s="1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19"/>
      <c r="H228" s="19"/>
      <c r="I228" s="19"/>
      <c r="J228" s="19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19"/>
      <c r="H229" s="19"/>
      <c r="I229" s="19"/>
      <c r="J229" s="1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19"/>
      <c r="H230" s="19"/>
      <c r="I230" s="19"/>
      <c r="J230" s="19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19"/>
      <c r="H231" s="19"/>
      <c r="I231" s="19"/>
      <c r="J231" s="1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19"/>
      <c r="H232" s="19"/>
      <c r="I232" s="19"/>
      <c r="J232" s="1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19"/>
      <c r="H233" s="19"/>
      <c r="I233" s="19"/>
      <c r="J233" s="1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19"/>
      <c r="H234" s="19"/>
      <c r="I234" s="19"/>
      <c r="J234" s="19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19"/>
      <c r="H235" s="19"/>
      <c r="I235" s="19"/>
      <c r="J235" s="19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19"/>
      <c r="H236" s="19"/>
      <c r="I236" s="19"/>
      <c r="J236" s="1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19"/>
      <c r="H237" s="19"/>
      <c r="I237" s="19"/>
      <c r="J237" s="19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19"/>
      <c r="H238" s="19"/>
      <c r="I238" s="19"/>
      <c r="J238" s="19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19"/>
      <c r="H239" s="19"/>
      <c r="I239" s="19"/>
      <c r="J239" s="19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19"/>
      <c r="H240" s="19"/>
      <c r="I240" s="19"/>
      <c r="J240" s="19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19"/>
      <c r="H241" s="19"/>
      <c r="I241" s="19"/>
      <c r="J241" s="19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19"/>
      <c r="H242" s="19"/>
      <c r="I242" s="19"/>
      <c r="J242" s="19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19"/>
      <c r="H243" s="19"/>
      <c r="I243" s="19"/>
      <c r="J243" s="19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19"/>
      <c r="H244" s="19"/>
      <c r="I244" s="19"/>
      <c r="J244" s="19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19"/>
      <c r="H245" s="19"/>
      <c r="I245" s="19"/>
      <c r="J245" s="19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19"/>
      <c r="H246" s="19"/>
      <c r="I246" s="19"/>
      <c r="J246" s="19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19"/>
      <c r="H247" s="19"/>
      <c r="I247" s="19"/>
      <c r="J247" s="19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19"/>
      <c r="H248" s="19"/>
      <c r="I248" s="19"/>
      <c r="J248" s="19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19"/>
      <c r="H249" s="19"/>
      <c r="I249" s="19"/>
      <c r="J249" s="19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19"/>
      <c r="H250" s="19"/>
      <c r="I250" s="19"/>
      <c r="J250" s="19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19"/>
      <c r="H251" s="19"/>
      <c r="I251" s="19"/>
      <c r="J251" s="19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19"/>
      <c r="H252" s="19"/>
      <c r="I252" s="19"/>
      <c r="J252" s="19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19"/>
      <c r="H253" s="19"/>
      <c r="I253" s="19"/>
      <c r="J253" s="19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19"/>
      <c r="H254" s="19"/>
      <c r="I254" s="19"/>
      <c r="J254" s="1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19"/>
      <c r="H255" s="19"/>
      <c r="I255" s="19"/>
      <c r="J255" s="1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19"/>
      <c r="H256" s="19"/>
      <c r="I256" s="19"/>
      <c r="J256" s="1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19"/>
      <c r="H257" s="19"/>
      <c r="I257" s="19"/>
      <c r="J257" s="1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19"/>
      <c r="H258" s="19"/>
      <c r="I258" s="19"/>
      <c r="J258" s="1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19"/>
      <c r="H259" s="19"/>
      <c r="I259" s="19"/>
      <c r="J259" s="1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19"/>
      <c r="H260" s="19"/>
      <c r="I260" s="19"/>
      <c r="J260" s="1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19"/>
      <c r="H261" s="19"/>
      <c r="I261" s="19"/>
      <c r="J261" s="1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19"/>
      <c r="H262" s="19"/>
      <c r="I262" s="19"/>
      <c r="J262" s="1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19"/>
      <c r="H263" s="19"/>
      <c r="I263" s="19"/>
      <c r="J263" s="1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19"/>
      <c r="H264" s="19"/>
      <c r="I264" s="19"/>
      <c r="J264" s="1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19"/>
      <c r="H265" s="19"/>
      <c r="I265" s="19"/>
      <c r="J265" s="1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19"/>
      <c r="H266" s="19"/>
      <c r="I266" s="19"/>
      <c r="J266" s="1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19"/>
      <c r="H267" s="19"/>
      <c r="I267" s="19"/>
      <c r="J267" s="1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19"/>
      <c r="H268" s="19"/>
      <c r="I268" s="19"/>
      <c r="J268" s="1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19"/>
      <c r="H269" s="19"/>
      <c r="I269" s="19"/>
      <c r="J269" s="1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19"/>
      <c r="H270" s="19"/>
      <c r="I270" s="19"/>
      <c r="J270" s="19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19"/>
      <c r="H271" s="19"/>
      <c r="I271" s="19"/>
      <c r="J271" s="19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19"/>
      <c r="H272" s="19"/>
      <c r="I272" s="19"/>
      <c r="J272" s="1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19"/>
      <c r="H273" s="19"/>
      <c r="I273" s="19"/>
      <c r="J273" s="1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19"/>
      <c r="H274" s="19"/>
      <c r="I274" s="19"/>
      <c r="J274" s="1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19"/>
      <c r="H275" s="19"/>
      <c r="I275" s="19"/>
      <c r="J275" s="1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19"/>
      <c r="H276" s="19"/>
      <c r="I276" s="19"/>
      <c r="J276" s="1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19"/>
      <c r="H277" s="19"/>
      <c r="I277" s="19"/>
      <c r="J277" s="1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19"/>
      <c r="H278" s="19"/>
      <c r="I278" s="19"/>
      <c r="J278" s="1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19"/>
      <c r="H279" s="19"/>
      <c r="I279" s="19"/>
      <c r="J279" s="1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19"/>
      <c r="H280" s="19"/>
      <c r="I280" s="19"/>
      <c r="J280" s="1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19"/>
      <c r="H281" s="19"/>
      <c r="I281" s="19"/>
      <c r="J281" s="1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19"/>
      <c r="H282" s="19"/>
      <c r="I282" s="19"/>
      <c r="J282" s="1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19"/>
      <c r="H283" s="19"/>
      <c r="I283" s="19"/>
      <c r="J283" s="1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19"/>
      <c r="H284" s="19"/>
      <c r="I284" s="19"/>
      <c r="J284" s="19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19"/>
      <c r="H285" s="19"/>
      <c r="I285" s="19"/>
      <c r="J285" s="1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19"/>
      <c r="H286" s="19"/>
      <c r="I286" s="19"/>
      <c r="J286" s="1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19"/>
      <c r="H287" s="19"/>
      <c r="I287" s="19"/>
      <c r="J287" s="1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19"/>
      <c r="H288" s="19"/>
      <c r="I288" s="19"/>
      <c r="J288" s="19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19"/>
      <c r="H289" s="19"/>
      <c r="I289" s="19"/>
      <c r="J289" s="19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19"/>
      <c r="H290" s="19"/>
      <c r="I290" s="19"/>
      <c r="J290" s="1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19"/>
      <c r="H291" s="19"/>
      <c r="I291" s="19"/>
      <c r="J291" s="1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19"/>
      <c r="H292" s="19"/>
      <c r="I292" s="19"/>
      <c r="J292" s="1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19"/>
      <c r="H293" s="19"/>
      <c r="I293" s="19"/>
      <c r="J293" s="1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19"/>
      <c r="H294" s="19"/>
      <c r="I294" s="19"/>
      <c r="J294" s="1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19"/>
      <c r="H295" s="19"/>
      <c r="I295" s="19"/>
      <c r="J295" s="1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19"/>
      <c r="H296" s="19"/>
      <c r="I296" s="19"/>
      <c r="J296" s="1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19"/>
      <c r="H297" s="19"/>
      <c r="I297" s="19"/>
      <c r="J297" s="1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19"/>
      <c r="H298" s="19"/>
      <c r="I298" s="19"/>
      <c r="J298" s="1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19"/>
      <c r="H299" s="19"/>
      <c r="I299" s="19"/>
      <c r="J299" s="1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19"/>
      <c r="H300" s="19"/>
      <c r="I300" s="19"/>
      <c r="J300" s="1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19"/>
      <c r="H301" s="19"/>
      <c r="I301" s="19"/>
      <c r="J301" s="1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19"/>
      <c r="H302" s="19"/>
      <c r="I302" s="19"/>
      <c r="J302" s="1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19"/>
      <c r="H303" s="19"/>
      <c r="I303" s="19"/>
      <c r="J303" s="1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19"/>
      <c r="H304" s="19"/>
      <c r="I304" s="19"/>
      <c r="J304" s="1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19"/>
      <c r="H305" s="19"/>
      <c r="I305" s="19"/>
      <c r="J305" s="1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19"/>
      <c r="H306" s="19"/>
      <c r="I306" s="19"/>
      <c r="J306" s="19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19"/>
      <c r="H307" s="19"/>
      <c r="I307" s="19"/>
      <c r="J307" s="19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19"/>
      <c r="H308" s="19"/>
      <c r="I308" s="19"/>
      <c r="J308" s="19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19"/>
      <c r="H309" s="19"/>
      <c r="I309" s="19"/>
      <c r="J309" s="19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19"/>
      <c r="H310" s="19"/>
      <c r="I310" s="19"/>
      <c r="J310" s="19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19"/>
      <c r="H311" s="19"/>
      <c r="I311" s="19"/>
      <c r="J311" s="19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19"/>
      <c r="H312" s="19"/>
      <c r="I312" s="19"/>
      <c r="J312" s="19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19"/>
      <c r="H313" s="19"/>
      <c r="I313" s="19"/>
      <c r="J313" s="19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19"/>
      <c r="H314" s="19"/>
      <c r="I314" s="19"/>
      <c r="J314" s="19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19"/>
      <c r="H315" s="19"/>
      <c r="I315" s="19"/>
      <c r="J315" s="19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19"/>
      <c r="H316" s="19"/>
      <c r="I316" s="19"/>
      <c r="J316" s="19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19"/>
      <c r="H317" s="19"/>
      <c r="I317" s="19"/>
      <c r="J317" s="19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19"/>
      <c r="H318" s="19"/>
      <c r="I318" s="19"/>
      <c r="J318" s="19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19"/>
      <c r="H319" s="19"/>
      <c r="I319" s="19"/>
      <c r="J319" s="19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19"/>
      <c r="H320" s="19"/>
      <c r="I320" s="19"/>
      <c r="J320" s="19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19"/>
      <c r="H321" s="19"/>
      <c r="I321" s="19"/>
      <c r="J321" s="19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19"/>
      <c r="H322" s="19"/>
      <c r="I322" s="19"/>
      <c r="J322" s="19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19"/>
      <c r="H323" s="19"/>
      <c r="I323" s="19"/>
      <c r="J323" s="19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19"/>
      <c r="H324" s="19"/>
      <c r="I324" s="19"/>
      <c r="J324" s="19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19"/>
      <c r="H325" s="19"/>
      <c r="I325" s="19"/>
      <c r="J325" s="19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19"/>
      <c r="H326" s="19"/>
      <c r="I326" s="19"/>
      <c r="J326" s="19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19"/>
      <c r="H327" s="19"/>
      <c r="I327" s="19"/>
      <c r="J327" s="19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19"/>
      <c r="H328" s="19"/>
      <c r="I328" s="19"/>
      <c r="J328" s="19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19"/>
      <c r="H329" s="19"/>
      <c r="I329" s="19"/>
      <c r="J329" s="19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19"/>
      <c r="H330" s="19"/>
      <c r="I330" s="19"/>
      <c r="J330" s="19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19"/>
      <c r="H331" s="19"/>
      <c r="I331" s="19"/>
      <c r="J331" s="19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19"/>
      <c r="H332" s="19"/>
      <c r="I332" s="19"/>
      <c r="J332" s="19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19"/>
      <c r="H333" s="19"/>
      <c r="I333" s="19"/>
      <c r="J333" s="19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19"/>
      <c r="H334" s="19"/>
      <c r="I334" s="19"/>
      <c r="J334" s="19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19"/>
      <c r="H335" s="19"/>
      <c r="I335" s="19"/>
      <c r="J335" s="19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19"/>
      <c r="H336" s="19"/>
      <c r="I336" s="19"/>
      <c r="J336" s="19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19"/>
      <c r="H337" s="19"/>
      <c r="I337" s="19"/>
      <c r="J337" s="19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19"/>
      <c r="H338" s="19"/>
      <c r="I338" s="19"/>
      <c r="J338" s="19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19"/>
      <c r="H339" s="19"/>
      <c r="I339" s="19"/>
      <c r="J339" s="19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19"/>
      <c r="H340" s="19"/>
      <c r="I340" s="19"/>
      <c r="J340" s="19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19"/>
      <c r="H341" s="19"/>
      <c r="I341" s="19"/>
      <c r="J341" s="19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19"/>
      <c r="H342" s="19"/>
      <c r="I342" s="19"/>
      <c r="J342" s="19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19"/>
      <c r="H343" s="19"/>
      <c r="I343" s="19"/>
      <c r="J343" s="19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19"/>
      <c r="H344" s="19"/>
      <c r="I344" s="19"/>
      <c r="J344" s="1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19"/>
      <c r="H345" s="19"/>
      <c r="I345" s="19"/>
      <c r="J345" s="1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19"/>
      <c r="H346" s="19"/>
      <c r="I346" s="19"/>
      <c r="J346" s="1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19"/>
      <c r="H347" s="19"/>
      <c r="I347" s="19"/>
      <c r="J347" s="1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19"/>
      <c r="H348" s="19"/>
      <c r="I348" s="19"/>
      <c r="J348" s="1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19"/>
      <c r="H349" s="19"/>
      <c r="I349" s="19"/>
      <c r="J349" s="1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19"/>
      <c r="H350" s="19"/>
      <c r="I350" s="19"/>
      <c r="J350" s="1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19"/>
      <c r="H351" s="19"/>
      <c r="I351" s="19"/>
      <c r="J351" s="1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19"/>
      <c r="H352" s="19"/>
      <c r="I352" s="19"/>
      <c r="J352" s="1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19"/>
      <c r="H353" s="19"/>
      <c r="I353" s="19"/>
      <c r="J353" s="1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19"/>
      <c r="H354" s="19"/>
      <c r="I354" s="19"/>
      <c r="J354" s="1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19"/>
      <c r="H355" s="19"/>
      <c r="I355" s="19"/>
      <c r="J355" s="1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19"/>
      <c r="H356" s="19"/>
      <c r="I356" s="19"/>
      <c r="J356" s="1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19"/>
      <c r="H357" s="19"/>
      <c r="I357" s="19"/>
      <c r="J357" s="1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19"/>
      <c r="H358" s="19"/>
      <c r="I358" s="19"/>
      <c r="J358" s="1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19"/>
      <c r="H359" s="19"/>
      <c r="I359" s="19"/>
      <c r="J359" s="1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19"/>
      <c r="H360" s="19"/>
      <c r="I360" s="19"/>
      <c r="J360" s="19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19"/>
      <c r="H361" s="19"/>
      <c r="I361" s="19"/>
      <c r="J361" s="19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19"/>
      <c r="H362" s="19"/>
      <c r="I362" s="19"/>
      <c r="J362" s="1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19"/>
      <c r="H363" s="19"/>
      <c r="I363" s="19"/>
      <c r="J363" s="1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19"/>
      <c r="H364" s="19"/>
      <c r="I364" s="19"/>
      <c r="J364" s="1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19"/>
      <c r="H365" s="19"/>
      <c r="I365" s="19"/>
      <c r="J365" s="1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19"/>
      <c r="H366" s="19"/>
      <c r="I366" s="19"/>
      <c r="J366" s="19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19"/>
      <c r="H367" s="19"/>
      <c r="I367" s="19"/>
      <c r="J367" s="19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19"/>
      <c r="H368" s="19"/>
      <c r="I368" s="19"/>
      <c r="J368" s="19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19"/>
      <c r="H369" s="19"/>
      <c r="I369" s="19"/>
      <c r="J369" s="19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19"/>
      <c r="H370" s="19"/>
      <c r="I370" s="19"/>
      <c r="J370" s="19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19"/>
      <c r="H371" s="19"/>
      <c r="I371" s="19"/>
      <c r="J371" s="19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19"/>
      <c r="H372" s="19"/>
      <c r="I372" s="19"/>
      <c r="J372" s="19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19"/>
      <c r="H373" s="19"/>
      <c r="I373" s="19"/>
      <c r="J373" s="19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19"/>
      <c r="H374" s="19"/>
      <c r="I374" s="19"/>
      <c r="J374" s="19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19"/>
      <c r="H375" s="19"/>
      <c r="I375" s="19"/>
      <c r="J375" s="1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19"/>
      <c r="H376" s="19"/>
      <c r="I376" s="19"/>
      <c r="J376" s="1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19"/>
      <c r="H377" s="19"/>
      <c r="I377" s="19"/>
      <c r="J377" s="1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19"/>
      <c r="H378" s="19"/>
      <c r="I378" s="19"/>
      <c r="J378" s="19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19"/>
      <c r="H379" s="19"/>
      <c r="I379" s="19"/>
      <c r="J379" s="19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19"/>
      <c r="H380" s="19"/>
      <c r="I380" s="19"/>
      <c r="J380" s="19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19"/>
      <c r="H381" s="19"/>
      <c r="I381" s="19"/>
      <c r="J381" s="19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19"/>
      <c r="H382" s="19"/>
      <c r="I382" s="19"/>
      <c r="J382" s="19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19"/>
      <c r="H383" s="19"/>
      <c r="I383" s="19"/>
      <c r="J383" s="19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19"/>
      <c r="H384" s="19"/>
      <c r="I384" s="19"/>
      <c r="J384" s="19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19"/>
      <c r="H385" s="19"/>
      <c r="I385" s="19"/>
      <c r="J385" s="19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19"/>
      <c r="H386" s="19"/>
      <c r="I386" s="19"/>
      <c r="J386" s="19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19"/>
      <c r="H387" s="19"/>
      <c r="I387" s="19"/>
      <c r="J387" s="19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19"/>
      <c r="H388" s="19"/>
      <c r="I388" s="19"/>
      <c r="J388" s="19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19"/>
      <c r="H389" s="19"/>
      <c r="I389" s="19"/>
      <c r="J389" s="19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19"/>
      <c r="H390" s="19"/>
      <c r="I390" s="19"/>
      <c r="J390" s="19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19"/>
      <c r="H391" s="19"/>
      <c r="I391" s="19"/>
      <c r="J391" s="19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19"/>
      <c r="H392" s="19"/>
      <c r="I392" s="19"/>
      <c r="J392" s="19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19"/>
      <c r="H393" s="19"/>
      <c r="I393" s="19"/>
      <c r="J393" s="19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19"/>
      <c r="H394" s="19"/>
      <c r="I394" s="19"/>
      <c r="J394" s="19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19"/>
      <c r="H395" s="19"/>
      <c r="I395" s="19"/>
      <c r="J395" s="19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19"/>
      <c r="H396" s="19"/>
      <c r="I396" s="19"/>
      <c r="J396" s="19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19"/>
      <c r="H397" s="19"/>
      <c r="I397" s="19"/>
      <c r="J397" s="19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19"/>
      <c r="H398" s="19"/>
      <c r="I398" s="19"/>
      <c r="J398" s="1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19"/>
      <c r="H399" s="19"/>
      <c r="I399" s="19"/>
      <c r="J399" s="1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19"/>
      <c r="H400" s="19"/>
      <c r="I400" s="19"/>
      <c r="J400" s="1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19"/>
      <c r="H401" s="19"/>
      <c r="I401" s="19"/>
      <c r="J401" s="1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19"/>
      <c r="H402" s="19"/>
      <c r="I402" s="19"/>
      <c r="J402" s="1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19"/>
      <c r="H403" s="19"/>
      <c r="I403" s="19"/>
      <c r="J403" s="1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19"/>
      <c r="H404" s="19"/>
      <c r="I404" s="19"/>
      <c r="J404" s="1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19"/>
      <c r="H405" s="19"/>
      <c r="I405" s="19"/>
      <c r="J405" s="1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19"/>
      <c r="H406" s="19"/>
      <c r="I406" s="19"/>
      <c r="J406" s="1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19"/>
      <c r="H407" s="19"/>
      <c r="I407" s="19"/>
      <c r="J407" s="1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19"/>
      <c r="H408" s="19"/>
      <c r="I408" s="19"/>
      <c r="J408" s="1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19"/>
      <c r="H409" s="19"/>
      <c r="I409" s="19"/>
      <c r="J409" s="1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19"/>
      <c r="H410" s="19"/>
      <c r="I410" s="19"/>
      <c r="J410" s="1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19"/>
      <c r="H411" s="19"/>
      <c r="I411" s="19"/>
      <c r="J411" s="1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19"/>
      <c r="H412" s="19"/>
      <c r="I412" s="19"/>
      <c r="J412" s="1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19"/>
      <c r="H413" s="19"/>
      <c r="I413" s="19"/>
      <c r="J413" s="1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19"/>
      <c r="H414" s="19"/>
      <c r="I414" s="19"/>
      <c r="J414" s="19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19"/>
      <c r="H415" s="19"/>
      <c r="I415" s="19"/>
      <c r="J415" s="19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19"/>
      <c r="H416" s="19"/>
      <c r="I416" s="19"/>
      <c r="J416" s="19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19"/>
      <c r="H417" s="19"/>
      <c r="I417" s="19"/>
      <c r="J417" s="19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19"/>
      <c r="H418" s="19"/>
      <c r="I418" s="19"/>
      <c r="J418" s="19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19"/>
      <c r="H419" s="19"/>
      <c r="I419" s="19"/>
      <c r="J419" s="19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19"/>
      <c r="H420" s="19"/>
      <c r="I420" s="19"/>
      <c r="J420" s="19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19"/>
      <c r="H421" s="19"/>
      <c r="I421" s="19"/>
      <c r="J421" s="19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19"/>
      <c r="H422" s="19"/>
      <c r="I422" s="19"/>
      <c r="J422" s="19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19"/>
      <c r="H423" s="19"/>
      <c r="I423" s="19"/>
      <c r="J423" s="19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19"/>
      <c r="H424" s="19"/>
      <c r="I424" s="19"/>
      <c r="J424" s="19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19"/>
      <c r="H425" s="19"/>
      <c r="I425" s="19"/>
      <c r="J425" s="19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19"/>
      <c r="H426" s="19"/>
      <c r="I426" s="19"/>
      <c r="J426" s="19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19"/>
      <c r="H427" s="19"/>
      <c r="I427" s="19"/>
      <c r="J427" s="19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19"/>
      <c r="H428" s="19"/>
      <c r="I428" s="19"/>
      <c r="J428" s="19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19"/>
      <c r="H429" s="19"/>
      <c r="I429" s="19"/>
      <c r="J429" s="19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19"/>
      <c r="H430" s="19"/>
      <c r="I430" s="19"/>
      <c r="J430" s="19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19"/>
      <c r="H431" s="19"/>
      <c r="I431" s="19"/>
      <c r="J431" s="19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19"/>
      <c r="H432" s="19"/>
      <c r="I432" s="19"/>
      <c r="J432" s="19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19"/>
      <c r="H433" s="19"/>
      <c r="I433" s="19"/>
      <c r="J433" s="19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19"/>
      <c r="H434" s="19"/>
      <c r="I434" s="19"/>
      <c r="J434" s="19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19"/>
      <c r="H435" s="19"/>
      <c r="I435" s="19"/>
      <c r="J435" s="19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19"/>
      <c r="H436" s="19"/>
      <c r="I436" s="19"/>
      <c r="J436" s="19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19"/>
      <c r="H437" s="19"/>
      <c r="I437" s="19"/>
      <c r="J437" s="19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19"/>
      <c r="H438" s="19"/>
      <c r="I438" s="19"/>
      <c r="J438" s="19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19"/>
      <c r="H439" s="19"/>
      <c r="I439" s="19"/>
      <c r="J439" s="19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19"/>
      <c r="H440" s="19"/>
      <c r="I440" s="19"/>
      <c r="J440" s="19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19"/>
      <c r="H441" s="19"/>
      <c r="I441" s="19"/>
      <c r="J441" s="19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19"/>
      <c r="H442" s="19"/>
      <c r="I442" s="19"/>
      <c r="J442" s="19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19"/>
      <c r="H443" s="19"/>
      <c r="I443" s="19"/>
      <c r="J443" s="19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19"/>
      <c r="H444" s="19"/>
      <c r="I444" s="19"/>
      <c r="J444" s="19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19"/>
      <c r="H445" s="19"/>
      <c r="I445" s="19"/>
      <c r="J445" s="19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19"/>
      <c r="H446" s="19"/>
      <c r="I446" s="19"/>
      <c r="J446" s="19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19"/>
      <c r="H447" s="19"/>
      <c r="I447" s="19"/>
      <c r="J447" s="19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19"/>
      <c r="H448" s="19"/>
      <c r="I448" s="19"/>
      <c r="J448" s="19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19"/>
      <c r="H449" s="19"/>
      <c r="I449" s="19"/>
      <c r="J449" s="19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19"/>
      <c r="H450" s="19"/>
      <c r="I450" s="19"/>
      <c r="J450" s="19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19"/>
      <c r="H451" s="19"/>
      <c r="I451" s="19"/>
      <c r="J451" s="19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19"/>
      <c r="H452" s="19"/>
      <c r="I452" s="19"/>
      <c r="J452" s="19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19"/>
      <c r="H453" s="19"/>
      <c r="I453" s="19"/>
      <c r="J453" s="19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19"/>
      <c r="H454" s="19"/>
      <c r="I454" s="19"/>
      <c r="J454" s="19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19"/>
      <c r="H455" s="19"/>
      <c r="I455" s="19"/>
      <c r="J455" s="19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19"/>
      <c r="H456" s="19"/>
      <c r="I456" s="19"/>
      <c r="J456" s="19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19"/>
      <c r="H457" s="19"/>
      <c r="I457" s="19"/>
      <c r="J457" s="19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19"/>
      <c r="H458" s="19"/>
      <c r="I458" s="19"/>
      <c r="J458" s="19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19"/>
      <c r="H459" s="19"/>
      <c r="I459" s="19"/>
      <c r="J459" s="19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19"/>
      <c r="H460" s="19"/>
      <c r="I460" s="19"/>
      <c r="J460" s="19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19"/>
      <c r="H461" s="19"/>
      <c r="I461" s="19"/>
      <c r="J461" s="19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19"/>
      <c r="H462" s="19"/>
      <c r="I462" s="19"/>
      <c r="J462" s="19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19"/>
      <c r="H463" s="19"/>
      <c r="I463" s="19"/>
      <c r="J463" s="19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19"/>
      <c r="H464" s="19"/>
      <c r="I464" s="19"/>
      <c r="J464" s="19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19"/>
      <c r="H465" s="19"/>
      <c r="I465" s="19"/>
      <c r="J465" s="19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19"/>
      <c r="H466" s="19"/>
      <c r="I466" s="19"/>
      <c r="J466" s="19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19"/>
      <c r="H467" s="19"/>
      <c r="I467" s="19"/>
      <c r="J467" s="19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19"/>
      <c r="H468" s="19"/>
      <c r="I468" s="19"/>
      <c r="J468" s="19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19"/>
      <c r="H469" s="19"/>
      <c r="I469" s="19"/>
      <c r="J469" s="19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19"/>
      <c r="H470" s="19"/>
      <c r="I470" s="19"/>
      <c r="J470" s="1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19"/>
      <c r="H471" s="19"/>
      <c r="I471" s="19"/>
      <c r="J471" s="1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19"/>
      <c r="H472" s="19"/>
      <c r="I472" s="19"/>
      <c r="J472" s="1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19"/>
      <c r="H473" s="19"/>
      <c r="I473" s="19"/>
      <c r="J473" s="1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19"/>
      <c r="H474" s="19"/>
      <c r="I474" s="19"/>
      <c r="J474" s="19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19"/>
      <c r="H475" s="19"/>
      <c r="I475" s="19"/>
      <c r="J475" s="19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19"/>
      <c r="H476" s="19"/>
      <c r="I476" s="19"/>
      <c r="J476" s="19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19"/>
      <c r="H477" s="19"/>
      <c r="I477" s="19"/>
      <c r="J477" s="19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19"/>
      <c r="H478" s="19"/>
      <c r="I478" s="19"/>
      <c r="J478" s="19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19"/>
      <c r="H479" s="19"/>
      <c r="I479" s="19"/>
      <c r="J479" s="19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19"/>
      <c r="H480" s="19"/>
      <c r="I480" s="19"/>
      <c r="J480" s="19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19"/>
      <c r="H481" s="19"/>
      <c r="I481" s="19"/>
      <c r="J481" s="19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19"/>
      <c r="H482" s="19"/>
      <c r="I482" s="19"/>
      <c r="J482" s="1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19"/>
      <c r="H483" s="19"/>
      <c r="I483" s="19"/>
      <c r="J483" s="1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19"/>
      <c r="H484" s="19"/>
      <c r="I484" s="19"/>
      <c r="J484" s="1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19"/>
      <c r="H485" s="19"/>
      <c r="I485" s="19"/>
      <c r="J485" s="1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19"/>
      <c r="H486" s="19"/>
      <c r="I486" s="19"/>
      <c r="J486" s="19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19"/>
      <c r="H487" s="19"/>
      <c r="I487" s="19"/>
      <c r="J487" s="19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19"/>
      <c r="H488" s="19"/>
      <c r="I488" s="19"/>
      <c r="J488" s="19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19"/>
      <c r="H489" s="19"/>
      <c r="I489" s="19"/>
      <c r="J489" s="19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19"/>
      <c r="H490" s="19"/>
      <c r="I490" s="19"/>
      <c r="J490" s="19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19"/>
      <c r="H491" s="19"/>
      <c r="I491" s="19"/>
      <c r="J491" s="19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19"/>
      <c r="H492" s="19"/>
      <c r="I492" s="19"/>
      <c r="J492" s="19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19"/>
      <c r="H493" s="19"/>
      <c r="I493" s="19"/>
      <c r="J493" s="19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19"/>
      <c r="H494" s="19"/>
      <c r="I494" s="19"/>
      <c r="J494" s="19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19"/>
      <c r="H495" s="19"/>
      <c r="I495" s="19"/>
      <c r="J495" s="19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19"/>
      <c r="H496" s="19"/>
      <c r="I496" s="19"/>
      <c r="J496" s="19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19"/>
      <c r="H497" s="19"/>
      <c r="I497" s="19"/>
      <c r="J497" s="19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19"/>
      <c r="H498" s="19"/>
      <c r="I498" s="19"/>
      <c r="J498" s="19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19"/>
      <c r="H499" s="19"/>
      <c r="I499" s="19"/>
      <c r="J499" s="19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19"/>
      <c r="H500" s="19"/>
      <c r="I500" s="19"/>
      <c r="J500" s="19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19"/>
      <c r="H501" s="19"/>
      <c r="I501" s="19"/>
      <c r="J501" s="19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19"/>
      <c r="H502" s="19"/>
      <c r="I502" s="19"/>
      <c r="J502" s="19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19"/>
      <c r="H503" s="19"/>
      <c r="I503" s="19"/>
      <c r="J503" s="19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19"/>
      <c r="H504" s="19"/>
      <c r="I504" s="19"/>
      <c r="J504" s="19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19"/>
      <c r="H505" s="19"/>
      <c r="I505" s="19"/>
      <c r="J505" s="19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19"/>
      <c r="H506" s="19"/>
      <c r="I506" s="19"/>
      <c r="J506" s="19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19"/>
      <c r="H507" s="19"/>
      <c r="I507" s="19"/>
      <c r="J507" s="19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19"/>
      <c r="H508" s="19"/>
      <c r="I508" s="19"/>
      <c r="J508" s="19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19"/>
      <c r="H509" s="19"/>
      <c r="I509" s="19"/>
      <c r="J509" s="19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19"/>
      <c r="H510" s="19"/>
      <c r="I510" s="19"/>
      <c r="J510" s="19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19"/>
      <c r="H511" s="19"/>
      <c r="I511" s="19"/>
      <c r="J511" s="19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19"/>
      <c r="H512" s="19"/>
      <c r="I512" s="19"/>
      <c r="J512" s="19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19"/>
      <c r="H513" s="19"/>
      <c r="I513" s="19"/>
      <c r="J513" s="19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19"/>
      <c r="H514" s="19"/>
      <c r="I514" s="19"/>
      <c r="J514" s="19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19"/>
      <c r="H515" s="19"/>
      <c r="I515" s="19"/>
      <c r="J515" s="19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19"/>
      <c r="H516" s="19"/>
      <c r="I516" s="19"/>
      <c r="J516" s="19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19"/>
      <c r="H517" s="19"/>
      <c r="I517" s="19"/>
      <c r="J517" s="19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19"/>
      <c r="H518" s="19"/>
      <c r="I518" s="19"/>
      <c r="J518" s="19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19"/>
      <c r="H519" s="19"/>
      <c r="I519" s="19"/>
      <c r="J519" s="19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19"/>
      <c r="H520" s="19"/>
      <c r="I520" s="19"/>
      <c r="J520" s="19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19"/>
      <c r="H521" s="19"/>
      <c r="I521" s="19"/>
      <c r="J521" s="19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19"/>
      <c r="H522" s="19"/>
      <c r="I522" s="19"/>
      <c r="J522" s="19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19"/>
      <c r="H523" s="19"/>
      <c r="I523" s="19"/>
      <c r="J523" s="19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19"/>
      <c r="H524" s="19"/>
      <c r="I524" s="19"/>
      <c r="J524" s="19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19"/>
      <c r="H525" s="19"/>
      <c r="I525" s="19"/>
      <c r="J525" s="19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19"/>
      <c r="H526" s="19"/>
      <c r="I526" s="19"/>
      <c r="J526" s="19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19"/>
      <c r="H527" s="19"/>
      <c r="I527" s="19"/>
      <c r="J527" s="19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19"/>
      <c r="H528" s="19"/>
      <c r="I528" s="19"/>
      <c r="J528" s="19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19"/>
      <c r="H529" s="19"/>
      <c r="I529" s="19"/>
      <c r="J529" s="19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19"/>
      <c r="H530" s="19"/>
      <c r="I530" s="19"/>
      <c r="J530" s="19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19"/>
      <c r="H531" s="19"/>
      <c r="I531" s="19"/>
      <c r="J531" s="19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19"/>
      <c r="H532" s="19"/>
      <c r="I532" s="19"/>
      <c r="J532" s="19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19"/>
      <c r="H533" s="19"/>
      <c r="I533" s="19"/>
      <c r="J533" s="19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19"/>
      <c r="H534" s="19"/>
      <c r="I534" s="19"/>
      <c r="J534" s="19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19"/>
      <c r="H535" s="19"/>
      <c r="I535" s="19"/>
      <c r="J535" s="19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19"/>
      <c r="H536" s="19"/>
      <c r="I536" s="19"/>
      <c r="J536" s="19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19"/>
      <c r="H537" s="19"/>
      <c r="I537" s="19"/>
      <c r="J537" s="19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19"/>
      <c r="H538" s="19"/>
      <c r="I538" s="19"/>
      <c r="J538" s="19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19"/>
      <c r="H539" s="19"/>
      <c r="I539" s="19"/>
      <c r="J539" s="19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19"/>
      <c r="H540" s="19"/>
      <c r="I540" s="19"/>
      <c r="J540" s="19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19"/>
      <c r="H541" s="19"/>
      <c r="I541" s="19"/>
      <c r="J541" s="19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19"/>
      <c r="H542" s="19"/>
      <c r="I542" s="19"/>
      <c r="J542" s="19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19"/>
      <c r="H543" s="19"/>
      <c r="I543" s="19"/>
      <c r="J543" s="19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19"/>
      <c r="H544" s="19"/>
      <c r="I544" s="19"/>
      <c r="J544" s="19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19"/>
      <c r="H545" s="19"/>
      <c r="I545" s="19"/>
      <c r="J545" s="19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19"/>
      <c r="H546" s="19"/>
      <c r="I546" s="19"/>
      <c r="J546" s="19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19"/>
      <c r="H547" s="19"/>
      <c r="I547" s="19"/>
      <c r="J547" s="19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19"/>
      <c r="H548" s="19"/>
      <c r="I548" s="19"/>
      <c r="J548" s="19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19"/>
      <c r="H549" s="19"/>
      <c r="I549" s="19"/>
      <c r="J549" s="19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19"/>
      <c r="H550" s="19"/>
      <c r="I550" s="19"/>
      <c r="J550" s="19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19"/>
      <c r="H551" s="19"/>
      <c r="I551" s="19"/>
      <c r="J551" s="19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19"/>
      <c r="H552" s="19"/>
      <c r="I552" s="19"/>
      <c r="J552" s="19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19"/>
      <c r="H553" s="19"/>
      <c r="I553" s="19"/>
      <c r="J553" s="19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19"/>
      <c r="H554" s="19"/>
      <c r="I554" s="19"/>
      <c r="J554" s="19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19"/>
      <c r="H555" s="19"/>
      <c r="I555" s="19"/>
      <c r="J555" s="19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19"/>
      <c r="H556" s="19"/>
      <c r="I556" s="19"/>
      <c r="J556" s="19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19"/>
      <c r="H557" s="19"/>
      <c r="I557" s="19"/>
      <c r="J557" s="19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19"/>
      <c r="H558" s="19"/>
      <c r="I558" s="19"/>
      <c r="J558" s="19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19"/>
      <c r="H559" s="19"/>
      <c r="I559" s="19"/>
      <c r="J559" s="19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19"/>
      <c r="H560" s="19"/>
      <c r="I560" s="19"/>
      <c r="J560" s="19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19"/>
      <c r="H561" s="19"/>
      <c r="I561" s="19"/>
      <c r="J561" s="19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19"/>
      <c r="H562" s="19"/>
      <c r="I562" s="19"/>
      <c r="J562" s="19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19"/>
      <c r="H563" s="19"/>
      <c r="I563" s="19"/>
      <c r="J563" s="19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19"/>
      <c r="H564" s="19"/>
      <c r="I564" s="19"/>
      <c r="J564" s="19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19"/>
      <c r="H565" s="19"/>
      <c r="I565" s="19"/>
      <c r="J565" s="19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19"/>
      <c r="H566" s="19"/>
      <c r="I566" s="19"/>
      <c r="J566" s="19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19"/>
      <c r="H567" s="19"/>
      <c r="I567" s="19"/>
      <c r="J567" s="19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19"/>
      <c r="H568" s="19"/>
      <c r="I568" s="19"/>
      <c r="J568" s="19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19"/>
      <c r="H569" s="19"/>
      <c r="I569" s="19"/>
      <c r="J569" s="19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19"/>
      <c r="H570" s="19"/>
      <c r="I570" s="19"/>
      <c r="J570" s="19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19"/>
      <c r="H571" s="19"/>
      <c r="I571" s="19"/>
      <c r="J571" s="19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19"/>
      <c r="H572" s="19"/>
      <c r="I572" s="19"/>
      <c r="J572" s="19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19"/>
      <c r="H573" s="19"/>
      <c r="I573" s="19"/>
      <c r="J573" s="19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19"/>
      <c r="H574" s="19"/>
      <c r="I574" s="19"/>
      <c r="J574" s="19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19"/>
      <c r="H575" s="19"/>
      <c r="I575" s="19"/>
      <c r="J575" s="19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19"/>
      <c r="H576" s="19"/>
      <c r="I576" s="19"/>
      <c r="J576" s="19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19"/>
      <c r="H577" s="19"/>
      <c r="I577" s="19"/>
      <c r="J577" s="19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19"/>
      <c r="H578" s="19"/>
      <c r="I578" s="19"/>
      <c r="J578" s="19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19"/>
      <c r="H579" s="19"/>
      <c r="I579" s="19"/>
      <c r="J579" s="19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19"/>
      <c r="H580" s="19"/>
      <c r="I580" s="19"/>
      <c r="J580" s="19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19"/>
      <c r="H581" s="19"/>
      <c r="I581" s="19"/>
      <c r="J581" s="19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19"/>
      <c r="H582" s="19"/>
      <c r="I582" s="19"/>
      <c r="J582" s="19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19"/>
      <c r="H583" s="19"/>
      <c r="I583" s="19"/>
      <c r="J583" s="19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19"/>
      <c r="H584" s="19"/>
      <c r="I584" s="19"/>
      <c r="J584" s="19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19"/>
      <c r="H585" s="19"/>
      <c r="I585" s="19"/>
      <c r="J585" s="19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19"/>
      <c r="H586" s="19"/>
      <c r="I586" s="19"/>
      <c r="J586" s="19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19"/>
      <c r="H587" s="19"/>
      <c r="I587" s="19"/>
      <c r="J587" s="19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19"/>
      <c r="H588" s="19"/>
      <c r="I588" s="19"/>
      <c r="J588" s="19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19"/>
      <c r="H589" s="19"/>
      <c r="I589" s="19"/>
      <c r="J589" s="19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19"/>
      <c r="H590" s="19"/>
      <c r="I590" s="19"/>
      <c r="J590" s="19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19"/>
      <c r="H591" s="19"/>
      <c r="I591" s="19"/>
      <c r="J591" s="19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19"/>
      <c r="H592" s="19"/>
      <c r="I592" s="19"/>
      <c r="J592" s="19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19"/>
      <c r="H593" s="19"/>
      <c r="I593" s="19"/>
      <c r="J593" s="19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19"/>
      <c r="H594" s="19"/>
      <c r="I594" s="19"/>
      <c r="J594" s="19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19"/>
      <c r="H595" s="19"/>
      <c r="I595" s="19"/>
      <c r="J595" s="19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19"/>
      <c r="H596" s="19"/>
      <c r="I596" s="19"/>
      <c r="J596" s="1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19"/>
      <c r="H597" s="19"/>
      <c r="I597" s="19"/>
      <c r="J597" s="1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19"/>
      <c r="H598" s="19"/>
      <c r="I598" s="19"/>
      <c r="J598" s="1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19"/>
      <c r="H599" s="19"/>
      <c r="I599" s="19"/>
      <c r="J599" s="1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19"/>
      <c r="H600" s="19"/>
      <c r="I600" s="19"/>
      <c r="J600" s="19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19"/>
      <c r="H601" s="19"/>
      <c r="I601" s="19"/>
      <c r="J601" s="19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19"/>
      <c r="H602" s="19"/>
      <c r="I602" s="19"/>
      <c r="J602" s="19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19"/>
      <c r="H603" s="19"/>
      <c r="I603" s="19"/>
      <c r="J603" s="19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19"/>
      <c r="H604" s="19"/>
      <c r="I604" s="19"/>
      <c r="J604" s="19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19"/>
      <c r="H605" s="19"/>
      <c r="I605" s="19"/>
      <c r="J605" s="19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19"/>
      <c r="H606" s="19"/>
      <c r="I606" s="19"/>
      <c r="J606" s="19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19"/>
      <c r="H607" s="19"/>
      <c r="I607" s="19"/>
      <c r="J607" s="19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19"/>
      <c r="H608" s="19"/>
      <c r="I608" s="19"/>
      <c r="J608" s="1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19"/>
      <c r="H609" s="19"/>
      <c r="I609" s="19"/>
      <c r="J609" s="1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19"/>
      <c r="H610" s="19"/>
      <c r="I610" s="19"/>
      <c r="J610" s="1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19"/>
      <c r="H611" s="19"/>
      <c r="I611" s="19"/>
      <c r="J611" s="1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19"/>
      <c r="H612" s="19"/>
      <c r="I612" s="19"/>
      <c r="J612" s="19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19"/>
      <c r="H613" s="19"/>
      <c r="I613" s="19"/>
      <c r="J613" s="19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19"/>
      <c r="H614" s="19"/>
      <c r="I614" s="19"/>
      <c r="J614" s="19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19"/>
      <c r="H615" s="19"/>
      <c r="I615" s="19"/>
      <c r="J615" s="19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19"/>
      <c r="H616" s="19"/>
      <c r="I616" s="19"/>
      <c r="J616" s="19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19"/>
      <c r="H617" s="19"/>
      <c r="I617" s="19"/>
      <c r="J617" s="19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19"/>
      <c r="H618" s="19"/>
      <c r="I618" s="19"/>
      <c r="J618" s="19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19"/>
      <c r="H619" s="19"/>
      <c r="I619" s="19"/>
      <c r="J619" s="19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19"/>
      <c r="H620" s="19"/>
      <c r="I620" s="19"/>
      <c r="J620" s="19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19"/>
      <c r="H621" s="19"/>
      <c r="I621" s="19"/>
      <c r="J621" s="19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19"/>
      <c r="H622" s="19"/>
      <c r="I622" s="19"/>
      <c r="J622" s="19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19"/>
      <c r="H623" s="19"/>
      <c r="I623" s="19"/>
      <c r="J623" s="19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19"/>
      <c r="H624" s="19"/>
      <c r="I624" s="19"/>
      <c r="J624" s="19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19"/>
      <c r="H625" s="19"/>
      <c r="I625" s="19"/>
      <c r="J625" s="19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19"/>
      <c r="H626" s="19"/>
      <c r="I626" s="19"/>
      <c r="J626" s="19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19"/>
      <c r="H627" s="19"/>
      <c r="I627" s="19"/>
      <c r="J627" s="19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19"/>
      <c r="H628" s="19"/>
      <c r="I628" s="19"/>
      <c r="J628" s="19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19"/>
      <c r="H629" s="19"/>
      <c r="I629" s="19"/>
      <c r="J629" s="19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19"/>
      <c r="H630" s="19"/>
      <c r="I630" s="19"/>
      <c r="J630" s="19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19"/>
      <c r="H631" s="19"/>
      <c r="I631" s="19"/>
      <c r="J631" s="19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19"/>
      <c r="H632" s="19"/>
      <c r="I632" s="19"/>
      <c r="J632" s="1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19"/>
      <c r="H633" s="19"/>
      <c r="I633" s="19"/>
      <c r="J633" s="1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19"/>
      <c r="H634" s="19"/>
      <c r="I634" s="19"/>
      <c r="J634" s="1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19"/>
      <c r="H635" s="19"/>
      <c r="I635" s="19"/>
      <c r="J635" s="1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19"/>
      <c r="H636" s="19"/>
      <c r="I636" s="19"/>
      <c r="J636" s="19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19"/>
      <c r="H637" s="19"/>
      <c r="I637" s="19"/>
      <c r="J637" s="19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19"/>
      <c r="H638" s="19"/>
      <c r="I638" s="19"/>
      <c r="J638" s="19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19"/>
      <c r="H639" s="19"/>
      <c r="I639" s="19"/>
      <c r="J639" s="19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19"/>
      <c r="H640" s="19"/>
      <c r="I640" s="19"/>
      <c r="J640" s="19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19"/>
      <c r="H641" s="19"/>
      <c r="I641" s="19"/>
      <c r="J641" s="19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19"/>
      <c r="H642" s="19"/>
      <c r="I642" s="19"/>
      <c r="J642" s="19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19"/>
      <c r="H643" s="19"/>
      <c r="I643" s="19"/>
      <c r="J643" s="19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19"/>
      <c r="H644" s="19"/>
      <c r="I644" s="19"/>
      <c r="J644" s="19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19"/>
      <c r="H645" s="19"/>
      <c r="I645" s="19"/>
      <c r="J645" s="1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19"/>
      <c r="H646" s="19"/>
      <c r="I646" s="19"/>
      <c r="J646" s="1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19"/>
      <c r="H647" s="19"/>
      <c r="I647" s="19"/>
      <c r="J647" s="1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19"/>
      <c r="H648" s="19"/>
      <c r="I648" s="19"/>
      <c r="J648" s="19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19"/>
      <c r="H649" s="19"/>
      <c r="I649" s="19"/>
      <c r="J649" s="19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19"/>
      <c r="H650" s="19"/>
      <c r="I650" s="19"/>
      <c r="J650" s="19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19"/>
      <c r="H651" s="19"/>
      <c r="I651" s="19"/>
      <c r="J651" s="19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19"/>
      <c r="H652" s="19"/>
      <c r="I652" s="19"/>
      <c r="J652" s="19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19"/>
      <c r="H653" s="19"/>
      <c r="I653" s="19"/>
      <c r="J653" s="19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19"/>
      <c r="H654" s="19"/>
      <c r="I654" s="19"/>
      <c r="J654" s="19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19"/>
      <c r="H655" s="19"/>
      <c r="I655" s="19"/>
      <c r="J655" s="19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19"/>
      <c r="H656" s="19"/>
      <c r="I656" s="19"/>
      <c r="J656" s="19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19"/>
      <c r="H657" s="19"/>
      <c r="I657" s="19"/>
      <c r="J657" s="19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19"/>
      <c r="H658" s="19"/>
      <c r="I658" s="19"/>
      <c r="J658" s="19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19"/>
      <c r="H659" s="19"/>
      <c r="I659" s="19"/>
      <c r="J659" s="19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19"/>
      <c r="H660" s="19"/>
      <c r="I660" s="19"/>
      <c r="J660" s="19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19"/>
      <c r="H661" s="19"/>
      <c r="I661" s="19"/>
      <c r="J661" s="19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19"/>
      <c r="H662" s="19"/>
      <c r="I662" s="19"/>
      <c r="J662" s="19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19"/>
      <c r="H663" s="19"/>
      <c r="I663" s="19"/>
      <c r="J663" s="19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19"/>
      <c r="H664" s="19"/>
      <c r="I664" s="19"/>
      <c r="J664" s="19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19"/>
      <c r="H665" s="19"/>
      <c r="I665" s="19"/>
      <c r="J665" s="19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19"/>
      <c r="H666" s="19"/>
      <c r="I666" s="19"/>
      <c r="J666" s="19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19"/>
      <c r="H667" s="19"/>
      <c r="I667" s="19"/>
      <c r="J667" s="19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19"/>
      <c r="H668" s="19"/>
      <c r="I668" s="19"/>
      <c r="J668" s="1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19"/>
      <c r="H669" s="19"/>
      <c r="I669" s="19"/>
      <c r="J669" s="1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19"/>
      <c r="H670" s="19"/>
      <c r="I670" s="19"/>
      <c r="J670" s="1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19"/>
      <c r="H671" s="19"/>
      <c r="I671" s="19"/>
      <c r="J671" s="1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19"/>
      <c r="H672" s="19"/>
      <c r="I672" s="19"/>
      <c r="J672" s="1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19"/>
      <c r="H673" s="19"/>
      <c r="I673" s="19"/>
      <c r="J673" s="1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19"/>
      <c r="H674" s="19"/>
      <c r="I674" s="19"/>
      <c r="J674" s="1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19"/>
      <c r="H675" s="19"/>
      <c r="I675" s="19"/>
      <c r="J675" s="1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19"/>
      <c r="H676" s="19"/>
      <c r="I676" s="19"/>
      <c r="J676" s="1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19"/>
      <c r="H677" s="19"/>
      <c r="I677" s="19"/>
      <c r="J677" s="1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19"/>
      <c r="H678" s="19"/>
      <c r="I678" s="19"/>
      <c r="J678" s="1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19"/>
      <c r="H679" s="19"/>
      <c r="I679" s="19"/>
      <c r="J679" s="1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19"/>
      <c r="H680" s="19"/>
      <c r="I680" s="19"/>
      <c r="J680" s="19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19"/>
      <c r="H681" s="19"/>
      <c r="I681" s="19"/>
      <c r="J681" s="1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19"/>
      <c r="H682" s="19"/>
      <c r="I682" s="19"/>
      <c r="J682" s="1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19"/>
      <c r="H683" s="19"/>
      <c r="I683" s="19"/>
      <c r="J683" s="1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19"/>
      <c r="H684" s="19"/>
      <c r="I684" s="19"/>
      <c r="J684" s="19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19"/>
      <c r="H685" s="19"/>
      <c r="I685" s="19"/>
      <c r="J685" s="19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19"/>
      <c r="H686" s="19"/>
      <c r="I686" s="19"/>
      <c r="J686" s="19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19"/>
      <c r="H687" s="19"/>
      <c r="I687" s="19"/>
      <c r="J687" s="19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19"/>
      <c r="H688" s="19"/>
      <c r="I688" s="19"/>
      <c r="J688" s="19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19"/>
      <c r="H689" s="19"/>
      <c r="I689" s="19"/>
      <c r="J689" s="19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19"/>
      <c r="H690" s="19"/>
      <c r="I690" s="19"/>
      <c r="J690" s="19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19"/>
      <c r="H691" s="19"/>
      <c r="I691" s="19"/>
      <c r="J691" s="19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19"/>
      <c r="H692" s="19"/>
      <c r="I692" s="19"/>
      <c r="J692" s="19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19"/>
      <c r="H693" s="19"/>
      <c r="I693" s="19"/>
      <c r="J693" s="19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19"/>
      <c r="H694" s="19"/>
      <c r="I694" s="19"/>
      <c r="J694" s="19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19"/>
      <c r="H695" s="19"/>
      <c r="I695" s="19"/>
      <c r="J695" s="19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19"/>
      <c r="H696" s="19"/>
      <c r="I696" s="19"/>
      <c r="J696" s="19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19"/>
      <c r="H697" s="19"/>
      <c r="I697" s="19"/>
      <c r="J697" s="19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19"/>
      <c r="H698" s="19"/>
      <c r="I698" s="19"/>
      <c r="J698" s="19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19"/>
      <c r="H699" s="19"/>
      <c r="I699" s="19"/>
      <c r="J699" s="19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19"/>
      <c r="H700" s="19"/>
      <c r="I700" s="19"/>
      <c r="J700" s="19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19"/>
      <c r="H701" s="19"/>
      <c r="I701" s="19"/>
      <c r="J701" s="19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19"/>
      <c r="H702" s="19"/>
      <c r="I702" s="19"/>
      <c r="J702" s="19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19"/>
      <c r="H703" s="19"/>
      <c r="I703" s="19"/>
      <c r="J703" s="19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19"/>
      <c r="H704" s="19"/>
      <c r="I704" s="19"/>
      <c r="J704" s="19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19"/>
      <c r="H705" s="19"/>
      <c r="I705" s="19"/>
      <c r="J705" s="19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19"/>
      <c r="H706" s="19"/>
      <c r="I706" s="19"/>
      <c r="J706" s="19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19"/>
      <c r="H707" s="19"/>
      <c r="I707" s="19"/>
      <c r="J707" s="19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19"/>
      <c r="H708" s="19"/>
      <c r="I708" s="19"/>
      <c r="J708" s="19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19"/>
      <c r="H709" s="19"/>
      <c r="I709" s="19"/>
      <c r="J709" s="19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19"/>
      <c r="H710" s="19"/>
      <c r="I710" s="19"/>
      <c r="J710" s="19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19"/>
      <c r="H711" s="19"/>
      <c r="I711" s="19"/>
      <c r="J711" s="19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19"/>
      <c r="H712" s="19"/>
      <c r="I712" s="19"/>
      <c r="J712" s="19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19"/>
      <c r="H713" s="19"/>
      <c r="I713" s="19"/>
      <c r="J713" s="19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19"/>
      <c r="H714" s="19"/>
      <c r="I714" s="19"/>
      <c r="J714" s="19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19"/>
      <c r="H715" s="19"/>
      <c r="I715" s="19"/>
      <c r="J715" s="19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19"/>
      <c r="H716" s="19"/>
      <c r="I716" s="19"/>
      <c r="J716" s="19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19"/>
      <c r="H717" s="19"/>
      <c r="I717" s="19"/>
      <c r="J717" s="19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19"/>
      <c r="H718" s="19"/>
      <c r="I718" s="19"/>
      <c r="J718" s="19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19"/>
      <c r="H719" s="19"/>
      <c r="I719" s="19"/>
      <c r="J719" s="19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19"/>
      <c r="H720" s="19"/>
      <c r="I720" s="19"/>
      <c r="J720" s="19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19"/>
      <c r="H721" s="19"/>
      <c r="I721" s="19"/>
      <c r="J721" s="19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19"/>
      <c r="H722" s="19"/>
      <c r="I722" s="19"/>
      <c r="J722" s="19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19"/>
      <c r="H723" s="19"/>
      <c r="I723" s="19"/>
      <c r="J723" s="19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19"/>
      <c r="H724" s="19"/>
      <c r="I724" s="19"/>
      <c r="J724" s="19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19"/>
      <c r="H725" s="19"/>
      <c r="I725" s="19"/>
      <c r="J725" s="19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19"/>
      <c r="H726" s="19"/>
      <c r="I726" s="19"/>
      <c r="J726" s="19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19"/>
      <c r="H727" s="19"/>
      <c r="I727" s="19"/>
      <c r="J727" s="19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19"/>
      <c r="H728" s="19"/>
      <c r="I728" s="19"/>
      <c r="J728" s="19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19"/>
      <c r="H729" s="19"/>
      <c r="I729" s="19"/>
      <c r="J729" s="19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19"/>
      <c r="H730" s="19"/>
      <c r="I730" s="19"/>
      <c r="J730" s="19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19"/>
      <c r="H731" s="19"/>
      <c r="I731" s="19"/>
      <c r="J731" s="19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19"/>
      <c r="H732" s="19"/>
      <c r="I732" s="19"/>
      <c r="J732" s="19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19"/>
      <c r="H733" s="19"/>
      <c r="I733" s="19"/>
      <c r="J733" s="19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19"/>
      <c r="H734" s="19"/>
      <c r="I734" s="19"/>
      <c r="J734" s="19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19"/>
      <c r="H735" s="19"/>
      <c r="I735" s="19"/>
      <c r="J735" s="19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19"/>
      <c r="H736" s="19"/>
      <c r="I736" s="19"/>
      <c r="J736" s="19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19"/>
      <c r="H737" s="19"/>
      <c r="I737" s="19"/>
      <c r="J737" s="19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19"/>
      <c r="H738" s="19"/>
      <c r="I738" s="19"/>
      <c r="J738" s="19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19"/>
      <c r="H739" s="19"/>
      <c r="I739" s="19"/>
      <c r="J739" s="19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19"/>
      <c r="H740" s="19"/>
      <c r="I740" s="19"/>
      <c r="J740" s="19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19"/>
      <c r="H741" s="19"/>
      <c r="I741" s="19"/>
      <c r="J741" s="19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19"/>
      <c r="H742" s="19"/>
      <c r="I742" s="19"/>
      <c r="J742" s="19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19"/>
      <c r="H743" s="19"/>
      <c r="I743" s="19"/>
      <c r="J743" s="19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19"/>
      <c r="H744" s="19"/>
      <c r="I744" s="19"/>
      <c r="J744" s="19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19"/>
      <c r="H745" s="19"/>
      <c r="I745" s="19"/>
      <c r="J745" s="19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19"/>
      <c r="H746" s="19"/>
      <c r="I746" s="19"/>
      <c r="J746" s="19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19"/>
      <c r="H747" s="19"/>
      <c r="I747" s="19"/>
      <c r="J747" s="19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19"/>
      <c r="H748" s="19"/>
      <c r="I748" s="19"/>
      <c r="J748" s="19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19"/>
      <c r="H749" s="19"/>
      <c r="I749" s="19"/>
      <c r="J749" s="19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19"/>
      <c r="H750" s="19"/>
      <c r="I750" s="19"/>
      <c r="J750" s="19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19"/>
      <c r="H751" s="19"/>
      <c r="I751" s="19"/>
      <c r="J751" s="19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19"/>
      <c r="H752" s="19"/>
      <c r="I752" s="19"/>
      <c r="J752" s="19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19"/>
      <c r="H753" s="19"/>
      <c r="I753" s="19"/>
      <c r="J753" s="19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19"/>
      <c r="H754" s="19"/>
      <c r="I754" s="19"/>
      <c r="J754" s="19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19"/>
      <c r="H755" s="19"/>
      <c r="I755" s="19"/>
      <c r="J755" s="19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19"/>
      <c r="H756" s="19"/>
      <c r="I756" s="19"/>
      <c r="J756" s="19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19"/>
      <c r="H757" s="19"/>
      <c r="I757" s="19"/>
      <c r="J757" s="19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19"/>
      <c r="H758" s="19"/>
      <c r="I758" s="19"/>
      <c r="J758" s="19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19"/>
      <c r="H759" s="19"/>
      <c r="I759" s="19"/>
      <c r="J759" s="19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19"/>
      <c r="H760" s="19"/>
      <c r="I760" s="19"/>
      <c r="J760" s="19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19"/>
      <c r="H761" s="19"/>
      <c r="I761" s="19"/>
      <c r="J761" s="19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19"/>
      <c r="H762" s="19"/>
      <c r="I762" s="19"/>
      <c r="J762" s="19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19"/>
      <c r="H763" s="19"/>
      <c r="I763" s="19"/>
      <c r="J763" s="19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19"/>
      <c r="H764" s="19"/>
      <c r="I764" s="19"/>
      <c r="J764" s="19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19"/>
      <c r="H765" s="19"/>
      <c r="I765" s="19"/>
      <c r="J765" s="19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19"/>
      <c r="H766" s="19"/>
      <c r="I766" s="19"/>
      <c r="J766" s="19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19"/>
      <c r="H767" s="19"/>
      <c r="I767" s="19"/>
      <c r="J767" s="19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19"/>
      <c r="H768" s="19"/>
      <c r="I768" s="19"/>
      <c r="J768" s="19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19"/>
      <c r="H769" s="19"/>
      <c r="I769" s="19"/>
      <c r="J769" s="19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19"/>
      <c r="H770" s="19"/>
      <c r="I770" s="19"/>
      <c r="J770" s="19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19"/>
      <c r="H771" s="19"/>
      <c r="I771" s="19"/>
      <c r="J771" s="19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19"/>
      <c r="H772" s="19"/>
      <c r="I772" s="19"/>
      <c r="J772" s="19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19"/>
      <c r="H773" s="19"/>
      <c r="I773" s="19"/>
      <c r="J773" s="19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19"/>
      <c r="H774" s="19"/>
      <c r="I774" s="19"/>
      <c r="J774" s="19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19"/>
      <c r="H775" s="19"/>
      <c r="I775" s="19"/>
      <c r="J775" s="19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19"/>
      <c r="H776" s="19"/>
      <c r="I776" s="19"/>
      <c r="J776" s="19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19"/>
      <c r="H777" s="19"/>
      <c r="I777" s="19"/>
      <c r="J777" s="19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19"/>
      <c r="H778" s="19"/>
      <c r="I778" s="19"/>
      <c r="J778" s="19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19"/>
      <c r="H779" s="19"/>
      <c r="I779" s="19"/>
      <c r="J779" s="19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19"/>
      <c r="H780" s="19"/>
      <c r="I780" s="19"/>
      <c r="J780" s="19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19"/>
      <c r="H781" s="19"/>
      <c r="I781" s="19"/>
      <c r="J781" s="19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19"/>
      <c r="H782" s="19"/>
      <c r="I782" s="19"/>
      <c r="J782" s="19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19"/>
      <c r="H783" s="19"/>
      <c r="I783" s="19"/>
      <c r="J783" s="19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19"/>
      <c r="H784" s="19"/>
      <c r="I784" s="19"/>
      <c r="J784" s="19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19"/>
      <c r="H785" s="19"/>
      <c r="I785" s="19"/>
      <c r="J785" s="19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19"/>
      <c r="H786" s="19"/>
      <c r="I786" s="19"/>
      <c r="J786" s="19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19"/>
      <c r="H787" s="19"/>
      <c r="I787" s="19"/>
      <c r="J787" s="19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19"/>
      <c r="H788" s="19"/>
      <c r="I788" s="19"/>
      <c r="J788" s="19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19"/>
      <c r="H789" s="19"/>
      <c r="I789" s="19"/>
      <c r="J789" s="19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19"/>
      <c r="H790" s="19"/>
      <c r="I790" s="19"/>
      <c r="J790" s="19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19"/>
      <c r="H791" s="19"/>
      <c r="I791" s="19"/>
      <c r="J791" s="19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19"/>
      <c r="H792" s="19"/>
      <c r="I792" s="19"/>
      <c r="J792" s="19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19"/>
      <c r="H793" s="19"/>
      <c r="I793" s="19"/>
      <c r="J793" s="19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19"/>
      <c r="H794" s="19"/>
      <c r="I794" s="19"/>
      <c r="J794" s="1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19"/>
      <c r="H795" s="19"/>
      <c r="I795" s="19"/>
      <c r="J795" s="1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19"/>
      <c r="H796" s="19"/>
      <c r="I796" s="19"/>
      <c r="J796" s="1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19"/>
      <c r="H797" s="19"/>
      <c r="I797" s="19"/>
      <c r="J797" s="1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19"/>
      <c r="H798" s="19"/>
      <c r="I798" s="19"/>
      <c r="J798" s="1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19"/>
      <c r="H799" s="19"/>
      <c r="I799" s="19"/>
      <c r="J799" s="1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19"/>
      <c r="H800" s="19"/>
      <c r="I800" s="19"/>
      <c r="J800" s="1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19"/>
      <c r="H801" s="19"/>
      <c r="I801" s="19"/>
      <c r="J801" s="1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19"/>
      <c r="H802" s="19"/>
      <c r="I802" s="19"/>
      <c r="J802" s="1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19"/>
      <c r="H803" s="19"/>
      <c r="I803" s="19"/>
      <c r="J803" s="1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19"/>
      <c r="H804" s="19"/>
      <c r="I804" s="19"/>
      <c r="J804" s="1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19"/>
      <c r="H805" s="19"/>
      <c r="I805" s="19"/>
      <c r="J805" s="1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19"/>
      <c r="H806" s="19"/>
      <c r="I806" s="19"/>
      <c r="J806" s="19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19"/>
      <c r="H807" s="19"/>
      <c r="I807" s="19"/>
      <c r="J807" s="1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19"/>
      <c r="H808" s="19"/>
      <c r="I808" s="19"/>
      <c r="J808" s="1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19"/>
      <c r="H809" s="19"/>
      <c r="I809" s="19"/>
      <c r="J809" s="1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19"/>
      <c r="H810" s="19"/>
      <c r="I810" s="19"/>
      <c r="J810" s="19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19"/>
      <c r="H811" s="19"/>
      <c r="I811" s="19"/>
      <c r="J811" s="19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19"/>
      <c r="H812" s="19"/>
      <c r="I812" s="19"/>
      <c r="J812" s="19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19"/>
      <c r="H813" s="19"/>
      <c r="I813" s="19"/>
      <c r="J813" s="19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19"/>
      <c r="H814" s="19"/>
      <c r="I814" s="19"/>
      <c r="J814" s="19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19"/>
      <c r="H815" s="19"/>
      <c r="I815" s="19"/>
      <c r="J815" s="19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19"/>
      <c r="H816" s="19"/>
      <c r="I816" s="19"/>
      <c r="J816" s="19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19"/>
      <c r="H817" s="19"/>
      <c r="I817" s="19"/>
      <c r="J817" s="19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19"/>
      <c r="H818" s="19"/>
      <c r="I818" s="19"/>
      <c r="J818" s="19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19"/>
      <c r="H819" s="19"/>
      <c r="I819" s="19"/>
      <c r="J819" s="19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19"/>
      <c r="H820" s="19"/>
      <c r="I820" s="19"/>
      <c r="J820" s="19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19"/>
      <c r="H821" s="19"/>
      <c r="I821" s="19"/>
      <c r="J821" s="19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19"/>
      <c r="H822" s="19"/>
      <c r="I822" s="19"/>
      <c r="J822" s="19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19"/>
      <c r="H823" s="19"/>
      <c r="I823" s="19"/>
      <c r="J823" s="19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19"/>
      <c r="H824" s="19"/>
      <c r="I824" s="19"/>
      <c r="J824" s="19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19"/>
      <c r="H825" s="19"/>
      <c r="I825" s="19"/>
      <c r="J825" s="19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19"/>
      <c r="H826" s="19"/>
      <c r="I826" s="19"/>
      <c r="J826" s="19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19"/>
      <c r="H827" s="19"/>
      <c r="I827" s="19"/>
      <c r="J827" s="19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19"/>
      <c r="H828" s="19"/>
      <c r="I828" s="19"/>
      <c r="J828" s="19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19"/>
      <c r="H829" s="19"/>
      <c r="I829" s="19"/>
      <c r="J829" s="19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19"/>
      <c r="H830" s="19"/>
      <c r="I830" s="19"/>
      <c r="J830" s="19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19"/>
      <c r="H831" s="19"/>
      <c r="I831" s="19"/>
      <c r="J831" s="19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19"/>
      <c r="H832" s="19"/>
      <c r="I832" s="19"/>
      <c r="J832" s="19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19"/>
      <c r="H833" s="19"/>
      <c r="I833" s="19"/>
      <c r="J833" s="19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19"/>
      <c r="H834" s="19"/>
      <c r="I834" s="19"/>
      <c r="J834" s="19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19"/>
      <c r="H835" s="19"/>
      <c r="I835" s="19"/>
      <c r="J835" s="19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19"/>
      <c r="H836" s="19"/>
      <c r="I836" s="19"/>
      <c r="J836" s="19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19"/>
      <c r="H837" s="19"/>
      <c r="I837" s="19"/>
      <c r="J837" s="19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19"/>
      <c r="H838" s="19"/>
      <c r="I838" s="19"/>
      <c r="J838" s="19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19"/>
      <c r="H839" s="19"/>
      <c r="I839" s="19"/>
      <c r="J839" s="19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19"/>
      <c r="H840" s="19"/>
      <c r="I840" s="19"/>
      <c r="J840" s="19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19"/>
      <c r="H841" s="19"/>
      <c r="I841" s="19"/>
      <c r="J841" s="19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19"/>
      <c r="H842" s="19"/>
      <c r="I842" s="19"/>
      <c r="J842" s="19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19"/>
      <c r="H843" s="19"/>
      <c r="I843" s="19"/>
      <c r="J843" s="19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19"/>
      <c r="H844" s="19"/>
      <c r="I844" s="19"/>
      <c r="J844" s="19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19"/>
      <c r="H845" s="19"/>
      <c r="I845" s="19"/>
      <c r="J845" s="19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19"/>
      <c r="H846" s="19"/>
      <c r="I846" s="19"/>
      <c r="J846" s="19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19"/>
      <c r="H847" s="19"/>
      <c r="I847" s="19"/>
      <c r="J847" s="19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19"/>
      <c r="H848" s="19"/>
      <c r="I848" s="19"/>
      <c r="J848" s="19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19"/>
      <c r="H849" s="19"/>
      <c r="I849" s="19"/>
      <c r="J849" s="19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19"/>
      <c r="H850" s="19"/>
      <c r="I850" s="19"/>
      <c r="J850" s="19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19"/>
      <c r="H851" s="19"/>
      <c r="I851" s="19"/>
      <c r="J851" s="19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19"/>
      <c r="H852" s="19"/>
      <c r="I852" s="19"/>
      <c r="J852" s="19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19"/>
      <c r="H853" s="19"/>
      <c r="I853" s="19"/>
      <c r="J853" s="19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19"/>
      <c r="H854" s="19"/>
      <c r="I854" s="19"/>
      <c r="J854" s="19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19"/>
      <c r="H855" s="19"/>
      <c r="I855" s="19"/>
      <c r="J855" s="19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19"/>
      <c r="H856" s="19"/>
      <c r="I856" s="19"/>
      <c r="J856" s="19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19"/>
      <c r="H857" s="19"/>
      <c r="I857" s="19"/>
      <c r="J857" s="19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19"/>
      <c r="H858" s="19"/>
      <c r="I858" s="19"/>
      <c r="J858" s="19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19"/>
      <c r="H859" s="19"/>
      <c r="I859" s="19"/>
      <c r="J859" s="19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19"/>
      <c r="H860" s="19"/>
      <c r="I860" s="19"/>
      <c r="J860" s="19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19"/>
      <c r="H861" s="19"/>
      <c r="I861" s="19"/>
      <c r="J861" s="19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19"/>
      <c r="H862" s="19"/>
      <c r="I862" s="19"/>
      <c r="J862" s="19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19"/>
      <c r="H863" s="19"/>
      <c r="I863" s="19"/>
      <c r="J863" s="19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19"/>
      <c r="H864" s="19"/>
      <c r="I864" s="19"/>
      <c r="J864" s="19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19"/>
      <c r="H865" s="19"/>
      <c r="I865" s="19"/>
      <c r="J865" s="19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19"/>
      <c r="H866" s="19"/>
      <c r="I866" s="19"/>
      <c r="J866" s="1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19"/>
      <c r="H867" s="19"/>
      <c r="I867" s="19"/>
      <c r="J867" s="1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19"/>
      <c r="H868" s="19"/>
      <c r="I868" s="19"/>
      <c r="J868" s="1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19"/>
      <c r="H869" s="19"/>
      <c r="I869" s="19"/>
      <c r="J869" s="1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19"/>
      <c r="H870" s="19"/>
      <c r="I870" s="19"/>
      <c r="J870" s="1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19"/>
      <c r="H871" s="19"/>
      <c r="I871" s="19"/>
      <c r="J871" s="1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19"/>
      <c r="H872" s="19"/>
      <c r="I872" s="19"/>
      <c r="J872" s="1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19"/>
      <c r="H873" s="19"/>
      <c r="I873" s="19"/>
      <c r="J873" s="1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19"/>
      <c r="H874" s="19"/>
      <c r="I874" s="19"/>
      <c r="J874" s="1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19"/>
      <c r="H875" s="19"/>
      <c r="I875" s="19"/>
      <c r="J875" s="1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19"/>
      <c r="H876" s="19"/>
      <c r="I876" s="19"/>
      <c r="J876" s="1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19"/>
      <c r="H877" s="19"/>
      <c r="I877" s="19"/>
      <c r="J877" s="1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19"/>
      <c r="H878" s="19"/>
      <c r="I878" s="19"/>
      <c r="J878" s="19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19"/>
      <c r="H879" s="19"/>
      <c r="I879" s="19"/>
      <c r="J879" s="1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19"/>
      <c r="H880" s="19"/>
      <c r="I880" s="19"/>
      <c r="J880" s="1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19"/>
      <c r="H881" s="19"/>
      <c r="I881" s="19"/>
      <c r="J881" s="1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19"/>
      <c r="H882" s="19"/>
      <c r="I882" s="19"/>
      <c r="J882" s="19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19"/>
      <c r="H883" s="19"/>
      <c r="I883" s="19"/>
      <c r="J883" s="19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19"/>
      <c r="H884" s="19"/>
      <c r="I884" s="19"/>
      <c r="J884" s="19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19"/>
      <c r="H885" s="19"/>
      <c r="I885" s="19"/>
      <c r="J885" s="19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19"/>
      <c r="H886" s="19"/>
      <c r="I886" s="19"/>
      <c r="J886" s="19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19"/>
      <c r="H887" s="19"/>
      <c r="I887" s="19"/>
      <c r="J887" s="19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19"/>
      <c r="H888" s="19"/>
      <c r="I888" s="19"/>
      <c r="J888" s="19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19"/>
      <c r="H889" s="19"/>
      <c r="I889" s="19"/>
      <c r="J889" s="19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19"/>
      <c r="H890" s="19"/>
      <c r="I890" s="19"/>
      <c r="J890" s="19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19"/>
      <c r="H891" s="19"/>
      <c r="I891" s="19"/>
      <c r="J891" s="19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19"/>
      <c r="H892" s="19"/>
      <c r="I892" s="19"/>
      <c r="J892" s="19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19"/>
      <c r="H893" s="19"/>
      <c r="I893" s="19"/>
      <c r="J893" s="19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19"/>
      <c r="H894" s="19"/>
      <c r="I894" s="19"/>
      <c r="J894" s="19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19"/>
      <c r="H895" s="19"/>
      <c r="I895" s="19"/>
      <c r="J895" s="19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19"/>
      <c r="H896" s="19"/>
      <c r="I896" s="19"/>
      <c r="J896" s="19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19"/>
      <c r="H897" s="19"/>
      <c r="I897" s="19"/>
      <c r="J897" s="19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19"/>
      <c r="H898" s="19"/>
      <c r="I898" s="19"/>
      <c r="J898" s="19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19"/>
      <c r="H899" s="19"/>
      <c r="I899" s="19"/>
      <c r="J899" s="19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19"/>
      <c r="H900" s="19"/>
      <c r="I900" s="19"/>
      <c r="J900" s="19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19"/>
      <c r="H901" s="19"/>
      <c r="I901" s="19"/>
      <c r="J901" s="19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19"/>
      <c r="H902" s="19"/>
      <c r="I902" s="19"/>
      <c r="J902" s="19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19"/>
      <c r="H903" s="19"/>
      <c r="I903" s="19"/>
      <c r="J903" s="19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19"/>
      <c r="H904" s="19"/>
      <c r="I904" s="19"/>
      <c r="J904" s="19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19"/>
      <c r="H905" s="19"/>
      <c r="I905" s="19"/>
      <c r="J905" s="19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19"/>
      <c r="H906" s="19"/>
      <c r="I906" s="19"/>
      <c r="J906" s="19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19"/>
      <c r="H907" s="19"/>
      <c r="I907" s="19"/>
      <c r="J907" s="19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19"/>
      <c r="H908" s="19"/>
      <c r="I908" s="19"/>
      <c r="J908" s="19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19"/>
      <c r="H909" s="19"/>
      <c r="I909" s="19"/>
      <c r="J909" s="19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19"/>
      <c r="H910" s="19"/>
      <c r="I910" s="19"/>
      <c r="J910" s="19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19"/>
      <c r="H911" s="19"/>
      <c r="I911" s="19"/>
      <c r="J911" s="19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19"/>
      <c r="H912" s="19"/>
      <c r="I912" s="19"/>
      <c r="J912" s="19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19"/>
      <c r="H913" s="19"/>
      <c r="I913" s="19"/>
      <c r="J913" s="19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19"/>
      <c r="H914" s="19"/>
      <c r="I914" s="19"/>
      <c r="J914" s="19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19"/>
      <c r="H915" s="19"/>
      <c r="I915" s="19"/>
      <c r="J915" s="19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19"/>
      <c r="H916" s="19"/>
      <c r="I916" s="19"/>
      <c r="J916" s="19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19"/>
      <c r="H917" s="19"/>
      <c r="I917" s="19"/>
      <c r="J917" s="19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19"/>
      <c r="H918" s="19"/>
      <c r="I918" s="19"/>
      <c r="J918" s="19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19"/>
      <c r="H919" s="19"/>
      <c r="I919" s="19"/>
      <c r="J919" s="19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19"/>
      <c r="H920" s="19"/>
      <c r="I920" s="19"/>
      <c r="J920" s="19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19"/>
      <c r="H921" s="19"/>
      <c r="I921" s="19"/>
      <c r="J921" s="19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19"/>
      <c r="H922" s="19"/>
      <c r="I922" s="19"/>
      <c r="J922" s="19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19"/>
      <c r="H923" s="19"/>
      <c r="I923" s="19"/>
      <c r="J923" s="19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19"/>
      <c r="H924" s="19"/>
      <c r="I924" s="19"/>
      <c r="J924" s="19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19"/>
      <c r="H925" s="19"/>
      <c r="I925" s="19"/>
      <c r="J925" s="19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19"/>
      <c r="H926" s="19"/>
      <c r="I926" s="19"/>
      <c r="J926" s="19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19"/>
      <c r="H927" s="19"/>
      <c r="I927" s="19"/>
      <c r="J927" s="19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19"/>
      <c r="H928" s="19"/>
      <c r="I928" s="19"/>
      <c r="J928" s="19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19"/>
      <c r="H929" s="19"/>
      <c r="I929" s="19"/>
      <c r="J929" s="19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19"/>
      <c r="H930" s="19"/>
      <c r="I930" s="19"/>
      <c r="J930" s="19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19"/>
      <c r="H931" s="19"/>
      <c r="I931" s="19"/>
      <c r="J931" s="19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19"/>
      <c r="H932" s="19"/>
      <c r="I932" s="19"/>
      <c r="J932" s="19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19"/>
      <c r="H933" s="19"/>
      <c r="I933" s="19"/>
      <c r="J933" s="19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19"/>
      <c r="H934" s="19"/>
      <c r="I934" s="19"/>
      <c r="J934" s="19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19"/>
      <c r="H935" s="19"/>
      <c r="I935" s="19"/>
      <c r="J935" s="19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19"/>
      <c r="H936" s="19"/>
      <c r="I936" s="19"/>
      <c r="J936" s="19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19"/>
      <c r="H937" s="19"/>
      <c r="I937" s="19"/>
      <c r="J937" s="19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19"/>
      <c r="H938" s="19"/>
      <c r="I938" s="19"/>
      <c r="J938" s="19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19"/>
      <c r="H939" s="19"/>
      <c r="I939" s="19"/>
      <c r="J939" s="19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19"/>
      <c r="H940" s="19"/>
      <c r="I940" s="19"/>
      <c r="J940" s="19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19"/>
      <c r="H941" s="19"/>
      <c r="I941" s="19"/>
      <c r="J941" s="19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19"/>
      <c r="H942" s="19"/>
      <c r="I942" s="19"/>
      <c r="J942" s="19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19"/>
      <c r="H943" s="19"/>
      <c r="I943" s="19"/>
      <c r="J943" s="19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19"/>
      <c r="H944" s="19"/>
      <c r="I944" s="19"/>
      <c r="J944" s="19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19"/>
      <c r="H945" s="19"/>
      <c r="I945" s="19"/>
      <c r="J945" s="19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19"/>
      <c r="H946" s="19"/>
      <c r="I946" s="19"/>
      <c r="J946" s="19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19"/>
      <c r="H947" s="19"/>
      <c r="I947" s="19"/>
      <c r="J947" s="19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19"/>
      <c r="H948" s="19"/>
      <c r="I948" s="19"/>
      <c r="J948" s="19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19"/>
      <c r="H949" s="19"/>
      <c r="I949" s="19"/>
      <c r="J949" s="19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19"/>
      <c r="H950" s="19"/>
      <c r="I950" s="19"/>
      <c r="J950" s="19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19"/>
      <c r="H951" s="19"/>
      <c r="I951" s="19"/>
      <c r="J951" s="19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19"/>
      <c r="H952" s="19"/>
      <c r="I952" s="19"/>
      <c r="J952" s="19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19"/>
      <c r="H953" s="19"/>
      <c r="I953" s="19"/>
      <c r="J953" s="19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19"/>
      <c r="H954" s="19"/>
      <c r="I954" s="19"/>
      <c r="J954" s="19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19"/>
      <c r="H955" s="19"/>
      <c r="I955" s="19"/>
      <c r="J955" s="19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19"/>
      <c r="H956" s="19"/>
      <c r="I956" s="19"/>
      <c r="J956" s="1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19"/>
      <c r="H957" s="19"/>
      <c r="I957" s="19"/>
      <c r="J957" s="1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19"/>
      <c r="H958" s="19"/>
      <c r="I958" s="19"/>
      <c r="J958" s="1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19"/>
      <c r="H959" s="19"/>
      <c r="I959" s="19"/>
      <c r="J959" s="1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19"/>
      <c r="H960" s="19"/>
      <c r="I960" s="19"/>
      <c r="J960" s="1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19"/>
      <c r="H961" s="19"/>
      <c r="I961" s="19"/>
      <c r="J961" s="1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19"/>
      <c r="H962" s="19"/>
      <c r="I962" s="19"/>
      <c r="J962" s="1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19"/>
      <c r="H963" s="19"/>
      <c r="I963" s="19"/>
      <c r="J963" s="1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19"/>
      <c r="H964" s="19"/>
      <c r="I964" s="19"/>
      <c r="J964" s="1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19"/>
      <c r="H965" s="19"/>
      <c r="I965" s="19"/>
      <c r="J965" s="1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19"/>
      <c r="H966" s="19"/>
      <c r="I966" s="19"/>
      <c r="J966" s="1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19"/>
      <c r="H967" s="19"/>
      <c r="I967" s="19"/>
      <c r="J967" s="1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19"/>
      <c r="H968" s="19"/>
      <c r="I968" s="19"/>
      <c r="J968" s="1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19"/>
      <c r="H969" s="19"/>
      <c r="I969" s="19"/>
      <c r="J969" s="1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19"/>
      <c r="H970" s="19"/>
      <c r="I970" s="19"/>
      <c r="J970" s="1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19"/>
      <c r="H971" s="19"/>
      <c r="I971" s="19"/>
      <c r="J971" s="1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19"/>
      <c r="H972" s="19"/>
      <c r="I972" s="19"/>
      <c r="J972" s="19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19"/>
      <c r="H973" s="19"/>
      <c r="I973" s="19"/>
      <c r="J973" s="19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19"/>
      <c r="H974" s="19"/>
      <c r="I974" s="19"/>
      <c r="J974" s="19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19"/>
      <c r="H975" s="19"/>
      <c r="I975" s="19"/>
      <c r="J975" s="19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19"/>
      <c r="H976" s="19"/>
      <c r="I976" s="19"/>
      <c r="J976" s="19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19"/>
      <c r="H977" s="19"/>
      <c r="I977" s="19"/>
      <c r="J977" s="19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19"/>
      <c r="H978" s="19"/>
      <c r="I978" s="19"/>
      <c r="J978" s="19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19"/>
      <c r="H979" s="19"/>
      <c r="I979" s="19"/>
      <c r="J979" s="19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19"/>
      <c r="H980" s="19"/>
      <c r="I980" s="19"/>
      <c r="J980" s="19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19"/>
      <c r="H981" s="19"/>
      <c r="I981" s="19"/>
      <c r="J981" s="19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19"/>
      <c r="H982" s="19"/>
      <c r="I982" s="19"/>
      <c r="J982" s="19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19"/>
      <c r="H983" s="19"/>
      <c r="I983" s="19"/>
      <c r="J983" s="19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19"/>
      <c r="H984" s="19"/>
      <c r="I984" s="19"/>
      <c r="J984" s="19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19"/>
      <c r="H985" s="19"/>
      <c r="I985" s="19"/>
      <c r="J985" s="19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19"/>
      <c r="H986" s="19"/>
      <c r="I986" s="19"/>
      <c r="J986" s="19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19"/>
      <c r="H987" s="19"/>
      <c r="I987" s="19"/>
      <c r="J987" s="19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19"/>
      <c r="H988" s="19"/>
      <c r="I988" s="19"/>
      <c r="J988" s="19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19"/>
      <c r="H989" s="19"/>
      <c r="I989" s="19"/>
      <c r="J989" s="19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19"/>
      <c r="H990" s="19"/>
      <c r="I990" s="19"/>
      <c r="J990" s="19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19"/>
      <c r="H991" s="19"/>
      <c r="I991" s="19"/>
      <c r="J991" s="19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19"/>
      <c r="H992" s="19"/>
      <c r="I992" s="19"/>
      <c r="J992" s="19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19"/>
      <c r="H993" s="19"/>
      <c r="I993" s="19"/>
      <c r="J993" s="19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19"/>
      <c r="H994" s="19"/>
      <c r="I994" s="19"/>
      <c r="J994" s="19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19"/>
      <c r="H995" s="19"/>
      <c r="I995" s="19"/>
      <c r="J995" s="19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19"/>
      <c r="H996" s="19"/>
      <c r="I996" s="19"/>
      <c r="J996" s="19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19"/>
      <c r="H997" s="19"/>
      <c r="I997" s="19"/>
      <c r="J997" s="19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19"/>
      <c r="H998" s="19"/>
      <c r="I998" s="19"/>
      <c r="J998" s="19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19"/>
      <c r="H999" s="19"/>
      <c r="I999" s="19"/>
      <c r="J999" s="19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19"/>
      <c r="H1000" s="19"/>
      <c r="I1000" s="19"/>
      <c r="J1000" s="19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6:$R$6">
    <sortState ref="A6:R6">
      <sortCondition ref="A6"/>
    </sortState>
  </autoFilter>
  <mergeCells count="3">
    <mergeCell ref="G5:I5"/>
    <mergeCell ref="L5:P5"/>
    <mergeCell ref="Q5:R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1.57"/>
    <col customWidth="1" min="2" max="2" width="13.71"/>
    <col customWidth="1" min="3" max="7" width="8.86"/>
    <col customWidth="1" min="8" max="8" width="17.14"/>
    <col customWidth="1" min="9" max="9" width="8.86"/>
    <col customWidth="1" min="10" max="16" width="10.71"/>
    <col customWidth="1" min="17" max="26" width="8.71"/>
  </cols>
  <sheetData>
    <row r="1" ht="15.0" customHeight="1">
      <c r="A1" s="3" t="s">
        <v>136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3" t="s">
        <v>95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3" t="s">
        <v>137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18"/>
      <c r="B5" s="18"/>
      <c r="C5" s="20" t="s">
        <v>99</v>
      </c>
      <c r="D5" s="19" t="s">
        <v>102</v>
      </c>
      <c r="E5" s="22" t="s">
        <v>103</v>
      </c>
      <c r="F5" s="23"/>
      <c r="G5" s="23"/>
      <c r="H5" s="19"/>
      <c r="I5" s="19"/>
      <c r="J5" s="24" t="s">
        <v>104</v>
      </c>
      <c r="K5" s="23"/>
      <c r="L5" s="23"/>
      <c r="M5" s="23"/>
      <c r="N5" s="23"/>
      <c r="O5" s="24" t="s">
        <v>103</v>
      </c>
      <c r="P5" s="23"/>
      <c r="Q5" s="3"/>
      <c r="R5" s="3"/>
      <c r="S5" s="3"/>
      <c r="T5" s="3"/>
      <c r="U5" s="3"/>
      <c r="V5" s="3"/>
      <c r="W5" s="3"/>
      <c r="X5" s="3"/>
      <c r="Y5" s="3"/>
      <c r="Z5" s="3"/>
    </row>
    <row r="6" ht="29.25" customHeight="1">
      <c r="A6" s="25" t="s">
        <v>14</v>
      </c>
      <c r="B6" s="26" t="s">
        <v>138</v>
      </c>
      <c r="C6" s="26" t="s">
        <v>107</v>
      </c>
      <c r="D6" s="27" t="s">
        <v>110</v>
      </c>
      <c r="E6" s="27" t="s">
        <v>111</v>
      </c>
      <c r="F6" s="27" t="s">
        <v>112</v>
      </c>
      <c r="G6" s="27" t="s">
        <v>113</v>
      </c>
      <c r="H6" s="27" t="s">
        <v>127</v>
      </c>
      <c r="I6" s="27" t="s">
        <v>115</v>
      </c>
      <c r="J6" s="27" t="s">
        <v>139</v>
      </c>
      <c r="K6" s="27" t="s">
        <v>117</v>
      </c>
      <c r="L6" s="27" t="s">
        <v>118</v>
      </c>
      <c r="M6" s="27" t="s">
        <v>119</v>
      </c>
      <c r="N6" s="27" t="s">
        <v>120</v>
      </c>
      <c r="O6" s="28" t="s">
        <v>121</v>
      </c>
      <c r="P6" s="27" t="s">
        <v>140</v>
      </c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0" customHeight="1">
      <c r="A7" s="10" t="s">
        <v>22</v>
      </c>
      <c r="B7" s="50">
        <v>42052.0</v>
      </c>
      <c r="C7" s="18" t="s">
        <v>128</v>
      </c>
      <c r="D7" s="31" t="s">
        <v>147</v>
      </c>
      <c r="E7" s="42">
        <v>55.0</v>
      </c>
      <c r="F7" s="42">
        <v>23.8</v>
      </c>
      <c r="G7" s="42">
        <v>21.5</v>
      </c>
      <c r="H7" s="31" t="s">
        <v>148</v>
      </c>
      <c r="I7" s="31">
        <v>5.8</v>
      </c>
      <c r="J7" s="31">
        <v>23.0</v>
      </c>
      <c r="K7" s="31">
        <v>9.0</v>
      </c>
      <c r="L7" s="31">
        <v>8.2</v>
      </c>
      <c r="M7" s="31">
        <v>0.39</v>
      </c>
      <c r="N7" s="31">
        <v>0.25</v>
      </c>
      <c r="O7" s="31">
        <v>1.6</v>
      </c>
      <c r="P7" s="31">
        <v>0.12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16" t="s">
        <v>37</v>
      </c>
      <c r="B8" s="50">
        <v>42023.0</v>
      </c>
      <c r="C8" s="54" t="s">
        <v>128</v>
      </c>
      <c r="D8" s="31" t="s">
        <v>147</v>
      </c>
      <c r="E8" s="31">
        <v>33.8</v>
      </c>
      <c r="F8" s="31">
        <v>43.8</v>
      </c>
      <c r="G8" s="31">
        <v>22.5</v>
      </c>
      <c r="H8" s="31" t="s">
        <v>142</v>
      </c>
      <c r="I8" s="31">
        <v>5.4</v>
      </c>
      <c r="J8" s="31">
        <v>20.0</v>
      </c>
      <c r="K8" s="31">
        <v>5.5</v>
      </c>
      <c r="L8" s="31">
        <v>4.6</v>
      </c>
      <c r="M8" s="31">
        <v>0.33</v>
      </c>
      <c r="N8" s="31">
        <v>0.48</v>
      </c>
      <c r="O8" s="31">
        <v>2.0</v>
      </c>
      <c r="P8" s="31">
        <v>0.16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16" t="s">
        <v>41</v>
      </c>
      <c r="B9" s="50">
        <v>42023.0</v>
      </c>
      <c r="C9" s="54" t="s">
        <v>128</v>
      </c>
      <c r="D9" s="31" t="s">
        <v>147</v>
      </c>
      <c r="E9" s="31">
        <v>33.8</v>
      </c>
      <c r="F9" s="31">
        <v>38.8</v>
      </c>
      <c r="G9" s="31">
        <v>27.5</v>
      </c>
      <c r="H9" s="31" t="s">
        <v>143</v>
      </c>
      <c r="I9" s="31">
        <v>5.1</v>
      </c>
      <c r="J9" s="31">
        <v>22.0</v>
      </c>
      <c r="K9" s="31">
        <v>5.1</v>
      </c>
      <c r="L9" s="31">
        <v>7.2</v>
      </c>
      <c r="M9" s="31">
        <v>0.59</v>
      </c>
      <c r="N9" s="31">
        <v>0.76</v>
      </c>
      <c r="O9" s="31">
        <v>1.4</v>
      </c>
      <c r="P9" s="31">
        <v>0.13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16" t="s">
        <v>43</v>
      </c>
      <c r="B10" s="50" t="s">
        <v>23</v>
      </c>
      <c r="C10" s="50" t="s">
        <v>23</v>
      </c>
      <c r="D10" s="50" t="s">
        <v>23</v>
      </c>
      <c r="E10" s="50" t="s">
        <v>23</v>
      </c>
      <c r="F10" s="50" t="s">
        <v>23</v>
      </c>
      <c r="G10" s="50" t="s">
        <v>23</v>
      </c>
      <c r="H10" s="50" t="s">
        <v>23</v>
      </c>
      <c r="I10" s="50" t="s">
        <v>23</v>
      </c>
      <c r="J10" s="50" t="s">
        <v>23</v>
      </c>
      <c r="K10" s="50" t="s">
        <v>23</v>
      </c>
      <c r="L10" s="50" t="s">
        <v>23</v>
      </c>
      <c r="M10" s="50" t="s">
        <v>23</v>
      </c>
      <c r="N10" s="50" t="s">
        <v>23</v>
      </c>
      <c r="O10" s="50" t="s">
        <v>23</v>
      </c>
      <c r="P10" s="31" t="s">
        <v>23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16" t="s">
        <v>45</v>
      </c>
      <c r="B11" s="50">
        <v>42023.0</v>
      </c>
      <c r="C11" s="54" t="s">
        <v>128</v>
      </c>
      <c r="D11" s="31">
        <v>3.0</v>
      </c>
      <c r="E11" s="31">
        <v>25.0</v>
      </c>
      <c r="F11" s="31">
        <v>40.0</v>
      </c>
      <c r="G11" s="31">
        <v>35.0</v>
      </c>
      <c r="H11" s="31" t="s">
        <v>143</v>
      </c>
      <c r="I11" s="31">
        <v>5.7</v>
      </c>
      <c r="J11" s="55">
        <v>42.0</v>
      </c>
      <c r="K11" s="31">
        <v>13.0</v>
      </c>
      <c r="L11" s="31">
        <v>13.0</v>
      </c>
      <c r="M11" s="31">
        <v>0.66</v>
      </c>
      <c r="N11" s="31">
        <v>0.61</v>
      </c>
      <c r="O11" s="31">
        <v>2.2</v>
      </c>
      <c r="P11" s="31">
        <v>0.21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16" t="s">
        <v>46</v>
      </c>
      <c r="B12" s="50">
        <v>42023.0</v>
      </c>
      <c r="C12" s="54" t="s">
        <v>128</v>
      </c>
      <c r="D12" s="31" t="s">
        <v>147</v>
      </c>
      <c r="E12" s="31">
        <v>21.9</v>
      </c>
      <c r="F12" s="31">
        <v>40.0</v>
      </c>
      <c r="G12" s="31">
        <v>38.1</v>
      </c>
      <c r="H12" s="31" t="s">
        <v>143</v>
      </c>
      <c r="I12" s="31">
        <v>5.8</v>
      </c>
      <c r="J12" s="31">
        <v>32.0</v>
      </c>
      <c r="K12" s="31">
        <v>9.8</v>
      </c>
      <c r="L12" s="31">
        <v>8.7</v>
      </c>
      <c r="M12" s="31">
        <v>0.54</v>
      </c>
      <c r="N12" s="31">
        <v>0.73</v>
      </c>
      <c r="O12" s="31">
        <v>2.4</v>
      </c>
      <c r="P12" s="31">
        <v>0.21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10" t="s">
        <v>26</v>
      </c>
      <c r="B13" s="50">
        <v>42052.0</v>
      </c>
      <c r="C13" s="18" t="s">
        <v>128</v>
      </c>
      <c r="D13" s="31">
        <v>4.0</v>
      </c>
      <c r="E13" s="42">
        <v>33.8</v>
      </c>
      <c r="F13" s="42">
        <v>35.0</v>
      </c>
      <c r="G13" s="42">
        <v>31.2</v>
      </c>
      <c r="H13" s="31" t="s">
        <v>143</v>
      </c>
      <c r="I13" s="31">
        <v>5.7</v>
      </c>
      <c r="J13" s="31">
        <v>40.0</v>
      </c>
      <c r="K13" s="31">
        <v>18.0</v>
      </c>
      <c r="L13" s="31">
        <v>11.0</v>
      </c>
      <c r="M13" s="31">
        <v>0.6</v>
      </c>
      <c r="N13" s="31">
        <v>0.21</v>
      </c>
      <c r="O13" s="31">
        <v>2.0</v>
      </c>
      <c r="P13" s="31">
        <v>0.18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16" t="s">
        <v>48</v>
      </c>
      <c r="B14" s="50">
        <v>42023.0</v>
      </c>
      <c r="C14" s="54" t="s">
        <v>128</v>
      </c>
      <c r="D14" s="31">
        <v>2.2</v>
      </c>
      <c r="E14" s="31">
        <v>21.2</v>
      </c>
      <c r="F14" s="31">
        <v>35.0</v>
      </c>
      <c r="G14" s="31">
        <v>43.8</v>
      </c>
      <c r="H14" s="31" t="s">
        <v>113</v>
      </c>
      <c r="I14" s="31">
        <v>5.2</v>
      </c>
      <c r="J14" s="31">
        <v>41.0</v>
      </c>
      <c r="K14" s="31">
        <v>13.0</v>
      </c>
      <c r="L14" s="31">
        <v>12.0</v>
      </c>
      <c r="M14" s="31">
        <v>0.58</v>
      </c>
      <c r="N14" s="31">
        <v>0.62</v>
      </c>
      <c r="O14" s="31">
        <v>2.1</v>
      </c>
      <c r="P14" s="31">
        <v>0.19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16" t="s">
        <v>50</v>
      </c>
      <c r="B15" s="50">
        <v>42023.0</v>
      </c>
      <c r="C15" s="54" t="s">
        <v>128</v>
      </c>
      <c r="D15" s="31">
        <v>2.5</v>
      </c>
      <c r="E15" s="31">
        <v>20.0</v>
      </c>
      <c r="F15" s="31">
        <v>40.0</v>
      </c>
      <c r="G15" s="31">
        <v>40.0</v>
      </c>
      <c r="H15" s="31" t="s">
        <v>143</v>
      </c>
      <c r="I15" s="31">
        <v>5.2</v>
      </c>
      <c r="J15" s="31">
        <v>33.0</v>
      </c>
      <c r="K15" s="31">
        <v>9.5</v>
      </c>
      <c r="L15" s="31">
        <v>8.8</v>
      </c>
      <c r="M15" s="31">
        <v>0.77</v>
      </c>
      <c r="N15" s="31">
        <v>0.65</v>
      </c>
      <c r="O15" s="31">
        <v>2.7</v>
      </c>
      <c r="P15" s="31">
        <v>0.22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16" t="s">
        <v>52</v>
      </c>
      <c r="B16" s="50">
        <v>42023.0</v>
      </c>
      <c r="C16" s="54" t="s">
        <v>128</v>
      </c>
      <c r="D16" s="31">
        <v>3.5</v>
      </c>
      <c r="E16" s="31">
        <v>21.2</v>
      </c>
      <c r="F16" s="31">
        <v>41.2</v>
      </c>
      <c r="G16" s="31">
        <v>37.5</v>
      </c>
      <c r="H16" s="31" t="s">
        <v>143</v>
      </c>
      <c r="I16" s="31">
        <v>5.6</v>
      </c>
      <c r="J16" s="31">
        <v>36.0</v>
      </c>
      <c r="K16" s="31">
        <v>8.0</v>
      </c>
      <c r="L16" s="31">
        <v>6.4</v>
      </c>
      <c r="M16" s="31">
        <v>0.85</v>
      </c>
      <c r="N16" s="31">
        <v>0.42</v>
      </c>
      <c r="O16" s="31">
        <v>2.8</v>
      </c>
      <c r="P16" s="31">
        <v>0.24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16" t="s">
        <v>54</v>
      </c>
      <c r="B17" s="50">
        <v>42023.0</v>
      </c>
      <c r="C17" s="54" t="s">
        <v>128</v>
      </c>
      <c r="D17" s="31">
        <v>21.0</v>
      </c>
      <c r="E17" s="31">
        <v>41.2</v>
      </c>
      <c r="F17" s="31">
        <v>42.5</v>
      </c>
      <c r="G17" s="31">
        <v>16.2</v>
      </c>
      <c r="H17" s="31" t="s">
        <v>142</v>
      </c>
      <c r="I17" s="31">
        <v>5.7</v>
      </c>
      <c r="J17" s="31">
        <v>49.0</v>
      </c>
      <c r="K17" s="31">
        <v>20.0</v>
      </c>
      <c r="L17" s="31">
        <v>10.0</v>
      </c>
      <c r="M17" s="31">
        <v>0.72</v>
      </c>
      <c r="N17" s="31">
        <v>0.69</v>
      </c>
      <c r="O17" s="31">
        <v>2.9</v>
      </c>
      <c r="P17" s="31">
        <v>0.27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10" t="s">
        <v>27</v>
      </c>
      <c r="B18" s="50">
        <v>42052.0</v>
      </c>
      <c r="C18" s="18" t="s">
        <v>128</v>
      </c>
      <c r="D18" s="31">
        <v>4.4</v>
      </c>
      <c r="E18" s="42">
        <v>48.8</v>
      </c>
      <c r="F18" s="42">
        <v>25.0</v>
      </c>
      <c r="G18" s="42">
        <v>26.2</v>
      </c>
      <c r="H18" s="31" t="s">
        <v>148</v>
      </c>
      <c r="I18" s="31">
        <v>5.9</v>
      </c>
      <c r="J18" s="31">
        <v>38.0</v>
      </c>
      <c r="K18" s="31">
        <v>22.0</v>
      </c>
      <c r="L18" s="31">
        <v>10.0</v>
      </c>
      <c r="M18" s="31">
        <v>0.49</v>
      </c>
      <c r="N18" s="31">
        <v>0.31</v>
      </c>
      <c r="O18" s="31">
        <v>1.8</v>
      </c>
      <c r="P18" s="31">
        <v>0.16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16" t="s">
        <v>55</v>
      </c>
      <c r="B19" s="50">
        <v>42023.0</v>
      </c>
      <c r="C19" s="54" t="s">
        <v>128</v>
      </c>
      <c r="D19" s="31">
        <v>4.6</v>
      </c>
      <c r="E19" s="31">
        <v>23.8</v>
      </c>
      <c r="F19" s="31">
        <v>41.2</v>
      </c>
      <c r="G19" s="31">
        <v>35.0</v>
      </c>
      <c r="H19" s="31" t="s">
        <v>143</v>
      </c>
      <c r="I19" s="31">
        <v>5.7</v>
      </c>
      <c r="J19" s="31">
        <v>30.0</v>
      </c>
      <c r="K19" s="31">
        <v>10.0</v>
      </c>
      <c r="L19" s="31">
        <v>4.8</v>
      </c>
      <c r="M19" s="31">
        <v>0.63</v>
      </c>
      <c r="N19" s="31">
        <v>0.39</v>
      </c>
      <c r="O19" s="31">
        <v>2.7</v>
      </c>
      <c r="P19" s="31">
        <v>0.27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10" t="s">
        <v>28</v>
      </c>
      <c r="B20" s="50">
        <v>42052.0</v>
      </c>
      <c r="C20" s="18" t="s">
        <v>128</v>
      </c>
      <c r="D20" s="31">
        <v>2.9</v>
      </c>
      <c r="E20" s="42">
        <v>32.5</v>
      </c>
      <c r="F20" s="42">
        <v>31.2</v>
      </c>
      <c r="G20" s="42">
        <v>36.2</v>
      </c>
      <c r="H20" s="31" t="s">
        <v>143</v>
      </c>
      <c r="I20" s="31">
        <v>5.7</v>
      </c>
      <c r="J20" s="31">
        <v>44.0</v>
      </c>
      <c r="K20" s="31">
        <v>18.0</v>
      </c>
      <c r="L20" s="31">
        <v>12.0</v>
      </c>
      <c r="M20" s="31">
        <v>0.69</v>
      </c>
      <c r="N20" s="31">
        <v>0.14</v>
      </c>
      <c r="O20" s="31">
        <v>2.1</v>
      </c>
      <c r="P20" s="31">
        <v>0.22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10" t="s">
        <v>58</v>
      </c>
      <c r="B21" s="50">
        <v>42052.0</v>
      </c>
      <c r="C21" s="18" t="s">
        <v>128</v>
      </c>
      <c r="D21" s="31">
        <v>3.9</v>
      </c>
      <c r="E21" s="42">
        <v>25.0</v>
      </c>
      <c r="F21" s="42">
        <v>36.2</v>
      </c>
      <c r="G21" s="42">
        <v>38.8</v>
      </c>
      <c r="H21" s="31" t="s">
        <v>143</v>
      </c>
      <c r="I21" s="31">
        <v>5.0</v>
      </c>
      <c r="J21" s="31">
        <v>26.0</v>
      </c>
      <c r="K21" s="31">
        <v>8.1</v>
      </c>
      <c r="L21" s="31">
        <v>5.1</v>
      </c>
      <c r="M21" s="31">
        <v>0.75</v>
      </c>
      <c r="N21" s="31">
        <v>0.15</v>
      </c>
      <c r="O21" s="31">
        <v>2.5</v>
      </c>
      <c r="P21" s="31">
        <v>0.26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16" t="s">
        <v>60</v>
      </c>
      <c r="B22" s="50">
        <v>42023.0</v>
      </c>
      <c r="C22" s="54" t="s">
        <v>128</v>
      </c>
      <c r="D22" s="31" t="s">
        <v>147</v>
      </c>
      <c r="E22" s="31">
        <v>21.2</v>
      </c>
      <c r="F22" s="31">
        <v>38.8</v>
      </c>
      <c r="G22" s="31">
        <v>40.0</v>
      </c>
      <c r="H22" s="31" t="s">
        <v>113</v>
      </c>
      <c r="I22" s="31">
        <v>5.8</v>
      </c>
      <c r="J22" s="31">
        <v>28.0</v>
      </c>
      <c r="K22" s="31">
        <v>10.0</v>
      </c>
      <c r="L22" s="31">
        <v>6.4</v>
      </c>
      <c r="M22" s="31">
        <v>0.48</v>
      </c>
      <c r="N22" s="31">
        <v>0.52</v>
      </c>
      <c r="O22" s="31">
        <v>2.2</v>
      </c>
      <c r="P22" s="31">
        <v>0.23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16" t="s">
        <v>62</v>
      </c>
      <c r="B23" s="50">
        <v>42023.0</v>
      </c>
      <c r="C23" s="54" t="s">
        <v>128</v>
      </c>
      <c r="D23" s="31">
        <v>6.2</v>
      </c>
      <c r="E23" s="31">
        <v>39.4</v>
      </c>
      <c r="F23" s="31">
        <v>28.8</v>
      </c>
      <c r="G23" s="31">
        <v>31.9</v>
      </c>
      <c r="H23" s="31" t="s">
        <v>143</v>
      </c>
      <c r="I23" s="31">
        <v>5.7</v>
      </c>
      <c r="J23" s="31">
        <v>37.0</v>
      </c>
      <c r="K23" s="31">
        <v>17.0</v>
      </c>
      <c r="L23" s="31">
        <v>8.4</v>
      </c>
      <c r="M23" s="31">
        <v>0.67</v>
      </c>
      <c r="N23" s="31">
        <v>0.36</v>
      </c>
      <c r="O23" s="31">
        <v>2.4</v>
      </c>
      <c r="P23" s="31">
        <v>0.23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16" t="s">
        <v>63</v>
      </c>
      <c r="B24" s="50">
        <v>42023.0</v>
      </c>
      <c r="C24" s="54" t="s">
        <v>128</v>
      </c>
      <c r="D24" s="31">
        <v>3.1</v>
      </c>
      <c r="E24" s="31">
        <v>25.0</v>
      </c>
      <c r="F24" s="31">
        <v>32.5</v>
      </c>
      <c r="G24" s="31">
        <v>42.5</v>
      </c>
      <c r="H24" s="31" t="s">
        <v>113</v>
      </c>
      <c r="I24" s="31">
        <v>5.9</v>
      </c>
      <c r="J24" s="31">
        <v>33.0</v>
      </c>
      <c r="K24" s="31">
        <v>12.0</v>
      </c>
      <c r="L24" s="31">
        <v>7.4</v>
      </c>
      <c r="M24" s="31">
        <v>0.76</v>
      </c>
      <c r="N24" s="31">
        <v>0.33</v>
      </c>
      <c r="O24" s="31">
        <v>2.2</v>
      </c>
      <c r="P24" s="31">
        <v>0.22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16" t="s">
        <v>65</v>
      </c>
      <c r="B25" s="50">
        <v>42023.0</v>
      </c>
      <c r="C25" s="54" t="s">
        <v>128</v>
      </c>
      <c r="D25" s="31">
        <v>19.0</v>
      </c>
      <c r="E25" s="31">
        <v>27.5</v>
      </c>
      <c r="F25" s="31">
        <v>32.5</v>
      </c>
      <c r="G25" s="31">
        <v>40.0</v>
      </c>
      <c r="H25" s="31" t="s">
        <v>113</v>
      </c>
      <c r="I25" s="31">
        <v>5.5</v>
      </c>
      <c r="J25" s="31">
        <v>38.0</v>
      </c>
      <c r="K25" s="31">
        <v>13.0</v>
      </c>
      <c r="L25" s="31">
        <v>4.8</v>
      </c>
      <c r="M25" s="31">
        <v>1.9</v>
      </c>
      <c r="N25" s="31">
        <v>0.1</v>
      </c>
      <c r="O25" s="31">
        <v>5.1</v>
      </c>
      <c r="P25" s="31">
        <v>0.48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10" t="s">
        <v>66</v>
      </c>
      <c r="B26" s="50">
        <v>42052.0</v>
      </c>
      <c r="C26" s="18" t="s">
        <v>128</v>
      </c>
      <c r="D26" s="31">
        <v>3.6</v>
      </c>
      <c r="E26" s="42">
        <v>17.5</v>
      </c>
      <c r="F26" s="42">
        <v>31.2</v>
      </c>
      <c r="G26" s="42">
        <v>51.2</v>
      </c>
      <c r="H26" s="31" t="s">
        <v>113</v>
      </c>
      <c r="I26" s="31">
        <v>5.7</v>
      </c>
      <c r="J26" s="31">
        <v>58.0</v>
      </c>
      <c r="K26" s="31">
        <v>24.0</v>
      </c>
      <c r="L26" s="31">
        <v>15.0</v>
      </c>
      <c r="M26" s="31">
        <v>0.64</v>
      </c>
      <c r="N26" s="31">
        <v>0.6</v>
      </c>
      <c r="O26" s="31">
        <v>2.3</v>
      </c>
      <c r="P26" s="31">
        <v>0.24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16" t="s">
        <v>67</v>
      </c>
      <c r="B27" s="50">
        <v>42023.0</v>
      </c>
      <c r="C27" s="54" t="s">
        <v>128</v>
      </c>
      <c r="D27" s="31">
        <v>5.0</v>
      </c>
      <c r="E27" s="31">
        <v>23.8</v>
      </c>
      <c r="F27" s="31">
        <v>37.5</v>
      </c>
      <c r="G27" s="31">
        <v>38.8</v>
      </c>
      <c r="H27" s="31" t="s">
        <v>143</v>
      </c>
      <c r="I27" s="31">
        <v>5.5</v>
      </c>
      <c r="J27" s="31">
        <v>36.0</v>
      </c>
      <c r="K27" s="31">
        <v>14.0</v>
      </c>
      <c r="L27" s="31">
        <v>9.1</v>
      </c>
      <c r="M27" s="31">
        <v>0.44</v>
      </c>
      <c r="N27" s="31">
        <v>0.41</v>
      </c>
      <c r="O27" s="31">
        <v>2.2</v>
      </c>
      <c r="P27" s="31">
        <v>0.26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10" t="s">
        <v>29</v>
      </c>
      <c r="B28" s="50">
        <v>42052.0</v>
      </c>
      <c r="C28" s="18" t="s">
        <v>128</v>
      </c>
      <c r="D28" s="31">
        <v>11.0</v>
      </c>
      <c r="E28" s="42">
        <v>22.5</v>
      </c>
      <c r="F28" s="42">
        <v>37.5</v>
      </c>
      <c r="G28" s="42">
        <v>40.0</v>
      </c>
      <c r="H28" s="31" t="s">
        <v>143</v>
      </c>
      <c r="I28" s="31">
        <v>5.6</v>
      </c>
      <c r="J28" s="31">
        <v>60.0</v>
      </c>
      <c r="K28" s="31">
        <v>17.0</v>
      </c>
      <c r="L28" s="31">
        <v>12.0</v>
      </c>
      <c r="M28" s="31">
        <v>1.2</v>
      </c>
      <c r="N28" s="31">
        <v>0.28</v>
      </c>
      <c r="O28" s="31">
        <v>3.8</v>
      </c>
      <c r="P28" s="31">
        <v>0.3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10" t="s">
        <v>31</v>
      </c>
      <c r="B29" s="50">
        <v>42052.0</v>
      </c>
      <c r="C29" s="18" t="s">
        <v>128</v>
      </c>
      <c r="D29" s="31">
        <v>2.3</v>
      </c>
      <c r="E29" s="42">
        <v>20.0</v>
      </c>
      <c r="F29" s="42">
        <v>40.0</v>
      </c>
      <c r="G29" s="42">
        <v>40.0</v>
      </c>
      <c r="H29" s="31" t="s">
        <v>143</v>
      </c>
      <c r="I29" s="31">
        <v>5.4</v>
      </c>
      <c r="J29" s="31">
        <v>24.0</v>
      </c>
      <c r="K29" s="31">
        <v>5.0</v>
      </c>
      <c r="L29" s="31">
        <v>5.8</v>
      </c>
      <c r="M29" s="31">
        <v>1.0</v>
      </c>
      <c r="N29" s="31">
        <v>0.17</v>
      </c>
      <c r="O29" s="31">
        <v>2.3</v>
      </c>
      <c r="P29" s="31">
        <v>0.24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16" t="s">
        <v>69</v>
      </c>
      <c r="B30" s="50">
        <v>42023.0</v>
      </c>
      <c r="C30" s="54" t="s">
        <v>128</v>
      </c>
      <c r="D30" s="31">
        <v>5.0</v>
      </c>
      <c r="E30" s="31">
        <v>21.2</v>
      </c>
      <c r="F30" s="31">
        <v>35.0</v>
      </c>
      <c r="G30" s="31">
        <v>43.8</v>
      </c>
      <c r="H30" s="31" t="s">
        <v>113</v>
      </c>
      <c r="I30" s="31">
        <v>5.2</v>
      </c>
      <c r="J30" s="31">
        <v>42.0</v>
      </c>
      <c r="K30" s="31">
        <v>13.0</v>
      </c>
      <c r="L30" s="31">
        <v>11.0</v>
      </c>
      <c r="M30" s="31">
        <v>0.65</v>
      </c>
      <c r="N30" s="31">
        <v>0.45</v>
      </c>
      <c r="O30" s="31">
        <v>1.8</v>
      </c>
      <c r="P30" s="31">
        <v>0.2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10" t="s">
        <v>71</v>
      </c>
      <c r="B31" s="50">
        <v>42052.0</v>
      </c>
      <c r="C31" s="18" t="s">
        <v>128</v>
      </c>
      <c r="D31" s="31">
        <v>21.0</v>
      </c>
      <c r="E31" s="42" t="s">
        <v>144</v>
      </c>
      <c r="F31" s="42" t="s">
        <v>144</v>
      </c>
      <c r="G31" s="42" t="s">
        <v>144</v>
      </c>
      <c r="H31" s="31" t="s">
        <v>144</v>
      </c>
      <c r="I31" s="31">
        <v>6.1</v>
      </c>
      <c r="J31" s="31">
        <v>62.0</v>
      </c>
      <c r="K31" s="31">
        <v>21.0</v>
      </c>
      <c r="L31" s="31">
        <v>8.7</v>
      </c>
      <c r="M31" s="31">
        <v>0.85</v>
      </c>
      <c r="N31" s="31">
        <v>0.21</v>
      </c>
      <c r="O31" s="31">
        <v>5.9</v>
      </c>
      <c r="P31" s="31">
        <v>0.41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10" t="s">
        <v>32</v>
      </c>
      <c r="B32" s="50">
        <v>42052.0</v>
      </c>
      <c r="C32" s="18" t="s">
        <v>128</v>
      </c>
      <c r="D32" s="31">
        <v>4.4</v>
      </c>
      <c r="E32" s="42">
        <v>26.2</v>
      </c>
      <c r="F32" s="42">
        <v>40.0</v>
      </c>
      <c r="G32" s="42">
        <v>33.8</v>
      </c>
      <c r="H32" s="31" t="s">
        <v>143</v>
      </c>
      <c r="I32" s="31">
        <v>5.9</v>
      </c>
      <c r="J32" s="31">
        <v>39.0</v>
      </c>
      <c r="K32" s="31">
        <v>16.0</v>
      </c>
      <c r="L32" s="31">
        <v>8.5</v>
      </c>
      <c r="M32" s="31">
        <v>0.59</v>
      </c>
      <c r="N32" s="31">
        <v>0.27</v>
      </c>
      <c r="O32" s="31">
        <v>2.5</v>
      </c>
      <c r="P32" s="31">
        <v>0.25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16" t="s">
        <v>72</v>
      </c>
      <c r="B33" s="50">
        <v>42023.0</v>
      </c>
      <c r="C33" s="54" t="s">
        <v>128</v>
      </c>
      <c r="D33" s="31">
        <v>3.7</v>
      </c>
      <c r="E33" s="31">
        <v>41.9</v>
      </c>
      <c r="F33" s="31">
        <v>29.4</v>
      </c>
      <c r="G33" s="31">
        <v>28.8</v>
      </c>
      <c r="H33" s="31" t="s">
        <v>143</v>
      </c>
      <c r="I33" s="31">
        <v>5.5</v>
      </c>
      <c r="J33" s="31">
        <v>34.0</v>
      </c>
      <c r="K33" s="31">
        <v>14.0</v>
      </c>
      <c r="L33" s="31">
        <v>8.8</v>
      </c>
      <c r="M33" s="31">
        <v>0.72</v>
      </c>
      <c r="N33" s="31">
        <v>0.22</v>
      </c>
      <c r="O33" s="31">
        <v>2.0</v>
      </c>
      <c r="P33" s="31">
        <v>0.21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16" t="s">
        <v>74</v>
      </c>
      <c r="B34" s="50">
        <v>42023.0</v>
      </c>
      <c r="C34" s="54" t="s">
        <v>128</v>
      </c>
      <c r="D34" s="31">
        <v>3.2</v>
      </c>
      <c r="E34" s="31">
        <v>40.0</v>
      </c>
      <c r="F34" s="31">
        <v>41.2</v>
      </c>
      <c r="G34" s="31">
        <v>18.8</v>
      </c>
      <c r="H34" s="31" t="s">
        <v>142</v>
      </c>
      <c r="I34" s="31">
        <v>5.0</v>
      </c>
      <c r="J34" s="31">
        <v>19.0</v>
      </c>
      <c r="K34" s="31">
        <v>6.4</v>
      </c>
      <c r="L34" s="31">
        <v>4.0</v>
      </c>
      <c r="M34" s="31">
        <v>0.2</v>
      </c>
      <c r="N34" s="31">
        <v>0.28</v>
      </c>
      <c r="O34" s="31">
        <v>1.8</v>
      </c>
      <c r="P34" s="31">
        <v>0.14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16" t="s">
        <v>75</v>
      </c>
      <c r="B35" s="50">
        <v>42023.0</v>
      </c>
      <c r="C35" s="54" t="s">
        <v>128</v>
      </c>
      <c r="D35" s="31">
        <v>2.1</v>
      </c>
      <c r="E35" s="31">
        <v>47.5</v>
      </c>
      <c r="F35" s="31">
        <v>26.2</v>
      </c>
      <c r="G35" s="31">
        <v>26.2</v>
      </c>
      <c r="H35" s="31" t="s">
        <v>142</v>
      </c>
      <c r="I35" s="31">
        <v>5.4</v>
      </c>
      <c r="J35" s="31">
        <v>22.0</v>
      </c>
      <c r="K35" s="31">
        <v>6.2</v>
      </c>
      <c r="L35" s="31">
        <v>6.9</v>
      </c>
      <c r="M35" s="31">
        <v>0.37</v>
      </c>
      <c r="N35" s="31">
        <v>0.42</v>
      </c>
      <c r="O35" s="31">
        <v>1.7</v>
      </c>
      <c r="P35" s="31">
        <v>0.13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16" t="s">
        <v>77</v>
      </c>
      <c r="B36" s="50">
        <v>42023.0</v>
      </c>
      <c r="C36" s="54" t="s">
        <v>128</v>
      </c>
      <c r="D36" s="31">
        <v>2.4</v>
      </c>
      <c r="E36" s="31">
        <v>25.0</v>
      </c>
      <c r="F36" s="31">
        <v>33.8</v>
      </c>
      <c r="G36" s="31">
        <v>41.2</v>
      </c>
      <c r="H36" s="31" t="s">
        <v>113</v>
      </c>
      <c r="I36" s="31">
        <v>5.4</v>
      </c>
      <c r="J36" s="31">
        <v>37.0</v>
      </c>
      <c r="K36" s="31">
        <v>11.0</v>
      </c>
      <c r="L36" s="31">
        <v>11.0</v>
      </c>
      <c r="M36" s="31">
        <v>0.8</v>
      </c>
      <c r="N36" s="31">
        <v>0.41</v>
      </c>
      <c r="O36" s="31">
        <v>2.4</v>
      </c>
      <c r="P36" s="31">
        <v>0.24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16" t="s">
        <v>79</v>
      </c>
      <c r="B37" s="50">
        <v>42023.0</v>
      </c>
      <c r="C37" s="54" t="s">
        <v>128</v>
      </c>
      <c r="D37" s="31">
        <v>5.4</v>
      </c>
      <c r="E37" s="31">
        <v>23.8</v>
      </c>
      <c r="F37" s="31">
        <v>41.2</v>
      </c>
      <c r="G37" s="31">
        <v>35.0</v>
      </c>
      <c r="H37" s="31" t="s">
        <v>143</v>
      </c>
      <c r="I37" s="31">
        <v>5.3</v>
      </c>
      <c r="J37" s="31">
        <v>40.0</v>
      </c>
      <c r="K37" s="31">
        <v>12.0</v>
      </c>
      <c r="L37" s="31">
        <v>12.0</v>
      </c>
      <c r="M37" s="31">
        <v>0.68</v>
      </c>
      <c r="N37" s="31">
        <v>0.53</v>
      </c>
      <c r="O37" s="31">
        <v>2.1</v>
      </c>
      <c r="P37" s="31">
        <v>0.19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10" t="s">
        <v>33</v>
      </c>
      <c r="B38" s="50">
        <v>42052.0</v>
      </c>
      <c r="C38" s="18" t="s">
        <v>128</v>
      </c>
      <c r="D38" s="31">
        <v>5.3</v>
      </c>
      <c r="E38" s="42">
        <v>30.0</v>
      </c>
      <c r="F38" s="42">
        <v>35.0</v>
      </c>
      <c r="G38" s="42">
        <v>35.0</v>
      </c>
      <c r="H38" s="31" t="s">
        <v>143</v>
      </c>
      <c r="I38" s="31">
        <v>6.1</v>
      </c>
      <c r="J38" s="31">
        <v>39.0</v>
      </c>
      <c r="K38" s="31">
        <v>16.0</v>
      </c>
      <c r="L38" s="31">
        <v>13.0</v>
      </c>
      <c r="M38" s="31">
        <v>0.75</v>
      </c>
      <c r="N38" s="31">
        <v>0.5</v>
      </c>
      <c r="O38" s="31">
        <v>1.5</v>
      </c>
      <c r="P38" s="31">
        <v>0.16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16" t="s">
        <v>80</v>
      </c>
      <c r="B39" s="50">
        <v>42023.0</v>
      </c>
      <c r="C39" s="54" t="s">
        <v>128</v>
      </c>
      <c r="D39" s="31">
        <v>2.4</v>
      </c>
      <c r="E39" s="31">
        <v>23.8</v>
      </c>
      <c r="F39" s="31">
        <v>37.5</v>
      </c>
      <c r="G39" s="31">
        <v>38.8</v>
      </c>
      <c r="H39" s="31" t="s">
        <v>143</v>
      </c>
      <c r="I39" s="31">
        <v>5.6</v>
      </c>
      <c r="J39" s="31">
        <v>40.0</v>
      </c>
      <c r="K39" s="31">
        <v>16.0</v>
      </c>
      <c r="L39" s="31">
        <v>11.0</v>
      </c>
      <c r="M39" s="31">
        <v>0.7</v>
      </c>
      <c r="N39" s="31">
        <v>0.46</v>
      </c>
      <c r="O39" s="31">
        <v>2.6</v>
      </c>
      <c r="P39" s="31">
        <v>0.25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16" t="s">
        <v>82</v>
      </c>
      <c r="B40" s="50">
        <v>42023.0</v>
      </c>
      <c r="C40" s="54" t="s">
        <v>128</v>
      </c>
      <c r="D40" s="31">
        <v>3.5</v>
      </c>
      <c r="E40" s="31">
        <v>21.2</v>
      </c>
      <c r="F40" s="31">
        <v>41.2</v>
      </c>
      <c r="G40" s="31">
        <v>37.5</v>
      </c>
      <c r="H40" s="31" t="s">
        <v>143</v>
      </c>
      <c r="I40" s="31">
        <v>5.5</v>
      </c>
      <c r="J40" s="31">
        <v>35.0</v>
      </c>
      <c r="K40" s="31">
        <v>12.0</v>
      </c>
      <c r="L40" s="31">
        <v>7.1</v>
      </c>
      <c r="M40" s="31">
        <v>0.59</v>
      </c>
      <c r="N40" s="31">
        <v>0.35</v>
      </c>
      <c r="O40" s="31">
        <v>2.6</v>
      </c>
      <c r="P40" s="31">
        <v>0.25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16" t="s">
        <v>84</v>
      </c>
      <c r="B41" s="50">
        <v>42023.0</v>
      </c>
      <c r="C41" s="54" t="s">
        <v>128</v>
      </c>
      <c r="D41" s="31">
        <v>3.9</v>
      </c>
      <c r="E41" s="31">
        <v>29.4</v>
      </c>
      <c r="F41" s="31">
        <v>36.9</v>
      </c>
      <c r="G41" s="31">
        <v>33.8</v>
      </c>
      <c r="H41" s="31" t="s">
        <v>143</v>
      </c>
      <c r="I41" s="31">
        <v>5.6</v>
      </c>
      <c r="J41" s="31">
        <v>29.0</v>
      </c>
      <c r="K41" s="31">
        <v>12.0</v>
      </c>
      <c r="L41" s="31">
        <v>5.8</v>
      </c>
      <c r="M41" s="31">
        <v>0.59</v>
      </c>
      <c r="N41" s="31">
        <v>0.34</v>
      </c>
      <c r="O41" s="31">
        <v>2.2</v>
      </c>
      <c r="P41" s="31">
        <v>0.21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16" t="s">
        <v>87</v>
      </c>
      <c r="B42" s="50">
        <v>42023.0</v>
      </c>
      <c r="C42" s="54" t="s">
        <v>128</v>
      </c>
      <c r="D42" s="31">
        <v>2.7</v>
      </c>
      <c r="E42" s="31">
        <v>38.8</v>
      </c>
      <c r="F42" s="31">
        <v>28.8</v>
      </c>
      <c r="G42" s="31">
        <v>32.5</v>
      </c>
      <c r="H42" s="31" t="s">
        <v>143</v>
      </c>
      <c r="I42" s="31">
        <v>5.7</v>
      </c>
      <c r="J42" s="31">
        <v>39.0</v>
      </c>
      <c r="K42" s="31">
        <v>15.0</v>
      </c>
      <c r="L42" s="31">
        <v>8.2</v>
      </c>
      <c r="M42" s="31">
        <v>0.36</v>
      </c>
      <c r="N42" s="31">
        <v>0.44</v>
      </c>
      <c r="O42" s="31">
        <v>2.6</v>
      </c>
      <c r="P42" s="31">
        <v>0.21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10" t="s">
        <v>34</v>
      </c>
      <c r="B43" s="50">
        <v>42052.0</v>
      </c>
      <c r="C43" s="18" t="s">
        <v>128</v>
      </c>
      <c r="D43" s="31">
        <v>2.8</v>
      </c>
      <c r="E43" s="42">
        <v>43.8</v>
      </c>
      <c r="F43" s="42">
        <v>26.2</v>
      </c>
      <c r="G43" s="42">
        <v>30.0</v>
      </c>
      <c r="H43" s="31" t="s">
        <v>143</v>
      </c>
      <c r="I43" s="31">
        <v>6.3</v>
      </c>
      <c r="J43" s="31">
        <v>40.0</v>
      </c>
      <c r="K43" s="31">
        <v>17.0</v>
      </c>
      <c r="L43" s="31">
        <v>13.0</v>
      </c>
      <c r="M43" s="31">
        <v>0.41</v>
      </c>
      <c r="N43" s="31">
        <v>0.24</v>
      </c>
      <c r="O43" s="31">
        <v>1.7</v>
      </c>
      <c r="P43" s="31">
        <v>0.15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10" t="s">
        <v>88</v>
      </c>
      <c r="B44" s="50">
        <v>42052.0</v>
      </c>
      <c r="C44" s="18" t="s">
        <v>128</v>
      </c>
      <c r="D44" s="31">
        <v>3.3</v>
      </c>
      <c r="E44" s="42">
        <v>17.5</v>
      </c>
      <c r="F44" s="42">
        <v>40.0</v>
      </c>
      <c r="G44" s="42">
        <v>42.5</v>
      </c>
      <c r="H44" s="31" t="s">
        <v>146</v>
      </c>
      <c r="I44" s="31">
        <v>5.4</v>
      </c>
      <c r="J44" s="38">
        <v>47.0</v>
      </c>
      <c r="K44" s="31">
        <v>15.0</v>
      </c>
      <c r="L44" s="31">
        <v>11.0</v>
      </c>
      <c r="M44" s="31">
        <v>0.57</v>
      </c>
      <c r="N44" s="31">
        <v>0.33</v>
      </c>
      <c r="O44" s="31">
        <v>1.9</v>
      </c>
      <c r="P44" s="31">
        <v>0.24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10" t="s">
        <v>36</v>
      </c>
      <c r="B45" s="50">
        <v>42052.0</v>
      </c>
      <c r="C45" s="18" t="s">
        <v>128</v>
      </c>
      <c r="D45" s="31" t="s">
        <v>147</v>
      </c>
      <c r="E45" s="42">
        <v>17.5</v>
      </c>
      <c r="F45" s="42">
        <v>40.0</v>
      </c>
      <c r="G45" s="42">
        <v>42.5</v>
      </c>
      <c r="H45" s="31" t="s">
        <v>146</v>
      </c>
      <c r="I45" s="31">
        <v>5.3</v>
      </c>
      <c r="J45" s="38">
        <v>34.0</v>
      </c>
      <c r="K45" s="31">
        <v>10.0</v>
      </c>
      <c r="L45" s="31">
        <v>8.7</v>
      </c>
      <c r="M45" s="31">
        <v>0.68</v>
      </c>
      <c r="N45" s="31">
        <v>0.38</v>
      </c>
      <c r="O45" s="31">
        <v>2.2</v>
      </c>
      <c r="P45" s="31">
        <v>0.25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16" t="s">
        <v>89</v>
      </c>
      <c r="B46" s="50">
        <v>42023.0</v>
      </c>
      <c r="C46" s="54" t="s">
        <v>128</v>
      </c>
      <c r="D46" s="31">
        <v>4.7</v>
      </c>
      <c r="E46" s="31">
        <v>26.2</v>
      </c>
      <c r="F46" s="31">
        <v>32.5</v>
      </c>
      <c r="G46" s="31">
        <v>41.2</v>
      </c>
      <c r="H46" s="38" t="s">
        <v>143</v>
      </c>
      <c r="I46" s="31">
        <v>5.0</v>
      </c>
      <c r="J46" s="38">
        <v>33.0</v>
      </c>
      <c r="K46" s="31">
        <v>8.8</v>
      </c>
      <c r="L46" s="31">
        <v>8.5</v>
      </c>
      <c r="M46" s="31">
        <v>0.79</v>
      </c>
      <c r="N46" s="31">
        <v>0.37</v>
      </c>
      <c r="O46" s="31">
        <v>2.0</v>
      </c>
      <c r="P46" s="31">
        <v>0.22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9" t="s">
        <v>91</v>
      </c>
      <c r="B47" s="14">
        <v>42023.0</v>
      </c>
      <c r="C47" s="54" t="s">
        <v>128</v>
      </c>
      <c r="D47" s="38">
        <v>2.2</v>
      </c>
      <c r="E47" s="38">
        <v>37.5</v>
      </c>
      <c r="F47" s="38">
        <v>32.5</v>
      </c>
      <c r="G47" s="38">
        <v>30.0</v>
      </c>
      <c r="H47" s="38" t="s">
        <v>143</v>
      </c>
      <c r="I47" s="38">
        <v>5.3</v>
      </c>
      <c r="J47" s="38">
        <v>34.0</v>
      </c>
      <c r="K47" s="38">
        <v>13.0</v>
      </c>
      <c r="L47" s="38">
        <v>8.2</v>
      </c>
      <c r="M47" s="38">
        <v>0.54</v>
      </c>
      <c r="N47" s="38">
        <v>0.35</v>
      </c>
      <c r="O47" s="38">
        <v>2.3</v>
      </c>
      <c r="P47" s="38">
        <v>0.2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6:$P$6">
    <sortState ref="A6:P6">
      <sortCondition ref="A6"/>
    </sortState>
  </autoFilter>
  <mergeCells count="3">
    <mergeCell ref="E5:G5"/>
    <mergeCell ref="J5:N5"/>
    <mergeCell ref="O5:P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4.71"/>
    <col customWidth="1" min="2" max="2" width="12.29"/>
    <col customWidth="1" min="3" max="3" width="18.71"/>
    <col customWidth="1" min="4" max="4" width="8.86"/>
    <col customWidth="1" min="5" max="5" width="12.86"/>
    <col customWidth="1" min="6" max="6" width="13.0"/>
    <col customWidth="1" min="7" max="7" width="8.86"/>
    <col customWidth="1" min="8" max="8" width="10.71"/>
    <col customWidth="1" min="9" max="10" width="8.86"/>
    <col customWidth="1" min="11" max="11" width="13.29"/>
    <col customWidth="1" min="12" max="12" width="14.0"/>
    <col customWidth="1" min="13" max="13" width="8.86"/>
    <col customWidth="1" min="14" max="14" width="11.71"/>
    <col customWidth="1" min="15" max="15" width="11.86"/>
    <col customWidth="1" min="16" max="19" width="8.86"/>
    <col customWidth="1" min="20" max="20" width="14.86"/>
    <col customWidth="1" min="21" max="21" width="12.14"/>
    <col customWidth="1" min="22" max="22" width="15.71"/>
    <col customWidth="1" min="23" max="25" width="12.14"/>
    <col customWidth="1" min="26" max="27" width="11.0"/>
    <col customWidth="1" min="28" max="28" width="14.14"/>
    <col customWidth="1" min="29" max="29" width="11.0"/>
    <col customWidth="1" min="30" max="30" width="14.0"/>
    <col customWidth="1" min="31" max="31" width="8.86"/>
    <col customWidth="1" min="32" max="33" width="11.0"/>
  </cols>
  <sheetData>
    <row r="1" ht="13.5" customHeight="1">
      <c r="A1" s="3" t="s">
        <v>149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3.5" customHeight="1">
      <c r="A2" s="3" t="s">
        <v>150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3.5" customHeight="1">
      <c r="A3" s="3" t="s">
        <v>151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15.0" customHeight="1">
      <c r="A4" s="3" t="s">
        <v>152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15.0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13.5" customHeight="1">
      <c r="A6" s="3"/>
      <c r="B6" s="3"/>
      <c r="C6" s="3"/>
      <c r="D6" s="20" t="s">
        <v>99</v>
      </c>
      <c r="E6" s="21" t="s">
        <v>101</v>
      </c>
      <c r="F6" s="21" t="s">
        <v>153</v>
      </c>
      <c r="G6" s="3"/>
      <c r="H6" s="3" t="s">
        <v>100</v>
      </c>
      <c r="I6" s="22" t="s">
        <v>103</v>
      </c>
      <c r="J6" s="23"/>
      <c r="K6" s="22" t="s">
        <v>154</v>
      </c>
      <c r="L6" s="23"/>
      <c r="M6" s="23"/>
      <c r="N6" s="23"/>
      <c r="O6" s="23"/>
      <c r="P6" s="23"/>
      <c r="Q6" s="23"/>
      <c r="R6" s="23"/>
      <c r="S6" s="23"/>
      <c r="T6" s="19" t="s">
        <v>155</v>
      </c>
      <c r="AD6" s="3"/>
      <c r="AE6" s="3"/>
      <c r="AF6" s="3"/>
      <c r="AG6" s="3"/>
    </row>
    <row r="7" ht="48.0" customHeight="1">
      <c r="A7" s="56" t="s">
        <v>156</v>
      </c>
      <c r="B7" s="56" t="s">
        <v>157</v>
      </c>
      <c r="C7" s="56" t="s">
        <v>20</v>
      </c>
      <c r="D7" s="56" t="s">
        <v>107</v>
      </c>
      <c r="E7" s="56" t="s">
        <v>109</v>
      </c>
      <c r="F7" s="56" t="s">
        <v>158</v>
      </c>
      <c r="G7" s="56" t="s">
        <v>159</v>
      </c>
      <c r="H7" s="56" t="s">
        <v>108</v>
      </c>
      <c r="I7" s="56" t="s">
        <v>160</v>
      </c>
      <c r="J7" s="56" t="s">
        <v>161</v>
      </c>
      <c r="K7" s="56" t="s">
        <v>162</v>
      </c>
      <c r="L7" s="56" t="s">
        <v>163</v>
      </c>
      <c r="M7" s="57" t="s">
        <v>164</v>
      </c>
      <c r="N7" s="57" t="s">
        <v>165</v>
      </c>
      <c r="O7" s="56" t="s">
        <v>166</v>
      </c>
      <c r="P7" s="57" t="s">
        <v>119</v>
      </c>
      <c r="Q7" s="57" t="s">
        <v>117</v>
      </c>
      <c r="R7" s="57" t="s">
        <v>167</v>
      </c>
      <c r="S7" s="57" t="s">
        <v>168</v>
      </c>
      <c r="T7" s="56" t="s">
        <v>169</v>
      </c>
      <c r="U7" s="56" t="s">
        <v>170</v>
      </c>
      <c r="V7" s="56" t="s">
        <v>171</v>
      </c>
      <c r="W7" s="56" t="s">
        <v>172</v>
      </c>
      <c r="X7" s="56" t="s">
        <v>173</v>
      </c>
      <c r="Y7" s="56" t="s">
        <v>174</v>
      </c>
      <c r="Z7" s="56" t="s">
        <v>175</v>
      </c>
      <c r="AA7" s="56" t="s">
        <v>176</v>
      </c>
      <c r="AB7" s="56" t="s">
        <v>177</v>
      </c>
      <c r="AC7" s="56" t="s">
        <v>178</v>
      </c>
      <c r="AD7" s="56" t="s">
        <v>179</v>
      </c>
      <c r="AE7" s="56" t="s">
        <v>180</v>
      </c>
      <c r="AF7" s="56" t="s">
        <v>181</v>
      </c>
      <c r="AG7" s="56" t="s">
        <v>182</v>
      </c>
    </row>
    <row r="8" ht="13.5" customHeight="1">
      <c r="A8" s="3" t="s">
        <v>183</v>
      </c>
      <c r="B8" s="58">
        <v>42592.0</v>
      </c>
      <c r="C8" s="3" t="s">
        <v>184</v>
      </c>
      <c r="D8" s="3" t="s">
        <v>124</v>
      </c>
      <c r="E8" s="51">
        <f>9.09/60</f>
        <v>0.1515</v>
      </c>
      <c r="F8" s="59">
        <v>91.0</v>
      </c>
      <c r="G8" s="3">
        <v>6.1</v>
      </c>
      <c r="H8" s="3">
        <v>1.18</v>
      </c>
      <c r="I8" s="3">
        <v>10.1</v>
      </c>
      <c r="J8" s="3">
        <f t="shared" ref="J8:J15" si="1">I8/1.72</f>
        <v>5.872093023</v>
      </c>
      <c r="K8" s="3">
        <v>54.0</v>
      </c>
      <c r="L8" s="3">
        <v>736.0</v>
      </c>
      <c r="M8" s="3">
        <v>1.9</v>
      </c>
      <c r="N8" s="3">
        <v>4.7</v>
      </c>
      <c r="O8" s="3">
        <v>60.0</v>
      </c>
      <c r="P8" s="3">
        <v>143.0</v>
      </c>
      <c r="Q8" s="3">
        <v>424.0</v>
      </c>
      <c r="R8" s="3">
        <v>386.4</v>
      </c>
      <c r="S8" s="3">
        <v>443.0</v>
      </c>
      <c r="T8" s="3">
        <v>7410.58</v>
      </c>
      <c r="U8" s="3">
        <v>3289.03</v>
      </c>
      <c r="V8" s="3">
        <v>506.19</v>
      </c>
      <c r="W8" s="3">
        <v>1618.2</v>
      </c>
      <c r="X8" s="3">
        <v>175.54</v>
      </c>
      <c r="Y8" s="3">
        <v>1670.83</v>
      </c>
      <c r="Z8" s="3">
        <v>1226.85</v>
      </c>
      <c r="AA8" s="3">
        <v>319.75</v>
      </c>
      <c r="AB8" s="3">
        <v>907.09</v>
      </c>
      <c r="AC8" s="3">
        <v>140.73</v>
      </c>
      <c r="AD8" s="3">
        <v>0.373</v>
      </c>
      <c r="AE8" s="3">
        <v>1.0325</v>
      </c>
      <c r="AF8" s="3">
        <v>1.1875</v>
      </c>
      <c r="AG8" s="3">
        <v>5.6882</v>
      </c>
    </row>
    <row r="9" ht="13.5" customHeight="1">
      <c r="A9" s="3" t="s">
        <v>48</v>
      </c>
      <c r="B9" s="58">
        <v>42592.0</v>
      </c>
      <c r="C9" s="3" t="s">
        <v>40</v>
      </c>
      <c r="D9" s="3" t="s">
        <v>124</v>
      </c>
      <c r="E9" s="51">
        <f>31.5/60</f>
        <v>0.525</v>
      </c>
      <c r="F9" s="59">
        <v>66.6</v>
      </c>
      <c r="G9" s="3">
        <v>6.3</v>
      </c>
      <c r="H9" s="3">
        <v>1.04</v>
      </c>
      <c r="I9" s="3">
        <v>12.3</v>
      </c>
      <c r="J9" s="3">
        <f t="shared" si="1"/>
        <v>7.151162791</v>
      </c>
      <c r="K9" s="3">
        <v>35.2</v>
      </c>
      <c r="L9" s="3">
        <v>532.0</v>
      </c>
      <c r="M9" s="3">
        <v>0.5</v>
      </c>
      <c r="N9" s="3">
        <v>5.2</v>
      </c>
      <c r="O9" s="3">
        <v>121.0</v>
      </c>
      <c r="P9" s="3">
        <v>215.0</v>
      </c>
      <c r="Q9" s="3">
        <v>644.0</v>
      </c>
      <c r="R9" s="3">
        <v>293.0</v>
      </c>
      <c r="S9" s="3">
        <v>236.9</v>
      </c>
      <c r="T9" s="3">
        <v>4227.55</v>
      </c>
      <c r="U9" s="3">
        <v>1931.66</v>
      </c>
      <c r="V9" s="3">
        <v>268.53</v>
      </c>
      <c r="W9" s="3">
        <v>960.7</v>
      </c>
      <c r="X9" s="3">
        <v>82.55</v>
      </c>
      <c r="Y9" s="3">
        <v>970.96</v>
      </c>
      <c r="Z9" s="3">
        <v>713.28</v>
      </c>
      <c r="AA9" s="3">
        <v>171.21</v>
      </c>
      <c r="AB9" s="3">
        <v>542.07</v>
      </c>
      <c r="AC9" s="3">
        <v>51.06</v>
      </c>
      <c r="AD9" s="3">
        <v>0.3693</v>
      </c>
      <c r="AE9" s="3">
        <v>1.0107</v>
      </c>
      <c r="AF9" s="3">
        <v>1.0641</v>
      </c>
      <c r="AG9" s="3">
        <v>4.3608</v>
      </c>
    </row>
    <row r="10" ht="13.5" customHeight="1">
      <c r="A10" s="3" t="s">
        <v>74</v>
      </c>
      <c r="B10" s="58">
        <v>42592.0</v>
      </c>
      <c r="C10" s="3" t="s">
        <v>40</v>
      </c>
      <c r="D10" s="3" t="s">
        <v>124</v>
      </c>
      <c r="E10" s="51">
        <f>284.7/60</f>
        <v>4.745</v>
      </c>
      <c r="F10" s="59">
        <v>59.4</v>
      </c>
      <c r="G10" s="3">
        <v>5.8</v>
      </c>
      <c r="H10" s="3">
        <v>1.29</v>
      </c>
      <c r="I10" s="3">
        <v>3.8</v>
      </c>
      <c r="J10" s="3">
        <f t="shared" si="1"/>
        <v>2.209302326</v>
      </c>
      <c r="K10" s="3">
        <v>18.0</v>
      </c>
      <c r="L10" s="3">
        <v>270.0</v>
      </c>
      <c r="M10" s="3">
        <v>0.4</v>
      </c>
      <c r="N10" s="3">
        <v>2.9</v>
      </c>
      <c r="O10" s="3">
        <v>11.0</v>
      </c>
      <c r="P10" s="3">
        <v>58.0</v>
      </c>
      <c r="Q10" s="3">
        <v>168.0</v>
      </c>
      <c r="R10" s="3">
        <v>210.7</v>
      </c>
      <c r="S10" s="3">
        <v>192.3</v>
      </c>
      <c r="T10" s="3">
        <v>3400.68</v>
      </c>
      <c r="U10" s="3">
        <v>1547.97</v>
      </c>
      <c r="V10" s="3">
        <v>267.13</v>
      </c>
      <c r="W10" s="3">
        <v>553.48</v>
      </c>
      <c r="X10" s="3">
        <v>27.72</v>
      </c>
      <c r="Y10" s="3">
        <v>994.49</v>
      </c>
      <c r="Z10" s="3">
        <v>373.1</v>
      </c>
      <c r="AA10" s="3">
        <v>84.39</v>
      </c>
      <c r="AB10" s="3">
        <v>288.71</v>
      </c>
      <c r="AC10" s="3">
        <v>19.73</v>
      </c>
      <c r="AD10" s="3">
        <v>0.241</v>
      </c>
      <c r="AE10" s="3">
        <v>1.7968</v>
      </c>
      <c r="AF10" s="3">
        <v>1.9471</v>
      </c>
      <c r="AG10" s="3">
        <v>8.0664</v>
      </c>
    </row>
    <row r="11" ht="13.5" customHeight="1">
      <c r="A11" s="3" t="s">
        <v>41</v>
      </c>
      <c r="B11" s="58">
        <v>42592.0</v>
      </c>
      <c r="C11" s="3" t="s">
        <v>40</v>
      </c>
      <c r="D11" s="3" t="s">
        <v>124</v>
      </c>
      <c r="E11" s="51">
        <f>563.44/60</f>
        <v>9.390666667</v>
      </c>
      <c r="F11" s="59">
        <v>38.0</v>
      </c>
      <c r="G11" s="3">
        <v>5.3</v>
      </c>
      <c r="H11" s="3">
        <v>1.38</v>
      </c>
      <c r="I11" s="3">
        <v>3.9</v>
      </c>
      <c r="J11" s="3">
        <f t="shared" si="1"/>
        <v>2.26744186</v>
      </c>
      <c r="K11" s="3">
        <v>15.7</v>
      </c>
      <c r="L11" s="3">
        <v>283.0</v>
      </c>
      <c r="M11" s="3">
        <v>0.1</v>
      </c>
      <c r="N11" s="3">
        <v>2.6</v>
      </c>
      <c r="O11" s="3">
        <v>9.0</v>
      </c>
      <c r="P11" s="3">
        <v>74.0</v>
      </c>
      <c r="Q11" s="3">
        <v>77.0</v>
      </c>
      <c r="R11" s="3">
        <v>278.4</v>
      </c>
      <c r="S11" s="3">
        <v>199.3</v>
      </c>
      <c r="T11" s="3">
        <v>4127.26</v>
      </c>
      <c r="U11" s="3">
        <v>1585.31</v>
      </c>
      <c r="V11" s="3">
        <v>260.15</v>
      </c>
      <c r="W11" s="3">
        <v>609.9</v>
      </c>
      <c r="X11" s="3">
        <v>0.0</v>
      </c>
      <c r="Y11" s="3">
        <v>975.41</v>
      </c>
      <c r="Z11" s="3">
        <v>327.39</v>
      </c>
      <c r="AA11" s="3">
        <v>82.21</v>
      </c>
      <c r="AB11" s="3">
        <v>245.19</v>
      </c>
      <c r="AC11" s="3">
        <v>10.1</v>
      </c>
      <c r="AD11" s="3">
        <v>0.2065</v>
      </c>
      <c r="AE11" s="3">
        <v>1.5993</v>
      </c>
      <c r="AF11" s="3">
        <v>1.6138</v>
      </c>
      <c r="AG11" s="3">
        <v>5.6041</v>
      </c>
    </row>
    <row r="12" ht="13.5" customHeight="1">
      <c r="A12" s="3" t="s">
        <v>62</v>
      </c>
      <c r="B12" s="58">
        <v>42592.0</v>
      </c>
      <c r="C12" s="3" t="s">
        <v>40</v>
      </c>
      <c r="D12" s="3" t="s">
        <v>124</v>
      </c>
      <c r="E12" s="51">
        <f>67.45/60</f>
        <v>1.124166667</v>
      </c>
      <c r="F12" s="59">
        <v>93.6</v>
      </c>
      <c r="G12" s="3">
        <v>6.0</v>
      </c>
      <c r="H12" s="3">
        <v>1.21</v>
      </c>
      <c r="I12" s="3">
        <v>7.5</v>
      </c>
      <c r="J12" s="3">
        <f t="shared" si="1"/>
        <v>4.360465116</v>
      </c>
      <c r="K12" s="3">
        <v>24.1</v>
      </c>
      <c r="L12" s="3">
        <v>376.0</v>
      </c>
      <c r="M12" s="3">
        <v>0.8</v>
      </c>
      <c r="N12" s="3">
        <v>3.3</v>
      </c>
      <c r="O12" s="3">
        <v>23.0</v>
      </c>
      <c r="P12" s="3">
        <v>141.0</v>
      </c>
      <c r="Q12" s="3">
        <v>352.0</v>
      </c>
      <c r="R12" s="3">
        <v>247.3</v>
      </c>
      <c r="S12" s="3">
        <v>158.6</v>
      </c>
      <c r="T12" s="3">
        <v>4231.99</v>
      </c>
      <c r="U12" s="3">
        <v>2087.18</v>
      </c>
      <c r="V12" s="3">
        <v>377.97</v>
      </c>
      <c r="W12" s="3">
        <v>755.92</v>
      </c>
      <c r="X12" s="3">
        <v>13.01</v>
      </c>
      <c r="Y12" s="3">
        <v>1331.25</v>
      </c>
      <c r="Z12" s="3">
        <v>557.65</v>
      </c>
      <c r="AA12" s="3">
        <v>164.62</v>
      </c>
      <c r="AB12" s="3">
        <v>393.03</v>
      </c>
      <c r="AC12" s="3">
        <v>36.75</v>
      </c>
      <c r="AD12" s="3">
        <v>0.2672</v>
      </c>
      <c r="AE12" s="3">
        <v>1.7611</v>
      </c>
      <c r="AF12" s="3">
        <v>1.4415</v>
      </c>
      <c r="AG12" s="3">
        <v>10.3858</v>
      </c>
    </row>
    <row r="13" ht="13.5" customHeight="1">
      <c r="A13" s="3" t="s">
        <v>65</v>
      </c>
      <c r="B13" s="58">
        <v>42592.0</v>
      </c>
      <c r="C13" s="3" t="s">
        <v>40</v>
      </c>
      <c r="D13" s="3" t="s">
        <v>124</v>
      </c>
      <c r="E13" s="51">
        <f>10.21/60</f>
        <v>0.1701666667</v>
      </c>
      <c r="F13" s="59">
        <v>58.0</v>
      </c>
      <c r="G13" s="3">
        <v>5.4</v>
      </c>
      <c r="H13" s="3">
        <v>1.07</v>
      </c>
      <c r="I13" s="3">
        <v>9.6</v>
      </c>
      <c r="J13" s="3">
        <f t="shared" si="1"/>
        <v>5.581395349</v>
      </c>
      <c r="K13" s="3">
        <v>25.3</v>
      </c>
      <c r="L13" s="3">
        <v>350.0</v>
      </c>
      <c r="M13" s="3">
        <v>0.6</v>
      </c>
      <c r="N13" s="3">
        <v>3.5</v>
      </c>
      <c r="O13" s="3">
        <v>27.0</v>
      </c>
      <c r="P13" s="3">
        <v>135.0</v>
      </c>
      <c r="Q13" s="3">
        <v>300.0</v>
      </c>
      <c r="R13" s="3">
        <v>397.4</v>
      </c>
      <c r="S13" s="3">
        <v>324.5</v>
      </c>
      <c r="T13" s="3">
        <v>6312.75</v>
      </c>
      <c r="U13" s="3">
        <v>2876.4</v>
      </c>
      <c r="V13" s="3">
        <v>478.65</v>
      </c>
      <c r="W13" s="3">
        <v>1251.65</v>
      </c>
      <c r="X13" s="3">
        <v>105.37</v>
      </c>
      <c r="Y13" s="3">
        <v>1624.75</v>
      </c>
      <c r="Z13" s="3">
        <v>1168.28</v>
      </c>
      <c r="AA13" s="3">
        <v>289.13</v>
      </c>
      <c r="AB13" s="3">
        <v>879.16</v>
      </c>
      <c r="AC13" s="3">
        <v>89.77</v>
      </c>
      <c r="AD13" s="3">
        <v>0.4062</v>
      </c>
      <c r="AE13" s="3">
        <v>1.2981</v>
      </c>
      <c r="AF13" s="3">
        <v>1.2797</v>
      </c>
      <c r="AG13" s="3">
        <v>5.208</v>
      </c>
    </row>
    <row r="14" ht="13.5" customHeight="1">
      <c r="A14" s="3" t="s">
        <v>67</v>
      </c>
      <c r="B14" s="58">
        <v>42592.0</v>
      </c>
      <c r="C14" s="3" t="s">
        <v>40</v>
      </c>
      <c r="D14" s="3" t="s">
        <v>124</v>
      </c>
      <c r="E14" s="51">
        <f>63.31/60</f>
        <v>1.055166667</v>
      </c>
      <c r="F14" s="59">
        <v>53.4</v>
      </c>
      <c r="G14" s="3">
        <v>6.1</v>
      </c>
      <c r="H14" s="3">
        <v>1.3</v>
      </c>
      <c r="I14" s="3">
        <v>8.4</v>
      </c>
      <c r="J14" s="3">
        <f t="shared" si="1"/>
        <v>4.88372093</v>
      </c>
      <c r="K14" s="3">
        <v>34.6</v>
      </c>
      <c r="L14" s="3">
        <v>459.0</v>
      </c>
      <c r="M14" s="3">
        <v>1.0</v>
      </c>
      <c r="N14" s="3">
        <v>5.1</v>
      </c>
      <c r="O14" s="3">
        <v>150.0</v>
      </c>
      <c r="P14" s="3">
        <v>284.0</v>
      </c>
      <c r="Q14" s="3">
        <v>500.0</v>
      </c>
      <c r="R14" s="3">
        <v>239.0</v>
      </c>
      <c r="S14" s="3">
        <v>196.9</v>
      </c>
      <c r="T14" s="3">
        <v>4763.81</v>
      </c>
      <c r="U14" s="3">
        <v>2320.75</v>
      </c>
      <c r="V14" s="3">
        <v>384.53</v>
      </c>
      <c r="W14" s="3">
        <v>956.68</v>
      </c>
      <c r="X14" s="3">
        <v>86.75</v>
      </c>
      <c r="Y14" s="3">
        <v>1364.07</v>
      </c>
      <c r="Z14" s="3">
        <v>898.54</v>
      </c>
      <c r="AA14" s="3">
        <v>248.38</v>
      </c>
      <c r="AB14" s="3">
        <v>650.17</v>
      </c>
      <c r="AC14" s="3">
        <v>79.01</v>
      </c>
      <c r="AD14" s="3">
        <v>0.3872</v>
      </c>
      <c r="AE14" s="3">
        <v>1.4258</v>
      </c>
      <c r="AF14" s="3">
        <v>1.2606</v>
      </c>
      <c r="AG14" s="3">
        <v>6.3438</v>
      </c>
    </row>
    <row r="15" ht="13.5" customHeight="1">
      <c r="A15" s="3" t="s">
        <v>185</v>
      </c>
      <c r="B15" s="58">
        <v>42592.0</v>
      </c>
      <c r="C15" s="3" t="s">
        <v>184</v>
      </c>
      <c r="D15" s="3" t="s">
        <v>124</v>
      </c>
      <c r="E15" s="51">
        <f>23.18/60</f>
        <v>0.3863333333</v>
      </c>
      <c r="F15" s="59">
        <v>26.2</v>
      </c>
      <c r="G15" s="3">
        <v>5.7</v>
      </c>
      <c r="H15" s="3">
        <v>1.2</v>
      </c>
      <c r="I15" s="3">
        <v>7.5</v>
      </c>
      <c r="J15" s="3">
        <f t="shared" si="1"/>
        <v>4.360465116</v>
      </c>
      <c r="K15" s="3">
        <v>32.8</v>
      </c>
      <c r="L15" s="3">
        <v>343.0</v>
      </c>
      <c r="M15" s="3">
        <v>4.6</v>
      </c>
      <c r="N15" s="3">
        <v>5.2</v>
      </c>
      <c r="O15" s="3">
        <v>28.0</v>
      </c>
      <c r="P15" s="3">
        <v>126.0</v>
      </c>
      <c r="Q15" s="3">
        <v>362.0</v>
      </c>
      <c r="R15" s="3">
        <v>358.8</v>
      </c>
      <c r="S15" s="3">
        <v>301.6</v>
      </c>
      <c r="T15" s="3">
        <v>4925.89</v>
      </c>
      <c r="U15" s="3">
        <v>2459.29</v>
      </c>
      <c r="V15" s="3">
        <v>443.25</v>
      </c>
      <c r="W15" s="3">
        <v>1022.59</v>
      </c>
      <c r="X15" s="3">
        <v>81.45</v>
      </c>
      <c r="Y15" s="3">
        <v>1436.71</v>
      </c>
      <c r="Z15" s="3">
        <v>837.8</v>
      </c>
      <c r="AA15" s="3">
        <v>287.81</v>
      </c>
      <c r="AB15" s="3">
        <v>550.0</v>
      </c>
      <c r="AC15" s="3">
        <v>65.64</v>
      </c>
      <c r="AD15" s="3">
        <v>0.3407</v>
      </c>
      <c r="AE15" s="3">
        <v>1.405</v>
      </c>
      <c r="AF15" s="3">
        <v>1.2617</v>
      </c>
      <c r="AG15" s="3">
        <v>7.8717</v>
      </c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mergeCells count="3">
    <mergeCell ref="I6:J6"/>
    <mergeCell ref="K6:S6"/>
    <mergeCell ref="T6:AC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71"/>
    <col customWidth="1" min="3" max="3" width="18.57"/>
    <col customWidth="1" min="4" max="7" width="8.86"/>
    <col customWidth="1" min="8" max="8" width="13.43"/>
    <col customWidth="1" min="9" max="9" width="14.14"/>
    <col customWidth="1" min="10" max="16" width="8.86"/>
    <col customWidth="1" min="17" max="26" width="8.71"/>
  </cols>
  <sheetData>
    <row r="1" ht="13.5" customHeight="1">
      <c r="A1" s="3" t="s">
        <v>149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186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3" t="s">
        <v>152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"/>
      <c r="B4" s="3"/>
      <c r="C4" s="3"/>
      <c r="D4" s="3"/>
      <c r="E4" s="3"/>
      <c r="F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3"/>
      <c r="C5" s="3"/>
      <c r="D5" s="20" t="s">
        <v>99</v>
      </c>
      <c r="E5" s="3"/>
      <c r="F5" s="22" t="s">
        <v>103</v>
      </c>
      <c r="G5" s="23"/>
      <c r="H5" s="22" t="s">
        <v>154</v>
      </c>
      <c r="I5" s="23"/>
      <c r="J5" s="23"/>
      <c r="K5" s="23"/>
      <c r="L5" s="23"/>
      <c r="M5" s="23"/>
      <c r="N5" s="23"/>
      <c r="O5" s="23"/>
      <c r="P5" s="23"/>
      <c r="Q5" s="3"/>
      <c r="R5" s="3"/>
      <c r="S5" s="3"/>
      <c r="T5" s="3"/>
      <c r="U5" s="3"/>
      <c r="V5" s="3"/>
      <c r="W5" s="3"/>
      <c r="X5" s="3"/>
      <c r="Y5" s="3"/>
      <c r="Z5" s="3"/>
    </row>
    <row r="6" ht="41.25" customHeight="1">
      <c r="A6" s="56" t="s">
        <v>156</v>
      </c>
      <c r="B6" s="56" t="s">
        <v>157</v>
      </c>
      <c r="C6" s="56" t="s">
        <v>20</v>
      </c>
      <c r="D6" s="56" t="s">
        <v>107</v>
      </c>
      <c r="E6" s="56" t="s">
        <v>159</v>
      </c>
      <c r="F6" s="56" t="s">
        <v>160</v>
      </c>
      <c r="G6" s="56" t="s">
        <v>161</v>
      </c>
      <c r="H6" s="56" t="s">
        <v>162</v>
      </c>
      <c r="I6" s="56" t="s">
        <v>163</v>
      </c>
      <c r="J6" s="57" t="s">
        <v>164</v>
      </c>
      <c r="K6" s="57" t="s">
        <v>165</v>
      </c>
      <c r="L6" s="56" t="s">
        <v>166</v>
      </c>
      <c r="M6" s="57" t="s">
        <v>119</v>
      </c>
      <c r="N6" s="57" t="s">
        <v>117</v>
      </c>
      <c r="O6" s="57" t="s">
        <v>167</v>
      </c>
      <c r="P6" s="57" t="s">
        <v>168</v>
      </c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3.5" customHeight="1">
      <c r="A7" s="3" t="s">
        <v>183</v>
      </c>
      <c r="B7" s="58">
        <v>42592.0</v>
      </c>
      <c r="C7" s="3" t="s">
        <v>184</v>
      </c>
      <c r="D7" s="3" t="s">
        <v>128</v>
      </c>
      <c r="E7" s="3">
        <v>5.9</v>
      </c>
      <c r="F7" s="3">
        <v>6.5</v>
      </c>
      <c r="G7" s="3">
        <f t="shared" ref="G7:G14" si="1">F7/1.72</f>
        <v>3.779069767</v>
      </c>
      <c r="H7" s="3">
        <v>28.0</v>
      </c>
      <c r="I7" s="3">
        <v>282.0</v>
      </c>
      <c r="J7" s="3">
        <v>2.1</v>
      </c>
      <c r="K7" s="3">
        <v>2.3</v>
      </c>
      <c r="L7" s="3">
        <v>29.0</v>
      </c>
      <c r="M7" s="3">
        <v>109.0</v>
      </c>
      <c r="N7" s="3">
        <v>418.0</v>
      </c>
      <c r="O7" s="3">
        <v>762.9</v>
      </c>
      <c r="P7" s="3">
        <v>546.1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">
        <v>48</v>
      </c>
      <c r="B8" s="58">
        <v>42592.0</v>
      </c>
      <c r="C8" s="3" t="s">
        <v>40</v>
      </c>
      <c r="D8" s="3" t="s">
        <v>128</v>
      </c>
      <c r="E8" s="3">
        <v>6.2</v>
      </c>
      <c r="F8" s="3">
        <v>5.5</v>
      </c>
      <c r="G8" s="3">
        <f t="shared" si="1"/>
        <v>3.197674419</v>
      </c>
      <c r="H8" s="3">
        <v>23.7</v>
      </c>
      <c r="I8" s="3">
        <v>293.0</v>
      </c>
      <c r="J8" s="3">
        <v>0.8</v>
      </c>
      <c r="K8" s="3">
        <v>1.7</v>
      </c>
      <c r="L8" s="3">
        <v>15.0</v>
      </c>
      <c r="M8" s="3">
        <v>79.0</v>
      </c>
      <c r="N8" s="3">
        <v>163.0</v>
      </c>
      <c r="O8" s="3">
        <v>796.0</v>
      </c>
      <c r="P8" s="3">
        <v>401.6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">
        <v>74</v>
      </c>
      <c r="B9" s="58">
        <v>42592.0</v>
      </c>
      <c r="C9" s="3" t="s">
        <v>40</v>
      </c>
      <c r="D9" s="3" t="s">
        <v>128</v>
      </c>
      <c r="E9" s="3">
        <v>5.4</v>
      </c>
      <c r="F9" s="3">
        <v>3.2</v>
      </c>
      <c r="G9" s="3">
        <f t="shared" si="1"/>
        <v>1.860465116</v>
      </c>
      <c r="H9" s="3">
        <v>12.4</v>
      </c>
      <c r="I9" s="3">
        <v>166.0</v>
      </c>
      <c r="J9" s="3">
        <v>0.5</v>
      </c>
      <c r="K9" s="3">
        <v>2.5</v>
      </c>
      <c r="L9" s="3">
        <v>9.0</v>
      </c>
      <c r="M9" s="3">
        <v>37.0</v>
      </c>
      <c r="N9" s="3">
        <v>105.0</v>
      </c>
      <c r="O9" s="3">
        <v>309.0</v>
      </c>
      <c r="P9" s="3">
        <v>254.2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">
        <v>41</v>
      </c>
      <c r="B10" s="58">
        <v>42592.0</v>
      </c>
      <c r="C10" s="3" t="s">
        <v>40</v>
      </c>
      <c r="D10" s="3" t="s">
        <v>128</v>
      </c>
      <c r="E10" s="3">
        <v>5.5</v>
      </c>
      <c r="F10" s="3">
        <v>2.6</v>
      </c>
      <c r="G10" s="3">
        <f t="shared" si="1"/>
        <v>1.511627907</v>
      </c>
      <c r="H10" s="3">
        <v>15.3</v>
      </c>
      <c r="I10" s="3">
        <v>212.0</v>
      </c>
      <c r="J10" s="3">
        <v>0.3</v>
      </c>
      <c r="K10" s="3">
        <v>0.9</v>
      </c>
      <c r="L10" s="3">
        <v>8.0</v>
      </c>
      <c r="M10" s="3">
        <v>81.0</v>
      </c>
      <c r="N10" s="3">
        <v>89.0</v>
      </c>
      <c r="O10" s="3">
        <v>767.9</v>
      </c>
      <c r="P10" s="3">
        <v>501.0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">
        <v>62</v>
      </c>
      <c r="B11" s="58">
        <v>42592.0</v>
      </c>
      <c r="C11" s="3" t="s">
        <v>40</v>
      </c>
      <c r="D11" s="3" t="s">
        <v>128</v>
      </c>
      <c r="E11" s="3">
        <v>5.7</v>
      </c>
      <c r="F11" s="3">
        <v>4.9</v>
      </c>
      <c r="G11" s="3">
        <f t="shared" si="1"/>
        <v>2.848837209</v>
      </c>
      <c r="H11" s="3">
        <v>19.3</v>
      </c>
      <c r="I11" s="3">
        <v>230.0</v>
      </c>
      <c r="J11" s="3">
        <v>1.0</v>
      </c>
      <c r="K11" s="3">
        <v>1.4</v>
      </c>
      <c r="L11" s="3">
        <v>10.0</v>
      </c>
      <c r="M11" s="3">
        <v>82.0</v>
      </c>
      <c r="N11" s="3">
        <v>279.0</v>
      </c>
      <c r="O11" s="3">
        <v>488.4</v>
      </c>
      <c r="P11" s="3">
        <v>263.7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">
        <v>65</v>
      </c>
      <c r="B12" s="58">
        <v>42592.0</v>
      </c>
      <c r="C12" s="3" t="s">
        <v>40</v>
      </c>
      <c r="D12" s="3" t="s">
        <v>128</v>
      </c>
      <c r="E12" s="3">
        <v>5.9</v>
      </c>
      <c r="F12" s="3">
        <v>5.9</v>
      </c>
      <c r="G12" s="3">
        <f t="shared" si="1"/>
        <v>3.430232558</v>
      </c>
      <c r="H12" s="3">
        <v>26.9</v>
      </c>
      <c r="I12" s="3">
        <v>253.0</v>
      </c>
      <c r="J12" s="3">
        <v>2.2</v>
      </c>
      <c r="K12" s="3">
        <v>1.5</v>
      </c>
      <c r="L12" s="3">
        <v>19.0</v>
      </c>
      <c r="M12" s="3">
        <v>131.0</v>
      </c>
      <c r="N12" s="3">
        <v>256.0</v>
      </c>
      <c r="O12" s="3">
        <v>949.8</v>
      </c>
      <c r="P12" s="3">
        <v>530.9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">
        <v>67</v>
      </c>
      <c r="B13" s="58">
        <v>42592.0</v>
      </c>
      <c r="C13" s="3" t="s">
        <v>40</v>
      </c>
      <c r="D13" s="3" t="s">
        <v>128</v>
      </c>
      <c r="E13" s="3">
        <v>5.6</v>
      </c>
      <c r="F13" s="3">
        <v>4.7</v>
      </c>
      <c r="G13" s="3">
        <f t="shared" si="1"/>
        <v>2.73255814</v>
      </c>
      <c r="H13" s="3">
        <v>18.3</v>
      </c>
      <c r="I13" s="3">
        <v>218.0</v>
      </c>
      <c r="J13" s="3">
        <v>1.0</v>
      </c>
      <c r="K13" s="3">
        <v>1.4</v>
      </c>
      <c r="L13" s="3">
        <v>15.0</v>
      </c>
      <c r="M13" s="3">
        <v>61.0</v>
      </c>
      <c r="N13" s="3">
        <v>283.0</v>
      </c>
      <c r="O13" s="3">
        <v>698.8</v>
      </c>
      <c r="P13" s="3">
        <v>419.7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">
        <v>185</v>
      </c>
      <c r="B14" s="58">
        <v>42592.0</v>
      </c>
      <c r="C14" s="3" t="s">
        <v>184</v>
      </c>
      <c r="D14" s="3" t="s">
        <v>128</v>
      </c>
      <c r="E14" s="3">
        <v>5.9</v>
      </c>
      <c r="F14" s="3">
        <v>4.9</v>
      </c>
      <c r="G14" s="3">
        <f t="shared" si="1"/>
        <v>2.848837209</v>
      </c>
      <c r="H14" s="3">
        <v>27.6</v>
      </c>
      <c r="I14" s="3">
        <v>253.0</v>
      </c>
      <c r="J14" s="3">
        <v>2.5</v>
      </c>
      <c r="K14" s="3">
        <v>2.2</v>
      </c>
      <c r="L14" s="3">
        <v>18.0</v>
      </c>
      <c r="M14" s="3">
        <v>129.0</v>
      </c>
      <c r="N14" s="3">
        <v>317.0</v>
      </c>
      <c r="O14" s="3">
        <v>724.4</v>
      </c>
      <c r="P14" s="3">
        <v>443.9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F4:G4"/>
    <mergeCell ref="F5:G5"/>
    <mergeCell ref="H5:P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3" width="14.71"/>
    <col customWidth="1" min="4" max="10" width="8.86"/>
    <col customWidth="1" min="11" max="11" width="12.57"/>
    <col customWidth="1" min="12" max="12" width="14.43"/>
    <col customWidth="1" min="13" max="16" width="8.86"/>
    <col customWidth="1" min="17" max="26" width="8.71"/>
  </cols>
  <sheetData>
    <row r="1" ht="13.5" customHeight="1">
      <c r="A1" s="3" t="s">
        <v>149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3" t="s">
        <v>186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A3" s="3" t="s">
        <v>152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3"/>
      <c r="C5" s="3"/>
      <c r="D5" s="20" t="s">
        <v>99</v>
      </c>
      <c r="E5" s="3"/>
      <c r="F5" s="22" t="s">
        <v>103</v>
      </c>
      <c r="G5" s="23"/>
      <c r="H5" s="22" t="s">
        <v>154</v>
      </c>
      <c r="I5" s="23"/>
      <c r="J5" s="23"/>
      <c r="K5" s="23"/>
      <c r="L5" s="23"/>
      <c r="M5" s="23"/>
      <c r="N5" s="23"/>
      <c r="O5" s="23"/>
      <c r="P5" s="23"/>
      <c r="Q5" s="3"/>
      <c r="R5" s="3"/>
      <c r="S5" s="3"/>
      <c r="T5" s="3"/>
      <c r="U5" s="3"/>
      <c r="V5" s="3"/>
      <c r="W5" s="3"/>
      <c r="X5" s="3"/>
      <c r="Y5" s="3"/>
      <c r="Z5" s="3"/>
    </row>
    <row r="6" ht="41.25" customHeight="1">
      <c r="A6" s="56" t="s">
        <v>156</v>
      </c>
      <c r="B6" s="56" t="s">
        <v>157</v>
      </c>
      <c r="C6" s="56" t="s">
        <v>20</v>
      </c>
      <c r="D6" s="56" t="s">
        <v>107</v>
      </c>
      <c r="E6" s="56" t="s">
        <v>159</v>
      </c>
      <c r="F6" s="56" t="s">
        <v>160</v>
      </c>
      <c r="G6" s="56" t="s">
        <v>161</v>
      </c>
      <c r="H6" s="56" t="s">
        <v>162</v>
      </c>
      <c r="I6" s="56" t="s">
        <v>163</v>
      </c>
      <c r="J6" s="57" t="s">
        <v>164</v>
      </c>
      <c r="K6" s="57" t="s">
        <v>165</v>
      </c>
      <c r="L6" s="56" t="s">
        <v>166</v>
      </c>
      <c r="M6" s="57" t="s">
        <v>119</v>
      </c>
      <c r="N6" s="57" t="s">
        <v>117</v>
      </c>
      <c r="O6" s="57" t="s">
        <v>167</v>
      </c>
      <c r="P6" s="57" t="s">
        <v>168</v>
      </c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3.5" customHeight="1">
      <c r="A7" s="3" t="s">
        <v>183</v>
      </c>
      <c r="B7" s="58">
        <v>42592.0</v>
      </c>
      <c r="C7" s="3" t="s">
        <v>184</v>
      </c>
      <c r="D7" s="3">
        <v>100.0</v>
      </c>
      <c r="E7" s="3">
        <v>6.7</v>
      </c>
      <c r="F7" s="3">
        <v>3.0</v>
      </c>
      <c r="G7" s="3">
        <f t="shared" ref="G7:G14" si="1">F7/1.72</f>
        <v>1.744186047</v>
      </c>
      <c r="H7" s="3">
        <v>15.9</v>
      </c>
      <c r="I7" s="3">
        <v>162.0</v>
      </c>
      <c r="J7" s="3">
        <v>0.6</v>
      </c>
      <c r="K7" s="3">
        <v>1.6</v>
      </c>
      <c r="L7" s="3">
        <v>16.0</v>
      </c>
      <c r="M7" s="3">
        <v>45.0</v>
      </c>
      <c r="N7" s="3">
        <v>212.0</v>
      </c>
      <c r="O7" s="3">
        <v>488.9</v>
      </c>
      <c r="P7" s="3">
        <v>291.7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3" t="s">
        <v>48</v>
      </c>
      <c r="B8" s="58">
        <v>42592.0</v>
      </c>
      <c r="C8" s="3" t="s">
        <v>40</v>
      </c>
      <c r="D8" s="3">
        <v>100.0</v>
      </c>
      <c r="E8" s="3">
        <v>5.3</v>
      </c>
      <c r="F8" s="3">
        <v>3.5</v>
      </c>
      <c r="G8" s="3">
        <f t="shared" si="1"/>
        <v>2.034883721</v>
      </c>
      <c r="H8" s="3">
        <v>15.6</v>
      </c>
      <c r="I8" s="3">
        <v>185.0</v>
      </c>
      <c r="J8" s="3">
        <v>0.7</v>
      </c>
      <c r="K8" s="3">
        <v>1.9</v>
      </c>
      <c r="L8" s="3">
        <v>9.0</v>
      </c>
      <c r="M8" s="3">
        <v>55.0</v>
      </c>
      <c r="N8" s="3">
        <v>157.0</v>
      </c>
      <c r="O8" s="3">
        <v>1065.0</v>
      </c>
      <c r="P8" s="3">
        <v>581.7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" t="s">
        <v>74</v>
      </c>
      <c r="B9" s="58">
        <v>42592.0</v>
      </c>
      <c r="C9" s="3" t="s">
        <v>40</v>
      </c>
      <c r="D9" s="3">
        <v>100.0</v>
      </c>
      <c r="E9" s="3">
        <v>5.5</v>
      </c>
      <c r="F9" s="3">
        <v>1.7</v>
      </c>
      <c r="G9" s="3">
        <f t="shared" si="1"/>
        <v>0.988372093</v>
      </c>
      <c r="H9" s="3">
        <v>10.0</v>
      </c>
      <c r="I9" s="3">
        <v>135.0</v>
      </c>
      <c r="J9" s="3">
        <v>0.3</v>
      </c>
      <c r="K9" s="3">
        <v>1.0</v>
      </c>
      <c r="L9" s="3">
        <v>6.0</v>
      </c>
      <c r="M9" s="3">
        <v>53.0</v>
      </c>
      <c r="N9" s="3">
        <v>96.0</v>
      </c>
      <c r="O9" s="3">
        <v>927.1</v>
      </c>
      <c r="P9" s="3">
        <v>602.9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 t="s">
        <v>41</v>
      </c>
      <c r="B10" s="58">
        <v>42592.0</v>
      </c>
      <c r="C10" s="3" t="s">
        <v>40</v>
      </c>
      <c r="D10" s="3">
        <v>100.0</v>
      </c>
      <c r="E10" s="3">
        <v>4.7</v>
      </c>
      <c r="F10" s="3">
        <v>1.7</v>
      </c>
      <c r="G10" s="3">
        <f t="shared" si="1"/>
        <v>0.988372093</v>
      </c>
      <c r="H10" s="3">
        <v>7.9</v>
      </c>
      <c r="I10" s="3">
        <v>95.0</v>
      </c>
      <c r="J10" s="3">
        <v>0.2</v>
      </c>
      <c r="K10" s="3">
        <v>1.4</v>
      </c>
      <c r="L10" s="3">
        <v>8.0</v>
      </c>
      <c r="M10" s="3">
        <v>67.0</v>
      </c>
      <c r="N10" s="3">
        <v>54.0</v>
      </c>
      <c r="O10" s="3">
        <v>956.3</v>
      </c>
      <c r="P10" s="3">
        <v>638.2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3" t="s">
        <v>62</v>
      </c>
      <c r="B11" s="58">
        <v>42592.0</v>
      </c>
      <c r="C11" s="3" t="s">
        <v>40</v>
      </c>
      <c r="D11" s="3">
        <v>100.0</v>
      </c>
      <c r="E11" s="3">
        <v>6.2</v>
      </c>
      <c r="F11" s="3">
        <v>3.3</v>
      </c>
      <c r="G11" s="3">
        <f t="shared" si="1"/>
        <v>1.918604651</v>
      </c>
      <c r="H11" s="3">
        <v>12.9</v>
      </c>
      <c r="I11" s="3">
        <v>132.0</v>
      </c>
      <c r="J11" s="3">
        <v>0.6</v>
      </c>
      <c r="K11" s="3">
        <v>1.1</v>
      </c>
      <c r="L11" s="3">
        <v>5.0</v>
      </c>
      <c r="M11" s="3">
        <v>27.0</v>
      </c>
      <c r="N11" s="3">
        <v>99.0</v>
      </c>
      <c r="O11" s="3">
        <v>337.0</v>
      </c>
      <c r="P11" s="3">
        <v>143.1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3" t="s">
        <v>65</v>
      </c>
      <c r="B12" s="58">
        <v>42592.0</v>
      </c>
      <c r="C12" s="3" t="s">
        <v>40</v>
      </c>
      <c r="D12" s="3">
        <v>100.0</v>
      </c>
      <c r="E12" s="3">
        <v>5.5</v>
      </c>
      <c r="F12" s="3">
        <v>3.4</v>
      </c>
      <c r="G12" s="3">
        <f t="shared" si="1"/>
        <v>1.976744186</v>
      </c>
      <c r="H12" s="3">
        <v>33.9</v>
      </c>
      <c r="I12" s="3">
        <v>258.0</v>
      </c>
      <c r="J12" s="3">
        <v>0.9</v>
      </c>
      <c r="K12" s="3">
        <v>20.1</v>
      </c>
      <c r="L12" s="3">
        <v>29.0</v>
      </c>
      <c r="M12" s="3">
        <v>242.0</v>
      </c>
      <c r="N12" s="3">
        <v>360.0</v>
      </c>
      <c r="O12" s="3">
        <v>3080.0</v>
      </c>
      <c r="P12" s="3">
        <v>1724.0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3" t="s">
        <v>67</v>
      </c>
      <c r="B13" s="58">
        <v>42592.0</v>
      </c>
      <c r="C13" s="3" t="s">
        <v>40</v>
      </c>
      <c r="D13" s="3">
        <v>100.0</v>
      </c>
      <c r="E13" s="3">
        <v>5.7</v>
      </c>
      <c r="F13" s="3">
        <v>2.9</v>
      </c>
      <c r="G13" s="3">
        <f t="shared" si="1"/>
        <v>1.686046512</v>
      </c>
      <c r="H13" s="3">
        <v>10.7</v>
      </c>
      <c r="I13" s="3">
        <v>89.0</v>
      </c>
      <c r="J13" s="3">
        <v>0.6</v>
      </c>
      <c r="K13" s="3">
        <v>1.6</v>
      </c>
      <c r="L13" s="3">
        <v>15.0</v>
      </c>
      <c r="M13" s="3">
        <v>49.0</v>
      </c>
      <c r="N13" s="3">
        <v>203.0</v>
      </c>
      <c r="O13" s="3">
        <v>874.8</v>
      </c>
      <c r="P13" s="3">
        <v>530.3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" t="s">
        <v>185</v>
      </c>
      <c r="B14" s="58">
        <v>42592.0</v>
      </c>
      <c r="C14" s="3" t="s">
        <v>184</v>
      </c>
      <c r="D14" s="3">
        <v>100.0</v>
      </c>
      <c r="E14" s="3">
        <v>6.3</v>
      </c>
      <c r="F14" s="3">
        <v>3.7</v>
      </c>
      <c r="G14" s="3">
        <f t="shared" si="1"/>
        <v>2.151162791</v>
      </c>
      <c r="H14" s="3">
        <v>21.6</v>
      </c>
      <c r="I14" s="3">
        <v>179.0</v>
      </c>
      <c r="J14" s="3">
        <v>1.3</v>
      </c>
      <c r="K14" s="3">
        <v>1.4</v>
      </c>
      <c r="L14" s="3">
        <v>15.0</v>
      </c>
      <c r="M14" s="3">
        <v>118.0</v>
      </c>
      <c r="N14" s="3">
        <v>275.0</v>
      </c>
      <c r="O14" s="3">
        <v>884.0</v>
      </c>
      <c r="P14" s="3">
        <v>486.4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F5:G5"/>
    <mergeCell ref="H5:P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2017-03-30T23:35:22Z</dcterms:created>
  <dc:creator>Field User</dc:creator>
</cp:coreProperties>
</file>