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hineshgs/Desktop/"/>
    </mc:Choice>
  </mc:AlternateContent>
  <xr:revisionPtr revIDLastSave="0" documentId="8_{83966868-DA29-1D4A-856F-7C50D8FCC872}" xr6:coauthVersionLast="47" xr6:coauthVersionMax="47" xr10:uidLastSave="{00000000-0000-0000-0000-000000000000}"/>
  <bookViews>
    <workbookView xWindow="0" yWindow="500" windowWidth="33600" windowHeight="19860" activeTab="6" xr2:uid="{C906BEEF-66F6-AA4A-97E2-7E817206733B}"/>
  </bookViews>
  <sheets>
    <sheet name="OG_Data" sheetId="1" r:id="rId1"/>
    <sheet name="InputData" sheetId="2" r:id="rId2"/>
    <sheet name="Calculations_Search Volume" sheetId="5" r:id="rId3"/>
    <sheet name="Charts &amp; Notes" sheetId="7" r:id="rId4"/>
    <sheet name="InputData_CPC" sheetId="9" r:id="rId5"/>
    <sheet name="Calculations_CPC" sheetId="8" r:id="rId6"/>
    <sheet name="Charts_CPC" sheetId="10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4" i="8" l="1"/>
  <c r="AI5" i="8"/>
  <c r="AI6" i="8"/>
  <c r="AI7" i="8"/>
  <c r="AI8" i="8"/>
  <c r="AI9" i="8"/>
  <c r="AI10" i="8"/>
  <c r="AI11" i="8"/>
  <c r="AI12" i="8"/>
  <c r="AI13" i="8"/>
  <c r="AI14" i="8"/>
  <c r="AI15" i="8"/>
  <c r="AI16" i="8"/>
  <c r="AI17" i="8"/>
  <c r="AI18" i="8"/>
  <c r="AI19" i="8"/>
  <c r="AI20" i="8"/>
  <c r="AI21" i="8"/>
  <c r="AI22" i="8"/>
  <c r="AI3" i="8"/>
  <c r="W4" i="8"/>
  <c r="X4" i="8"/>
  <c r="Y4" i="8"/>
  <c r="Z4" i="8"/>
  <c r="AA4" i="8"/>
  <c r="AB4" i="8"/>
  <c r="AC4" i="8"/>
  <c r="AD4" i="8"/>
  <c r="AE4" i="8"/>
  <c r="AF4" i="8"/>
  <c r="AG4" i="8"/>
  <c r="AH4" i="8"/>
  <c r="W5" i="8"/>
  <c r="X5" i="8"/>
  <c r="Y5" i="8"/>
  <c r="Z5" i="8"/>
  <c r="AA5" i="8"/>
  <c r="AB5" i="8"/>
  <c r="AC5" i="8"/>
  <c r="AD5" i="8"/>
  <c r="AE5" i="8"/>
  <c r="AF5" i="8"/>
  <c r="AG5" i="8"/>
  <c r="AH5" i="8"/>
  <c r="W6" i="8"/>
  <c r="X6" i="8"/>
  <c r="Y6" i="8"/>
  <c r="Z6" i="8"/>
  <c r="AA6" i="8"/>
  <c r="AB6" i="8"/>
  <c r="AC6" i="8"/>
  <c r="AD6" i="8"/>
  <c r="AE6" i="8"/>
  <c r="AF6" i="8"/>
  <c r="AG6" i="8"/>
  <c r="AH6" i="8"/>
  <c r="W7" i="8"/>
  <c r="X7" i="8"/>
  <c r="Y7" i="8"/>
  <c r="Z7" i="8"/>
  <c r="AA7" i="8"/>
  <c r="AB7" i="8"/>
  <c r="AC7" i="8"/>
  <c r="AD7" i="8"/>
  <c r="AE7" i="8"/>
  <c r="AF7" i="8"/>
  <c r="AG7" i="8"/>
  <c r="AH7" i="8"/>
  <c r="W8" i="8"/>
  <c r="X8" i="8"/>
  <c r="Y8" i="8"/>
  <c r="Z8" i="8"/>
  <c r="AA8" i="8"/>
  <c r="AB8" i="8"/>
  <c r="AC8" i="8"/>
  <c r="AD8" i="8"/>
  <c r="AE8" i="8"/>
  <c r="AF8" i="8"/>
  <c r="AG8" i="8"/>
  <c r="AH8" i="8"/>
  <c r="W9" i="8"/>
  <c r="X9" i="8"/>
  <c r="Y9" i="8"/>
  <c r="Z9" i="8"/>
  <c r="AA9" i="8"/>
  <c r="AB9" i="8"/>
  <c r="AC9" i="8"/>
  <c r="AD9" i="8"/>
  <c r="AE9" i="8"/>
  <c r="AF9" i="8"/>
  <c r="AG9" i="8"/>
  <c r="AH9" i="8"/>
  <c r="W10" i="8"/>
  <c r="X10" i="8"/>
  <c r="Y10" i="8"/>
  <c r="Z10" i="8"/>
  <c r="AA10" i="8"/>
  <c r="AB10" i="8"/>
  <c r="AC10" i="8"/>
  <c r="AD10" i="8"/>
  <c r="AE10" i="8"/>
  <c r="AF10" i="8"/>
  <c r="AG10" i="8"/>
  <c r="AH10" i="8"/>
  <c r="W11" i="8"/>
  <c r="X11" i="8"/>
  <c r="Y11" i="8"/>
  <c r="Z11" i="8"/>
  <c r="AA11" i="8"/>
  <c r="AB11" i="8"/>
  <c r="AC11" i="8"/>
  <c r="AD11" i="8"/>
  <c r="AE11" i="8"/>
  <c r="AF11" i="8"/>
  <c r="AG11" i="8"/>
  <c r="AH11" i="8"/>
  <c r="W12" i="8"/>
  <c r="X12" i="8"/>
  <c r="Y12" i="8"/>
  <c r="Z12" i="8"/>
  <c r="AA12" i="8"/>
  <c r="AB12" i="8"/>
  <c r="AC12" i="8"/>
  <c r="AD12" i="8"/>
  <c r="AE12" i="8"/>
  <c r="AF12" i="8"/>
  <c r="AG12" i="8"/>
  <c r="AH12" i="8"/>
  <c r="W13" i="8"/>
  <c r="X13" i="8"/>
  <c r="Y13" i="8"/>
  <c r="Z13" i="8"/>
  <c r="AA13" i="8"/>
  <c r="AB13" i="8"/>
  <c r="AC13" i="8"/>
  <c r="AD13" i="8"/>
  <c r="AE13" i="8"/>
  <c r="AF13" i="8"/>
  <c r="AG13" i="8"/>
  <c r="AH13" i="8"/>
  <c r="W14" i="8"/>
  <c r="X14" i="8"/>
  <c r="Y14" i="8"/>
  <c r="Z14" i="8"/>
  <c r="AA14" i="8"/>
  <c r="AB14" i="8"/>
  <c r="AC14" i="8"/>
  <c r="AD14" i="8"/>
  <c r="AE14" i="8"/>
  <c r="AF14" i="8"/>
  <c r="AG14" i="8"/>
  <c r="AH14" i="8"/>
  <c r="W15" i="8"/>
  <c r="X15" i="8"/>
  <c r="Y15" i="8"/>
  <c r="Z15" i="8"/>
  <c r="AA15" i="8"/>
  <c r="AB15" i="8"/>
  <c r="AC15" i="8"/>
  <c r="AD15" i="8"/>
  <c r="AE15" i="8"/>
  <c r="AF15" i="8"/>
  <c r="AG15" i="8"/>
  <c r="AH15" i="8"/>
  <c r="W16" i="8"/>
  <c r="X16" i="8"/>
  <c r="Y16" i="8"/>
  <c r="Z16" i="8"/>
  <c r="AA16" i="8"/>
  <c r="AB16" i="8"/>
  <c r="AC16" i="8"/>
  <c r="AD16" i="8"/>
  <c r="AE16" i="8"/>
  <c r="AF16" i="8"/>
  <c r="AG16" i="8"/>
  <c r="AH16" i="8"/>
  <c r="W17" i="8"/>
  <c r="X17" i="8"/>
  <c r="Y17" i="8"/>
  <c r="Z17" i="8"/>
  <c r="AA17" i="8"/>
  <c r="AB17" i="8"/>
  <c r="AC17" i="8"/>
  <c r="AD17" i="8"/>
  <c r="AE17" i="8"/>
  <c r="AF17" i="8"/>
  <c r="AG17" i="8"/>
  <c r="AH17" i="8"/>
  <c r="W18" i="8"/>
  <c r="X18" i="8"/>
  <c r="Y18" i="8"/>
  <c r="Z18" i="8"/>
  <c r="AA18" i="8"/>
  <c r="AB18" i="8"/>
  <c r="AC18" i="8"/>
  <c r="AD18" i="8"/>
  <c r="AE18" i="8"/>
  <c r="AF18" i="8"/>
  <c r="AG18" i="8"/>
  <c r="AH18" i="8"/>
  <c r="W19" i="8"/>
  <c r="X19" i="8"/>
  <c r="Y19" i="8"/>
  <c r="Z19" i="8"/>
  <c r="AA19" i="8"/>
  <c r="AB19" i="8"/>
  <c r="AC19" i="8"/>
  <c r="AD19" i="8"/>
  <c r="AE19" i="8"/>
  <c r="AF19" i="8"/>
  <c r="AG19" i="8"/>
  <c r="AH19" i="8"/>
  <c r="W20" i="8"/>
  <c r="X20" i="8"/>
  <c r="Y20" i="8"/>
  <c r="Z20" i="8"/>
  <c r="AA20" i="8"/>
  <c r="AB20" i="8"/>
  <c r="AC20" i="8"/>
  <c r="AD20" i="8"/>
  <c r="AE20" i="8"/>
  <c r="AF20" i="8"/>
  <c r="AG20" i="8"/>
  <c r="AH20" i="8"/>
  <c r="W21" i="8"/>
  <c r="X21" i="8"/>
  <c r="Y21" i="8"/>
  <c r="Z21" i="8"/>
  <c r="AA21" i="8"/>
  <c r="AB21" i="8"/>
  <c r="AC21" i="8"/>
  <c r="AD21" i="8"/>
  <c r="AE21" i="8"/>
  <c r="AF21" i="8"/>
  <c r="AG21" i="8"/>
  <c r="AH21" i="8"/>
  <c r="W22" i="8"/>
  <c r="X22" i="8"/>
  <c r="Y22" i="8"/>
  <c r="Z22" i="8"/>
  <c r="AA22" i="8"/>
  <c r="AB22" i="8"/>
  <c r="AC22" i="8"/>
  <c r="AD22" i="8"/>
  <c r="AE22" i="8"/>
  <c r="AF22" i="8"/>
  <c r="AG22" i="8"/>
  <c r="AH22" i="8"/>
  <c r="X3" i="8"/>
  <c r="Y3" i="8"/>
  <c r="Z3" i="8"/>
  <c r="AA3" i="8"/>
  <c r="AB3" i="8"/>
  <c r="AC3" i="8"/>
  <c r="AD3" i="8"/>
  <c r="AE3" i="8"/>
  <c r="AF3" i="8"/>
  <c r="AG3" i="8"/>
  <c r="AH3" i="8"/>
  <c r="W3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3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3" i="8"/>
  <c r="Q25" i="8"/>
  <c r="Q30" i="8"/>
  <c r="T30" i="8"/>
  <c r="T31" i="8"/>
  <c r="P34" i="8"/>
  <c r="Q34" i="8"/>
  <c r="S34" i="8"/>
  <c r="T34" i="8"/>
  <c r="Q35" i="8"/>
  <c r="T35" i="8"/>
  <c r="T36" i="8"/>
  <c r="Q37" i="8"/>
  <c r="T37" i="8"/>
  <c r="T41" i="8"/>
  <c r="Q42" i="8"/>
  <c r="T42" i="8"/>
  <c r="Q43" i="8"/>
  <c r="T43" i="8"/>
  <c r="E20" i="8"/>
  <c r="I20" i="8" s="1"/>
  <c r="E21" i="8"/>
  <c r="I21" i="8" s="1"/>
  <c r="E22" i="8"/>
  <c r="I22" i="8" s="1"/>
  <c r="D4" i="8"/>
  <c r="G4" i="8" s="1"/>
  <c r="H4" i="8" s="1"/>
  <c r="D5" i="8"/>
  <c r="D6" i="8"/>
  <c r="E6" i="8" s="1"/>
  <c r="D7" i="8"/>
  <c r="D8" i="8"/>
  <c r="D9" i="8"/>
  <c r="D10" i="8"/>
  <c r="D11" i="8"/>
  <c r="D12" i="8"/>
  <c r="D13" i="8"/>
  <c r="G13" i="8" s="1"/>
  <c r="H13" i="8" s="1"/>
  <c r="D14" i="8"/>
  <c r="G14" i="8" s="1"/>
  <c r="H14" i="8" s="1"/>
  <c r="D15" i="8"/>
  <c r="G15" i="8" s="1"/>
  <c r="H15" i="8" s="1"/>
  <c r="D16" i="8"/>
  <c r="G16" i="8" s="1"/>
  <c r="H16" i="8" s="1"/>
  <c r="D17" i="8"/>
  <c r="D18" i="8"/>
  <c r="E18" i="8" s="1"/>
  <c r="D19" i="8"/>
  <c r="D20" i="8"/>
  <c r="D21" i="8"/>
  <c r="D22" i="8"/>
  <c r="C4" i="8"/>
  <c r="C5" i="8"/>
  <c r="C6" i="8"/>
  <c r="C7" i="8"/>
  <c r="C8" i="8"/>
  <c r="G8" i="8" s="1"/>
  <c r="H8" i="8" s="1"/>
  <c r="C9" i="8"/>
  <c r="G9" i="8" s="1"/>
  <c r="H9" i="8" s="1"/>
  <c r="C10" i="8"/>
  <c r="G10" i="8" s="1"/>
  <c r="H10" i="8" s="1"/>
  <c r="C11" i="8"/>
  <c r="G11" i="8" s="1"/>
  <c r="H11" i="8" s="1"/>
  <c r="C12" i="8"/>
  <c r="C13" i="8"/>
  <c r="C14" i="8"/>
  <c r="C15" i="8"/>
  <c r="C16" i="8"/>
  <c r="C17" i="8"/>
  <c r="C18" i="8"/>
  <c r="C19" i="8"/>
  <c r="C20" i="8"/>
  <c r="G20" i="8" s="1"/>
  <c r="H20" i="8" s="1"/>
  <c r="C21" i="8"/>
  <c r="G21" i="8" s="1"/>
  <c r="H21" i="8" s="1"/>
  <c r="C22" i="8"/>
  <c r="G22" i="8" s="1"/>
  <c r="H22" i="8" s="1"/>
  <c r="B4" i="8"/>
  <c r="E4" i="8" s="1"/>
  <c r="B5" i="8"/>
  <c r="B6" i="8"/>
  <c r="B7" i="8"/>
  <c r="B8" i="8"/>
  <c r="E8" i="8" s="1"/>
  <c r="I8" i="8" s="1"/>
  <c r="B9" i="8"/>
  <c r="E9" i="8" s="1"/>
  <c r="I9" i="8" s="1"/>
  <c r="B10" i="8"/>
  <c r="E10" i="8" s="1"/>
  <c r="B11" i="8"/>
  <c r="E11" i="8" s="1"/>
  <c r="B12" i="8"/>
  <c r="E12" i="8" s="1"/>
  <c r="B13" i="8"/>
  <c r="E13" i="8" s="1"/>
  <c r="B14" i="8"/>
  <c r="E14" i="8" s="1"/>
  <c r="I14" i="8" s="1"/>
  <c r="B15" i="8"/>
  <c r="E15" i="8" s="1"/>
  <c r="I15" i="8" s="1"/>
  <c r="B16" i="8"/>
  <c r="E16" i="8" s="1"/>
  <c r="B17" i="8"/>
  <c r="B18" i="8"/>
  <c r="B19" i="8"/>
  <c r="B20" i="8"/>
  <c r="B21" i="8"/>
  <c r="B22" i="8"/>
  <c r="D3" i="8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" i="9"/>
  <c r="D4" i="2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K2" i="9"/>
  <c r="C3" i="8" s="1"/>
  <c r="G3" i="8" s="1"/>
  <c r="I2" i="9"/>
  <c r="B3" i="8" s="1"/>
  <c r="E3" i="8" s="1"/>
  <c r="E3" i="5"/>
  <c r="E4" i="5"/>
  <c r="E5" i="5"/>
  <c r="L5" i="5" s="1"/>
  <c r="E6" i="5"/>
  <c r="M6" i="5" s="1"/>
  <c r="E7" i="5"/>
  <c r="M7" i="5" s="1"/>
  <c r="E8" i="5"/>
  <c r="M8" i="5" s="1"/>
  <c r="E9" i="5"/>
  <c r="M9" i="5" s="1"/>
  <c r="E10" i="5"/>
  <c r="M10" i="5" s="1"/>
  <c r="E11" i="5"/>
  <c r="L11" i="5" s="1"/>
  <c r="E12" i="5"/>
  <c r="L12" i="5" s="1"/>
  <c r="E13" i="5"/>
  <c r="L13" i="5" s="1"/>
  <c r="E14" i="5"/>
  <c r="L14" i="5" s="1"/>
  <c r="E15" i="5"/>
  <c r="E16" i="5"/>
  <c r="E17" i="5"/>
  <c r="E18" i="5"/>
  <c r="E19" i="5"/>
  <c r="E20" i="5"/>
  <c r="G3" i="5"/>
  <c r="H3" i="5"/>
  <c r="I3" i="5"/>
  <c r="J3" i="5"/>
  <c r="K3" i="5"/>
  <c r="L3" i="5"/>
  <c r="M3" i="5"/>
  <c r="N3" i="5"/>
  <c r="O3" i="5"/>
  <c r="G4" i="5"/>
  <c r="H4" i="5"/>
  <c r="I4" i="5"/>
  <c r="J4" i="5"/>
  <c r="K4" i="5"/>
  <c r="L4" i="5"/>
  <c r="M4" i="5"/>
  <c r="N4" i="5"/>
  <c r="O4" i="5"/>
  <c r="G5" i="5"/>
  <c r="H5" i="5"/>
  <c r="I5" i="5"/>
  <c r="J5" i="5"/>
  <c r="K5" i="5"/>
  <c r="N5" i="5"/>
  <c r="O5" i="5"/>
  <c r="G6" i="5"/>
  <c r="H6" i="5"/>
  <c r="I6" i="5"/>
  <c r="J6" i="5"/>
  <c r="K6" i="5"/>
  <c r="L6" i="5"/>
  <c r="N6" i="5"/>
  <c r="O6" i="5"/>
  <c r="G7" i="5"/>
  <c r="H7" i="5"/>
  <c r="I7" i="5"/>
  <c r="J7" i="5"/>
  <c r="K7" i="5"/>
  <c r="L7" i="5"/>
  <c r="N7" i="5"/>
  <c r="O7" i="5"/>
  <c r="G8" i="5"/>
  <c r="H8" i="5"/>
  <c r="I8" i="5"/>
  <c r="J8" i="5"/>
  <c r="K8" i="5"/>
  <c r="L8" i="5"/>
  <c r="N8" i="5"/>
  <c r="O8" i="5"/>
  <c r="G9" i="5"/>
  <c r="H9" i="5"/>
  <c r="I9" i="5"/>
  <c r="J9" i="5"/>
  <c r="K9" i="5"/>
  <c r="L9" i="5"/>
  <c r="N9" i="5"/>
  <c r="O9" i="5"/>
  <c r="Q9" i="5"/>
  <c r="G10" i="5"/>
  <c r="H10" i="5"/>
  <c r="I10" i="5"/>
  <c r="J10" i="5"/>
  <c r="K10" i="5"/>
  <c r="L10" i="5"/>
  <c r="H11" i="5"/>
  <c r="I11" i="5"/>
  <c r="J11" i="5"/>
  <c r="K11" i="5"/>
  <c r="O11" i="5"/>
  <c r="P11" i="5"/>
  <c r="Q11" i="5"/>
  <c r="R11" i="5"/>
  <c r="G12" i="5"/>
  <c r="H12" i="5"/>
  <c r="I12" i="5"/>
  <c r="J12" i="5"/>
  <c r="K12" i="5"/>
  <c r="O12" i="5"/>
  <c r="Q12" i="5"/>
  <c r="R12" i="5"/>
  <c r="G13" i="5"/>
  <c r="J13" i="5"/>
  <c r="K13" i="5"/>
  <c r="Q13" i="5"/>
  <c r="R13" i="5"/>
  <c r="K14" i="5"/>
  <c r="G15" i="5"/>
  <c r="H15" i="5"/>
  <c r="I15" i="5"/>
  <c r="J15" i="5"/>
  <c r="K15" i="5"/>
  <c r="L15" i="5"/>
  <c r="M15" i="5"/>
  <c r="N15" i="5"/>
  <c r="O15" i="5"/>
  <c r="G16" i="5"/>
  <c r="H16" i="5"/>
  <c r="I16" i="5"/>
  <c r="J16" i="5"/>
  <c r="K16" i="5"/>
  <c r="L16" i="5"/>
  <c r="M16" i="5"/>
  <c r="N16" i="5"/>
  <c r="O16" i="5"/>
  <c r="G17" i="5"/>
  <c r="H17" i="5"/>
  <c r="I17" i="5"/>
  <c r="J17" i="5"/>
  <c r="K17" i="5"/>
  <c r="L17" i="5"/>
  <c r="M17" i="5"/>
  <c r="N17" i="5"/>
  <c r="O17" i="5"/>
  <c r="G18" i="5"/>
  <c r="H18" i="5"/>
  <c r="I18" i="5"/>
  <c r="J18" i="5"/>
  <c r="K18" i="5"/>
  <c r="L18" i="5"/>
  <c r="M18" i="5"/>
  <c r="N18" i="5"/>
  <c r="O18" i="5"/>
  <c r="G19" i="5"/>
  <c r="H19" i="5"/>
  <c r="I19" i="5"/>
  <c r="J19" i="5"/>
  <c r="K19" i="5"/>
  <c r="L19" i="5"/>
  <c r="M19" i="5"/>
  <c r="N19" i="5"/>
  <c r="O19" i="5"/>
  <c r="G20" i="5"/>
  <c r="H20" i="5"/>
  <c r="I20" i="5"/>
  <c r="J20" i="5"/>
  <c r="K20" i="5"/>
  <c r="L20" i="5"/>
  <c r="M20" i="5"/>
  <c r="N20" i="5"/>
  <c r="O20" i="5"/>
  <c r="R20" i="5"/>
  <c r="F3" i="5"/>
  <c r="P3" i="5" s="1"/>
  <c r="F4" i="5"/>
  <c r="Q4" i="5" s="1"/>
  <c r="F5" i="5"/>
  <c r="Q5" i="5" s="1"/>
  <c r="F6" i="5"/>
  <c r="P6" i="5" s="1"/>
  <c r="F7" i="5"/>
  <c r="Q7" i="5" s="1"/>
  <c r="F8" i="5"/>
  <c r="Q8" i="5" s="1"/>
  <c r="F9" i="5"/>
  <c r="P9" i="5" s="1"/>
  <c r="F11" i="5"/>
  <c r="F12" i="5"/>
  <c r="P12" i="5" s="1"/>
  <c r="F13" i="5"/>
  <c r="P13" i="5" s="1"/>
  <c r="F15" i="5"/>
  <c r="P15" i="5" s="1"/>
  <c r="F16" i="5"/>
  <c r="Q16" i="5" s="1"/>
  <c r="F17" i="5"/>
  <c r="Q17" i="5" s="1"/>
  <c r="F18" i="5"/>
  <c r="Q18" i="5" s="1"/>
  <c r="F19" i="5"/>
  <c r="P19" i="5" s="1"/>
  <c r="F20" i="5"/>
  <c r="Q20" i="5" s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" i="5"/>
  <c r="E2" i="5" s="1"/>
  <c r="K2" i="5" s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" i="5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K22" i="2"/>
  <c r="I22" i="2"/>
  <c r="K21" i="2"/>
  <c r="I21" i="2"/>
  <c r="K20" i="2"/>
  <c r="I20" i="2"/>
  <c r="K19" i="2"/>
  <c r="I19" i="2"/>
  <c r="K18" i="2"/>
  <c r="I18" i="2"/>
  <c r="K17" i="2"/>
  <c r="I17" i="2"/>
  <c r="K16" i="2"/>
  <c r="I16" i="2"/>
  <c r="K15" i="2"/>
  <c r="I15" i="2"/>
  <c r="K14" i="2"/>
  <c r="I14" i="2"/>
  <c r="K13" i="2"/>
  <c r="I13" i="2"/>
  <c r="K12" i="2"/>
  <c r="I12" i="2"/>
  <c r="K11" i="2"/>
  <c r="I11" i="2"/>
  <c r="K10" i="2"/>
  <c r="I10" i="2"/>
  <c r="K9" i="2"/>
  <c r="I9" i="2"/>
  <c r="K8" i="2"/>
  <c r="I8" i="2"/>
  <c r="K7" i="2"/>
  <c r="I7" i="2"/>
  <c r="K6" i="2"/>
  <c r="I6" i="2"/>
  <c r="K5" i="2"/>
  <c r="I5" i="2"/>
  <c r="K4" i="2"/>
  <c r="I4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2" i="1"/>
  <c r="T32" i="8" l="1"/>
  <c r="T29" i="8"/>
  <c r="T25" i="8"/>
  <c r="S43" i="8"/>
  <c r="S42" i="8"/>
  <c r="S41" i="8"/>
  <c r="S37" i="8"/>
  <c r="S36" i="8"/>
  <c r="S35" i="8"/>
  <c r="S32" i="8"/>
  <c r="S31" i="8"/>
  <c r="S30" i="8"/>
  <c r="S29" i="8"/>
  <c r="S25" i="8"/>
  <c r="R43" i="8"/>
  <c r="R42" i="8"/>
  <c r="R41" i="8"/>
  <c r="R37" i="8"/>
  <c r="R36" i="8"/>
  <c r="R35" i="8"/>
  <c r="R34" i="8"/>
  <c r="R32" i="8"/>
  <c r="R31" i="8"/>
  <c r="R30" i="8"/>
  <c r="R29" i="8"/>
  <c r="R25" i="8"/>
  <c r="Q32" i="8"/>
  <c r="P43" i="8"/>
  <c r="P42" i="8"/>
  <c r="P32" i="8"/>
  <c r="P31" i="8"/>
  <c r="P30" i="8"/>
  <c r="P29" i="8"/>
  <c r="P25" i="8"/>
  <c r="O36" i="8"/>
  <c r="O34" i="8"/>
  <c r="O29" i="8"/>
  <c r="O25" i="8"/>
  <c r="Q41" i="8"/>
  <c r="P41" i="8"/>
  <c r="O37" i="8"/>
  <c r="G17" i="8"/>
  <c r="G5" i="8"/>
  <c r="N43" i="8"/>
  <c r="N42" i="8"/>
  <c r="N41" i="8"/>
  <c r="N37" i="8"/>
  <c r="N36" i="8"/>
  <c r="N35" i="8"/>
  <c r="N34" i="8"/>
  <c r="N32" i="8"/>
  <c r="N31" i="8"/>
  <c r="N30" i="8"/>
  <c r="N29" i="8"/>
  <c r="N25" i="8"/>
  <c r="O35" i="8"/>
  <c r="M43" i="8"/>
  <c r="M42" i="8"/>
  <c r="M41" i="8"/>
  <c r="M37" i="8"/>
  <c r="M36" i="8"/>
  <c r="M35" i="8"/>
  <c r="M34" i="8"/>
  <c r="M32" i="8"/>
  <c r="M31" i="8"/>
  <c r="M30" i="8"/>
  <c r="M29" i="8"/>
  <c r="M25" i="8"/>
  <c r="Q29" i="8"/>
  <c r="O41" i="8"/>
  <c r="O31" i="8"/>
  <c r="L43" i="8"/>
  <c r="L42" i="8"/>
  <c r="L41" i="8"/>
  <c r="L37" i="8"/>
  <c r="L36" i="8"/>
  <c r="L35" i="8"/>
  <c r="L34" i="8"/>
  <c r="L32" i="8"/>
  <c r="L31" i="8"/>
  <c r="L30" i="8"/>
  <c r="L29" i="8"/>
  <c r="L25" i="8"/>
  <c r="P37" i="8"/>
  <c r="K43" i="8"/>
  <c r="K42" i="8"/>
  <c r="K41" i="8"/>
  <c r="K37" i="8"/>
  <c r="K36" i="8"/>
  <c r="K35" i="8"/>
  <c r="K34" i="8"/>
  <c r="K32" i="8"/>
  <c r="K31" i="8"/>
  <c r="K30" i="8"/>
  <c r="K29" i="8"/>
  <c r="K25" i="8"/>
  <c r="Q36" i="8"/>
  <c r="Q31" i="8"/>
  <c r="P36" i="8"/>
  <c r="O42" i="8"/>
  <c r="O32" i="8"/>
  <c r="F22" i="8"/>
  <c r="J43" i="8"/>
  <c r="J42" i="8"/>
  <c r="J41" i="8"/>
  <c r="J37" i="8"/>
  <c r="J36" i="8"/>
  <c r="J35" i="8"/>
  <c r="J34" i="8"/>
  <c r="J32" i="8"/>
  <c r="J31" i="8"/>
  <c r="J30" i="8"/>
  <c r="J29" i="8"/>
  <c r="J25" i="8"/>
  <c r="P35" i="8"/>
  <c r="O43" i="8"/>
  <c r="O30" i="8"/>
  <c r="E17" i="8"/>
  <c r="K17" i="8" s="1"/>
  <c r="E5" i="8"/>
  <c r="M5" i="8" s="1"/>
  <c r="G12" i="8"/>
  <c r="G19" i="8"/>
  <c r="E7" i="8"/>
  <c r="I43" i="8"/>
  <c r="I42" i="8"/>
  <c r="I41" i="8"/>
  <c r="I37" i="8"/>
  <c r="I36" i="8"/>
  <c r="I35" i="8"/>
  <c r="I34" i="8"/>
  <c r="I32" i="8"/>
  <c r="I31" i="8"/>
  <c r="I30" i="8"/>
  <c r="I29" i="8"/>
  <c r="I25" i="8"/>
  <c r="I16" i="8"/>
  <c r="L16" i="8"/>
  <c r="J16" i="8"/>
  <c r="K16" i="8"/>
  <c r="M16" i="8"/>
  <c r="F16" i="8"/>
  <c r="N16" i="8"/>
  <c r="O16" i="8"/>
  <c r="P16" i="8"/>
  <c r="Q16" i="8"/>
  <c r="I6" i="8"/>
  <c r="J6" i="8"/>
  <c r="K6" i="8"/>
  <c r="L6" i="8"/>
  <c r="M6" i="8"/>
  <c r="N6" i="8"/>
  <c r="O6" i="8"/>
  <c r="F6" i="8"/>
  <c r="P6" i="8"/>
  <c r="Q6" i="8"/>
  <c r="I13" i="8"/>
  <c r="J13" i="8"/>
  <c r="F13" i="8"/>
  <c r="K13" i="8"/>
  <c r="L13" i="8"/>
  <c r="M13" i="8"/>
  <c r="N13" i="8"/>
  <c r="O13" i="8"/>
  <c r="P13" i="8"/>
  <c r="Q13" i="8"/>
  <c r="I18" i="8"/>
  <c r="J18" i="8"/>
  <c r="L18" i="8"/>
  <c r="K18" i="8"/>
  <c r="M18" i="8"/>
  <c r="N18" i="8"/>
  <c r="O18" i="8"/>
  <c r="F18" i="8"/>
  <c r="P18" i="8"/>
  <c r="Q18" i="8"/>
  <c r="J3" i="8"/>
  <c r="I3" i="8"/>
  <c r="K3" i="8"/>
  <c r="N3" i="8"/>
  <c r="L3" i="8"/>
  <c r="M3" i="8"/>
  <c r="O3" i="8"/>
  <c r="P3" i="8"/>
  <c r="Q3" i="8"/>
  <c r="F3" i="8"/>
  <c r="I12" i="8"/>
  <c r="F12" i="8"/>
  <c r="J12" i="8"/>
  <c r="K12" i="8"/>
  <c r="L12" i="8"/>
  <c r="M12" i="8"/>
  <c r="N12" i="8"/>
  <c r="O12" i="8"/>
  <c r="P12" i="8"/>
  <c r="Q12" i="8"/>
  <c r="I11" i="8"/>
  <c r="J11" i="8"/>
  <c r="K11" i="8"/>
  <c r="L11" i="8"/>
  <c r="M11" i="8"/>
  <c r="F11" i="8"/>
  <c r="N11" i="8"/>
  <c r="O11" i="8"/>
  <c r="P11" i="8"/>
  <c r="Q11" i="8"/>
  <c r="I4" i="8"/>
  <c r="J4" i="8"/>
  <c r="K4" i="8"/>
  <c r="L4" i="8"/>
  <c r="F4" i="8"/>
  <c r="M4" i="8"/>
  <c r="N4" i="8"/>
  <c r="O4" i="8"/>
  <c r="P4" i="8"/>
  <c r="Q4" i="8"/>
  <c r="J24" i="8"/>
  <c r="K24" i="8"/>
  <c r="M24" i="8"/>
  <c r="L24" i="8"/>
  <c r="N24" i="8"/>
  <c r="T24" i="8"/>
  <c r="O24" i="8"/>
  <c r="P24" i="8"/>
  <c r="Q24" i="8"/>
  <c r="H3" i="8"/>
  <c r="R24" i="8"/>
  <c r="S24" i="8"/>
  <c r="I24" i="8"/>
  <c r="I10" i="8"/>
  <c r="J10" i="8"/>
  <c r="K10" i="8"/>
  <c r="L10" i="8"/>
  <c r="M10" i="8"/>
  <c r="N10" i="8"/>
  <c r="O10" i="8"/>
  <c r="P10" i="8"/>
  <c r="Q10" i="8"/>
  <c r="F10" i="8"/>
  <c r="I17" i="8"/>
  <c r="F17" i="8"/>
  <c r="J17" i="8"/>
  <c r="F5" i="8"/>
  <c r="L5" i="8"/>
  <c r="I7" i="8"/>
  <c r="J7" i="8"/>
  <c r="K7" i="8"/>
  <c r="L7" i="8"/>
  <c r="M7" i="8"/>
  <c r="N7" i="8"/>
  <c r="O7" i="8"/>
  <c r="P7" i="8"/>
  <c r="F7" i="8"/>
  <c r="Q7" i="8"/>
  <c r="G18" i="8"/>
  <c r="S22" i="8"/>
  <c r="F21" i="8"/>
  <c r="F9" i="8"/>
  <c r="F20" i="8"/>
  <c r="F8" i="8"/>
  <c r="Q22" i="8"/>
  <c r="Q21" i="8"/>
  <c r="Q20" i="8"/>
  <c r="Q15" i="8"/>
  <c r="Q14" i="8"/>
  <c r="Q9" i="8"/>
  <c r="Q8" i="8"/>
  <c r="G6" i="8"/>
  <c r="P22" i="8"/>
  <c r="P21" i="8"/>
  <c r="P20" i="8"/>
  <c r="P15" i="8"/>
  <c r="P14" i="8"/>
  <c r="P9" i="8"/>
  <c r="P8" i="8"/>
  <c r="G7" i="8"/>
  <c r="O22" i="8"/>
  <c r="O21" i="8"/>
  <c r="O20" i="8"/>
  <c r="O15" i="8"/>
  <c r="O14" i="8"/>
  <c r="O9" i="8"/>
  <c r="O8" i="8"/>
  <c r="N22" i="8"/>
  <c r="N21" i="8"/>
  <c r="N20" i="8"/>
  <c r="N15" i="8"/>
  <c r="N14" i="8"/>
  <c r="N9" i="8"/>
  <c r="N8" i="8"/>
  <c r="M22" i="8"/>
  <c r="M21" i="8"/>
  <c r="M20" i="8"/>
  <c r="M15" i="8"/>
  <c r="M14" i="8"/>
  <c r="M9" i="8"/>
  <c r="M8" i="8"/>
  <c r="E19" i="8"/>
  <c r="L22" i="8"/>
  <c r="L21" i="8"/>
  <c r="L20" i="8"/>
  <c r="L15" i="8"/>
  <c r="L14" i="8"/>
  <c r="L9" i="8"/>
  <c r="L8" i="8"/>
  <c r="F15" i="8"/>
  <c r="F14" i="8"/>
  <c r="K22" i="8"/>
  <c r="K21" i="8"/>
  <c r="K20" i="8"/>
  <c r="K15" i="8"/>
  <c r="K14" i="8"/>
  <c r="K9" i="8"/>
  <c r="K8" i="8"/>
  <c r="J22" i="8"/>
  <c r="J21" i="8"/>
  <c r="J20" i="8"/>
  <c r="J15" i="8"/>
  <c r="J14" i="8"/>
  <c r="J9" i="8"/>
  <c r="J8" i="8"/>
  <c r="H2" i="5"/>
  <c r="G2" i="5"/>
  <c r="J2" i="5"/>
  <c r="N2" i="5"/>
  <c r="M2" i="5"/>
  <c r="I2" i="5"/>
  <c r="O2" i="5"/>
  <c r="L2" i="5"/>
  <c r="F2" i="5"/>
  <c r="J14" i="5"/>
  <c r="I14" i="5"/>
  <c r="I13" i="5"/>
  <c r="H14" i="5"/>
  <c r="H13" i="5"/>
  <c r="G11" i="5"/>
  <c r="R19" i="5"/>
  <c r="R18" i="5"/>
  <c r="R17" i="5"/>
  <c r="R16" i="5"/>
  <c r="R15" i="5"/>
  <c r="R9" i="5"/>
  <c r="R8" i="5"/>
  <c r="R7" i="5"/>
  <c r="R6" i="5"/>
  <c r="R5" i="5"/>
  <c r="R4" i="5"/>
  <c r="R3" i="5"/>
  <c r="Q3" i="5"/>
  <c r="G14" i="5"/>
  <c r="Q19" i="5"/>
  <c r="Q15" i="5"/>
  <c r="Q6" i="5"/>
  <c r="P20" i="5"/>
  <c r="P18" i="5"/>
  <c r="P17" i="5"/>
  <c r="P16" i="5"/>
  <c r="P8" i="5"/>
  <c r="P7" i="5"/>
  <c r="P5" i="5"/>
  <c r="P4" i="5"/>
  <c r="O10" i="5"/>
  <c r="N10" i="5"/>
  <c r="F14" i="5"/>
  <c r="O14" i="5"/>
  <c r="O13" i="5"/>
  <c r="N14" i="5"/>
  <c r="N13" i="5"/>
  <c r="N12" i="5"/>
  <c r="N11" i="5"/>
  <c r="F10" i="5"/>
  <c r="M14" i="5"/>
  <c r="M13" i="5"/>
  <c r="M12" i="5"/>
  <c r="M11" i="5"/>
  <c r="M5" i="5"/>
  <c r="J5" i="8" l="1"/>
  <c r="I5" i="8"/>
  <c r="Q17" i="8"/>
  <c r="H5" i="8"/>
  <c r="I26" i="8"/>
  <c r="J26" i="8"/>
  <c r="K26" i="8"/>
  <c r="L26" i="8"/>
  <c r="M26" i="8"/>
  <c r="N26" i="8"/>
  <c r="Q26" i="8"/>
  <c r="O26" i="8"/>
  <c r="P26" i="8"/>
  <c r="R26" i="8"/>
  <c r="S26" i="8"/>
  <c r="T26" i="8"/>
  <c r="H12" i="8"/>
  <c r="I33" i="8"/>
  <c r="J33" i="8"/>
  <c r="K33" i="8"/>
  <c r="O33" i="8"/>
  <c r="L33" i="8"/>
  <c r="M33" i="8"/>
  <c r="N33" i="8"/>
  <c r="Q33" i="8"/>
  <c r="P33" i="8"/>
  <c r="R33" i="8"/>
  <c r="S33" i="8"/>
  <c r="T33" i="8"/>
  <c r="R22" i="8"/>
  <c r="T22" i="8"/>
  <c r="H17" i="8"/>
  <c r="I38" i="8"/>
  <c r="Q38" i="8"/>
  <c r="T38" i="8"/>
  <c r="J38" i="8"/>
  <c r="K38" i="8"/>
  <c r="L38" i="8"/>
  <c r="P38" i="8"/>
  <c r="M38" i="8"/>
  <c r="N38" i="8"/>
  <c r="O38" i="8"/>
  <c r="R38" i="8"/>
  <c r="S38" i="8"/>
  <c r="P17" i="8"/>
  <c r="O17" i="8"/>
  <c r="H6" i="8"/>
  <c r="I27" i="8"/>
  <c r="Q27" i="8"/>
  <c r="J27" i="8"/>
  <c r="K27" i="8"/>
  <c r="L27" i="8"/>
  <c r="M27" i="8"/>
  <c r="N27" i="8"/>
  <c r="O27" i="8"/>
  <c r="P27" i="8"/>
  <c r="R27" i="8"/>
  <c r="S27" i="8"/>
  <c r="T27" i="8"/>
  <c r="Q5" i="8"/>
  <c r="P5" i="8"/>
  <c r="O5" i="8"/>
  <c r="N5" i="8"/>
  <c r="L17" i="8"/>
  <c r="K5" i="8"/>
  <c r="H18" i="8"/>
  <c r="I39" i="8"/>
  <c r="J39" i="8"/>
  <c r="T39" i="8"/>
  <c r="K39" i="8"/>
  <c r="L39" i="8"/>
  <c r="M39" i="8"/>
  <c r="P39" i="8"/>
  <c r="Q39" i="8"/>
  <c r="N39" i="8"/>
  <c r="O39" i="8"/>
  <c r="R39" i="8"/>
  <c r="S39" i="8"/>
  <c r="N17" i="8"/>
  <c r="M17" i="8"/>
  <c r="H7" i="8"/>
  <c r="I28" i="8"/>
  <c r="J28" i="8"/>
  <c r="K28" i="8"/>
  <c r="L28" i="8"/>
  <c r="M28" i="8"/>
  <c r="Q28" i="8"/>
  <c r="N28" i="8"/>
  <c r="O28" i="8"/>
  <c r="P28" i="8"/>
  <c r="R28" i="8"/>
  <c r="S28" i="8"/>
  <c r="T28" i="8"/>
  <c r="H19" i="8"/>
  <c r="I40" i="8"/>
  <c r="J40" i="8"/>
  <c r="Q40" i="8"/>
  <c r="K40" i="8"/>
  <c r="O40" i="8"/>
  <c r="L40" i="8"/>
  <c r="M40" i="8"/>
  <c r="N40" i="8"/>
  <c r="P40" i="8"/>
  <c r="R40" i="8"/>
  <c r="S40" i="8"/>
  <c r="T40" i="8"/>
  <c r="I19" i="8"/>
  <c r="J19" i="8"/>
  <c r="K19" i="8"/>
  <c r="L19" i="8"/>
  <c r="M19" i="8"/>
  <c r="N19" i="8"/>
  <c r="O19" i="8"/>
  <c r="P19" i="8"/>
  <c r="F19" i="8"/>
  <c r="Q19" i="8"/>
  <c r="T5" i="8"/>
  <c r="S5" i="8"/>
  <c r="R5" i="8"/>
  <c r="T13" i="8"/>
  <c r="R13" i="8"/>
  <c r="S13" i="8"/>
  <c r="T8" i="8"/>
  <c r="S8" i="8"/>
  <c r="R8" i="8"/>
  <c r="S20" i="8"/>
  <c r="T20" i="8"/>
  <c r="R20" i="8"/>
  <c r="T11" i="8"/>
  <c r="R11" i="8"/>
  <c r="S11" i="8"/>
  <c r="T6" i="8"/>
  <c r="R6" i="8"/>
  <c r="S6" i="8"/>
  <c r="T16" i="8"/>
  <c r="S16" i="8"/>
  <c r="R16" i="8"/>
  <c r="T15" i="8"/>
  <c r="S15" i="8"/>
  <c r="R15" i="8"/>
  <c r="T12" i="8"/>
  <c r="S12" i="8"/>
  <c r="R12" i="8"/>
  <c r="T7" i="8"/>
  <c r="R7" i="8"/>
  <c r="S7" i="8"/>
  <c r="T10" i="8"/>
  <c r="R10" i="8"/>
  <c r="S10" i="8"/>
  <c r="T17" i="8"/>
  <c r="R17" i="8"/>
  <c r="S17" i="8"/>
  <c r="T9" i="8"/>
  <c r="R9" i="8"/>
  <c r="S9" i="8"/>
  <c r="R4" i="8"/>
  <c r="S4" i="8"/>
  <c r="T4" i="8"/>
  <c r="T3" i="8"/>
  <c r="R3" i="8"/>
  <c r="S3" i="8"/>
  <c r="S18" i="8"/>
  <c r="T18" i="8"/>
  <c r="R18" i="8"/>
  <c r="R14" i="8"/>
  <c r="S14" i="8"/>
  <c r="T14" i="8"/>
  <c r="T21" i="8"/>
  <c r="S21" i="8"/>
  <c r="R21" i="8"/>
  <c r="Q2" i="5"/>
  <c r="P2" i="5"/>
  <c r="R2" i="5"/>
  <c r="Q10" i="5"/>
  <c r="P10" i="5"/>
  <c r="R10" i="5"/>
  <c r="Q14" i="5"/>
  <c r="P14" i="5"/>
  <c r="R14" i="5"/>
  <c r="S19" i="8" l="1"/>
  <c r="T19" i="8"/>
  <c r="R19" i="8"/>
</calcChain>
</file>

<file path=xl/sharedStrings.xml><?xml version="1.0" encoding="utf-8"?>
<sst xmlns="http://schemas.openxmlformats.org/spreadsheetml/2006/main" count="436" uniqueCount="168">
  <si>
    <t>Keyword</t>
  </si>
  <si>
    <t>Avg. monthly searches</t>
  </si>
  <si>
    <t>Three month change</t>
  </si>
  <si>
    <t>YoY change</t>
  </si>
  <si>
    <t>Competition</t>
  </si>
  <si>
    <t>Competition (indexed value)</t>
  </si>
  <si>
    <t>Top of page bid (low range)</t>
  </si>
  <si>
    <t>Top of page bid (high range)</t>
  </si>
  <si>
    <t>project management tool for developers</t>
  </si>
  <si>
    <t>Medium</t>
  </si>
  <si>
    <t>real estate development project management software</t>
  </si>
  <si>
    <t>Low</t>
  </si>
  <si>
    <t>project management software for consultants</t>
  </si>
  <si>
    <t>software development project management</t>
  </si>
  <si>
    <t>real estate development management software</t>
  </si>
  <si>
    <t>best project management software for real estate development</t>
  </si>
  <si>
    <t>software development project management tools</t>
  </si>
  <si>
    <t>project management software for developers</t>
  </si>
  <si>
    <t>agile scrum tools</t>
  </si>
  <si>
    <t>development project management software</t>
  </si>
  <si>
    <t>best project management software for developers</t>
  </si>
  <si>
    <t>best software development project management tools</t>
  </si>
  <si>
    <t>best project management software for web developers</t>
  </si>
  <si>
    <t>High</t>
  </si>
  <si>
    <t>gantt chart for software development</t>
  </si>
  <si>
    <t>software development project management software</t>
  </si>
  <si>
    <t>property development project management software</t>
  </si>
  <si>
    <t>best project management software for software development</t>
  </si>
  <si>
    <t>jira software development</t>
  </si>
  <si>
    <t>project management tools for game development</t>
  </si>
  <si>
    <t>free project management tools for software development</t>
  </si>
  <si>
    <t>developer task management tool</t>
  </si>
  <si>
    <t>top agile scrum tools</t>
  </si>
  <si>
    <t>task manager for developers</t>
  </si>
  <si>
    <t>project management tools for web development</t>
  </si>
  <si>
    <t>project development tools</t>
  </si>
  <si>
    <t>software development task management</t>
  </si>
  <si>
    <t>best project management software for product development</t>
  </si>
  <si>
    <t>gantt chart developer</t>
  </si>
  <si>
    <t>gantt chart making software</t>
  </si>
  <si>
    <t>project management software for website development</t>
  </si>
  <si>
    <t>gantt chart for product development</t>
  </si>
  <si>
    <t>development management tools</t>
  </si>
  <si>
    <t>project management software for product development</t>
  </si>
  <si>
    <t>product development project management software</t>
  </si>
  <si>
    <t>best project management software for game development</t>
  </si>
  <si>
    <t>project management tools for website development</t>
  </si>
  <si>
    <t>development project management tools</t>
  </si>
  <si>
    <t>project management software for property developers</t>
  </si>
  <si>
    <t>asana for software development</t>
  </si>
  <si>
    <t>wrike developer</t>
  </si>
  <si>
    <t>best software development project management software</t>
  </si>
  <si>
    <t>game development task management</t>
  </si>
  <si>
    <t>trello for software development</t>
  </si>
  <si>
    <t>app development project management</t>
  </si>
  <si>
    <t>task management for developers</t>
  </si>
  <si>
    <t>∞</t>
  </si>
  <si>
    <t>game development project management software</t>
  </si>
  <si>
    <t>best project management tool for web development</t>
  </si>
  <si>
    <t>web development project management software</t>
  </si>
  <si>
    <t>best agile scrum tools</t>
  </si>
  <si>
    <t>clickup for web design &amp; development</t>
  </si>
  <si>
    <t>jira product development</t>
  </si>
  <si>
    <t>clickup for software development</t>
  </si>
  <si>
    <t>tools for agile development</t>
  </si>
  <si>
    <t>gantt chart product development</t>
  </si>
  <si>
    <t>agile techniques and tools</t>
  </si>
  <si>
    <t>development gantt chart</t>
  </si>
  <si>
    <t>agile development jira</t>
  </si>
  <si>
    <t>software development project tracking</t>
  </si>
  <si>
    <t>software development gantt chart example</t>
  </si>
  <si>
    <t>jira for product development</t>
  </si>
  <si>
    <t>project development timeline</t>
  </si>
  <si>
    <t>trello for developers</t>
  </si>
  <si>
    <t>gantt chart for application development</t>
  </si>
  <si>
    <t>project management and software development</t>
  </si>
  <si>
    <t>project development gantt chart</t>
  </si>
  <si>
    <t>agile project management software development</t>
  </si>
  <si>
    <t>gantt chart for software development project</t>
  </si>
  <si>
    <t>gantt chart web development project</t>
  </si>
  <si>
    <t>software development jira</t>
  </si>
  <si>
    <t>gantt chart software development example</t>
  </si>
  <si>
    <t>gantt chart example for software development project</t>
  </si>
  <si>
    <t>software project development</t>
  </si>
  <si>
    <t>product development management tools</t>
  </si>
  <si>
    <t>gantt chart example software development</t>
  </si>
  <si>
    <t>gantt chart for web development</t>
  </si>
  <si>
    <t>agile methodology project plan</t>
  </si>
  <si>
    <t>jira for web development</t>
  </si>
  <si>
    <t>Unknown</t>
  </si>
  <si>
    <t>game development gantt chart</t>
  </si>
  <si>
    <t>agile development management plan</t>
  </si>
  <si>
    <t>new product development project management software</t>
  </si>
  <si>
    <t>real estate development gantt chart</t>
  </si>
  <si>
    <t>de development trello</t>
  </si>
  <si>
    <t>using jira and confluence for agile software development</t>
  </si>
  <si>
    <t>chrome zenhub extension</t>
  </si>
  <si>
    <t>free agile development tools</t>
  </si>
  <si>
    <t>sdlc jira</t>
  </si>
  <si>
    <t>trello game development</t>
  </si>
  <si>
    <t>best project management for software development</t>
  </si>
  <si>
    <t>project management for application development</t>
  </si>
  <si>
    <t>agile development gantt chart</t>
  </si>
  <si>
    <t>agile development project management software</t>
  </si>
  <si>
    <t>agile project management for software development</t>
  </si>
  <si>
    <t>agile team management software</t>
  </si>
  <si>
    <t>application development project management</t>
  </si>
  <si>
    <t>asana dev</t>
  </si>
  <si>
    <t>asana for agile development</t>
  </si>
  <si>
    <t>basecamp for software development</t>
  </si>
  <si>
    <t>best task manager for developers</t>
  </si>
  <si>
    <t>dev trello</t>
  </si>
  <si>
    <t>development jira</t>
  </si>
  <si>
    <t>example of gantt chart for software development</t>
  </si>
  <si>
    <t>game development gantt chart example</t>
  </si>
  <si>
    <t>gantt chart example for system development</t>
  </si>
  <si>
    <t>gantt chart for agile software development</t>
  </si>
  <si>
    <t>gantt chart for android application development</t>
  </si>
  <si>
    <t>gantt chart for game development</t>
  </si>
  <si>
    <t>gantt chart for iterative model</t>
  </si>
  <si>
    <t>gantt chart for sdlc</t>
  </si>
  <si>
    <t>gantt chart for system development</t>
  </si>
  <si>
    <t>gantt chart game development</t>
  </si>
  <si>
    <t>gantt chart iterative development</t>
  </si>
  <si>
    <t>gantt chart sdlc example</t>
  </si>
  <si>
    <t>iterative gantt chart</t>
  </si>
  <si>
    <t>iterative model gantt chart</t>
  </si>
  <si>
    <t>jira for game development</t>
  </si>
  <si>
    <t>jira in software development</t>
  </si>
  <si>
    <t>jira scrum software development</t>
  </si>
  <si>
    <t>nextcloud trello</t>
  </si>
  <si>
    <t>project management system development</t>
  </si>
  <si>
    <t>rapid application development gantt chart</t>
  </si>
  <si>
    <t>sdlc gantt chart example</t>
  </si>
  <si>
    <t>smartsheet product development</t>
  </si>
  <si>
    <t>software developer project management</t>
  </si>
  <si>
    <t>software development for project managers</t>
  </si>
  <si>
    <t>task manager developers</t>
  </si>
  <si>
    <t>tools used in agile scrum</t>
  </si>
  <si>
    <t>trello de development</t>
  </si>
  <si>
    <t>trello dev</t>
  </si>
  <si>
    <t>trello developer tools</t>
  </si>
  <si>
    <t>trello development</t>
  </si>
  <si>
    <t>trello for web development</t>
  </si>
  <si>
    <t>trello software development example</t>
  </si>
  <si>
    <t>using asana for software development</t>
  </si>
  <si>
    <t>using microsoft project for agile development</t>
  </si>
  <si>
    <t>using trello for software development</t>
  </si>
  <si>
    <t>wrike for developers</t>
  </si>
  <si>
    <t>Insert data below according to the headers from Google Ads</t>
  </si>
  <si>
    <t>Three Month Change Decimal</t>
  </si>
  <si>
    <t>B First 9M Avg</t>
  </si>
  <si>
    <t>A Last 3M Avg Projected</t>
  </si>
  <si>
    <t>s</t>
  </si>
  <si>
    <t>₹ → $ Rate”</t>
  </si>
  <si>
    <t>Avg. Low</t>
  </si>
  <si>
    <t>Avg. High</t>
  </si>
  <si>
    <t>3-Month Change</t>
  </si>
  <si>
    <t>3-Month Change Decimal</t>
  </si>
  <si>
    <t>9-Month Avg. Low</t>
  </si>
  <si>
    <t>3-Month Avg. Low</t>
  </si>
  <si>
    <t>9-Month Avg. High</t>
  </si>
  <si>
    <t>3-Month Avg. High</t>
  </si>
  <si>
    <t>Average CPC Low Range</t>
  </si>
  <si>
    <t>Average CPC High Range</t>
  </si>
  <si>
    <t>3-Month Midpoint CPC</t>
  </si>
  <si>
    <t>9-Month Midpoint CPC</t>
  </si>
  <si>
    <t>Average CPC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</si>
</sst>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73" formatCode="_([$$-409]* #,##0.00_);_([$$-409]* \(#,##0.00\);_([$$-409]* &quot;-&quot;??_);_(@_)"/>
  </numFmts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6"/>
      <color theme="0"/>
      <name val="Aptos Narrow"/>
      <scheme val="minor"/>
    </font>
    <font>
      <sz val="36"/>
      <color theme="0"/>
      <name val="Aptos Narrow"/>
      <family val="2"/>
      <scheme val="minor"/>
    </font>
    <font>
      <sz val="16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9" fontId="0" fillId="0" borderId="0" xfId="0" applyNumberFormat="1"/>
    <xf numFmtId="0" fontId="18" fillId="33" borderId="0" xfId="0" applyFont="1" applyFill="1"/>
    <xf numFmtId="164" fontId="18" fillId="33" borderId="0" xfId="0" applyNumberFormat="1" applyFont="1" applyFill="1"/>
    <xf numFmtId="164" fontId="0" fillId="0" borderId="0" xfId="0" applyNumberFormat="1"/>
    <xf numFmtId="17" fontId="0" fillId="0" borderId="0" xfId="0" applyNumberFormat="1"/>
    <xf numFmtId="0" fontId="18" fillId="33" borderId="10" xfId="0" applyFont="1" applyFill="1" applyBorder="1"/>
    <xf numFmtId="164" fontId="18" fillId="33" borderId="10" xfId="0" applyNumberFormat="1" applyFont="1" applyFill="1" applyBorder="1"/>
    <xf numFmtId="0" fontId="0" fillId="0" borderId="10" xfId="0" applyBorder="1"/>
    <xf numFmtId="9" fontId="0" fillId="0" borderId="10" xfId="0" applyNumberFormat="1" applyBorder="1"/>
    <xf numFmtId="164" fontId="0" fillId="0" borderId="10" xfId="0" applyNumberFormat="1" applyBorder="1"/>
    <xf numFmtId="0" fontId="19" fillId="0" borderId="0" xfId="0" applyFont="1" applyFill="1" applyAlignment="1"/>
    <xf numFmtId="0" fontId="19" fillId="33" borderId="10" xfId="0" applyFont="1" applyFill="1" applyBorder="1" applyAlignment="1">
      <alignment horizontal="center"/>
    </xf>
    <xf numFmtId="2" fontId="0" fillId="0" borderId="10" xfId="0" applyNumberFormat="1" applyBorder="1"/>
    <xf numFmtId="17" fontId="18" fillId="34" borderId="10" xfId="0" applyNumberFormat="1" applyFont="1" applyFill="1" applyBorder="1"/>
    <xf numFmtId="2" fontId="0" fillId="0" borderId="0" xfId="0" applyNumberFormat="1"/>
    <xf numFmtId="44" fontId="0" fillId="0" borderId="0" xfId="1" applyFont="1"/>
    <xf numFmtId="44" fontId="0" fillId="0" borderId="0" xfId="0" applyNumberFormat="1"/>
    <xf numFmtId="173" fontId="0" fillId="0" borderId="0" xfId="0" applyNumberFormat="1"/>
    <xf numFmtId="0" fontId="20" fillId="34" borderId="0" xfId="0" applyFont="1" applyFill="1"/>
    <xf numFmtId="0" fontId="18" fillId="34" borderId="0" xfId="0" applyFont="1" applyFill="1"/>
    <xf numFmtId="0" fontId="18" fillId="34" borderId="10" xfId="0" applyFont="1" applyFill="1" applyBorder="1"/>
    <xf numFmtId="44" fontId="18" fillId="34" borderId="10" xfId="1" applyFont="1" applyFill="1" applyBorder="1"/>
    <xf numFmtId="17" fontId="18" fillId="34" borderId="12" xfId="0" applyNumberFormat="1" applyFont="1" applyFill="1" applyBorder="1"/>
    <xf numFmtId="44" fontId="0" fillId="0" borderId="10" xfId="1" applyFont="1" applyBorder="1"/>
    <xf numFmtId="173" fontId="0" fillId="0" borderId="10" xfId="0" applyNumberFormat="1" applyBorder="1"/>
    <xf numFmtId="44" fontId="0" fillId="0" borderId="10" xfId="0" applyNumberFormat="1" applyBorder="1"/>
    <xf numFmtId="0" fontId="18" fillId="34" borderId="10" xfId="0" applyFont="1" applyFill="1" applyBorder="1" applyAlignment="1">
      <alignment horizontal="center"/>
    </xf>
    <xf numFmtId="44" fontId="18" fillId="34" borderId="12" xfId="1" applyFont="1" applyFill="1" applyBorder="1" applyAlignment="1">
      <alignment horizontal="center"/>
    </xf>
    <xf numFmtId="17" fontId="18" fillId="34" borderId="11" xfId="0" applyNumberFormat="1" applyFont="1" applyFill="1" applyBorder="1"/>
    <xf numFmtId="44" fontId="0" fillId="0" borderId="10" xfId="1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'Calculations_Search Volume'!$A$2</c:f>
              <c:strCache>
                <c:ptCount val="1"/>
                <c:pt idx="0">
                  <c:v>tools for agile development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'Calculations_Search Volume'!$G$1:$R$1</c:f>
              <c:numCache>
                <c:formatCode>mmm\-yy</c:formatCode>
                <c:ptCount val="12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  <c:pt idx="11">
                  <c:v>45748</c:v>
                </c:pt>
              </c:numCache>
            </c:numRef>
          </c:cat>
          <c:val>
            <c:numRef>
              <c:f>'Calculations_Search Volume'!$G$2:$R$2</c:f>
              <c:numCache>
                <c:formatCode>General</c:formatCode>
                <c:ptCount val="12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8F-484A-9C0E-3DB6B894E308}"/>
            </c:ext>
          </c:extLst>
        </c:ser>
        <c:ser>
          <c:idx val="1"/>
          <c:order val="1"/>
          <c:tx>
            <c:strRef>
              <c:f>'Calculations_Search Volume'!$A$3</c:f>
              <c:strCache>
                <c:ptCount val="1"/>
                <c:pt idx="0">
                  <c:v>agile development jira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'Calculations_Search Volume'!$G$1:$R$1</c:f>
              <c:numCache>
                <c:formatCode>mmm\-yy</c:formatCode>
                <c:ptCount val="12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  <c:pt idx="11">
                  <c:v>45748</c:v>
                </c:pt>
              </c:numCache>
            </c:numRef>
          </c:cat>
          <c:val>
            <c:numRef>
              <c:f>'Calculations_Search Volume'!$G$3:$R$3</c:f>
              <c:numCache>
                <c:formatCode>General</c:formatCode>
                <c:ptCount val="12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8F-484A-9C0E-3DB6B894E308}"/>
            </c:ext>
          </c:extLst>
        </c:ser>
        <c:ser>
          <c:idx val="2"/>
          <c:order val="2"/>
          <c:tx>
            <c:strRef>
              <c:f>'Calculations_Search Volume'!$A$4</c:f>
              <c:strCache>
                <c:ptCount val="1"/>
                <c:pt idx="0">
                  <c:v>agile development project management software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'Calculations_Search Volume'!$G$1:$R$1</c:f>
              <c:numCache>
                <c:formatCode>mmm\-yy</c:formatCode>
                <c:ptCount val="12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  <c:pt idx="11">
                  <c:v>45748</c:v>
                </c:pt>
              </c:numCache>
            </c:numRef>
          </c:cat>
          <c:val>
            <c:numRef>
              <c:f>'Calculations_Search Volume'!$E$4:$R$4</c:f>
              <c:numCache>
                <c:formatCode>General</c:formatCode>
                <c:ptCount val="1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8F-484A-9C0E-3DB6B894E308}"/>
            </c:ext>
          </c:extLst>
        </c:ser>
        <c:ser>
          <c:idx val="3"/>
          <c:order val="3"/>
          <c:tx>
            <c:strRef>
              <c:f>'Calculations_Search Volume'!$A$5</c:f>
              <c:strCache>
                <c:ptCount val="1"/>
                <c:pt idx="0">
                  <c:v>project management software for consultants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'Calculations_Search Volume'!$G$1:$R$1</c:f>
              <c:numCache>
                <c:formatCode>mmm\-yy</c:formatCode>
                <c:ptCount val="12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  <c:pt idx="11">
                  <c:v>45748</c:v>
                </c:pt>
              </c:numCache>
            </c:numRef>
          </c:cat>
          <c:val>
            <c:numRef>
              <c:f>'Calculations_Search Volume'!$G$5:$R$5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8F-484A-9C0E-3DB6B894E308}"/>
            </c:ext>
          </c:extLst>
        </c:ser>
        <c:ser>
          <c:idx val="4"/>
          <c:order val="4"/>
          <c:tx>
            <c:strRef>
              <c:f>'Calculations_Search Volume'!$A$6</c:f>
              <c:strCache>
                <c:ptCount val="1"/>
                <c:pt idx="0">
                  <c:v>software development project management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'Calculations_Search Volume'!$G$1:$R$1</c:f>
              <c:numCache>
                <c:formatCode>mmm\-yy</c:formatCode>
                <c:ptCount val="12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  <c:pt idx="11">
                  <c:v>45748</c:v>
                </c:pt>
              </c:numCache>
            </c:numRef>
          </c:cat>
          <c:val>
            <c:numRef>
              <c:f>'Calculations_Search Volume'!$G$6:$R$6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8F-484A-9C0E-3DB6B894E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2570991"/>
        <c:axId val="902259167"/>
      </c:lineChart>
      <c:dateAx>
        <c:axId val="90257099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259167"/>
        <c:crosses val="autoZero"/>
        <c:auto val="1"/>
        <c:lblOffset val="100"/>
        <c:baseTimeUnit val="months"/>
      </c:dateAx>
      <c:valAx>
        <c:axId val="90225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57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CPC Top</a:t>
            </a:r>
            <a:r>
              <a:rPr lang="en-US" baseline="0"/>
              <a:t> of the Page Low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Calculations_CPC!$A$3</c:f>
              <c:strCache>
                <c:ptCount val="1"/>
                <c:pt idx="0">
                  <c:v>tools for agile development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Calculations_CPC!$I$2:$T$2</c:f>
              <c:numCache>
                <c:formatCode>mmm\-yy</c:formatCode>
                <c:ptCount val="12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  <c:pt idx="11">
                  <c:v>45748</c:v>
                </c:pt>
              </c:numCache>
            </c:numRef>
          </c:cat>
          <c:val>
            <c:numRef>
              <c:f>Calculations_CPC!$I$3:$T$3</c:f>
              <c:numCache>
                <c:formatCode>_("$"* #,##0.00_);_("$"* \(#,##0.00\);_("$"* "-"??_);_(@_)</c:formatCode>
                <c:ptCount val="12"/>
                <c:pt idx="0">
                  <c:v>2.4968400000000002</c:v>
                </c:pt>
                <c:pt idx="1">
                  <c:v>2.4968400000000002</c:v>
                </c:pt>
                <c:pt idx="2">
                  <c:v>2.4968400000000002</c:v>
                </c:pt>
                <c:pt idx="3">
                  <c:v>2.4968400000000002</c:v>
                </c:pt>
                <c:pt idx="4">
                  <c:v>2.4968400000000002</c:v>
                </c:pt>
                <c:pt idx="5">
                  <c:v>2.4968400000000002</c:v>
                </c:pt>
                <c:pt idx="6">
                  <c:v>2.4968400000000002</c:v>
                </c:pt>
                <c:pt idx="7">
                  <c:v>2.4968400000000002</c:v>
                </c:pt>
                <c:pt idx="8">
                  <c:v>2.4968400000000002</c:v>
                </c:pt>
                <c:pt idx="9">
                  <c:v>2.4968400000000002</c:v>
                </c:pt>
                <c:pt idx="10">
                  <c:v>2.4968400000000002</c:v>
                </c:pt>
                <c:pt idx="11">
                  <c:v>2.4968400000000002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06-1144-9589-601A5D3BA5D0}"/>
            </c:ext>
          </c:extLst>
        </c:ser>
        <c:ser>
          <c:idx val="1"/>
          <c:order val="1"/>
          <c:tx>
            <c:strRef>
              <c:f>Calculations_CPC!$A$4</c:f>
              <c:strCache>
                <c:ptCount val="1"/>
                <c:pt idx="0">
                  <c:v>agile development jira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Calculations_CPC!$I$2:$T$2</c:f>
              <c:numCache>
                <c:formatCode>mmm\-yy</c:formatCode>
                <c:ptCount val="12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  <c:pt idx="11">
                  <c:v>45748</c:v>
                </c:pt>
              </c:numCache>
            </c:numRef>
          </c:cat>
          <c:val>
            <c:numRef>
              <c:f>Calculations_CPC!$I$4:$T$4</c:f>
              <c:numCache>
                <c:formatCode>_("$"* #,##0.00_);_("$"* \(#,##0.00\);_("$"* "-"??_);_(@_)</c:formatCode>
                <c:ptCount val="12"/>
                <c:pt idx="0">
                  <c:v>4.7005935483870962</c:v>
                </c:pt>
                <c:pt idx="1">
                  <c:v>4.7005935483870962</c:v>
                </c:pt>
                <c:pt idx="2">
                  <c:v>4.7005935483870962</c:v>
                </c:pt>
                <c:pt idx="3">
                  <c:v>4.7005935483870962</c:v>
                </c:pt>
                <c:pt idx="4">
                  <c:v>4.7005935483870962</c:v>
                </c:pt>
                <c:pt idx="5">
                  <c:v>4.7005935483870962</c:v>
                </c:pt>
                <c:pt idx="6">
                  <c:v>4.7005935483870962</c:v>
                </c:pt>
                <c:pt idx="7">
                  <c:v>4.7005935483870962</c:v>
                </c:pt>
                <c:pt idx="8">
                  <c:v>4.7005935483870962</c:v>
                </c:pt>
                <c:pt idx="9">
                  <c:v>0.47005935483870953</c:v>
                </c:pt>
                <c:pt idx="10">
                  <c:v>0.47005935483870953</c:v>
                </c:pt>
                <c:pt idx="11">
                  <c:v>0.47005935483870953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06-1144-9589-601A5D3BA5D0}"/>
            </c:ext>
          </c:extLst>
        </c:ser>
        <c:ser>
          <c:idx val="2"/>
          <c:order val="2"/>
          <c:tx>
            <c:strRef>
              <c:f>Calculations_CPC!$A$5</c:f>
              <c:strCache>
                <c:ptCount val="1"/>
                <c:pt idx="0">
                  <c:v>agile development project management software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Calculations_CPC!$I$2:$T$2</c:f>
              <c:numCache>
                <c:formatCode>mmm\-yy</c:formatCode>
                <c:ptCount val="12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  <c:pt idx="11">
                  <c:v>45748</c:v>
                </c:pt>
              </c:numCache>
            </c:numRef>
          </c:cat>
          <c:val>
            <c:numRef>
              <c:f>Calculations_CPC!$I$5:$T$5</c:f>
              <c:numCache>
                <c:formatCode>_("$"* #,##0.00_);_("$"* \(#,##0.00\);_("$"* "-"??_);_(@_)</c:formatCode>
                <c:ptCount val="12"/>
                <c:pt idx="0">
                  <c:v>4.1444400000000003</c:v>
                </c:pt>
                <c:pt idx="1">
                  <c:v>4.1444400000000003</c:v>
                </c:pt>
                <c:pt idx="2">
                  <c:v>4.1444400000000003</c:v>
                </c:pt>
                <c:pt idx="3">
                  <c:v>4.1444400000000003</c:v>
                </c:pt>
                <c:pt idx="4">
                  <c:v>4.1444400000000003</c:v>
                </c:pt>
                <c:pt idx="5">
                  <c:v>4.1444400000000003</c:v>
                </c:pt>
                <c:pt idx="6">
                  <c:v>4.1444400000000003</c:v>
                </c:pt>
                <c:pt idx="7">
                  <c:v>4.1444400000000003</c:v>
                </c:pt>
                <c:pt idx="8">
                  <c:v>4.1444400000000003</c:v>
                </c:pt>
                <c:pt idx="9">
                  <c:v>4.1444400000000003</c:v>
                </c:pt>
                <c:pt idx="10">
                  <c:v>4.1444400000000003</c:v>
                </c:pt>
                <c:pt idx="11">
                  <c:v>4.1444400000000003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06-1144-9589-601A5D3BA5D0}"/>
            </c:ext>
          </c:extLst>
        </c:ser>
        <c:ser>
          <c:idx val="3"/>
          <c:order val="3"/>
          <c:tx>
            <c:strRef>
              <c:f>Calculations_CPC!$A$6</c:f>
              <c:strCache>
                <c:ptCount val="1"/>
                <c:pt idx="0">
                  <c:v>project management software for consultants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Calculations_CPC!$I$2:$T$2</c:f>
              <c:numCache>
                <c:formatCode>mmm\-yy</c:formatCode>
                <c:ptCount val="12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  <c:pt idx="11">
                  <c:v>45748</c:v>
                </c:pt>
              </c:numCache>
            </c:numRef>
          </c:cat>
          <c:val>
            <c:numRef>
              <c:f>Calculations_CPC!$I$6:$T$6</c:f>
              <c:numCache>
                <c:formatCode>_("$"* #,##0.00_);_("$"* \(#,##0.00\);_("$"* "-"??_);_(@_)</c:formatCode>
                <c:ptCount val="12"/>
                <c:pt idx="0">
                  <c:v>11.06292</c:v>
                </c:pt>
                <c:pt idx="1">
                  <c:v>11.06292</c:v>
                </c:pt>
                <c:pt idx="2">
                  <c:v>11.06292</c:v>
                </c:pt>
                <c:pt idx="3">
                  <c:v>11.06292</c:v>
                </c:pt>
                <c:pt idx="4">
                  <c:v>11.06292</c:v>
                </c:pt>
                <c:pt idx="5">
                  <c:v>11.06292</c:v>
                </c:pt>
                <c:pt idx="6">
                  <c:v>11.06292</c:v>
                </c:pt>
                <c:pt idx="7">
                  <c:v>11.06292</c:v>
                </c:pt>
                <c:pt idx="8">
                  <c:v>11.06292</c:v>
                </c:pt>
                <c:pt idx="9">
                  <c:v>11.06292</c:v>
                </c:pt>
                <c:pt idx="10">
                  <c:v>11.06292</c:v>
                </c:pt>
                <c:pt idx="11">
                  <c:v>11.06292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06-1144-9589-601A5D3BA5D0}"/>
            </c:ext>
          </c:extLst>
        </c:ser>
        <c:ser>
          <c:idx val="4"/>
          <c:order val="4"/>
          <c:tx>
            <c:strRef>
              <c:f>Calculations_CPC!$A$7</c:f>
              <c:strCache>
                <c:ptCount val="1"/>
                <c:pt idx="0">
                  <c:v>software development project management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Calculations_CPC!$I$2:$T$2</c:f>
              <c:numCache>
                <c:formatCode>mmm\-yy</c:formatCode>
                <c:ptCount val="12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  <c:pt idx="11">
                  <c:v>45748</c:v>
                </c:pt>
              </c:numCache>
            </c:numRef>
          </c:cat>
          <c:val>
            <c:numRef>
              <c:f>Calculations_CPC!$I$7:$T$7</c:f>
              <c:numCache>
                <c:formatCode>_("$"* #,##0.00_);_("$"* \(#,##0.00\);_("$"* "-"??_);_(@_)</c:formatCode>
                <c:ptCount val="12"/>
                <c:pt idx="0">
                  <c:v>1.6656369230769232</c:v>
                </c:pt>
                <c:pt idx="1">
                  <c:v>1.6656369230769232</c:v>
                </c:pt>
                <c:pt idx="2">
                  <c:v>1.6656369230769232</c:v>
                </c:pt>
                <c:pt idx="3">
                  <c:v>1.6656369230769232</c:v>
                </c:pt>
                <c:pt idx="4">
                  <c:v>1.6656369230769232</c:v>
                </c:pt>
                <c:pt idx="5">
                  <c:v>1.6656369230769232</c:v>
                </c:pt>
                <c:pt idx="6">
                  <c:v>1.6656369230769232</c:v>
                </c:pt>
                <c:pt idx="7">
                  <c:v>1.6656369230769232</c:v>
                </c:pt>
                <c:pt idx="8">
                  <c:v>1.6656369230769232</c:v>
                </c:pt>
                <c:pt idx="9">
                  <c:v>16.656369230769233</c:v>
                </c:pt>
                <c:pt idx="10">
                  <c:v>16.656369230769233</c:v>
                </c:pt>
                <c:pt idx="11">
                  <c:v>16.656369230769233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06-1144-9589-601A5D3BA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916175"/>
        <c:axId val="594615231"/>
      </c:lineChart>
      <c:dateAx>
        <c:axId val="901916175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15231"/>
        <c:crosses val="autoZero"/>
        <c:auto val="1"/>
        <c:lblOffset val="100"/>
        <c:baseTimeUnit val="months"/>
      </c:dateAx>
      <c:valAx>
        <c:axId val="59461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1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</a:t>
            </a:r>
            <a:r>
              <a:rPr lang="en-US" baseline="0"/>
              <a:t> CPC Top of the Page High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Calculations_CPC!$A$3</c:f>
              <c:strCache>
                <c:ptCount val="1"/>
                <c:pt idx="0">
                  <c:v>tools for agile development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Calculations_CPC!$I$2:$T$2</c:f>
              <c:numCache>
                <c:formatCode>mmm\-yy</c:formatCode>
                <c:ptCount val="12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  <c:pt idx="11">
                  <c:v>45748</c:v>
                </c:pt>
              </c:numCache>
            </c:numRef>
          </c:cat>
          <c:val>
            <c:numRef>
              <c:f>Calculations_CPC!$I$24:$T$24</c:f>
              <c:numCache>
                <c:formatCode>_("$"* #,##0.00_);_("$"* \(#,##0.00\);_("$"* "-"??_);_(@_)</c:formatCode>
                <c:ptCount val="12"/>
                <c:pt idx="0">
                  <c:v>20.466360000000002</c:v>
                </c:pt>
                <c:pt idx="1">
                  <c:v>20.466360000000002</c:v>
                </c:pt>
                <c:pt idx="2">
                  <c:v>20.466360000000002</c:v>
                </c:pt>
                <c:pt idx="3">
                  <c:v>20.466360000000002</c:v>
                </c:pt>
                <c:pt idx="4">
                  <c:v>20.466360000000002</c:v>
                </c:pt>
                <c:pt idx="5">
                  <c:v>20.466360000000002</c:v>
                </c:pt>
                <c:pt idx="6">
                  <c:v>20.466360000000002</c:v>
                </c:pt>
                <c:pt idx="7">
                  <c:v>20.466360000000002</c:v>
                </c:pt>
                <c:pt idx="8">
                  <c:v>20.466360000000002</c:v>
                </c:pt>
                <c:pt idx="9">
                  <c:v>20.466360000000002</c:v>
                </c:pt>
                <c:pt idx="10">
                  <c:v>20.466360000000002</c:v>
                </c:pt>
                <c:pt idx="11">
                  <c:v>20.466360000000002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65-9349-9052-B0DA88E97F68}"/>
            </c:ext>
          </c:extLst>
        </c:ser>
        <c:ser>
          <c:idx val="1"/>
          <c:order val="1"/>
          <c:tx>
            <c:strRef>
              <c:f>Calculations_CPC!$A$4</c:f>
              <c:strCache>
                <c:ptCount val="1"/>
                <c:pt idx="0">
                  <c:v>agile development jira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Calculations_CPC!$I$2:$T$2</c:f>
              <c:numCache>
                <c:formatCode>mmm\-yy</c:formatCode>
                <c:ptCount val="12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  <c:pt idx="11">
                  <c:v>45748</c:v>
                </c:pt>
              </c:numCache>
            </c:numRef>
          </c:cat>
          <c:val>
            <c:numRef>
              <c:f>Calculations_CPC!$I$25:$T$25</c:f>
              <c:numCache>
                <c:formatCode>_("$"* #,##0.00_);_("$"* \(#,##0.00\);_("$"* "-"??_);_(@_)</c:formatCode>
                <c:ptCount val="12"/>
                <c:pt idx="0">
                  <c:v>25.959174193548385</c:v>
                </c:pt>
                <c:pt idx="1">
                  <c:v>25.959174193548385</c:v>
                </c:pt>
                <c:pt idx="2">
                  <c:v>25.959174193548385</c:v>
                </c:pt>
                <c:pt idx="3">
                  <c:v>25.959174193548385</c:v>
                </c:pt>
                <c:pt idx="4">
                  <c:v>25.959174193548385</c:v>
                </c:pt>
                <c:pt idx="5">
                  <c:v>25.959174193548385</c:v>
                </c:pt>
                <c:pt idx="6">
                  <c:v>25.959174193548385</c:v>
                </c:pt>
                <c:pt idx="7">
                  <c:v>25.959174193548385</c:v>
                </c:pt>
                <c:pt idx="8">
                  <c:v>25.959174193548385</c:v>
                </c:pt>
                <c:pt idx="9">
                  <c:v>25.959174193548385</c:v>
                </c:pt>
                <c:pt idx="10">
                  <c:v>25.959174193548385</c:v>
                </c:pt>
                <c:pt idx="11">
                  <c:v>25.959174193548385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65-9349-9052-B0DA88E97F68}"/>
            </c:ext>
          </c:extLst>
        </c:ser>
        <c:ser>
          <c:idx val="2"/>
          <c:order val="2"/>
          <c:tx>
            <c:strRef>
              <c:f>Calculations_CPC!$A$5</c:f>
              <c:strCache>
                <c:ptCount val="1"/>
                <c:pt idx="0">
                  <c:v>agile development project management software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Calculations_CPC!$I$2:$T$2</c:f>
              <c:numCache>
                <c:formatCode>mmm\-yy</c:formatCode>
                <c:ptCount val="12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  <c:pt idx="11">
                  <c:v>45748</c:v>
                </c:pt>
              </c:numCache>
            </c:numRef>
          </c:cat>
          <c:val>
            <c:numRef>
              <c:f>Calculations_CPC!$I$26:$T$26</c:f>
              <c:numCache>
                <c:formatCode>_("$"* #,##0.00_);_("$"* \(#,##0.00\);_("$"* "-"??_);_(@_)</c:formatCode>
                <c:ptCount val="12"/>
                <c:pt idx="0">
                  <c:v>28.059239999999999</c:v>
                </c:pt>
                <c:pt idx="1">
                  <c:v>28.059239999999999</c:v>
                </c:pt>
                <c:pt idx="2">
                  <c:v>28.059239999999999</c:v>
                </c:pt>
                <c:pt idx="3">
                  <c:v>28.059239999999999</c:v>
                </c:pt>
                <c:pt idx="4">
                  <c:v>28.059239999999999</c:v>
                </c:pt>
                <c:pt idx="5">
                  <c:v>28.059239999999999</c:v>
                </c:pt>
                <c:pt idx="6">
                  <c:v>28.059239999999999</c:v>
                </c:pt>
                <c:pt idx="7">
                  <c:v>28.059239999999999</c:v>
                </c:pt>
                <c:pt idx="8">
                  <c:v>28.059239999999999</c:v>
                </c:pt>
                <c:pt idx="9">
                  <c:v>28.059239999999999</c:v>
                </c:pt>
                <c:pt idx="10">
                  <c:v>28.059239999999999</c:v>
                </c:pt>
                <c:pt idx="11">
                  <c:v>28.059239999999999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65-9349-9052-B0DA88E97F68}"/>
            </c:ext>
          </c:extLst>
        </c:ser>
        <c:ser>
          <c:idx val="3"/>
          <c:order val="3"/>
          <c:tx>
            <c:strRef>
              <c:f>Calculations_CPC!$A$6</c:f>
              <c:strCache>
                <c:ptCount val="1"/>
                <c:pt idx="0">
                  <c:v>project management software for consultants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Calculations_CPC!$I$2:$T$2</c:f>
              <c:numCache>
                <c:formatCode>mmm\-yy</c:formatCode>
                <c:ptCount val="12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  <c:pt idx="11">
                  <c:v>45748</c:v>
                </c:pt>
              </c:numCache>
            </c:numRef>
          </c:cat>
          <c:val>
            <c:numRef>
              <c:f>Calculations_CPC!$I$27:$T$27</c:f>
              <c:numCache>
                <c:formatCode>_("$"* #,##0.00_);_("$"* \(#,##0.00\);_("$"* "-"??_);_(@_)</c:formatCode>
                <c:ptCount val="12"/>
                <c:pt idx="0">
                  <c:v>44.10492</c:v>
                </c:pt>
                <c:pt idx="1">
                  <c:v>44.10492</c:v>
                </c:pt>
                <c:pt idx="2">
                  <c:v>44.10492</c:v>
                </c:pt>
                <c:pt idx="3">
                  <c:v>44.10492</c:v>
                </c:pt>
                <c:pt idx="4">
                  <c:v>44.10492</c:v>
                </c:pt>
                <c:pt idx="5">
                  <c:v>44.10492</c:v>
                </c:pt>
                <c:pt idx="6">
                  <c:v>44.10492</c:v>
                </c:pt>
                <c:pt idx="7">
                  <c:v>44.10492</c:v>
                </c:pt>
                <c:pt idx="8">
                  <c:v>44.10492</c:v>
                </c:pt>
                <c:pt idx="9">
                  <c:v>44.10492</c:v>
                </c:pt>
                <c:pt idx="10">
                  <c:v>44.10492</c:v>
                </c:pt>
                <c:pt idx="11">
                  <c:v>44.10492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65-9349-9052-B0DA88E97F68}"/>
            </c:ext>
          </c:extLst>
        </c:ser>
        <c:ser>
          <c:idx val="4"/>
          <c:order val="4"/>
          <c:tx>
            <c:strRef>
              <c:f>Calculations_CPC!$A$7</c:f>
              <c:strCache>
                <c:ptCount val="1"/>
                <c:pt idx="0">
                  <c:v>software development project management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Calculations_CPC!$I$2:$T$2</c:f>
              <c:numCache>
                <c:formatCode>mmm\-yy</c:formatCode>
                <c:ptCount val="12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  <c:pt idx="11">
                  <c:v>45748</c:v>
                </c:pt>
              </c:numCache>
            </c:numRef>
          </c:cat>
          <c:val>
            <c:numRef>
              <c:f>Calculations_CPC!$I$28:$T$28</c:f>
              <c:numCache>
                <c:formatCode>_("$"* #,##0.00_);_("$"* \(#,##0.00\);_("$"* "-"??_);_(@_)</c:formatCode>
                <c:ptCount val="12"/>
                <c:pt idx="0">
                  <c:v>9.6691199999999995</c:v>
                </c:pt>
                <c:pt idx="1">
                  <c:v>9.6691199999999995</c:v>
                </c:pt>
                <c:pt idx="2">
                  <c:v>9.6691199999999995</c:v>
                </c:pt>
                <c:pt idx="3">
                  <c:v>9.6691199999999995</c:v>
                </c:pt>
                <c:pt idx="4">
                  <c:v>9.6691199999999995</c:v>
                </c:pt>
                <c:pt idx="5">
                  <c:v>9.6691199999999995</c:v>
                </c:pt>
                <c:pt idx="6">
                  <c:v>9.6691199999999995</c:v>
                </c:pt>
                <c:pt idx="7">
                  <c:v>9.6691199999999995</c:v>
                </c:pt>
                <c:pt idx="8">
                  <c:v>9.6691199999999995</c:v>
                </c:pt>
                <c:pt idx="9">
                  <c:v>9.6691199999999995</c:v>
                </c:pt>
                <c:pt idx="10">
                  <c:v>9.6691199999999995</c:v>
                </c:pt>
                <c:pt idx="11">
                  <c:v>9.6691199999999995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65-9349-9052-B0DA88E97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8325855"/>
        <c:axId val="594860079"/>
      </c:lineChart>
      <c:dateAx>
        <c:axId val="898325855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860079"/>
        <c:crosses val="autoZero"/>
        <c:auto val="1"/>
        <c:lblOffset val="100"/>
        <c:baseTimeUnit val="months"/>
      </c:dateAx>
      <c:valAx>
        <c:axId val="59486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2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21</xdr:row>
      <xdr:rowOff>152400</xdr:rowOff>
    </xdr:from>
    <xdr:to>
      <xdr:col>6</xdr:col>
      <xdr:colOff>12700</xdr:colOff>
      <xdr:row>65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EB6B7A4-C066-27E4-E593-1AC7EF2A6402}"/>
            </a:ext>
          </a:extLst>
        </xdr:cNvPr>
        <xdr:cNvSpPr txBox="1"/>
      </xdr:nvSpPr>
      <xdr:spPr>
        <a:xfrm>
          <a:off x="25400" y="4495800"/>
          <a:ext cx="13614400" cy="8788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How were these monthly search numbers calculated?</a:t>
          </a:r>
          <a:endParaRPr lang="en-US" sz="16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Google Ads gives us the </a:t>
          </a:r>
          <a:r>
            <a:rPr lang="en-US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average monthly search volume</a:t>
          </a:r>
          <a:r>
            <a:rPr lang="en-US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for each keyword, along with a </a:t>
          </a:r>
          <a:r>
            <a:rPr lang="en-US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"3-month change" percentage</a:t>
          </a:r>
          <a:r>
            <a:rPr lang="en-US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— which tells us how much search interest has gone </a:t>
          </a:r>
          <a:r>
            <a:rPr lang="en-US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up or down recently</a:t>
          </a:r>
          <a:r>
            <a:rPr lang="en-US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sz="16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But we want to understand how that average spread across the full 12 months. </a:t>
          </a:r>
        </a:p>
        <a:p>
          <a:r>
            <a:rPr lang="en-US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So, we:</a:t>
          </a:r>
        </a:p>
        <a:p>
          <a:r>
            <a:rPr lang="en-US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Assume the recent trend (last 3 months)</a:t>
          </a:r>
          <a:r>
            <a:rPr lang="en-US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either increased or decreased based on the % Google gave us.</a:t>
          </a:r>
        </a:p>
        <a:p>
          <a:r>
            <a:rPr lang="en-US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Work backwards</a:t>
          </a:r>
          <a:r>
            <a:rPr lang="en-US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to figure out the average for the </a:t>
          </a:r>
          <a:r>
            <a:rPr lang="en-US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first 9 months</a:t>
          </a:r>
          <a:r>
            <a:rPr lang="en-US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Then, using both the </a:t>
          </a:r>
          <a:r>
            <a:rPr lang="en-US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first 9 months</a:t>
          </a:r>
          <a:r>
            <a:rPr lang="en-US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and the </a:t>
          </a:r>
          <a:r>
            <a:rPr lang="en-US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last 3 months</a:t>
          </a:r>
          <a:r>
            <a:rPr lang="en-US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we fill out the entire 12 months.</a:t>
          </a:r>
        </a:p>
        <a:p>
          <a:r>
            <a:rPr lang="en-US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way, we can </a:t>
          </a:r>
          <a:r>
            <a:rPr lang="en-US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visualize monthly trends</a:t>
          </a:r>
          <a:r>
            <a:rPr lang="en-US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instead of just seeing one average number. It's helpful to spot </a:t>
          </a:r>
          <a:r>
            <a:rPr lang="en-US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spikes, dips, or seasonality</a:t>
          </a:r>
          <a:r>
            <a:rPr lang="en-US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in keyword interest.</a:t>
          </a:r>
        </a:p>
        <a:p>
          <a:endParaRPr lang="en-US" sz="16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Step 1: Understanding the math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yearly average is a weighted average of: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First 9 months’ average </a:t>
          </a:r>
          <a:r>
            <a:rPr lang="en-US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(B)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Last 3 months’ average </a:t>
          </a:r>
          <a:r>
            <a:rPr lang="en-US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(A)</a:t>
          </a:r>
          <a:r>
            <a:rPr lang="en-US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which changed by the % Google gave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Formula relating them:</a:t>
          </a:r>
          <a:r>
            <a:rPr lang="en-US" sz="16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Yearly Avg = 9 × B+ 3 × A / 12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Since A changed by the 3-month % change:</a:t>
          </a:r>
          <a:r>
            <a:rPr lang="en-US" sz="16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= B × (1+3-month change as decimal)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Rearranged to find B:</a:t>
          </a:r>
          <a:r>
            <a:rPr lang="en-US" sz="16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 = Yearly Avg / 9 + 3 × (1+3-month change) / 12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Step 2: Excel formulas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Convert 3-month change % to a number:  </a:t>
          </a:r>
          <a:r>
            <a:rPr lang="en-US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=VALUE(SUBSTITUTE(cell_with_percentage, "%", ""))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Calculate B: = </a:t>
          </a:r>
          <a:r>
            <a:rPr lang="en-US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AvgMonthlySearches / ((9 + 3 * (1 + ChangeDecimal)) / 12)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Calculate A: = </a:t>
          </a:r>
          <a:r>
            <a:rPr lang="en-US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 * (1 + ChangeDecimal)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each month, use: =</a:t>
          </a:r>
          <a:r>
            <a:rPr lang="en-US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IF(month_number &lt;= 9, B, A)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Why do this?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method helps us reflect recent changes in search interest, giving a more detailed month-by-month view rather than just a flat average — perfect for spotting trends or seasonality.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6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6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501650</xdr:colOff>
      <xdr:row>1</xdr:row>
      <xdr:rowOff>101600</xdr:rowOff>
    </xdr:from>
    <xdr:to>
      <xdr:col>18</xdr:col>
      <xdr:colOff>317500</xdr:colOff>
      <xdr:row>36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A0A40CF-B6A5-1DDE-EB4A-EEF421030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1</xdr:row>
      <xdr:rowOff>12700</xdr:rowOff>
    </xdr:from>
    <xdr:to>
      <xdr:col>10</xdr:col>
      <xdr:colOff>812800</xdr:colOff>
      <xdr:row>27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CB55A7-0CB6-655A-C53D-F5A3457C4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215900</xdr:colOff>
      <xdr:row>27</xdr:row>
      <xdr:rowOff>139700</xdr:rowOff>
    </xdr:from>
    <xdr:to>
      <xdr:col>10</xdr:col>
      <xdr:colOff>812800</xdr:colOff>
      <xdr:row>54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B6D37E-A01B-0984-45D1-7D267F0F7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863EC-AA1B-784A-BA2B-06E8CB9A0580}">
  <dimension ref="A1:J137"/>
  <sheetViews>
    <sheetView workbookViewId="0">
      <selection sqref="A1:J21"/>
    </sheetView>
  </sheetViews>
  <sheetFormatPr baseColWidth="10" defaultRowHeight="16" x14ac:dyDescent="0.2"/>
  <cols>
    <col min="1" max="1" width="52.6640625" bestFit="1" customWidth="1"/>
    <col min="2" max="2" width="25.6640625" bestFit="1" customWidth="1"/>
    <col min="3" max="3" width="23.33203125" bestFit="1" customWidth="1"/>
    <col min="4" max="4" width="13.5" bestFit="1" customWidth="1"/>
    <col min="5" max="5" width="14.6640625" bestFit="1" customWidth="1"/>
    <col min="6" max="6" width="32.33203125" bestFit="1" customWidth="1"/>
    <col min="7" max="7" width="30.1640625" bestFit="1" customWidth="1"/>
    <col min="8" max="8" width="30.1640625" style="4" customWidth="1"/>
    <col min="9" max="9" width="30.83203125" bestFit="1" customWidth="1"/>
    <col min="10" max="10" width="30.83203125" style="4" bestFit="1" customWidth="1"/>
    <col min="11" max="11" width="21.83203125" bestFit="1" customWidth="1"/>
    <col min="12" max="12" width="21.1640625" bestFit="1" customWidth="1"/>
    <col min="13" max="13" width="10.5" bestFit="1" customWidth="1"/>
    <col min="14" max="14" width="7.33203125" bestFit="1" customWidth="1"/>
    <col min="15" max="15" width="17.33203125" bestFit="1" customWidth="1"/>
    <col min="16" max="16" width="16.6640625" bestFit="1" customWidth="1"/>
    <col min="17" max="17" width="16" bestFit="1" customWidth="1"/>
    <col min="18" max="18" width="16.83203125" bestFit="1" customWidth="1"/>
    <col min="19" max="20" width="17" bestFit="1" customWidth="1"/>
    <col min="21" max="21" width="17.1640625" bestFit="1" customWidth="1"/>
    <col min="22" max="22" width="17.33203125" bestFit="1" customWidth="1"/>
    <col min="23" max="23" width="16.6640625" bestFit="1" customWidth="1"/>
    <col min="24" max="24" width="17" bestFit="1" customWidth="1"/>
    <col min="25" max="25" width="17.1640625" bestFit="1" customWidth="1"/>
    <col min="26" max="26" width="16.6640625" bestFit="1" customWidth="1"/>
  </cols>
  <sheetData>
    <row r="1" spans="1:10" ht="2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6</v>
      </c>
      <c r="I1" s="2" t="s">
        <v>7</v>
      </c>
      <c r="J1" s="3" t="s">
        <v>7</v>
      </c>
    </row>
    <row r="2" spans="1:10" x14ac:dyDescent="0.2">
      <c r="A2" t="s">
        <v>64</v>
      </c>
      <c r="B2">
        <v>5000</v>
      </c>
      <c r="C2" s="1">
        <v>0</v>
      </c>
      <c r="D2" s="1">
        <v>0</v>
      </c>
      <c r="E2" t="s">
        <v>11</v>
      </c>
      <c r="F2">
        <v>13</v>
      </c>
      <c r="G2">
        <v>208.07</v>
      </c>
      <c r="H2" s="4">
        <f>G2*0.012</f>
        <v>2.4968400000000002</v>
      </c>
      <c r="I2">
        <v>1705.53</v>
      </c>
      <c r="J2" s="4">
        <f>I2*0.012</f>
        <v>20.466360000000002</v>
      </c>
    </row>
    <row r="3" spans="1:10" x14ac:dyDescent="0.2">
      <c r="A3" t="s">
        <v>68</v>
      </c>
      <c r="B3">
        <v>5000</v>
      </c>
      <c r="C3" s="1">
        <v>-0.9</v>
      </c>
      <c r="D3" s="1">
        <v>-0.9</v>
      </c>
      <c r="E3" t="s">
        <v>11</v>
      </c>
      <c r="F3">
        <v>17</v>
      </c>
      <c r="G3">
        <v>303.58</v>
      </c>
      <c r="H3" s="4">
        <f t="shared" ref="H3:H66" si="0">G3*0.012</f>
        <v>3.64296</v>
      </c>
      <c r="I3">
        <v>1676.53</v>
      </c>
      <c r="J3" s="4">
        <f t="shared" ref="J3:J66" si="1">I3*0.012</f>
        <v>20.118359999999999</v>
      </c>
    </row>
    <row r="4" spans="1:10" x14ac:dyDescent="0.2">
      <c r="A4" t="s">
        <v>103</v>
      </c>
      <c r="B4">
        <v>5000</v>
      </c>
      <c r="C4" s="1">
        <v>0</v>
      </c>
      <c r="D4" s="1">
        <v>9</v>
      </c>
      <c r="E4" t="s">
        <v>11</v>
      </c>
      <c r="F4">
        <v>9</v>
      </c>
      <c r="G4">
        <v>345.37</v>
      </c>
      <c r="H4" s="4">
        <f t="shared" si="0"/>
        <v>4.1444400000000003</v>
      </c>
      <c r="I4">
        <v>2338.27</v>
      </c>
      <c r="J4" s="4">
        <f t="shared" si="1"/>
        <v>28.059239999999999</v>
      </c>
    </row>
    <row r="5" spans="1:10" x14ac:dyDescent="0.2">
      <c r="A5" t="s">
        <v>12</v>
      </c>
      <c r="B5">
        <v>500</v>
      </c>
      <c r="C5" s="1">
        <v>0</v>
      </c>
      <c r="D5" s="1">
        <v>0</v>
      </c>
      <c r="E5" t="s">
        <v>11</v>
      </c>
      <c r="F5">
        <v>3</v>
      </c>
      <c r="G5">
        <v>921.91</v>
      </c>
      <c r="H5" s="4">
        <f t="shared" si="0"/>
        <v>11.06292</v>
      </c>
      <c r="I5">
        <v>3675.41</v>
      </c>
      <c r="J5" s="4">
        <f t="shared" si="1"/>
        <v>44.10492</v>
      </c>
    </row>
    <row r="6" spans="1:10" x14ac:dyDescent="0.2">
      <c r="A6" t="s">
        <v>13</v>
      </c>
      <c r="B6">
        <v>500</v>
      </c>
      <c r="C6" s="1">
        <v>9</v>
      </c>
      <c r="D6" s="1">
        <v>9</v>
      </c>
      <c r="E6" t="s">
        <v>11</v>
      </c>
      <c r="F6">
        <v>7</v>
      </c>
      <c r="G6">
        <v>451.11</v>
      </c>
      <c r="H6" s="4">
        <f t="shared" si="0"/>
        <v>5.4133200000000006</v>
      </c>
      <c r="I6">
        <v>2618.7199999999998</v>
      </c>
      <c r="J6" s="4">
        <f t="shared" si="1"/>
        <v>31.424639999999997</v>
      </c>
    </row>
    <row r="7" spans="1:10" x14ac:dyDescent="0.2">
      <c r="A7" t="s">
        <v>15</v>
      </c>
      <c r="B7">
        <v>500</v>
      </c>
      <c r="C7" s="1">
        <v>0</v>
      </c>
      <c r="D7" s="1">
        <v>0</v>
      </c>
      <c r="E7" t="s">
        <v>11</v>
      </c>
      <c r="F7">
        <v>22</v>
      </c>
      <c r="G7">
        <v>2754.18</v>
      </c>
      <c r="H7" s="4">
        <f t="shared" si="0"/>
        <v>33.050159999999998</v>
      </c>
      <c r="I7">
        <v>7487.25</v>
      </c>
      <c r="J7" s="4">
        <f t="shared" si="1"/>
        <v>89.847000000000008</v>
      </c>
    </row>
    <row r="8" spans="1:10" x14ac:dyDescent="0.2">
      <c r="A8" t="s">
        <v>16</v>
      </c>
      <c r="B8">
        <v>500</v>
      </c>
      <c r="C8" s="1">
        <v>0</v>
      </c>
      <c r="D8" s="1">
        <v>0</v>
      </c>
      <c r="E8" t="s">
        <v>11</v>
      </c>
      <c r="F8">
        <v>3</v>
      </c>
      <c r="G8">
        <v>931.22</v>
      </c>
      <c r="H8" s="4">
        <f t="shared" si="0"/>
        <v>11.17464</v>
      </c>
      <c r="I8">
        <v>5179.68</v>
      </c>
      <c r="J8" s="4">
        <f t="shared" si="1"/>
        <v>62.156160000000007</v>
      </c>
    </row>
    <row r="9" spans="1:10" x14ac:dyDescent="0.2">
      <c r="A9" t="s">
        <v>18</v>
      </c>
      <c r="B9">
        <v>500</v>
      </c>
      <c r="C9" s="1">
        <v>0</v>
      </c>
      <c r="D9" s="1">
        <v>9</v>
      </c>
      <c r="E9" t="s">
        <v>11</v>
      </c>
      <c r="F9">
        <v>6</v>
      </c>
      <c r="G9">
        <v>245.6</v>
      </c>
      <c r="H9" s="4">
        <f t="shared" si="0"/>
        <v>2.9472</v>
      </c>
      <c r="I9">
        <v>1800.42</v>
      </c>
      <c r="J9" s="4">
        <f t="shared" si="1"/>
        <v>21.605040000000002</v>
      </c>
    </row>
    <row r="10" spans="1:10" x14ac:dyDescent="0.2">
      <c r="A10" t="s">
        <v>19</v>
      </c>
      <c r="B10">
        <v>500</v>
      </c>
      <c r="C10" s="1">
        <v>9</v>
      </c>
      <c r="D10" s="1">
        <v>9</v>
      </c>
      <c r="E10" t="s">
        <v>11</v>
      </c>
      <c r="F10">
        <v>7</v>
      </c>
      <c r="G10">
        <v>451.11</v>
      </c>
      <c r="H10" s="4">
        <f t="shared" si="0"/>
        <v>5.4133200000000006</v>
      </c>
      <c r="I10">
        <v>2618.7199999999998</v>
      </c>
      <c r="J10" s="4">
        <f t="shared" si="1"/>
        <v>31.424639999999997</v>
      </c>
    </row>
    <row r="11" spans="1:10" x14ac:dyDescent="0.2">
      <c r="A11" t="s">
        <v>25</v>
      </c>
      <c r="B11">
        <v>500</v>
      </c>
      <c r="C11" s="1">
        <v>9</v>
      </c>
      <c r="D11" s="1">
        <v>9</v>
      </c>
      <c r="E11" t="s">
        <v>11</v>
      </c>
      <c r="F11">
        <v>7</v>
      </c>
      <c r="G11">
        <v>451.11</v>
      </c>
      <c r="H11" s="4">
        <f t="shared" si="0"/>
        <v>5.4133200000000006</v>
      </c>
      <c r="I11">
        <v>2618.7199999999998</v>
      </c>
      <c r="J11" s="4">
        <f t="shared" si="1"/>
        <v>31.424639999999997</v>
      </c>
    </row>
    <row r="12" spans="1:10" x14ac:dyDescent="0.2">
      <c r="A12" t="s">
        <v>67</v>
      </c>
      <c r="B12">
        <v>500</v>
      </c>
      <c r="C12" s="1">
        <v>0</v>
      </c>
      <c r="D12" s="1">
        <v>0</v>
      </c>
      <c r="E12" t="s">
        <v>11</v>
      </c>
      <c r="F12">
        <v>14</v>
      </c>
      <c r="G12">
        <v>524.45000000000005</v>
      </c>
      <c r="H12" s="4">
        <f t="shared" si="0"/>
        <v>6.293400000000001</v>
      </c>
      <c r="I12">
        <v>2013.37</v>
      </c>
      <c r="J12" s="4">
        <f t="shared" si="1"/>
        <v>24.160439999999998</v>
      </c>
    </row>
    <row r="13" spans="1:10" x14ac:dyDescent="0.2">
      <c r="A13" t="s">
        <v>75</v>
      </c>
      <c r="B13">
        <v>500</v>
      </c>
      <c r="C13" s="1">
        <v>0</v>
      </c>
      <c r="D13" s="1">
        <v>0</v>
      </c>
      <c r="E13" t="s">
        <v>11</v>
      </c>
      <c r="F13">
        <v>5</v>
      </c>
      <c r="G13">
        <v>263.5</v>
      </c>
      <c r="H13" s="4">
        <f t="shared" si="0"/>
        <v>3.1619999999999999</v>
      </c>
      <c r="I13">
        <v>1372.09</v>
      </c>
      <c r="J13" s="4">
        <f t="shared" si="1"/>
        <v>16.46508</v>
      </c>
    </row>
    <row r="14" spans="1:10" x14ac:dyDescent="0.2">
      <c r="A14" t="s">
        <v>83</v>
      </c>
      <c r="B14">
        <v>500</v>
      </c>
      <c r="C14" s="1">
        <v>0</v>
      </c>
      <c r="D14" s="1">
        <v>0</v>
      </c>
      <c r="E14" t="s">
        <v>11</v>
      </c>
      <c r="F14">
        <v>5</v>
      </c>
      <c r="G14">
        <v>259.24</v>
      </c>
      <c r="H14" s="4">
        <f t="shared" si="0"/>
        <v>3.1108800000000003</v>
      </c>
      <c r="I14">
        <v>660.89</v>
      </c>
      <c r="J14" s="4">
        <f t="shared" si="1"/>
        <v>7.9306799999999997</v>
      </c>
    </row>
    <row r="15" spans="1:10" x14ac:dyDescent="0.2">
      <c r="A15" t="s">
        <v>87</v>
      </c>
      <c r="B15">
        <v>500</v>
      </c>
      <c r="C15" s="1">
        <v>0</v>
      </c>
      <c r="D15" s="1">
        <v>0</v>
      </c>
      <c r="E15" t="s">
        <v>11</v>
      </c>
      <c r="F15">
        <v>8</v>
      </c>
      <c r="G15">
        <v>239.37</v>
      </c>
      <c r="H15" s="4">
        <f t="shared" si="0"/>
        <v>2.8724400000000001</v>
      </c>
      <c r="I15">
        <v>849.11</v>
      </c>
      <c r="J15" s="4">
        <f t="shared" si="1"/>
        <v>10.18932</v>
      </c>
    </row>
    <row r="16" spans="1:10" x14ac:dyDescent="0.2">
      <c r="A16" t="s">
        <v>97</v>
      </c>
      <c r="B16">
        <v>500</v>
      </c>
      <c r="C16" s="1">
        <v>0</v>
      </c>
      <c r="D16" s="1">
        <v>0</v>
      </c>
      <c r="E16" t="s">
        <v>11</v>
      </c>
      <c r="F16">
        <v>16</v>
      </c>
      <c r="G16">
        <v>430.65</v>
      </c>
      <c r="H16" s="4">
        <f t="shared" si="0"/>
        <v>5.1677999999999997</v>
      </c>
      <c r="I16">
        <v>1663.74</v>
      </c>
      <c r="J16" s="4">
        <f t="shared" si="1"/>
        <v>19.964880000000001</v>
      </c>
    </row>
    <row r="17" spans="1:10" x14ac:dyDescent="0.2">
      <c r="A17" t="s">
        <v>102</v>
      </c>
      <c r="B17">
        <v>500</v>
      </c>
      <c r="C17" s="1">
        <v>0</v>
      </c>
      <c r="D17" s="1">
        <v>0</v>
      </c>
      <c r="E17" t="s">
        <v>11</v>
      </c>
      <c r="F17">
        <v>11</v>
      </c>
      <c r="G17">
        <v>356.45</v>
      </c>
      <c r="H17" s="4">
        <f t="shared" si="0"/>
        <v>4.2774000000000001</v>
      </c>
      <c r="I17">
        <v>1720.87</v>
      </c>
      <c r="J17" s="4">
        <f t="shared" si="1"/>
        <v>20.65044</v>
      </c>
    </row>
    <row r="18" spans="1:10" x14ac:dyDescent="0.2">
      <c r="A18" t="s">
        <v>112</v>
      </c>
      <c r="B18">
        <v>500</v>
      </c>
      <c r="C18" s="1">
        <v>0</v>
      </c>
      <c r="D18" s="1">
        <v>0</v>
      </c>
      <c r="E18" t="s">
        <v>11</v>
      </c>
      <c r="F18">
        <v>8</v>
      </c>
      <c r="G18">
        <v>573.94000000000005</v>
      </c>
      <c r="H18" s="4">
        <f t="shared" si="0"/>
        <v>6.8872800000000005</v>
      </c>
      <c r="I18">
        <v>2357.04</v>
      </c>
      <c r="J18" s="4">
        <f t="shared" si="1"/>
        <v>28.284479999999999</v>
      </c>
    </row>
    <row r="19" spans="1:10" x14ac:dyDescent="0.2">
      <c r="A19" t="s">
        <v>8</v>
      </c>
      <c r="B19">
        <v>50</v>
      </c>
      <c r="C19" s="1">
        <v>0</v>
      </c>
      <c r="D19" s="1">
        <v>0</v>
      </c>
      <c r="E19" t="s">
        <v>9</v>
      </c>
      <c r="F19">
        <v>41</v>
      </c>
      <c r="G19">
        <v>961.06</v>
      </c>
      <c r="H19" s="4">
        <f t="shared" si="0"/>
        <v>11.532719999999999</v>
      </c>
      <c r="I19">
        <v>7057.46</v>
      </c>
      <c r="J19" s="4">
        <f t="shared" si="1"/>
        <v>84.689520000000002</v>
      </c>
    </row>
    <row r="20" spans="1:10" x14ac:dyDescent="0.2">
      <c r="A20" t="s">
        <v>10</v>
      </c>
      <c r="B20">
        <v>50</v>
      </c>
      <c r="C20" s="1">
        <v>9</v>
      </c>
      <c r="D20" s="1">
        <v>9</v>
      </c>
      <c r="E20" t="s">
        <v>11</v>
      </c>
      <c r="F20">
        <v>14</v>
      </c>
      <c r="G20">
        <v>2792.47</v>
      </c>
      <c r="H20" s="4">
        <f t="shared" si="0"/>
        <v>33.509639999999997</v>
      </c>
      <c r="I20">
        <v>6694.19</v>
      </c>
      <c r="J20" s="4">
        <f t="shared" si="1"/>
        <v>80.330280000000002</v>
      </c>
    </row>
    <row r="21" spans="1:10" x14ac:dyDescent="0.2">
      <c r="A21" t="s">
        <v>14</v>
      </c>
      <c r="B21">
        <v>50</v>
      </c>
      <c r="C21" s="1">
        <v>9</v>
      </c>
      <c r="D21" s="1">
        <v>9</v>
      </c>
      <c r="E21" t="s">
        <v>11</v>
      </c>
      <c r="F21">
        <v>23</v>
      </c>
      <c r="G21">
        <v>3580.75</v>
      </c>
      <c r="H21" s="4">
        <f t="shared" si="0"/>
        <v>42.969000000000001</v>
      </c>
      <c r="I21">
        <v>14923.34</v>
      </c>
      <c r="J21" s="4">
        <f t="shared" si="1"/>
        <v>179.08008000000001</v>
      </c>
    </row>
    <row r="22" spans="1:10" x14ac:dyDescent="0.2">
      <c r="A22" t="s">
        <v>17</v>
      </c>
      <c r="B22">
        <v>50</v>
      </c>
      <c r="C22" s="1">
        <v>9</v>
      </c>
      <c r="D22" s="1">
        <v>9</v>
      </c>
      <c r="E22" t="s">
        <v>11</v>
      </c>
      <c r="F22">
        <v>3</v>
      </c>
      <c r="G22">
        <v>1841.97</v>
      </c>
      <c r="H22" s="4">
        <f t="shared" si="0"/>
        <v>22.103640000000002</v>
      </c>
      <c r="I22">
        <v>3502.3</v>
      </c>
      <c r="J22" s="4">
        <f t="shared" si="1"/>
        <v>42.0276</v>
      </c>
    </row>
    <row r="23" spans="1:10" x14ac:dyDescent="0.2">
      <c r="A23" t="s">
        <v>20</v>
      </c>
      <c r="B23">
        <v>50</v>
      </c>
      <c r="C23" s="1">
        <v>0</v>
      </c>
      <c r="D23" s="1">
        <v>0</v>
      </c>
      <c r="E23" t="s">
        <v>9</v>
      </c>
      <c r="F23">
        <v>52</v>
      </c>
      <c r="G23">
        <v>889.09</v>
      </c>
      <c r="H23" s="4">
        <f t="shared" si="0"/>
        <v>10.669080000000001</v>
      </c>
      <c r="I23">
        <v>4972.46</v>
      </c>
      <c r="J23" s="4">
        <f t="shared" si="1"/>
        <v>59.669519999999999</v>
      </c>
    </row>
    <row r="24" spans="1:10" x14ac:dyDescent="0.2">
      <c r="A24" t="s">
        <v>21</v>
      </c>
      <c r="B24">
        <v>50</v>
      </c>
      <c r="C24" s="1">
        <v>0</v>
      </c>
      <c r="D24" s="1">
        <v>0</v>
      </c>
      <c r="E24" t="s">
        <v>11</v>
      </c>
      <c r="F24">
        <v>10</v>
      </c>
      <c r="G24">
        <v>759.81</v>
      </c>
      <c r="H24" s="4">
        <f t="shared" si="0"/>
        <v>9.1177200000000003</v>
      </c>
      <c r="I24">
        <v>5291.39</v>
      </c>
      <c r="J24" s="4">
        <f t="shared" si="1"/>
        <v>63.496680000000005</v>
      </c>
    </row>
    <row r="25" spans="1:10" x14ac:dyDescent="0.2">
      <c r="A25" t="s">
        <v>22</v>
      </c>
      <c r="B25">
        <v>50</v>
      </c>
      <c r="C25" s="1">
        <v>0</v>
      </c>
      <c r="D25" s="1">
        <v>0</v>
      </c>
      <c r="E25" t="s">
        <v>23</v>
      </c>
      <c r="F25">
        <v>93</v>
      </c>
      <c r="H25" s="4">
        <f t="shared" si="0"/>
        <v>0</v>
      </c>
      <c r="J25" s="4">
        <f t="shared" si="1"/>
        <v>0</v>
      </c>
    </row>
    <row r="26" spans="1:10" x14ac:dyDescent="0.2">
      <c r="A26" t="s">
        <v>24</v>
      </c>
      <c r="B26">
        <v>50</v>
      </c>
      <c r="C26" s="1">
        <v>0</v>
      </c>
      <c r="D26" s="1">
        <v>9</v>
      </c>
      <c r="E26" t="s">
        <v>11</v>
      </c>
      <c r="F26">
        <v>5</v>
      </c>
      <c r="G26">
        <v>412.74</v>
      </c>
      <c r="H26" s="4">
        <f t="shared" si="0"/>
        <v>4.9528800000000004</v>
      </c>
      <c r="I26">
        <v>1252.71</v>
      </c>
      <c r="J26" s="4">
        <f t="shared" si="1"/>
        <v>15.03252</v>
      </c>
    </row>
    <row r="27" spans="1:10" x14ac:dyDescent="0.2">
      <c r="A27" t="s">
        <v>26</v>
      </c>
      <c r="B27">
        <v>50</v>
      </c>
      <c r="C27" s="1">
        <v>0</v>
      </c>
      <c r="D27" s="1">
        <v>0</v>
      </c>
      <c r="E27" t="s">
        <v>11</v>
      </c>
      <c r="F27">
        <v>7</v>
      </c>
      <c r="G27">
        <v>1464.19</v>
      </c>
      <c r="H27" s="4">
        <f t="shared" si="0"/>
        <v>17.57028</v>
      </c>
      <c r="I27">
        <v>4216.26</v>
      </c>
      <c r="J27" s="4">
        <f t="shared" si="1"/>
        <v>50.595120000000001</v>
      </c>
    </row>
    <row r="28" spans="1:10" x14ac:dyDescent="0.2">
      <c r="A28" t="s">
        <v>27</v>
      </c>
      <c r="B28">
        <v>50</v>
      </c>
      <c r="C28" s="1">
        <v>0</v>
      </c>
      <c r="D28" s="1">
        <v>0</v>
      </c>
      <c r="E28" t="s">
        <v>11</v>
      </c>
      <c r="F28">
        <v>7</v>
      </c>
      <c r="G28">
        <v>194.63</v>
      </c>
      <c r="H28" s="4">
        <f t="shared" si="0"/>
        <v>2.3355600000000001</v>
      </c>
      <c r="I28">
        <v>1587.11</v>
      </c>
      <c r="J28" s="4">
        <f t="shared" si="1"/>
        <v>19.04532</v>
      </c>
    </row>
    <row r="29" spans="1:10" x14ac:dyDescent="0.2">
      <c r="A29" t="s">
        <v>28</v>
      </c>
      <c r="B29">
        <v>50</v>
      </c>
      <c r="C29" s="1">
        <v>0</v>
      </c>
      <c r="D29" s="1">
        <v>0</v>
      </c>
      <c r="E29" t="s">
        <v>9</v>
      </c>
      <c r="F29">
        <v>34</v>
      </c>
      <c r="G29">
        <v>450.26</v>
      </c>
      <c r="H29" s="4">
        <f t="shared" si="0"/>
        <v>5.4031200000000004</v>
      </c>
      <c r="I29">
        <v>1693.59</v>
      </c>
      <c r="J29" s="4">
        <f t="shared" si="1"/>
        <v>20.323080000000001</v>
      </c>
    </row>
    <row r="30" spans="1:10" x14ac:dyDescent="0.2">
      <c r="A30" t="s">
        <v>29</v>
      </c>
      <c r="B30">
        <v>50</v>
      </c>
      <c r="C30" s="1">
        <v>0</v>
      </c>
      <c r="D30" s="1">
        <v>0</v>
      </c>
      <c r="E30" t="s">
        <v>9</v>
      </c>
      <c r="F30">
        <v>54</v>
      </c>
      <c r="G30">
        <v>250.71</v>
      </c>
      <c r="H30" s="4">
        <f t="shared" si="0"/>
        <v>3.0085200000000003</v>
      </c>
      <c r="I30">
        <v>1077.8900000000001</v>
      </c>
      <c r="J30" s="4">
        <f t="shared" si="1"/>
        <v>12.934680000000002</v>
      </c>
    </row>
    <row r="31" spans="1:10" x14ac:dyDescent="0.2">
      <c r="A31" t="s">
        <v>30</v>
      </c>
      <c r="B31">
        <v>50</v>
      </c>
      <c r="C31" s="1">
        <v>0</v>
      </c>
      <c r="D31" s="1">
        <v>0</v>
      </c>
      <c r="E31" t="s">
        <v>11</v>
      </c>
      <c r="F31">
        <v>0</v>
      </c>
      <c r="H31" s="4">
        <f t="shared" si="0"/>
        <v>0</v>
      </c>
      <c r="J31" s="4">
        <f t="shared" si="1"/>
        <v>0</v>
      </c>
    </row>
    <row r="32" spans="1:10" x14ac:dyDescent="0.2">
      <c r="A32" t="s">
        <v>31</v>
      </c>
      <c r="B32">
        <v>50</v>
      </c>
      <c r="C32" s="1">
        <v>0</v>
      </c>
      <c r="D32" s="1">
        <v>0</v>
      </c>
      <c r="E32" t="s">
        <v>9</v>
      </c>
      <c r="F32">
        <v>54</v>
      </c>
      <c r="G32">
        <v>392.27</v>
      </c>
      <c r="H32" s="4">
        <f t="shared" si="0"/>
        <v>4.7072399999999996</v>
      </c>
      <c r="I32">
        <v>3108.32</v>
      </c>
      <c r="J32" s="4">
        <f t="shared" si="1"/>
        <v>37.299840000000003</v>
      </c>
    </row>
    <row r="33" spans="1:10" x14ac:dyDescent="0.2">
      <c r="A33" t="s">
        <v>32</v>
      </c>
      <c r="B33">
        <v>50</v>
      </c>
      <c r="C33" s="1">
        <v>0</v>
      </c>
      <c r="D33" s="1">
        <v>0</v>
      </c>
      <c r="E33" t="s">
        <v>11</v>
      </c>
      <c r="F33">
        <v>27</v>
      </c>
      <c r="G33">
        <v>444.29</v>
      </c>
      <c r="H33" s="4">
        <f t="shared" si="0"/>
        <v>5.33148</v>
      </c>
      <c r="I33">
        <v>2763.8</v>
      </c>
      <c r="J33" s="4">
        <f t="shared" si="1"/>
        <v>33.165600000000005</v>
      </c>
    </row>
    <row r="34" spans="1:10" x14ac:dyDescent="0.2">
      <c r="A34" t="s">
        <v>33</v>
      </c>
      <c r="B34">
        <v>50</v>
      </c>
      <c r="C34" s="1">
        <v>0</v>
      </c>
      <c r="D34" s="1">
        <v>0</v>
      </c>
      <c r="E34" t="s">
        <v>9</v>
      </c>
      <c r="F34">
        <v>50</v>
      </c>
      <c r="H34" s="4">
        <f t="shared" si="0"/>
        <v>0</v>
      </c>
      <c r="J34" s="4">
        <f t="shared" si="1"/>
        <v>0</v>
      </c>
    </row>
    <row r="35" spans="1:10" x14ac:dyDescent="0.2">
      <c r="A35" t="s">
        <v>34</v>
      </c>
      <c r="B35">
        <v>50</v>
      </c>
      <c r="C35" s="1">
        <v>0</v>
      </c>
      <c r="D35" s="1">
        <v>0</v>
      </c>
      <c r="E35" t="s">
        <v>11</v>
      </c>
      <c r="F35">
        <v>7</v>
      </c>
      <c r="H35" s="4">
        <f t="shared" si="0"/>
        <v>0</v>
      </c>
      <c r="J35" s="4">
        <f t="shared" si="1"/>
        <v>0</v>
      </c>
    </row>
    <row r="36" spans="1:10" x14ac:dyDescent="0.2">
      <c r="A36" t="s">
        <v>35</v>
      </c>
      <c r="B36">
        <v>50</v>
      </c>
      <c r="C36" s="1">
        <v>0</v>
      </c>
      <c r="D36" s="1">
        <v>0</v>
      </c>
      <c r="E36" t="s">
        <v>9</v>
      </c>
      <c r="F36">
        <v>52</v>
      </c>
      <c r="G36">
        <v>521.04</v>
      </c>
      <c r="H36" s="4">
        <f t="shared" si="0"/>
        <v>6.2524799999999994</v>
      </c>
      <c r="I36">
        <v>4216.0600000000004</v>
      </c>
      <c r="J36" s="4">
        <f t="shared" si="1"/>
        <v>50.592720000000007</v>
      </c>
    </row>
    <row r="37" spans="1:10" x14ac:dyDescent="0.2">
      <c r="A37" t="s">
        <v>36</v>
      </c>
      <c r="B37">
        <v>50</v>
      </c>
      <c r="C37" s="1">
        <v>0</v>
      </c>
      <c r="D37" s="1">
        <v>0</v>
      </c>
      <c r="E37" t="s">
        <v>11</v>
      </c>
      <c r="F37">
        <v>6</v>
      </c>
      <c r="G37">
        <v>1290.23</v>
      </c>
      <c r="H37" s="4">
        <f t="shared" si="0"/>
        <v>15.482760000000001</v>
      </c>
      <c r="I37">
        <v>6537.29</v>
      </c>
      <c r="J37" s="4">
        <f t="shared" si="1"/>
        <v>78.447479999999999</v>
      </c>
    </row>
    <row r="38" spans="1:10" x14ac:dyDescent="0.2">
      <c r="A38" t="s">
        <v>37</v>
      </c>
      <c r="B38">
        <v>50</v>
      </c>
      <c r="C38" s="1">
        <v>0</v>
      </c>
      <c r="D38" s="1">
        <v>0</v>
      </c>
      <c r="E38" t="s">
        <v>23</v>
      </c>
      <c r="F38">
        <v>92</v>
      </c>
      <c r="G38">
        <v>703.53</v>
      </c>
      <c r="H38" s="4">
        <f t="shared" si="0"/>
        <v>8.442359999999999</v>
      </c>
      <c r="I38">
        <v>6312.15</v>
      </c>
      <c r="J38" s="4">
        <f t="shared" si="1"/>
        <v>75.745800000000003</v>
      </c>
    </row>
    <row r="39" spans="1:10" x14ac:dyDescent="0.2">
      <c r="A39" t="s">
        <v>38</v>
      </c>
      <c r="B39">
        <v>50</v>
      </c>
      <c r="C39" s="1">
        <v>0</v>
      </c>
      <c r="D39" s="1">
        <v>0</v>
      </c>
      <c r="E39" t="s">
        <v>9</v>
      </c>
      <c r="F39">
        <v>48</v>
      </c>
      <c r="G39">
        <v>578.16999999999996</v>
      </c>
      <c r="H39" s="4">
        <f t="shared" si="0"/>
        <v>6.93804</v>
      </c>
      <c r="I39">
        <v>1931.51</v>
      </c>
      <c r="J39" s="4">
        <f t="shared" si="1"/>
        <v>23.17812</v>
      </c>
    </row>
    <row r="40" spans="1:10" x14ac:dyDescent="0.2">
      <c r="A40" t="s">
        <v>39</v>
      </c>
      <c r="B40">
        <v>50</v>
      </c>
      <c r="C40" s="1">
        <v>0</v>
      </c>
      <c r="D40" s="1">
        <v>0</v>
      </c>
      <c r="E40" t="s">
        <v>11</v>
      </c>
      <c r="F40">
        <v>0</v>
      </c>
      <c r="H40" s="4">
        <f t="shared" si="0"/>
        <v>0</v>
      </c>
      <c r="J40" s="4">
        <f t="shared" si="1"/>
        <v>0</v>
      </c>
    </row>
    <row r="41" spans="1:10" x14ac:dyDescent="0.2">
      <c r="A41" t="s">
        <v>40</v>
      </c>
      <c r="B41">
        <v>50</v>
      </c>
      <c r="C41" s="1">
        <v>0</v>
      </c>
      <c r="D41" s="1">
        <v>0</v>
      </c>
      <c r="E41" t="s">
        <v>11</v>
      </c>
      <c r="F41">
        <v>3</v>
      </c>
      <c r="H41" s="4">
        <f t="shared" si="0"/>
        <v>0</v>
      </c>
      <c r="J41" s="4">
        <f t="shared" si="1"/>
        <v>0</v>
      </c>
    </row>
    <row r="42" spans="1:10" x14ac:dyDescent="0.2">
      <c r="A42" t="s">
        <v>41</v>
      </c>
      <c r="B42">
        <v>50</v>
      </c>
      <c r="C42" s="1">
        <v>9</v>
      </c>
      <c r="D42" s="1">
        <v>9</v>
      </c>
      <c r="E42" t="s">
        <v>11</v>
      </c>
      <c r="F42">
        <v>11</v>
      </c>
      <c r="G42">
        <v>357.31</v>
      </c>
      <c r="H42" s="4">
        <f t="shared" si="0"/>
        <v>4.2877200000000002</v>
      </c>
      <c r="I42">
        <v>1544.35</v>
      </c>
      <c r="J42" s="4">
        <f t="shared" si="1"/>
        <v>18.5322</v>
      </c>
    </row>
    <row r="43" spans="1:10" x14ac:dyDescent="0.2">
      <c r="A43" t="s">
        <v>42</v>
      </c>
      <c r="B43">
        <v>50</v>
      </c>
      <c r="C43" s="1">
        <v>0</v>
      </c>
      <c r="D43" s="1">
        <v>0</v>
      </c>
      <c r="E43" t="s">
        <v>9</v>
      </c>
      <c r="F43">
        <v>33</v>
      </c>
      <c r="H43" s="4">
        <f t="shared" si="0"/>
        <v>0</v>
      </c>
      <c r="J43" s="4">
        <f t="shared" si="1"/>
        <v>0</v>
      </c>
    </row>
    <row r="44" spans="1:10" x14ac:dyDescent="0.2">
      <c r="A44" t="s">
        <v>43</v>
      </c>
      <c r="B44">
        <v>50</v>
      </c>
      <c r="C44" s="1">
        <v>0</v>
      </c>
      <c r="D44" s="1">
        <v>0</v>
      </c>
      <c r="E44" t="s">
        <v>11</v>
      </c>
      <c r="F44">
        <v>9</v>
      </c>
      <c r="G44">
        <v>590.96</v>
      </c>
      <c r="H44" s="4">
        <f t="shared" si="0"/>
        <v>7.0915200000000009</v>
      </c>
      <c r="I44">
        <v>1841.97</v>
      </c>
      <c r="J44" s="4">
        <f t="shared" si="1"/>
        <v>22.103640000000002</v>
      </c>
    </row>
    <row r="45" spans="1:10" x14ac:dyDescent="0.2">
      <c r="A45" t="s">
        <v>44</v>
      </c>
      <c r="B45">
        <v>50</v>
      </c>
      <c r="C45" s="1">
        <v>0</v>
      </c>
      <c r="D45" s="1">
        <v>0</v>
      </c>
      <c r="E45" t="s">
        <v>11</v>
      </c>
      <c r="F45">
        <v>0</v>
      </c>
      <c r="H45" s="4">
        <f t="shared" si="0"/>
        <v>0</v>
      </c>
      <c r="J45" s="4">
        <f t="shared" si="1"/>
        <v>0</v>
      </c>
    </row>
    <row r="46" spans="1:10" x14ac:dyDescent="0.2">
      <c r="A46" t="s">
        <v>45</v>
      </c>
      <c r="B46">
        <v>50</v>
      </c>
      <c r="C46" s="1">
        <v>0</v>
      </c>
      <c r="D46" s="1">
        <v>0</v>
      </c>
      <c r="E46" t="s">
        <v>9</v>
      </c>
      <c r="F46">
        <v>66</v>
      </c>
      <c r="G46">
        <v>337.69</v>
      </c>
      <c r="H46" s="4">
        <f t="shared" si="0"/>
        <v>4.0522799999999997</v>
      </c>
      <c r="I46">
        <v>1064.25</v>
      </c>
      <c r="J46" s="4">
        <f t="shared" si="1"/>
        <v>12.771000000000001</v>
      </c>
    </row>
    <row r="47" spans="1:10" x14ac:dyDescent="0.2">
      <c r="A47" t="s">
        <v>46</v>
      </c>
      <c r="B47">
        <v>50</v>
      </c>
      <c r="C47" s="1">
        <v>0</v>
      </c>
      <c r="D47" s="1">
        <v>0</v>
      </c>
      <c r="E47" t="s">
        <v>11</v>
      </c>
      <c r="F47">
        <v>18</v>
      </c>
      <c r="H47" s="4">
        <f t="shared" si="0"/>
        <v>0</v>
      </c>
      <c r="J47" s="4">
        <f t="shared" si="1"/>
        <v>0</v>
      </c>
    </row>
    <row r="48" spans="1:10" x14ac:dyDescent="0.2">
      <c r="A48" t="s">
        <v>47</v>
      </c>
      <c r="B48">
        <v>50</v>
      </c>
      <c r="C48" s="1">
        <v>0</v>
      </c>
      <c r="D48" s="1">
        <v>0</v>
      </c>
      <c r="E48" t="s">
        <v>11</v>
      </c>
      <c r="F48">
        <v>2</v>
      </c>
      <c r="H48" s="4">
        <f t="shared" si="0"/>
        <v>0</v>
      </c>
      <c r="J48" s="4">
        <f t="shared" si="1"/>
        <v>0</v>
      </c>
    </row>
    <row r="49" spans="1:10" x14ac:dyDescent="0.2">
      <c r="A49" t="s">
        <v>48</v>
      </c>
      <c r="B49">
        <v>50</v>
      </c>
      <c r="C49" s="1">
        <v>0</v>
      </c>
      <c r="D49" s="1">
        <v>0</v>
      </c>
      <c r="E49" t="s">
        <v>11</v>
      </c>
      <c r="F49">
        <v>0</v>
      </c>
      <c r="H49" s="4">
        <f t="shared" si="0"/>
        <v>0</v>
      </c>
      <c r="J49" s="4">
        <f t="shared" si="1"/>
        <v>0</v>
      </c>
    </row>
    <row r="50" spans="1:10" x14ac:dyDescent="0.2">
      <c r="A50" t="s">
        <v>49</v>
      </c>
      <c r="B50">
        <v>50</v>
      </c>
      <c r="C50" s="1">
        <v>0</v>
      </c>
      <c r="D50" s="1">
        <v>0</v>
      </c>
      <c r="E50" t="s">
        <v>9</v>
      </c>
      <c r="F50">
        <v>41</v>
      </c>
      <c r="G50">
        <v>416.15</v>
      </c>
      <c r="H50" s="4">
        <f t="shared" si="0"/>
        <v>4.9938000000000002</v>
      </c>
      <c r="I50">
        <v>3224.3</v>
      </c>
      <c r="J50" s="4">
        <f t="shared" si="1"/>
        <v>38.691600000000001</v>
      </c>
    </row>
    <row r="51" spans="1:10" x14ac:dyDescent="0.2">
      <c r="A51" t="s">
        <v>50</v>
      </c>
      <c r="B51">
        <v>50</v>
      </c>
      <c r="C51" s="1">
        <v>0</v>
      </c>
      <c r="D51" s="1">
        <v>0</v>
      </c>
      <c r="E51" t="s">
        <v>11</v>
      </c>
      <c r="F51">
        <v>6</v>
      </c>
      <c r="H51" s="4">
        <f t="shared" si="0"/>
        <v>0</v>
      </c>
      <c r="J51" s="4">
        <f t="shared" si="1"/>
        <v>0</v>
      </c>
    </row>
    <row r="52" spans="1:10" x14ac:dyDescent="0.2">
      <c r="A52" t="s">
        <v>51</v>
      </c>
      <c r="B52">
        <v>50</v>
      </c>
      <c r="C52" s="1">
        <v>0</v>
      </c>
      <c r="D52" s="1">
        <v>0</v>
      </c>
      <c r="E52" t="s">
        <v>11</v>
      </c>
      <c r="F52">
        <v>7</v>
      </c>
      <c r="G52">
        <v>194.63</v>
      </c>
      <c r="H52" s="4">
        <f t="shared" si="0"/>
        <v>2.3355600000000001</v>
      </c>
      <c r="I52">
        <v>1587.11</v>
      </c>
      <c r="J52" s="4">
        <f t="shared" si="1"/>
        <v>19.04532</v>
      </c>
    </row>
    <row r="53" spans="1:10" x14ac:dyDescent="0.2">
      <c r="A53" t="s">
        <v>52</v>
      </c>
      <c r="B53">
        <v>50</v>
      </c>
      <c r="C53" s="1">
        <v>0</v>
      </c>
      <c r="D53" s="1">
        <v>0</v>
      </c>
      <c r="E53" t="s">
        <v>11</v>
      </c>
      <c r="F53">
        <v>5</v>
      </c>
      <c r="H53" s="4">
        <f t="shared" si="0"/>
        <v>0</v>
      </c>
      <c r="J53" s="4">
        <f t="shared" si="1"/>
        <v>0</v>
      </c>
    </row>
    <row r="54" spans="1:10" x14ac:dyDescent="0.2">
      <c r="A54" t="s">
        <v>53</v>
      </c>
      <c r="B54">
        <v>50</v>
      </c>
      <c r="C54" s="1">
        <v>0</v>
      </c>
      <c r="D54" s="1">
        <v>0</v>
      </c>
      <c r="E54" t="s">
        <v>11</v>
      </c>
      <c r="F54">
        <v>3</v>
      </c>
      <c r="H54" s="4">
        <f t="shared" si="0"/>
        <v>0</v>
      </c>
      <c r="J54" s="4">
        <f t="shared" si="1"/>
        <v>0</v>
      </c>
    </row>
    <row r="55" spans="1:10" x14ac:dyDescent="0.2">
      <c r="A55" t="s">
        <v>54</v>
      </c>
      <c r="B55">
        <v>50</v>
      </c>
      <c r="C55" s="1">
        <v>0</v>
      </c>
      <c r="D55" s="1">
        <v>9</v>
      </c>
      <c r="E55" t="s">
        <v>11</v>
      </c>
      <c r="F55">
        <v>8</v>
      </c>
      <c r="G55">
        <v>525.29999999999995</v>
      </c>
      <c r="H55" s="4">
        <f t="shared" si="0"/>
        <v>6.3035999999999994</v>
      </c>
      <c r="I55">
        <v>2266.64</v>
      </c>
      <c r="J55" s="4">
        <f t="shared" si="1"/>
        <v>27.199680000000001</v>
      </c>
    </row>
    <row r="56" spans="1:10" x14ac:dyDescent="0.2">
      <c r="A56" t="s">
        <v>55</v>
      </c>
      <c r="B56">
        <v>50</v>
      </c>
      <c r="C56" s="1">
        <v>0</v>
      </c>
      <c r="D56" t="s">
        <v>56</v>
      </c>
      <c r="E56" t="s">
        <v>9</v>
      </c>
      <c r="F56">
        <v>33</v>
      </c>
      <c r="H56" s="4">
        <f t="shared" si="0"/>
        <v>0</v>
      </c>
      <c r="J56" s="4">
        <f t="shared" si="1"/>
        <v>0</v>
      </c>
    </row>
    <row r="57" spans="1:10" x14ac:dyDescent="0.2">
      <c r="A57" t="s">
        <v>57</v>
      </c>
      <c r="B57">
        <v>50</v>
      </c>
      <c r="C57" s="1">
        <v>0</v>
      </c>
      <c r="D57" s="1">
        <v>0</v>
      </c>
      <c r="E57" t="s">
        <v>11</v>
      </c>
      <c r="F57">
        <v>9</v>
      </c>
      <c r="H57" s="4">
        <f t="shared" si="0"/>
        <v>0</v>
      </c>
      <c r="J57" s="4">
        <f t="shared" si="1"/>
        <v>0</v>
      </c>
    </row>
    <row r="58" spans="1:10" x14ac:dyDescent="0.2">
      <c r="A58" t="s">
        <v>58</v>
      </c>
      <c r="B58">
        <v>50</v>
      </c>
      <c r="C58" s="1">
        <v>0</v>
      </c>
      <c r="D58" s="1">
        <v>0</v>
      </c>
      <c r="E58" t="s">
        <v>11</v>
      </c>
      <c r="F58">
        <v>0</v>
      </c>
      <c r="H58" s="4">
        <f t="shared" si="0"/>
        <v>0</v>
      </c>
      <c r="J58" s="4">
        <f t="shared" si="1"/>
        <v>0</v>
      </c>
    </row>
    <row r="59" spans="1:10" x14ac:dyDescent="0.2">
      <c r="A59" t="s">
        <v>59</v>
      </c>
      <c r="B59">
        <v>50</v>
      </c>
      <c r="C59" s="1">
        <v>0</v>
      </c>
      <c r="D59" s="1">
        <v>0</v>
      </c>
      <c r="E59" t="s">
        <v>11</v>
      </c>
      <c r="F59">
        <v>3</v>
      </c>
      <c r="H59" s="4">
        <f t="shared" si="0"/>
        <v>0</v>
      </c>
      <c r="J59" s="4">
        <f t="shared" si="1"/>
        <v>0</v>
      </c>
    </row>
    <row r="60" spans="1:10" x14ac:dyDescent="0.2">
      <c r="A60" t="s">
        <v>60</v>
      </c>
      <c r="B60">
        <v>50</v>
      </c>
      <c r="C60" s="1">
        <v>0</v>
      </c>
      <c r="D60" t="s">
        <v>56</v>
      </c>
      <c r="E60" t="s">
        <v>11</v>
      </c>
      <c r="F60">
        <v>0</v>
      </c>
      <c r="H60" s="4">
        <f t="shared" si="0"/>
        <v>0</v>
      </c>
      <c r="J60" s="4">
        <f t="shared" si="1"/>
        <v>0</v>
      </c>
    </row>
    <row r="61" spans="1:10" x14ac:dyDescent="0.2">
      <c r="A61" t="s">
        <v>61</v>
      </c>
      <c r="B61">
        <v>50</v>
      </c>
      <c r="C61" s="1">
        <v>0</v>
      </c>
      <c r="D61" s="1">
        <v>0</v>
      </c>
      <c r="E61" t="s">
        <v>11</v>
      </c>
      <c r="F61">
        <v>24</v>
      </c>
      <c r="H61" s="4">
        <f t="shared" si="0"/>
        <v>0</v>
      </c>
      <c r="J61" s="4">
        <f t="shared" si="1"/>
        <v>0</v>
      </c>
    </row>
    <row r="62" spans="1:10" x14ac:dyDescent="0.2">
      <c r="A62" t="s">
        <v>62</v>
      </c>
      <c r="B62">
        <v>50</v>
      </c>
      <c r="C62" s="1">
        <v>0</v>
      </c>
      <c r="D62" s="1">
        <v>0</v>
      </c>
      <c r="E62" t="s">
        <v>9</v>
      </c>
      <c r="F62">
        <v>42</v>
      </c>
      <c r="G62">
        <v>903.08</v>
      </c>
      <c r="H62" s="4">
        <f t="shared" si="0"/>
        <v>10.836960000000001</v>
      </c>
      <c r="I62">
        <v>2064.54</v>
      </c>
      <c r="J62" s="4">
        <f t="shared" si="1"/>
        <v>24.774480000000001</v>
      </c>
    </row>
    <row r="63" spans="1:10" x14ac:dyDescent="0.2">
      <c r="A63" t="s">
        <v>63</v>
      </c>
      <c r="B63">
        <v>50</v>
      </c>
      <c r="C63" s="1">
        <v>0</v>
      </c>
      <c r="D63" s="1">
        <v>0</v>
      </c>
      <c r="E63" t="s">
        <v>9</v>
      </c>
      <c r="F63">
        <v>65</v>
      </c>
      <c r="G63">
        <v>639.57000000000005</v>
      </c>
      <c r="H63" s="4">
        <f t="shared" si="0"/>
        <v>7.6748400000000006</v>
      </c>
      <c r="I63">
        <v>2297.34</v>
      </c>
      <c r="J63" s="4">
        <f t="shared" si="1"/>
        <v>27.568080000000002</v>
      </c>
    </row>
    <row r="64" spans="1:10" x14ac:dyDescent="0.2">
      <c r="A64" t="s">
        <v>65</v>
      </c>
      <c r="B64">
        <v>50</v>
      </c>
      <c r="C64" s="1">
        <v>9</v>
      </c>
      <c r="D64" s="1">
        <v>9</v>
      </c>
      <c r="E64" t="s">
        <v>11</v>
      </c>
      <c r="F64">
        <v>11</v>
      </c>
      <c r="G64">
        <v>357.31</v>
      </c>
      <c r="H64" s="4">
        <f t="shared" si="0"/>
        <v>4.2877200000000002</v>
      </c>
      <c r="I64">
        <v>1544.35</v>
      </c>
      <c r="J64" s="4">
        <f t="shared" si="1"/>
        <v>18.5322</v>
      </c>
    </row>
    <row r="65" spans="1:10" x14ac:dyDescent="0.2">
      <c r="A65" t="s">
        <v>66</v>
      </c>
      <c r="B65">
        <v>50</v>
      </c>
      <c r="C65" s="1">
        <v>0</v>
      </c>
      <c r="D65" s="1">
        <v>0</v>
      </c>
      <c r="E65" t="s">
        <v>11</v>
      </c>
      <c r="F65">
        <v>7</v>
      </c>
      <c r="G65">
        <v>176.4</v>
      </c>
      <c r="H65" s="4">
        <f t="shared" si="0"/>
        <v>2.1168</v>
      </c>
      <c r="I65">
        <v>1705.53</v>
      </c>
      <c r="J65" s="4">
        <f t="shared" si="1"/>
        <v>20.466360000000002</v>
      </c>
    </row>
    <row r="66" spans="1:10" x14ac:dyDescent="0.2">
      <c r="A66" t="s">
        <v>69</v>
      </c>
      <c r="B66">
        <v>50</v>
      </c>
      <c r="C66" s="1">
        <v>0</v>
      </c>
      <c r="D66" s="1">
        <v>0</v>
      </c>
      <c r="E66" t="s">
        <v>11</v>
      </c>
      <c r="F66">
        <v>0</v>
      </c>
      <c r="H66" s="4">
        <f t="shared" si="0"/>
        <v>0</v>
      </c>
      <c r="J66" s="4">
        <f t="shared" si="1"/>
        <v>0</v>
      </c>
    </row>
    <row r="67" spans="1:10" x14ac:dyDescent="0.2">
      <c r="A67" t="s">
        <v>70</v>
      </c>
      <c r="B67">
        <v>50</v>
      </c>
      <c r="C67" s="1">
        <v>0</v>
      </c>
      <c r="D67" s="1">
        <v>0</v>
      </c>
      <c r="E67" t="s">
        <v>11</v>
      </c>
      <c r="F67">
        <v>5</v>
      </c>
      <c r="H67" s="4">
        <f t="shared" ref="H67:H130" si="2">G67*0.012</f>
        <v>0</v>
      </c>
      <c r="J67" s="4">
        <f t="shared" ref="J67:J130" si="3">I67*0.012</f>
        <v>0</v>
      </c>
    </row>
    <row r="68" spans="1:10" x14ac:dyDescent="0.2">
      <c r="A68" t="s">
        <v>71</v>
      </c>
      <c r="B68">
        <v>50</v>
      </c>
      <c r="C68" s="1">
        <v>0</v>
      </c>
      <c r="D68" s="1">
        <v>0</v>
      </c>
      <c r="E68" t="s">
        <v>9</v>
      </c>
      <c r="F68">
        <v>50</v>
      </c>
      <c r="H68" s="4">
        <f t="shared" si="2"/>
        <v>0</v>
      </c>
      <c r="J68" s="4">
        <f t="shared" si="3"/>
        <v>0</v>
      </c>
    </row>
    <row r="69" spans="1:10" x14ac:dyDescent="0.2">
      <c r="A69" t="s">
        <v>72</v>
      </c>
      <c r="B69">
        <v>50</v>
      </c>
      <c r="C69" s="1">
        <v>0</v>
      </c>
      <c r="D69" s="1">
        <v>9</v>
      </c>
      <c r="E69" t="s">
        <v>11</v>
      </c>
      <c r="F69">
        <v>7</v>
      </c>
      <c r="G69">
        <v>518.48</v>
      </c>
      <c r="H69" s="4">
        <f t="shared" si="2"/>
        <v>6.2217600000000006</v>
      </c>
      <c r="I69">
        <v>1840.26</v>
      </c>
      <c r="J69" s="4">
        <f t="shared" si="3"/>
        <v>22.083120000000001</v>
      </c>
    </row>
    <row r="70" spans="1:10" x14ac:dyDescent="0.2">
      <c r="A70" t="s">
        <v>73</v>
      </c>
      <c r="B70">
        <v>50</v>
      </c>
      <c r="C70" s="1">
        <v>0</v>
      </c>
      <c r="D70" s="1">
        <v>0</v>
      </c>
      <c r="E70" t="s">
        <v>11</v>
      </c>
      <c r="F70">
        <v>4</v>
      </c>
      <c r="H70" s="4">
        <f t="shared" si="2"/>
        <v>0</v>
      </c>
      <c r="J70" s="4">
        <f t="shared" si="3"/>
        <v>0</v>
      </c>
    </row>
    <row r="71" spans="1:10" x14ac:dyDescent="0.2">
      <c r="A71" t="s">
        <v>74</v>
      </c>
      <c r="B71">
        <v>50</v>
      </c>
      <c r="C71" s="1">
        <v>0</v>
      </c>
      <c r="D71" s="1">
        <v>0</v>
      </c>
      <c r="E71" t="s">
        <v>11</v>
      </c>
      <c r="F71">
        <v>14</v>
      </c>
      <c r="G71">
        <v>450.26</v>
      </c>
      <c r="H71" s="4">
        <f t="shared" si="2"/>
        <v>5.4031200000000004</v>
      </c>
      <c r="I71">
        <v>1443.73</v>
      </c>
      <c r="J71" s="4">
        <f t="shared" si="3"/>
        <v>17.324760000000001</v>
      </c>
    </row>
    <row r="72" spans="1:10" x14ac:dyDescent="0.2">
      <c r="A72" t="s">
        <v>76</v>
      </c>
      <c r="B72">
        <v>50</v>
      </c>
      <c r="C72" s="1">
        <v>0</v>
      </c>
      <c r="D72" s="1">
        <v>0</v>
      </c>
      <c r="E72" t="s">
        <v>23</v>
      </c>
      <c r="F72">
        <v>86</v>
      </c>
      <c r="H72" s="4">
        <f t="shared" si="2"/>
        <v>0</v>
      </c>
      <c r="J72" s="4">
        <f t="shared" si="3"/>
        <v>0</v>
      </c>
    </row>
    <row r="73" spans="1:10" x14ac:dyDescent="0.2">
      <c r="A73" t="s">
        <v>77</v>
      </c>
      <c r="B73">
        <v>50</v>
      </c>
      <c r="C73" s="1">
        <v>0</v>
      </c>
      <c r="D73" t="s">
        <v>56</v>
      </c>
      <c r="E73" t="s">
        <v>9</v>
      </c>
      <c r="F73">
        <v>36</v>
      </c>
      <c r="G73">
        <v>177.37</v>
      </c>
      <c r="H73" s="4">
        <f t="shared" si="2"/>
        <v>2.1284399999999999</v>
      </c>
      <c r="I73">
        <v>600.34</v>
      </c>
      <c r="J73" s="4">
        <f t="shared" si="3"/>
        <v>7.2040800000000003</v>
      </c>
    </row>
    <row r="74" spans="1:10" x14ac:dyDescent="0.2">
      <c r="A74" t="s">
        <v>78</v>
      </c>
      <c r="B74">
        <v>50</v>
      </c>
      <c r="C74" s="1">
        <v>0</v>
      </c>
      <c r="D74" s="1">
        <v>0</v>
      </c>
      <c r="E74" t="s">
        <v>11</v>
      </c>
      <c r="F74">
        <v>0</v>
      </c>
      <c r="H74" s="4">
        <f t="shared" si="2"/>
        <v>0</v>
      </c>
      <c r="J74" s="4">
        <f t="shared" si="3"/>
        <v>0</v>
      </c>
    </row>
    <row r="75" spans="1:10" x14ac:dyDescent="0.2">
      <c r="A75" t="s">
        <v>79</v>
      </c>
      <c r="B75">
        <v>50</v>
      </c>
      <c r="C75" s="1">
        <v>0</v>
      </c>
      <c r="D75" s="1">
        <v>9</v>
      </c>
      <c r="E75" t="s">
        <v>11</v>
      </c>
      <c r="F75">
        <v>2</v>
      </c>
      <c r="G75">
        <v>259.24</v>
      </c>
      <c r="H75" s="4">
        <f t="shared" si="2"/>
        <v>3.1108800000000003</v>
      </c>
      <c r="I75">
        <v>1063.3900000000001</v>
      </c>
      <c r="J75" s="4">
        <f t="shared" si="3"/>
        <v>12.760680000000001</v>
      </c>
    </row>
    <row r="76" spans="1:10" x14ac:dyDescent="0.2">
      <c r="A76" t="s">
        <v>80</v>
      </c>
      <c r="B76">
        <v>50</v>
      </c>
      <c r="C76" s="1">
        <v>0</v>
      </c>
      <c r="D76" s="1">
        <v>0</v>
      </c>
      <c r="E76" t="s">
        <v>9</v>
      </c>
      <c r="F76">
        <v>33</v>
      </c>
      <c r="H76" s="4">
        <f t="shared" si="2"/>
        <v>0</v>
      </c>
      <c r="J76" s="4">
        <f t="shared" si="3"/>
        <v>0</v>
      </c>
    </row>
    <row r="77" spans="1:10" x14ac:dyDescent="0.2">
      <c r="A77" t="s">
        <v>81</v>
      </c>
      <c r="B77">
        <v>50</v>
      </c>
      <c r="C77" s="1">
        <v>0</v>
      </c>
      <c r="D77" s="1">
        <v>0</v>
      </c>
      <c r="E77" t="s">
        <v>11</v>
      </c>
      <c r="F77">
        <v>5</v>
      </c>
      <c r="H77" s="4">
        <f t="shared" si="2"/>
        <v>0</v>
      </c>
      <c r="J77" s="4">
        <f t="shared" si="3"/>
        <v>0</v>
      </c>
    </row>
    <row r="78" spans="1:10" x14ac:dyDescent="0.2">
      <c r="A78" t="s">
        <v>82</v>
      </c>
      <c r="B78">
        <v>50</v>
      </c>
      <c r="C78" s="1">
        <v>0</v>
      </c>
      <c r="D78" s="1">
        <v>0</v>
      </c>
      <c r="E78" t="s">
        <v>11</v>
      </c>
      <c r="F78">
        <v>9</v>
      </c>
      <c r="H78" s="4">
        <f t="shared" si="2"/>
        <v>0</v>
      </c>
      <c r="J78" s="4">
        <f t="shared" si="3"/>
        <v>0</v>
      </c>
    </row>
    <row r="79" spans="1:10" x14ac:dyDescent="0.2">
      <c r="A79" t="s">
        <v>84</v>
      </c>
      <c r="B79">
        <v>50</v>
      </c>
      <c r="C79" s="1">
        <v>0</v>
      </c>
      <c r="D79" s="1">
        <v>0</v>
      </c>
      <c r="E79" t="s">
        <v>11</v>
      </c>
      <c r="F79">
        <v>17</v>
      </c>
      <c r="H79" s="4">
        <f t="shared" si="2"/>
        <v>0</v>
      </c>
      <c r="J79" s="4">
        <f t="shared" si="3"/>
        <v>0</v>
      </c>
    </row>
    <row r="80" spans="1:10" x14ac:dyDescent="0.2">
      <c r="A80" t="s">
        <v>85</v>
      </c>
      <c r="B80">
        <v>50</v>
      </c>
      <c r="C80" s="1">
        <v>0</v>
      </c>
      <c r="D80" s="1">
        <v>0</v>
      </c>
      <c r="E80" t="s">
        <v>11</v>
      </c>
      <c r="F80">
        <v>5</v>
      </c>
      <c r="H80" s="4">
        <f t="shared" si="2"/>
        <v>0</v>
      </c>
      <c r="J80" s="4">
        <f t="shared" si="3"/>
        <v>0</v>
      </c>
    </row>
    <row r="81" spans="1:10" x14ac:dyDescent="0.2">
      <c r="A81" t="s">
        <v>86</v>
      </c>
      <c r="B81">
        <v>50</v>
      </c>
      <c r="C81" s="1">
        <v>0</v>
      </c>
      <c r="D81" s="1">
        <v>9</v>
      </c>
      <c r="E81" t="s">
        <v>11</v>
      </c>
      <c r="F81">
        <v>2</v>
      </c>
      <c r="G81">
        <v>259.24</v>
      </c>
      <c r="H81" s="4">
        <f t="shared" si="2"/>
        <v>3.1108800000000003</v>
      </c>
      <c r="I81">
        <v>1063.3900000000001</v>
      </c>
      <c r="J81" s="4">
        <f t="shared" si="3"/>
        <v>12.760680000000001</v>
      </c>
    </row>
    <row r="82" spans="1:10" x14ac:dyDescent="0.2">
      <c r="A82" t="s">
        <v>88</v>
      </c>
      <c r="B82">
        <v>50</v>
      </c>
      <c r="C82" s="1">
        <v>-1</v>
      </c>
      <c r="D82" s="1">
        <v>-1</v>
      </c>
      <c r="E82" t="s">
        <v>89</v>
      </c>
      <c r="H82" s="4">
        <f t="shared" si="2"/>
        <v>0</v>
      </c>
      <c r="J82" s="4">
        <f t="shared" si="3"/>
        <v>0</v>
      </c>
    </row>
    <row r="83" spans="1:10" x14ac:dyDescent="0.2">
      <c r="A83" t="s">
        <v>90</v>
      </c>
      <c r="B83">
        <v>50</v>
      </c>
      <c r="C83" s="1">
        <v>0</v>
      </c>
      <c r="D83" s="1">
        <v>0</v>
      </c>
      <c r="E83" t="s">
        <v>11</v>
      </c>
      <c r="F83">
        <v>1</v>
      </c>
      <c r="H83" s="4">
        <f t="shared" si="2"/>
        <v>0</v>
      </c>
      <c r="J83" s="4">
        <f t="shared" si="3"/>
        <v>0</v>
      </c>
    </row>
    <row r="84" spans="1:10" x14ac:dyDescent="0.2">
      <c r="A84" t="s">
        <v>91</v>
      </c>
      <c r="B84">
        <v>50</v>
      </c>
      <c r="C84" s="1">
        <v>0</v>
      </c>
      <c r="D84" s="1">
        <v>0</v>
      </c>
      <c r="E84" t="s">
        <v>9</v>
      </c>
      <c r="F84">
        <v>50</v>
      </c>
      <c r="H84" s="4">
        <f t="shared" si="2"/>
        <v>0</v>
      </c>
      <c r="J84" s="4">
        <f t="shared" si="3"/>
        <v>0</v>
      </c>
    </row>
    <row r="85" spans="1:10" x14ac:dyDescent="0.2">
      <c r="A85" t="s">
        <v>92</v>
      </c>
      <c r="B85">
        <v>50</v>
      </c>
      <c r="C85" s="1">
        <v>0</v>
      </c>
      <c r="D85" s="1">
        <v>0</v>
      </c>
      <c r="E85" t="s">
        <v>11</v>
      </c>
      <c r="F85">
        <v>0</v>
      </c>
      <c r="H85" s="4">
        <f t="shared" si="2"/>
        <v>0</v>
      </c>
      <c r="J85" s="4">
        <f t="shared" si="3"/>
        <v>0</v>
      </c>
    </row>
    <row r="86" spans="1:10" x14ac:dyDescent="0.2">
      <c r="A86" t="s">
        <v>93</v>
      </c>
      <c r="B86">
        <v>50</v>
      </c>
      <c r="C86" s="1">
        <v>0</v>
      </c>
      <c r="D86" s="1">
        <v>0</v>
      </c>
      <c r="E86" t="s">
        <v>23</v>
      </c>
      <c r="F86">
        <v>78</v>
      </c>
      <c r="H86" s="4">
        <f t="shared" si="2"/>
        <v>0</v>
      </c>
      <c r="J86" s="4">
        <f t="shared" si="3"/>
        <v>0</v>
      </c>
    </row>
    <row r="87" spans="1:10" x14ac:dyDescent="0.2">
      <c r="A87" t="s">
        <v>94</v>
      </c>
      <c r="B87">
        <v>50</v>
      </c>
      <c r="C87" s="1">
        <v>0</v>
      </c>
      <c r="D87" s="1">
        <v>0</v>
      </c>
      <c r="E87" t="s">
        <v>11</v>
      </c>
      <c r="F87">
        <v>0</v>
      </c>
      <c r="H87" s="4">
        <f t="shared" si="2"/>
        <v>0</v>
      </c>
      <c r="J87" s="4">
        <f t="shared" si="3"/>
        <v>0</v>
      </c>
    </row>
    <row r="88" spans="1:10" x14ac:dyDescent="0.2">
      <c r="A88" t="s">
        <v>95</v>
      </c>
      <c r="B88">
        <v>50</v>
      </c>
      <c r="C88" s="1">
        <v>0</v>
      </c>
      <c r="D88" s="1">
        <v>0</v>
      </c>
      <c r="E88" t="s">
        <v>11</v>
      </c>
      <c r="F88">
        <v>21</v>
      </c>
      <c r="H88" s="4">
        <f t="shared" si="2"/>
        <v>0</v>
      </c>
      <c r="J88" s="4">
        <f t="shared" si="3"/>
        <v>0</v>
      </c>
    </row>
    <row r="89" spans="1:10" x14ac:dyDescent="0.2">
      <c r="A89" t="s">
        <v>96</v>
      </c>
      <c r="B89">
        <v>50</v>
      </c>
      <c r="C89" t="s">
        <v>56</v>
      </c>
      <c r="D89" s="1">
        <v>0</v>
      </c>
      <c r="E89" t="s">
        <v>11</v>
      </c>
      <c r="F89">
        <v>0</v>
      </c>
      <c r="H89" s="4">
        <f t="shared" si="2"/>
        <v>0</v>
      </c>
      <c r="J89" s="4">
        <f t="shared" si="3"/>
        <v>0</v>
      </c>
    </row>
    <row r="90" spans="1:10" x14ac:dyDescent="0.2">
      <c r="A90" t="s">
        <v>98</v>
      </c>
      <c r="B90">
        <v>50</v>
      </c>
      <c r="C90" s="1">
        <v>0</v>
      </c>
      <c r="D90" s="1">
        <v>0</v>
      </c>
      <c r="E90" t="s">
        <v>11</v>
      </c>
      <c r="F90">
        <v>16</v>
      </c>
      <c r="H90" s="4">
        <f t="shared" si="2"/>
        <v>0</v>
      </c>
      <c r="J90" s="4">
        <f t="shared" si="3"/>
        <v>0</v>
      </c>
    </row>
    <row r="91" spans="1:10" x14ac:dyDescent="0.2">
      <c r="A91" t="s">
        <v>99</v>
      </c>
      <c r="B91">
        <v>50</v>
      </c>
      <c r="C91" s="1">
        <v>0</v>
      </c>
      <c r="D91" s="1">
        <v>0</v>
      </c>
      <c r="E91" t="s">
        <v>11</v>
      </c>
      <c r="F91">
        <v>0</v>
      </c>
      <c r="H91" s="4">
        <f t="shared" si="2"/>
        <v>0</v>
      </c>
      <c r="J91" s="4">
        <f t="shared" si="3"/>
        <v>0</v>
      </c>
    </row>
    <row r="92" spans="1:10" x14ac:dyDescent="0.2">
      <c r="A92" t="s">
        <v>100</v>
      </c>
      <c r="B92">
        <v>50</v>
      </c>
      <c r="C92" s="1">
        <v>0</v>
      </c>
      <c r="D92" s="1">
        <v>0</v>
      </c>
      <c r="E92" t="s">
        <v>9</v>
      </c>
      <c r="F92">
        <v>36</v>
      </c>
      <c r="G92">
        <v>837.41</v>
      </c>
      <c r="H92" s="4">
        <f t="shared" si="2"/>
        <v>10.048919999999999</v>
      </c>
      <c r="I92">
        <v>5614.59</v>
      </c>
      <c r="J92" s="4">
        <f t="shared" si="3"/>
        <v>67.375079999999997</v>
      </c>
    </row>
    <row r="93" spans="1:10" x14ac:dyDescent="0.2">
      <c r="A93" t="s">
        <v>101</v>
      </c>
      <c r="B93">
        <v>50</v>
      </c>
      <c r="C93" s="1">
        <v>0</v>
      </c>
      <c r="D93" s="1">
        <v>9</v>
      </c>
      <c r="E93" t="s">
        <v>11</v>
      </c>
      <c r="F93">
        <v>8</v>
      </c>
      <c r="G93">
        <v>525.29999999999995</v>
      </c>
      <c r="H93" s="4">
        <f t="shared" si="2"/>
        <v>6.3035999999999994</v>
      </c>
      <c r="I93">
        <v>2266.64</v>
      </c>
      <c r="J93" s="4">
        <f t="shared" si="3"/>
        <v>27.199680000000001</v>
      </c>
    </row>
    <row r="94" spans="1:10" x14ac:dyDescent="0.2">
      <c r="A94" t="s">
        <v>104</v>
      </c>
      <c r="B94">
        <v>50</v>
      </c>
      <c r="C94" s="1">
        <v>0</v>
      </c>
      <c r="D94" s="1">
        <v>0</v>
      </c>
      <c r="E94" t="s">
        <v>11</v>
      </c>
      <c r="F94">
        <v>5</v>
      </c>
      <c r="G94">
        <v>359.87</v>
      </c>
      <c r="H94" s="4">
        <f t="shared" si="2"/>
        <v>4.3184399999999998</v>
      </c>
      <c r="I94">
        <v>1452.41</v>
      </c>
      <c r="J94" s="4">
        <f t="shared" si="3"/>
        <v>17.428920000000002</v>
      </c>
    </row>
    <row r="95" spans="1:10" x14ac:dyDescent="0.2">
      <c r="A95" t="s">
        <v>105</v>
      </c>
      <c r="B95">
        <v>50</v>
      </c>
      <c r="C95" s="1">
        <v>0</v>
      </c>
      <c r="D95" s="1">
        <v>0</v>
      </c>
      <c r="E95" t="s">
        <v>11</v>
      </c>
      <c r="F95">
        <v>0</v>
      </c>
      <c r="H95" s="4">
        <f t="shared" si="2"/>
        <v>0</v>
      </c>
      <c r="J95" s="4">
        <f t="shared" si="3"/>
        <v>0</v>
      </c>
    </row>
    <row r="96" spans="1:10" x14ac:dyDescent="0.2">
      <c r="A96" t="s">
        <v>106</v>
      </c>
      <c r="B96">
        <v>50</v>
      </c>
      <c r="C96" s="1">
        <v>0</v>
      </c>
      <c r="D96" s="1">
        <v>9</v>
      </c>
      <c r="E96" t="s">
        <v>11</v>
      </c>
      <c r="F96">
        <v>8</v>
      </c>
      <c r="G96">
        <v>525.29999999999995</v>
      </c>
      <c r="H96" s="4">
        <f t="shared" si="2"/>
        <v>6.3035999999999994</v>
      </c>
      <c r="I96">
        <v>2266.64</v>
      </c>
      <c r="J96" s="4">
        <f t="shared" si="3"/>
        <v>27.199680000000001</v>
      </c>
    </row>
    <row r="97" spans="1:10" x14ac:dyDescent="0.2">
      <c r="A97" t="s">
        <v>107</v>
      </c>
      <c r="B97">
        <v>50</v>
      </c>
      <c r="C97" s="1">
        <v>0</v>
      </c>
      <c r="D97" s="1">
        <v>0</v>
      </c>
      <c r="E97" t="s">
        <v>11</v>
      </c>
      <c r="F97">
        <v>3</v>
      </c>
      <c r="H97" s="4">
        <f t="shared" si="2"/>
        <v>0</v>
      </c>
      <c r="J97" s="4">
        <f t="shared" si="3"/>
        <v>0</v>
      </c>
    </row>
    <row r="98" spans="1:10" x14ac:dyDescent="0.2">
      <c r="A98" t="s">
        <v>108</v>
      </c>
      <c r="B98">
        <v>50</v>
      </c>
      <c r="C98" s="1">
        <v>0</v>
      </c>
      <c r="D98" s="1">
        <v>0</v>
      </c>
      <c r="E98" t="s">
        <v>9</v>
      </c>
      <c r="F98">
        <v>43</v>
      </c>
      <c r="H98" s="4">
        <f t="shared" si="2"/>
        <v>0</v>
      </c>
      <c r="J98" s="4">
        <f t="shared" si="3"/>
        <v>0</v>
      </c>
    </row>
    <row r="99" spans="1:10" x14ac:dyDescent="0.2">
      <c r="A99" t="s">
        <v>109</v>
      </c>
      <c r="B99">
        <v>50</v>
      </c>
      <c r="C99" t="s">
        <v>56</v>
      </c>
      <c r="D99" s="1">
        <v>0</v>
      </c>
      <c r="E99" t="s">
        <v>11</v>
      </c>
      <c r="F99">
        <v>0</v>
      </c>
      <c r="H99" s="4">
        <f t="shared" si="2"/>
        <v>0</v>
      </c>
      <c r="J99" s="4">
        <f t="shared" si="3"/>
        <v>0</v>
      </c>
    </row>
    <row r="100" spans="1:10" x14ac:dyDescent="0.2">
      <c r="A100" t="s">
        <v>110</v>
      </c>
      <c r="B100">
        <v>50</v>
      </c>
      <c r="C100" s="1">
        <v>0</v>
      </c>
      <c r="D100" t="s">
        <v>56</v>
      </c>
      <c r="E100" t="s">
        <v>9</v>
      </c>
      <c r="F100">
        <v>62</v>
      </c>
      <c r="H100" s="4">
        <f t="shared" si="2"/>
        <v>0</v>
      </c>
      <c r="J100" s="4">
        <f t="shared" si="3"/>
        <v>0</v>
      </c>
    </row>
    <row r="101" spans="1:10" x14ac:dyDescent="0.2">
      <c r="A101" t="s">
        <v>111</v>
      </c>
      <c r="B101">
        <v>50</v>
      </c>
      <c r="C101" s="1">
        <v>0</v>
      </c>
      <c r="D101" s="1">
        <v>0</v>
      </c>
      <c r="E101" t="s">
        <v>11</v>
      </c>
      <c r="F101">
        <v>0</v>
      </c>
      <c r="H101" s="4">
        <f t="shared" si="2"/>
        <v>0</v>
      </c>
      <c r="J101" s="4">
        <f t="shared" si="3"/>
        <v>0</v>
      </c>
    </row>
    <row r="102" spans="1:10" x14ac:dyDescent="0.2">
      <c r="A102" t="s">
        <v>113</v>
      </c>
      <c r="B102">
        <v>50</v>
      </c>
      <c r="C102" s="1">
        <v>0</v>
      </c>
      <c r="D102" t="s">
        <v>56</v>
      </c>
      <c r="E102" t="s">
        <v>11</v>
      </c>
      <c r="F102">
        <v>0</v>
      </c>
      <c r="H102" s="4">
        <f t="shared" si="2"/>
        <v>0</v>
      </c>
      <c r="J102" s="4">
        <f t="shared" si="3"/>
        <v>0</v>
      </c>
    </row>
    <row r="103" spans="1:10" x14ac:dyDescent="0.2">
      <c r="A103" t="s">
        <v>114</v>
      </c>
      <c r="B103">
        <v>50</v>
      </c>
      <c r="C103" s="1">
        <v>-1</v>
      </c>
      <c r="D103" s="1">
        <v>0</v>
      </c>
      <c r="E103" t="s">
        <v>89</v>
      </c>
      <c r="H103" s="4">
        <f t="shared" si="2"/>
        <v>0</v>
      </c>
      <c r="J103" s="4">
        <f t="shared" si="3"/>
        <v>0</v>
      </c>
    </row>
    <row r="104" spans="1:10" x14ac:dyDescent="0.2">
      <c r="A104" t="s">
        <v>117</v>
      </c>
      <c r="B104">
        <v>50</v>
      </c>
      <c r="C104" s="1">
        <v>-1</v>
      </c>
      <c r="D104" s="1">
        <v>0</v>
      </c>
      <c r="E104" t="s">
        <v>89</v>
      </c>
      <c r="H104" s="4">
        <f t="shared" si="2"/>
        <v>0</v>
      </c>
      <c r="J104" s="4">
        <f t="shared" si="3"/>
        <v>0</v>
      </c>
    </row>
    <row r="105" spans="1:10" x14ac:dyDescent="0.2">
      <c r="A105" t="s">
        <v>118</v>
      </c>
      <c r="B105">
        <v>50</v>
      </c>
      <c r="C105" s="1">
        <v>0</v>
      </c>
      <c r="D105" s="1">
        <v>0</v>
      </c>
      <c r="E105" t="s">
        <v>11</v>
      </c>
      <c r="F105">
        <v>1</v>
      </c>
      <c r="H105" s="4">
        <f t="shared" si="2"/>
        <v>0</v>
      </c>
      <c r="J105" s="4">
        <f t="shared" si="3"/>
        <v>0</v>
      </c>
    </row>
    <row r="106" spans="1:10" x14ac:dyDescent="0.2">
      <c r="A106" t="s">
        <v>119</v>
      </c>
      <c r="B106">
        <v>50</v>
      </c>
      <c r="C106" s="1">
        <v>-1</v>
      </c>
      <c r="D106" s="1">
        <v>-1</v>
      </c>
      <c r="E106" t="s">
        <v>89</v>
      </c>
      <c r="H106" s="4">
        <f t="shared" si="2"/>
        <v>0</v>
      </c>
      <c r="J106" s="4">
        <f t="shared" si="3"/>
        <v>0</v>
      </c>
    </row>
    <row r="107" spans="1:10" x14ac:dyDescent="0.2">
      <c r="A107" t="s">
        <v>120</v>
      </c>
      <c r="B107">
        <v>50</v>
      </c>
      <c r="C107" t="s">
        <v>56</v>
      </c>
      <c r="D107" t="s">
        <v>56</v>
      </c>
      <c r="E107" t="s">
        <v>11</v>
      </c>
      <c r="F107">
        <v>0</v>
      </c>
      <c r="H107" s="4">
        <f t="shared" si="2"/>
        <v>0</v>
      </c>
      <c r="J107" s="4">
        <f t="shared" si="3"/>
        <v>0</v>
      </c>
    </row>
    <row r="108" spans="1:10" x14ac:dyDescent="0.2">
      <c r="A108" t="s">
        <v>121</v>
      </c>
      <c r="B108">
        <v>50</v>
      </c>
      <c r="C108" s="1">
        <v>0</v>
      </c>
      <c r="D108" s="1">
        <v>0</v>
      </c>
      <c r="E108" t="s">
        <v>11</v>
      </c>
      <c r="F108">
        <v>7</v>
      </c>
      <c r="G108">
        <v>319.79000000000002</v>
      </c>
      <c r="H108" s="4">
        <f t="shared" si="2"/>
        <v>3.8374800000000002</v>
      </c>
      <c r="I108">
        <v>2203.54</v>
      </c>
      <c r="J108" s="4">
        <f t="shared" si="3"/>
        <v>26.44248</v>
      </c>
    </row>
    <row r="109" spans="1:10" x14ac:dyDescent="0.2">
      <c r="A109" t="s">
        <v>122</v>
      </c>
      <c r="B109">
        <v>50</v>
      </c>
      <c r="C109" s="1">
        <v>0</v>
      </c>
      <c r="D109" s="1">
        <v>0</v>
      </c>
      <c r="E109" t="s">
        <v>11</v>
      </c>
      <c r="F109">
        <v>1</v>
      </c>
      <c r="H109" s="4">
        <f t="shared" si="2"/>
        <v>0</v>
      </c>
      <c r="J109" s="4">
        <f t="shared" si="3"/>
        <v>0</v>
      </c>
    </row>
    <row r="110" spans="1:10" x14ac:dyDescent="0.2">
      <c r="A110" t="s">
        <v>124</v>
      </c>
      <c r="B110">
        <v>50</v>
      </c>
      <c r="C110" s="1">
        <v>0</v>
      </c>
      <c r="D110" s="1">
        <v>-1</v>
      </c>
      <c r="E110" t="s">
        <v>89</v>
      </c>
      <c r="H110" s="4">
        <f t="shared" si="2"/>
        <v>0</v>
      </c>
      <c r="J110" s="4">
        <f t="shared" si="3"/>
        <v>0</v>
      </c>
    </row>
    <row r="111" spans="1:10" x14ac:dyDescent="0.2">
      <c r="A111" t="s">
        <v>125</v>
      </c>
      <c r="B111">
        <v>50</v>
      </c>
      <c r="C111" s="1">
        <v>0</v>
      </c>
      <c r="D111" s="1">
        <v>0</v>
      </c>
      <c r="E111" t="s">
        <v>11</v>
      </c>
      <c r="F111">
        <v>0</v>
      </c>
      <c r="H111" s="4">
        <f t="shared" si="2"/>
        <v>0</v>
      </c>
      <c r="J111" s="4">
        <f t="shared" si="3"/>
        <v>0</v>
      </c>
    </row>
    <row r="112" spans="1:10" x14ac:dyDescent="0.2">
      <c r="A112" t="s">
        <v>126</v>
      </c>
      <c r="B112">
        <v>50</v>
      </c>
      <c r="C112" s="1">
        <v>0</v>
      </c>
      <c r="D112" s="1">
        <v>0</v>
      </c>
      <c r="E112" t="s">
        <v>89</v>
      </c>
      <c r="H112" s="4">
        <f t="shared" si="2"/>
        <v>0</v>
      </c>
      <c r="J112" s="4">
        <f t="shared" si="3"/>
        <v>0</v>
      </c>
    </row>
    <row r="113" spans="1:10" x14ac:dyDescent="0.2">
      <c r="A113" t="s">
        <v>127</v>
      </c>
      <c r="B113">
        <v>50</v>
      </c>
      <c r="C113" s="1">
        <v>0</v>
      </c>
      <c r="D113" s="1">
        <v>0</v>
      </c>
      <c r="E113" t="s">
        <v>11</v>
      </c>
      <c r="F113">
        <v>14</v>
      </c>
      <c r="H113" s="4">
        <f t="shared" si="2"/>
        <v>0</v>
      </c>
      <c r="J113" s="4">
        <f t="shared" si="3"/>
        <v>0</v>
      </c>
    </row>
    <row r="114" spans="1:10" x14ac:dyDescent="0.2">
      <c r="A114" t="s">
        <v>128</v>
      </c>
      <c r="B114">
        <v>50</v>
      </c>
      <c r="C114" s="1">
        <v>0</v>
      </c>
      <c r="D114" s="1">
        <v>0</v>
      </c>
      <c r="E114" t="s">
        <v>9</v>
      </c>
      <c r="F114">
        <v>36</v>
      </c>
      <c r="H114" s="4">
        <f t="shared" si="2"/>
        <v>0</v>
      </c>
      <c r="J114" s="4">
        <f t="shared" si="3"/>
        <v>0</v>
      </c>
    </row>
    <row r="115" spans="1:10" x14ac:dyDescent="0.2">
      <c r="A115" t="s">
        <v>129</v>
      </c>
      <c r="B115">
        <v>50</v>
      </c>
      <c r="C115" s="1">
        <v>-1</v>
      </c>
      <c r="D115" s="1">
        <v>0</v>
      </c>
      <c r="E115" t="s">
        <v>89</v>
      </c>
      <c r="H115" s="4">
        <f t="shared" si="2"/>
        <v>0</v>
      </c>
      <c r="J115" s="4">
        <f t="shared" si="3"/>
        <v>0</v>
      </c>
    </row>
    <row r="116" spans="1:10" x14ac:dyDescent="0.2">
      <c r="A116" t="s">
        <v>130</v>
      </c>
      <c r="B116">
        <v>50</v>
      </c>
      <c r="C116" s="1">
        <v>0</v>
      </c>
      <c r="D116" s="1">
        <v>0</v>
      </c>
      <c r="E116" t="s">
        <v>11</v>
      </c>
      <c r="F116">
        <v>2</v>
      </c>
      <c r="H116" s="4">
        <f t="shared" si="2"/>
        <v>0</v>
      </c>
      <c r="J116" s="4">
        <f t="shared" si="3"/>
        <v>0</v>
      </c>
    </row>
    <row r="117" spans="1:10" x14ac:dyDescent="0.2">
      <c r="A117" t="s">
        <v>131</v>
      </c>
      <c r="B117">
        <v>50</v>
      </c>
      <c r="C117" s="1">
        <v>0</v>
      </c>
      <c r="D117" s="1">
        <v>0</v>
      </c>
      <c r="E117" t="s">
        <v>11</v>
      </c>
      <c r="F117">
        <v>2</v>
      </c>
      <c r="H117" s="4">
        <f t="shared" si="2"/>
        <v>0</v>
      </c>
      <c r="J117" s="4">
        <f t="shared" si="3"/>
        <v>0</v>
      </c>
    </row>
    <row r="118" spans="1:10" x14ac:dyDescent="0.2">
      <c r="A118" t="s">
        <v>132</v>
      </c>
      <c r="B118">
        <v>50</v>
      </c>
      <c r="C118" s="1">
        <v>0</v>
      </c>
      <c r="D118" s="1">
        <v>0</v>
      </c>
      <c r="E118" t="s">
        <v>89</v>
      </c>
      <c r="H118" s="4">
        <f t="shared" si="2"/>
        <v>0</v>
      </c>
      <c r="J118" s="4">
        <f t="shared" si="3"/>
        <v>0</v>
      </c>
    </row>
    <row r="119" spans="1:10" x14ac:dyDescent="0.2">
      <c r="A119" t="s">
        <v>133</v>
      </c>
      <c r="B119">
        <v>50</v>
      </c>
      <c r="C119" s="1">
        <v>0</v>
      </c>
      <c r="D119" s="1">
        <v>0</v>
      </c>
      <c r="E119" t="s">
        <v>11</v>
      </c>
      <c r="F119">
        <v>0</v>
      </c>
      <c r="H119" s="4">
        <f t="shared" si="2"/>
        <v>0</v>
      </c>
      <c r="J119" s="4">
        <f t="shared" si="3"/>
        <v>0</v>
      </c>
    </row>
    <row r="120" spans="1:10" x14ac:dyDescent="0.2">
      <c r="A120" t="s">
        <v>134</v>
      </c>
      <c r="B120">
        <v>50</v>
      </c>
      <c r="C120" s="1">
        <v>0</v>
      </c>
      <c r="D120" s="1">
        <v>0</v>
      </c>
      <c r="E120" t="s">
        <v>11</v>
      </c>
      <c r="F120">
        <v>14</v>
      </c>
      <c r="H120" s="4">
        <f t="shared" si="2"/>
        <v>0</v>
      </c>
      <c r="J120" s="4">
        <f t="shared" si="3"/>
        <v>0</v>
      </c>
    </row>
    <row r="121" spans="1:10" x14ac:dyDescent="0.2">
      <c r="A121" t="s">
        <v>135</v>
      </c>
      <c r="B121">
        <v>50</v>
      </c>
      <c r="C121" s="1">
        <v>0</v>
      </c>
      <c r="D121" s="1">
        <v>0</v>
      </c>
      <c r="E121" t="s">
        <v>11</v>
      </c>
      <c r="F121">
        <v>8</v>
      </c>
      <c r="G121">
        <v>1233.95</v>
      </c>
      <c r="H121" s="4">
        <f t="shared" si="2"/>
        <v>14.807400000000001</v>
      </c>
      <c r="I121">
        <v>5228.29</v>
      </c>
      <c r="J121" s="4">
        <f t="shared" si="3"/>
        <v>62.73948</v>
      </c>
    </row>
    <row r="122" spans="1:10" x14ac:dyDescent="0.2">
      <c r="A122" t="s">
        <v>136</v>
      </c>
      <c r="B122">
        <v>50</v>
      </c>
      <c r="C122" s="1">
        <v>0</v>
      </c>
      <c r="D122" s="1">
        <v>0</v>
      </c>
      <c r="E122" t="s">
        <v>11</v>
      </c>
      <c r="F122">
        <v>2</v>
      </c>
      <c r="H122" s="4">
        <f t="shared" si="2"/>
        <v>0</v>
      </c>
      <c r="J122" s="4">
        <f t="shared" si="3"/>
        <v>0</v>
      </c>
    </row>
    <row r="123" spans="1:10" x14ac:dyDescent="0.2">
      <c r="A123" t="s">
        <v>137</v>
      </c>
      <c r="B123">
        <v>50</v>
      </c>
      <c r="C123" s="1">
        <v>0</v>
      </c>
      <c r="D123" s="1">
        <v>0</v>
      </c>
      <c r="E123" t="s">
        <v>11</v>
      </c>
      <c r="F123">
        <v>7</v>
      </c>
      <c r="H123" s="4">
        <f t="shared" si="2"/>
        <v>0</v>
      </c>
      <c r="J123" s="4">
        <f t="shared" si="3"/>
        <v>0</v>
      </c>
    </row>
    <row r="124" spans="1:10" x14ac:dyDescent="0.2">
      <c r="A124" t="s">
        <v>138</v>
      </c>
      <c r="B124">
        <v>50</v>
      </c>
      <c r="C124" s="1">
        <v>-1</v>
      </c>
      <c r="D124" s="1">
        <v>-1</v>
      </c>
      <c r="E124" t="s">
        <v>89</v>
      </c>
      <c r="H124" s="4">
        <f t="shared" si="2"/>
        <v>0</v>
      </c>
      <c r="J124" s="4">
        <f t="shared" si="3"/>
        <v>0</v>
      </c>
    </row>
    <row r="125" spans="1:10" x14ac:dyDescent="0.2">
      <c r="A125" t="s">
        <v>140</v>
      </c>
      <c r="B125">
        <v>50</v>
      </c>
      <c r="C125" s="1">
        <v>0</v>
      </c>
      <c r="D125" s="1">
        <v>0</v>
      </c>
      <c r="E125" t="s">
        <v>11</v>
      </c>
      <c r="F125">
        <v>4</v>
      </c>
      <c r="H125" s="4">
        <f t="shared" si="2"/>
        <v>0</v>
      </c>
      <c r="J125" s="4">
        <f t="shared" si="3"/>
        <v>0</v>
      </c>
    </row>
    <row r="126" spans="1:10" x14ac:dyDescent="0.2">
      <c r="A126" t="s">
        <v>141</v>
      </c>
      <c r="B126">
        <v>50</v>
      </c>
      <c r="C126" s="1">
        <v>0</v>
      </c>
      <c r="D126" s="1">
        <v>-1</v>
      </c>
      <c r="E126" t="s">
        <v>89</v>
      </c>
      <c r="H126" s="4">
        <f t="shared" si="2"/>
        <v>0</v>
      </c>
      <c r="J126" s="4">
        <f t="shared" si="3"/>
        <v>0</v>
      </c>
    </row>
    <row r="127" spans="1:10" x14ac:dyDescent="0.2">
      <c r="A127" t="s">
        <v>142</v>
      </c>
      <c r="B127">
        <v>50</v>
      </c>
      <c r="C127" s="1">
        <v>0</v>
      </c>
      <c r="D127" s="1">
        <v>0</v>
      </c>
      <c r="E127" t="s">
        <v>11</v>
      </c>
      <c r="F127">
        <v>4</v>
      </c>
      <c r="H127" s="4">
        <f t="shared" si="2"/>
        <v>0</v>
      </c>
      <c r="J127" s="4">
        <f t="shared" si="3"/>
        <v>0</v>
      </c>
    </row>
    <row r="128" spans="1:10" x14ac:dyDescent="0.2">
      <c r="A128" t="s">
        <v>143</v>
      </c>
      <c r="B128">
        <v>50</v>
      </c>
      <c r="C128" s="1">
        <v>0</v>
      </c>
      <c r="D128" s="1">
        <v>0</v>
      </c>
      <c r="E128" t="s">
        <v>11</v>
      </c>
      <c r="F128">
        <v>29</v>
      </c>
      <c r="H128" s="4">
        <f t="shared" si="2"/>
        <v>0</v>
      </c>
      <c r="J128" s="4">
        <f t="shared" si="3"/>
        <v>0</v>
      </c>
    </row>
    <row r="129" spans="1:10" x14ac:dyDescent="0.2">
      <c r="A129" t="s">
        <v>144</v>
      </c>
      <c r="B129">
        <v>50</v>
      </c>
      <c r="C129" s="1">
        <v>0</v>
      </c>
      <c r="D129" s="1">
        <v>-1</v>
      </c>
      <c r="E129" t="s">
        <v>89</v>
      </c>
      <c r="H129" s="4">
        <f t="shared" si="2"/>
        <v>0</v>
      </c>
      <c r="J129" s="4">
        <f t="shared" si="3"/>
        <v>0</v>
      </c>
    </row>
    <row r="130" spans="1:10" x14ac:dyDescent="0.2">
      <c r="A130" t="s">
        <v>145</v>
      </c>
      <c r="B130">
        <v>50</v>
      </c>
      <c r="C130" t="s">
        <v>56</v>
      </c>
      <c r="D130" s="1">
        <v>0</v>
      </c>
      <c r="E130" t="s">
        <v>11</v>
      </c>
      <c r="F130">
        <v>0</v>
      </c>
      <c r="H130" s="4">
        <f t="shared" si="2"/>
        <v>0</v>
      </c>
      <c r="J130" s="4">
        <f t="shared" si="3"/>
        <v>0</v>
      </c>
    </row>
    <row r="131" spans="1:10" x14ac:dyDescent="0.2">
      <c r="A131" t="s">
        <v>146</v>
      </c>
      <c r="B131">
        <v>50</v>
      </c>
      <c r="C131" s="1">
        <v>0</v>
      </c>
      <c r="D131" t="s">
        <v>56</v>
      </c>
      <c r="E131" t="s">
        <v>11</v>
      </c>
      <c r="F131">
        <v>0</v>
      </c>
      <c r="H131" s="4">
        <f t="shared" ref="H131:H137" si="4">G131*0.012</f>
        <v>0</v>
      </c>
      <c r="J131" s="4">
        <f t="shared" ref="J131:J137" si="5">I131*0.012</f>
        <v>0</v>
      </c>
    </row>
    <row r="132" spans="1:10" x14ac:dyDescent="0.2">
      <c r="A132" t="s">
        <v>147</v>
      </c>
      <c r="B132">
        <v>50</v>
      </c>
      <c r="C132" s="1">
        <v>0</v>
      </c>
      <c r="D132" t="s">
        <v>56</v>
      </c>
      <c r="E132" t="s">
        <v>11</v>
      </c>
      <c r="F132">
        <v>7</v>
      </c>
      <c r="H132" s="4">
        <f t="shared" si="4"/>
        <v>0</v>
      </c>
      <c r="J132" s="4">
        <f t="shared" si="5"/>
        <v>0</v>
      </c>
    </row>
    <row r="133" spans="1:10" x14ac:dyDescent="0.2">
      <c r="A133" t="s">
        <v>148</v>
      </c>
      <c r="B133">
        <v>50</v>
      </c>
      <c r="C133" s="1">
        <v>0</v>
      </c>
      <c r="D133" s="1">
        <v>0</v>
      </c>
      <c r="E133" t="s">
        <v>11</v>
      </c>
      <c r="F133">
        <v>6</v>
      </c>
      <c r="H133" s="4">
        <f t="shared" si="4"/>
        <v>0</v>
      </c>
      <c r="J133" s="4">
        <f t="shared" si="5"/>
        <v>0</v>
      </c>
    </row>
    <row r="134" spans="1:10" x14ac:dyDescent="0.2">
      <c r="A134" t="s">
        <v>115</v>
      </c>
      <c r="B134">
        <v>0</v>
      </c>
      <c r="C134" s="1">
        <v>0</v>
      </c>
      <c r="D134" s="1">
        <v>0</v>
      </c>
      <c r="E134" t="s">
        <v>89</v>
      </c>
      <c r="H134" s="4">
        <f t="shared" si="4"/>
        <v>0</v>
      </c>
      <c r="J134" s="4">
        <f t="shared" si="5"/>
        <v>0</v>
      </c>
    </row>
    <row r="135" spans="1:10" x14ac:dyDescent="0.2">
      <c r="A135" t="s">
        <v>116</v>
      </c>
      <c r="B135">
        <v>0</v>
      </c>
      <c r="C135" s="1">
        <v>0</v>
      </c>
      <c r="D135" s="1">
        <v>0</v>
      </c>
      <c r="E135" t="s">
        <v>89</v>
      </c>
      <c r="H135" s="4">
        <f t="shared" si="4"/>
        <v>0</v>
      </c>
      <c r="J135" s="4">
        <f t="shared" si="5"/>
        <v>0</v>
      </c>
    </row>
    <row r="136" spans="1:10" x14ac:dyDescent="0.2">
      <c r="A136" t="s">
        <v>123</v>
      </c>
      <c r="B136">
        <v>0</v>
      </c>
      <c r="C136" s="1">
        <v>0</v>
      </c>
      <c r="D136" s="1">
        <v>-1</v>
      </c>
      <c r="E136" t="s">
        <v>89</v>
      </c>
      <c r="H136" s="4">
        <f t="shared" si="4"/>
        <v>0</v>
      </c>
      <c r="J136" s="4">
        <f t="shared" si="5"/>
        <v>0</v>
      </c>
    </row>
    <row r="137" spans="1:10" x14ac:dyDescent="0.2">
      <c r="A137" t="s">
        <v>139</v>
      </c>
      <c r="B137">
        <v>0</v>
      </c>
      <c r="C137" s="1">
        <v>0</v>
      </c>
      <c r="D137" s="1">
        <v>0</v>
      </c>
      <c r="E137" t="s">
        <v>89</v>
      </c>
      <c r="H137" s="4">
        <f t="shared" si="4"/>
        <v>0</v>
      </c>
      <c r="J137" s="4">
        <f t="shared" si="5"/>
        <v>0</v>
      </c>
    </row>
  </sheetData>
  <sortState xmlns:xlrd2="http://schemas.microsoft.com/office/spreadsheetml/2017/richdata2" ref="A2:I137">
    <sortCondition descending="1" ref="B1:B137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34031-F5F6-DE4A-A953-73E7E4554D62}">
  <dimension ref="A1:K22"/>
  <sheetViews>
    <sheetView workbookViewId="0">
      <selection activeCell="D4" sqref="D4"/>
    </sheetView>
  </sheetViews>
  <sheetFormatPr baseColWidth="10" defaultRowHeight="16" x14ac:dyDescent="0.2"/>
  <cols>
    <col min="1" max="1" width="52.6640625" bestFit="1" customWidth="1"/>
    <col min="2" max="2" width="25.6640625" bestFit="1" customWidth="1"/>
    <col min="3" max="3" width="23.33203125" bestFit="1" customWidth="1"/>
    <col min="4" max="4" width="33.5" bestFit="1" customWidth="1"/>
    <col min="5" max="5" width="13.5" bestFit="1" customWidth="1"/>
    <col min="6" max="6" width="14.6640625" bestFit="1" customWidth="1"/>
    <col min="7" max="7" width="32.33203125" bestFit="1" customWidth="1"/>
    <col min="8" max="9" width="30.1640625" bestFit="1" customWidth="1"/>
    <col min="10" max="11" width="30.83203125" bestFit="1" customWidth="1"/>
  </cols>
  <sheetData>
    <row r="1" spans="1:11" ht="47" x14ac:dyDescent="0.55000000000000004">
      <c r="A1" s="12" t="s">
        <v>149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s="11" customFormat="1" ht="47" x14ac:dyDescent="0.55000000000000004"/>
    <row r="3" spans="1:11" ht="22" x14ac:dyDescent="0.3">
      <c r="A3" s="6" t="s">
        <v>0</v>
      </c>
      <c r="B3" s="6" t="s">
        <v>1</v>
      </c>
      <c r="C3" s="6" t="s">
        <v>2</v>
      </c>
      <c r="D3" s="6" t="s">
        <v>150</v>
      </c>
      <c r="E3" s="6" t="s">
        <v>3</v>
      </c>
      <c r="F3" s="6" t="s">
        <v>4</v>
      </c>
      <c r="G3" s="6" t="s">
        <v>5</v>
      </c>
      <c r="H3" s="6" t="s">
        <v>6</v>
      </c>
      <c r="I3" s="7" t="s">
        <v>6</v>
      </c>
      <c r="J3" s="6" t="s">
        <v>7</v>
      </c>
      <c r="K3" s="7" t="s">
        <v>7</v>
      </c>
    </row>
    <row r="4" spans="1:11" x14ac:dyDescent="0.2">
      <c r="A4" s="8" t="s">
        <v>64</v>
      </c>
      <c r="B4" s="8">
        <v>5000</v>
      </c>
      <c r="C4" s="9">
        <v>0</v>
      </c>
      <c r="D4" s="13">
        <f>VALUE(SUBSTITUTE(C4,"%",""))</f>
        <v>0</v>
      </c>
      <c r="E4" s="9">
        <v>0</v>
      </c>
      <c r="F4" s="8" t="s">
        <v>11</v>
      </c>
      <c r="G4" s="8">
        <v>13</v>
      </c>
      <c r="H4" s="8">
        <v>208.07</v>
      </c>
      <c r="I4" s="10">
        <f>H4*0.012</f>
        <v>2.4968400000000002</v>
      </c>
      <c r="J4" s="8">
        <v>1705.53</v>
      </c>
      <c r="K4" s="10">
        <f>J4*0.012</f>
        <v>20.466360000000002</v>
      </c>
    </row>
    <row r="5" spans="1:11" x14ac:dyDescent="0.2">
      <c r="A5" s="8" t="s">
        <v>68</v>
      </c>
      <c r="B5" s="8">
        <v>5000</v>
      </c>
      <c r="C5" s="9">
        <v>-0.9</v>
      </c>
      <c r="D5" s="13">
        <f t="shared" ref="D5:D22" si="0">VALUE(SUBSTITUTE(C5,"%",""))</f>
        <v>-0.9</v>
      </c>
      <c r="E5" s="9">
        <v>-0.9</v>
      </c>
      <c r="F5" s="8" t="s">
        <v>11</v>
      </c>
      <c r="G5" s="8">
        <v>17</v>
      </c>
      <c r="H5" s="8">
        <v>303.58</v>
      </c>
      <c r="I5" s="10">
        <f>H5*0.012</f>
        <v>3.64296</v>
      </c>
      <c r="J5" s="8">
        <v>1676.53</v>
      </c>
      <c r="K5" s="10">
        <f t="shared" ref="K5:K22" si="1">J5*0.012</f>
        <v>20.118359999999999</v>
      </c>
    </row>
    <row r="6" spans="1:11" x14ac:dyDescent="0.2">
      <c r="A6" s="8" t="s">
        <v>103</v>
      </c>
      <c r="B6" s="8">
        <v>5000</v>
      </c>
      <c r="C6" s="9">
        <v>0</v>
      </c>
      <c r="D6" s="13">
        <f t="shared" si="0"/>
        <v>0</v>
      </c>
      <c r="E6" s="9">
        <v>9</v>
      </c>
      <c r="F6" s="8" t="s">
        <v>11</v>
      </c>
      <c r="G6" s="8">
        <v>9</v>
      </c>
      <c r="H6" s="8">
        <v>345.37</v>
      </c>
      <c r="I6" s="10">
        <f>H6*0.012</f>
        <v>4.1444400000000003</v>
      </c>
      <c r="J6" s="8">
        <v>2338.27</v>
      </c>
      <c r="K6" s="10">
        <f t="shared" si="1"/>
        <v>28.059239999999999</v>
      </c>
    </row>
    <row r="7" spans="1:11" x14ac:dyDescent="0.2">
      <c r="A7" s="8" t="s">
        <v>12</v>
      </c>
      <c r="B7" s="8">
        <v>500</v>
      </c>
      <c r="C7" s="9">
        <v>0</v>
      </c>
      <c r="D7" s="13">
        <f t="shared" si="0"/>
        <v>0</v>
      </c>
      <c r="E7" s="9">
        <v>0</v>
      </c>
      <c r="F7" s="8" t="s">
        <v>11</v>
      </c>
      <c r="G7" s="8">
        <v>3</v>
      </c>
      <c r="H7" s="8">
        <v>921.91</v>
      </c>
      <c r="I7" s="10">
        <f>H7*0.012</f>
        <v>11.06292</v>
      </c>
      <c r="J7" s="8">
        <v>3675.41</v>
      </c>
      <c r="K7" s="10">
        <f t="shared" si="1"/>
        <v>44.10492</v>
      </c>
    </row>
    <row r="8" spans="1:11" x14ac:dyDescent="0.2">
      <c r="A8" s="8" t="s">
        <v>13</v>
      </c>
      <c r="B8" s="8">
        <v>500</v>
      </c>
      <c r="C8" s="9">
        <v>9</v>
      </c>
      <c r="D8" s="13">
        <f t="shared" si="0"/>
        <v>9</v>
      </c>
      <c r="E8" s="9">
        <v>9</v>
      </c>
      <c r="F8" s="8" t="s">
        <v>11</v>
      </c>
      <c r="G8" s="8">
        <v>7</v>
      </c>
      <c r="H8" s="8">
        <v>451.11</v>
      </c>
      <c r="I8" s="10">
        <f>H8*0.012</f>
        <v>5.4133200000000006</v>
      </c>
      <c r="J8" s="8">
        <v>2618.7199999999998</v>
      </c>
      <c r="K8" s="10">
        <f t="shared" si="1"/>
        <v>31.424639999999997</v>
      </c>
    </row>
    <row r="9" spans="1:11" x14ac:dyDescent="0.2">
      <c r="A9" s="8" t="s">
        <v>15</v>
      </c>
      <c r="B9" s="8">
        <v>500</v>
      </c>
      <c r="C9" s="9">
        <v>0</v>
      </c>
      <c r="D9" s="13">
        <f t="shared" si="0"/>
        <v>0</v>
      </c>
      <c r="E9" s="9">
        <v>0</v>
      </c>
      <c r="F9" s="8" t="s">
        <v>11</v>
      </c>
      <c r="G9" s="8">
        <v>22</v>
      </c>
      <c r="H9" s="8">
        <v>2754.18</v>
      </c>
      <c r="I9" s="10">
        <f>H9*0.012</f>
        <v>33.050159999999998</v>
      </c>
      <c r="J9" s="8">
        <v>7487.25</v>
      </c>
      <c r="K9" s="10">
        <f t="shared" si="1"/>
        <v>89.847000000000008</v>
      </c>
    </row>
    <row r="10" spans="1:11" x14ac:dyDescent="0.2">
      <c r="A10" s="8" t="s">
        <v>16</v>
      </c>
      <c r="B10" s="8">
        <v>500</v>
      </c>
      <c r="C10" s="9">
        <v>0</v>
      </c>
      <c r="D10" s="13">
        <f t="shared" si="0"/>
        <v>0</v>
      </c>
      <c r="E10" s="9">
        <v>0</v>
      </c>
      <c r="F10" s="8" t="s">
        <v>11</v>
      </c>
      <c r="G10" s="8">
        <v>3</v>
      </c>
      <c r="H10" s="8">
        <v>931.22</v>
      </c>
      <c r="I10" s="10">
        <f>H10*0.012</f>
        <v>11.17464</v>
      </c>
      <c r="J10" s="8">
        <v>5179.68</v>
      </c>
      <c r="K10" s="10">
        <f t="shared" si="1"/>
        <v>62.156160000000007</v>
      </c>
    </row>
    <row r="11" spans="1:11" x14ac:dyDescent="0.2">
      <c r="A11" s="8" t="s">
        <v>18</v>
      </c>
      <c r="B11" s="8">
        <v>500</v>
      </c>
      <c r="C11" s="9">
        <v>0</v>
      </c>
      <c r="D11" s="13">
        <f t="shared" si="0"/>
        <v>0</v>
      </c>
      <c r="E11" s="9">
        <v>9</v>
      </c>
      <c r="F11" s="8" t="s">
        <v>11</v>
      </c>
      <c r="G11" s="8">
        <v>6</v>
      </c>
      <c r="H11" s="8">
        <v>245.6</v>
      </c>
      <c r="I11" s="10">
        <f>H11*0.012</f>
        <v>2.9472</v>
      </c>
      <c r="J11" s="8">
        <v>1800.42</v>
      </c>
      <c r="K11" s="10">
        <f t="shared" si="1"/>
        <v>21.605040000000002</v>
      </c>
    </row>
    <row r="12" spans="1:11" x14ac:dyDescent="0.2">
      <c r="A12" s="8" t="s">
        <v>19</v>
      </c>
      <c r="B12" s="8">
        <v>500</v>
      </c>
      <c r="C12" s="9">
        <v>9</v>
      </c>
      <c r="D12" s="13">
        <f t="shared" si="0"/>
        <v>9</v>
      </c>
      <c r="E12" s="9">
        <v>9</v>
      </c>
      <c r="F12" s="8" t="s">
        <v>11</v>
      </c>
      <c r="G12" s="8">
        <v>7</v>
      </c>
      <c r="H12" s="8">
        <v>451.11</v>
      </c>
      <c r="I12" s="10">
        <f>H12*0.012</f>
        <v>5.4133200000000006</v>
      </c>
      <c r="J12" s="8">
        <v>2618.7199999999998</v>
      </c>
      <c r="K12" s="10">
        <f t="shared" si="1"/>
        <v>31.424639999999997</v>
      </c>
    </row>
    <row r="13" spans="1:11" x14ac:dyDescent="0.2">
      <c r="A13" s="8" t="s">
        <v>25</v>
      </c>
      <c r="B13" s="8">
        <v>500</v>
      </c>
      <c r="C13" s="9">
        <v>9</v>
      </c>
      <c r="D13" s="13">
        <f t="shared" si="0"/>
        <v>9</v>
      </c>
      <c r="E13" s="9">
        <v>9</v>
      </c>
      <c r="F13" s="8" t="s">
        <v>11</v>
      </c>
      <c r="G13" s="8">
        <v>7</v>
      </c>
      <c r="H13" s="8">
        <v>451.11</v>
      </c>
      <c r="I13" s="10">
        <f>H13*0.012</f>
        <v>5.4133200000000006</v>
      </c>
      <c r="J13" s="8">
        <v>2618.7199999999998</v>
      </c>
      <c r="K13" s="10">
        <f t="shared" si="1"/>
        <v>31.424639999999997</v>
      </c>
    </row>
    <row r="14" spans="1:11" x14ac:dyDescent="0.2">
      <c r="A14" s="8" t="s">
        <v>67</v>
      </c>
      <c r="B14" s="8">
        <v>500</v>
      </c>
      <c r="C14" s="9">
        <v>0</v>
      </c>
      <c r="D14" s="13">
        <f t="shared" si="0"/>
        <v>0</v>
      </c>
      <c r="E14" s="9">
        <v>0</v>
      </c>
      <c r="F14" s="8" t="s">
        <v>11</v>
      </c>
      <c r="G14" s="8">
        <v>14</v>
      </c>
      <c r="H14" s="8">
        <v>524.45000000000005</v>
      </c>
      <c r="I14" s="10">
        <f>H14*0.012</f>
        <v>6.293400000000001</v>
      </c>
      <c r="J14" s="8">
        <v>2013.37</v>
      </c>
      <c r="K14" s="10">
        <f t="shared" si="1"/>
        <v>24.160439999999998</v>
      </c>
    </row>
    <row r="15" spans="1:11" x14ac:dyDescent="0.2">
      <c r="A15" s="8" t="s">
        <v>75</v>
      </c>
      <c r="B15" s="8">
        <v>500</v>
      </c>
      <c r="C15" s="9">
        <v>0</v>
      </c>
      <c r="D15" s="13">
        <f t="shared" si="0"/>
        <v>0</v>
      </c>
      <c r="E15" s="9">
        <v>0</v>
      </c>
      <c r="F15" s="8" t="s">
        <v>11</v>
      </c>
      <c r="G15" s="8">
        <v>5</v>
      </c>
      <c r="H15" s="8">
        <v>263.5</v>
      </c>
      <c r="I15" s="10">
        <f>H15*0.012</f>
        <v>3.1619999999999999</v>
      </c>
      <c r="J15" s="8">
        <v>1372.09</v>
      </c>
      <c r="K15" s="10">
        <f t="shared" si="1"/>
        <v>16.46508</v>
      </c>
    </row>
    <row r="16" spans="1:11" x14ac:dyDescent="0.2">
      <c r="A16" s="8" t="s">
        <v>83</v>
      </c>
      <c r="B16" s="8">
        <v>500</v>
      </c>
      <c r="C16" s="9">
        <v>0</v>
      </c>
      <c r="D16" s="13">
        <f t="shared" si="0"/>
        <v>0</v>
      </c>
      <c r="E16" s="9">
        <v>0</v>
      </c>
      <c r="F16" s="8" t="s">
        <v>11</v>
      </c>
      <c r="G16" s="8">
        <v>5</v>
      </c>
      <c r="H16" s="8">
        <v>259.24</v>
      </c>
      <c r="I16" s="10">
        <f>H16*0.012</f>
        <v>3.1108800000000003</v>
      </c>
      <c r="J16" s="8">
        <v>660.89</v>
      </c>
      <c r="K16" s="10">
        <f t="shared" si="1"/>
        <v>7.9306799999999997</v>
      </c>
    </row>
    <row r="17" spans="1:11" x14ac:dyDescent="0.2">
      <c r="A17" s="8" t="s">
        <v>87</v>
      </c>
      <c r="B17" s="8">
        <v>500</v>
      </c>
      <c r="C17" s="9">
        <v>0</v>
      </c>
      <c r="D17" s="13">
        <f t="shared" si="0"/>
        <v>0</v>
      </c>
      <c r="E17" s="9">
        <v>0</v>
      </c>
      <c r="F17" s="8" t="s">
        <v>11</v>
      </c>
      <c r="G17" s="8">
        <v>8</v>
      </c>
      <c r="H17" s="8">
        <v>239.37</v>
      </c>
      <c r="I17" s="10">
        <f>H17*0.012</f>
        <v>2.8724400000000001</v>
      </c>
      <c r="J17" s="8">
        <v>849.11</v>
      </c>
      <c r="K17" s="10">
        <f t="shared" si="1"/>
        <v>10.18932</v>
      </c>
    </row>
    <row r="18" spans="1:11" x14ac:dyDescent="0.2">
      <c r="A18" s="8" t="s">
        <v>97</v>
      </c>
      <c r="B18" s="8">
        <v>500</v>
      </c>
      <c r="C18" s="9">
        <v>0</v>
      </c>
      <c r="D18" s="13">
        <f t="shared" si="0"/>
        <v>0</v>
      </c>
      <c r="E18" s="9">
        <v>0</v>
      </c>
      <c r="F18" s="8" t="s">
        <v>11</v>
      </c>
      <c r="G18" s="8">
        <v>16</v>
      </c>
      <c r="H18" s="8">
        <v>430.65</v>
      </c>
      <c r="I18" s="10">
        <f>H18*0.012</f>
        <v>5.1677999999999997</v>
      </c>
      <c r="J18" s="8">
        <v>1663.74</v>
      </c>
      <c r="K18" s="10">
        <f t="shared" si="1"/>
        <v>19.964880000000001</v>
      </c>
    </row>
    <row r="19" spans="1:11" x14ac:dyDescent="0.2">
      <c r="A19" s="8" t="s">
        <v>102</v>
      </c>
      <c r="B19" s="8">
        <v>500</v>
      </c>
      <c r="C19" s="9">
        <v>0</v>
      </c>
      <c r="D19" s="13">
        <f t="shared" si="0"/>
        <v>0</v>
      </c>
      <c r="E19" s="9">
        <v>0</v>
      </c>
      <c r="F19" s="8" t="s">
        <v>11</v>
      </c>
      <c r="G19" s="8">
        <v>11</v>
      </c>
      <c r="H19" s="8">
        <v>356.45</v>
      </c>
      <c r="I19" s="10">
        <f>H19*0.012</f>
        <v>4.2774000000000001</v>
      </c>
      <c r="J19" s="8">
        <v>1720.87</v>
      </c>
      <c r="K19" s="10">
        <f t="shared" si="1"/>
        <v>20.65044</v>
      </c>
    </row>
    <row r="20" spans="1:11" x14ac:dyDescent="0.2">
      <c r="A20" s="8" t="s">
        <v>112</v>
      </c>
      <c r="B20" s="8">
        <v>500</v>
      </c>
      <c r="C20" s="9">
        <v>0</v>
      </c>
      <c r="D20" s="13">
        <f t="shared" si="0"/>
        <v>0</v>
      </c>
      <c r="E20" s="9">
        <v>0</v>
      </c>
      <c r="F20" s="8" t="s">
        <v>11</v>
      </c>
      <c r="G20" s="8">
        <v>8</v>
      </c>
      <c r="H20" s="8">
        <v>573.94000000000005</v>
      </c>
      <c r="I20" s="10">
        <f>H20*0.012</f>
        <v>6.8872800000000005</v>
      </c>
      <c r="J20" s="8">
        <v>2357.04</v>
      </c>
      <c r="K20" s="10">
        <f t="shared" si="1"/>
        <v>28.284479999999999</v>
      </c>
    </row>
    <row r="21" spans="1:11" x14ac:dyDescent="0.2">
      <c r="A21" s="8" t="s">
        <v>8</v>
      </c>
      <c r="B21" s="8">
        <v>50</v>
      </c>
      <c r="C21" s="9">
        <v>0</v>
      </c>
      <c r="D21" s="13">
        <f t="shared" si="0"/>
        <v>0</v>
      </c>
      <c r="E21" s="9">
        <v>0</v>
      </c>
      <c r="F21" s="8" t="s">
        <v>9</v>
      </c>
      <c r="G21" s="8">
        <v>41</v>
      </c>
      <c r="H21" s="8">
        <v>961.06</v>
      </c>
      <c r="I21" s="10">
        <f>H21*0.012</f>
        <v>11.532719999999999</v>
      </c>
      <c r="J21" s="8">
        <v>7057.46</v>
      </c>
      <c r="K21" s="10">
        <f t="shared" si="1"/>
        <v>84.689520000000002</v>
      </c>
    </row>
    <row r="22" spans="1:11" x14ac:dyDescent="0.2">
      <c r="A22" s="8" t="s">
        <v>10</v>
      </c>
      <c r="B22" s="8">
        <v>50</v>
      </c>
      <c r="C22" s="9">
        <v>9</v>
      </c>
      <c r="D22" s="13">
        <f t="shared" si="0"/>
        <v>9</v>
      </c>
      <c r="E22" s="9">
        <v>9</v>
      </c>
      <c r="F22" s="8" t="s">
        <v>11</v>
      </c>
      <c r="G22" s="8">
        <v>14</v>
      </c>
      <c r="H22" s="8">
        <v>2792.47</v>
      </c>
      <c r="I22" s="10">
        <f>H22*0.012</f>
        <v>33.509639999999997</v>
      </c>
      <c r="J22" s="8">
        <v>6694.19</v>
      </c>
      <c r="K22" s="10">
        <f t="shared" si="1"/>
        <v>80.330280000000002</v>
      </c>
    </row>
  </sheetData>
  <mergeCells count="1">
    <mergeCell ref="A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E45F5-94DD-0448-A69F-981605D8D04D}">
  <dimension ref="A1:R20"/>
  <sheetViews>
    <sheetView workbookViewId="0">
      <selection activeCell="D2" sqref="D2"/>
    </sheetView>
  </sheetViews>
  <sheetFormatPr baseColWidth="10" defaultRowHeight="16" x14ac:dyDescent="0.2"/>
  <cols>
    <col min="1" max="1" width="52.6640625" bestFit="1" customWidth="1"/>
    <col min="2" max="2" width="25.6640625" bestFit="1" customWidth="1"/>
    <col min="3" max="3" width="23.33203125" bestFit="1" customWidth="1"/>
    <col min="4" max="4" width="33.5" bestFit="1" customWidth="1"/>
    <col min="5" max="5" width="16.33203125" bestFit="1" customWidth="1"/>
    <col min="6" max="6" width="27.33203125" bestFit="1" customWidth="1"/>
    <col min="7" max="18" width="12.1640625" bestFit="1" customWidth="1"/>
  </cols>
  <sheetData>
    <row r="1" spans="1:18" ht="22" x14ac:dyDescent="0.3">
      <c r="A1" s="6" t="s">
        <v>0</v>
      </c>
      <c r="B1" s="6" t="s">
        <v>1</v>
      </c>
      <c r="C1" s="6" t="s">
        <v>2</v>
      </c>
      <c r="D1" s="6" t="s">
        <v>150</v>
      </c>
      <c r="E1" s="6" t="s">
        <v>151</v>
      </c>
      <c r="F1" s="6" t="s">
        <v>152</v>
      </c>
      <c r="G1" s="14">
        <v>45413</v>
      </c>
      <c r="H1" s="14">
        <v>45444</v>
      </c>
      <c r="I1" s="14">
        <v>45474</v>
      </c>
      <c r="J1" s="14">
        <v>45505</v>
      </c>
      <c r="K1" s="14">
        <v>45536</v>
      </c>
      <c r="L1" s="14">
        <v>45566</v>
      </c>
      <c r="M1" s="14">
        <v>45597</v>
      </c>
      <c r="N1" s="14">
        <v>45627</v>
      </c>
      <c r="O1" s="14">
        <v>45658</v>
      </c>
      <c r="P1" s="14">
        <v>45689</v>
      </c>
      <c r="Q1" s="14">
        <v>45717</v>
      </c>
      <c r="R1" s="14">
        <v>45748</v>
      </c>
    </row>
    <row r="2" spans="1:18" x14ac:dyDescent="0.2">
      <c r="A2" t="str">
        <f>InputData!A4</f>
        <v>tools for agile development</v>
      </c>
      <c r="B2">
        <f>InputData!B4</f>
        <v>5000</v>
      </c>
      <c r="C2" s="1">
        <f>InputData!C4</f>
        <v>0</v>
      </c>
      <c r="D2" s="15">
        <f>InputData!D4</f>
        <v>0</v>
      </c>
      <c r="E2">
        <f>ROUND(B2/((9+3*(1+D2)))/12, 0)</f>
        <v>35</v>
      </c>
      <c r="F2">
        <f>E2*(1+D2)</f>
        <v>35</v>
      </c>
      <c r="G2">
        <f>ROUND(IF(COLUMN(G2)-COLUMN($G2)+1&lt;=9, $E2, $F2),0)</f>
        <v>35</v>
      </c>
      <c r="H2">
        <f t="shared" ref="H2:R17" si="0">ROUND(IF(COLUMN(H2)-COLUMN($G2)+1&lt;=9, $E2, $F2),0)</f>
        <v>35</v>
      </c>
      <c r="I2">
        <f t="shared" si="0"/>
        <v>35</v>
      </c>
      <c r="J2">
        <f t="shared" si="0"/>
        <v>35</v>
      </c>
      <c r="K2">
        <f t="shared" si="0"/>
        <v>35</v>
      </c>
      <c r="L2">
        <f t="shared" si="0"/>
        <v>35</v>
      </c>
      <c r="M2">
        <f t="shared" si="0"/>
        <v>35</v>
      </c>
      <c r="N2">
        <f t="shared" si="0"/>
        <v>35</v>
      </c>
      <c r="O2">
        <f t="shared" si="0"/>
        <v>35</v>
      </c>
      <c r="P2">
        <f t="shared" si="0"/>
        <v>35</v>
      </c>
      <c r="Q2">
        <f t="shared" si="0"/>
        <v>35</v>
      </c>
      <c r="R2">
        <f t="shared" si="0"/>
        <v>35</v>
      </c>
    </row>
    <row r="3" spans="1:18" x14ac:dyDescent="0.2">
      <c r="A3" t="str">
        <f>InputData!A5</f>
        <v>agile development jira</v>
      </c>
      <c r="B3">
        <f>InputData!B5</f>
        <v>5000</v>
      </c>
      <c r="C3" s="1">
        <f>InputData!C5</f>
        <v>-0.9</v>
      </c>
      <c r="D3" s="15">
        <f>InputData!D5</f>
        <v>-0.9</v>
      </c>
      <c r="E3">
        <f t="shared" ref="E3:E20" si="1">ROUND(B3/((9+3*(1+D3)))/12, 0)</f>
        <v>45</v>
      </c>
      <c r="F3">
        <f t="shared" ref="F3:F20" si="2">E3*(1+D3)</f>
        <v>4.4999999999999991</v>
      </c>
      <c r="G3">
        <f t="shared" ref="G3:R20" si="3">ROUND(IF(COLUMN(G3)-COLUMN($G3)+1&lt;=9, $E3, $F3),0)</f>
        <v>45</v>
      </c>
      <c r="H3">
        <f t="shared" si="0"/>
        <v>45</v>
      </c>
      <c r="I3">
        <f t="shared" si="0"/>
        <v>45</v>
      </c>
      <c r="J3">
        <f t="shared" si="0"/>
        <v>45</v>
      </c>
      <c r="K3">
        <f t="shared" si="0"/>
        <v>45</v>
      </c>
      <c r="L3">
        <f t="shared" si="0"/>
        <v>45</v>
      </c>
      <c r="M3">
        <f t="shared" si="0"/>
        <v>45</v>
      </c>
      <c r="N3">
        <f t="shared" si="0"/>
        <v>45</v>
      </c>
      <c r="O3">
        <f t="shared" si="0"/>
        <v>45</v>
      </c>
      <c r="P3">
        <f t="shared" si="0"/>
        <v>5</v>
      </c>
      <c r="Q3">
        <f t="shared" si="0"/>
        <v>5</v>
      </c>
      <c r="R3">
        <f t="shared" si="0"/>
        <v>5</v>
      </c>
    </row>
    <row r="4" spans="1:18" x14ac:dyDescent="0.2">
      <c r="A4" t="str">
        <f>InputData!A6</f>
        <v>agile development project management software</v>
      </c>
      <c r="B4">
        <f>InputData!B6</f>
        <v>5000</v>
      </c>
      <c r="C4" s="1">
        <f>InputData!C6</f>
        <v>0</v>
      </c>
      <c r="D4" s="15">
        <f>InputData!D6</f>
        <v>0</v>
      </c>
      <c r="E4">
        <f t="shared" si="1"/>
        <v>35</v>
      </c>
      <c r="F4">
        <f t="shared" si="2"/>
        <v>35</v>
      </c>
      <c r="G4">
        <f t="shared" si="3"/>
        <v>35</v>
      </c>
      <c r="H4">
        <f t="shared" si="0"/>
        <v>35</v>
      </c>
      <c r="I4">
        <f t="shared" si="0"/>
        <v>35</v>
      </c>
      <c r="J4">
        <f t="shared" si="0"/>
        <v>35</v>
      </c>
      <c r="K4">
        <f t="shared" si="0"/>
        <v>35</v>
      </c>
      <c r="L4">
        <f t="shared" si="0"/>
        <v>35</v>
      </c>
      <c r="M4">
        <f t="shared" si="0"/>
        <v>35</v>
      </c>
      <c r="N4">
        <f t="shared" si="0"/>
        <v>35</v>
      </c>
      <c r="O4">
        <f t="shared" si="0"/>
        <v>35</v>
      </c>
      <c r="P4">
        <f t="shared" si="0"/>
        <v>35</v>
      </c>
      <c r="Q4">
        <f t="shared" si="0"/>
        <v>35</v>
      </c>
      <c r="R4">
        <f t="shared" si="0"/>
        <v>35</v>
      </c>
    </row>
    <row r="5" spans="1:18" x14ac:dyDescent="0.2">
      <c r="A5" t="str">
        <f>InputData!A7</f>
        <v>project management software for consultants</v>
      </c>
      <c r="B5">
        <f>InputData!B7</f>
        <v>500</v>
      </c>
      <c r="C5" s="1">
        <f>InputData!C7</f>
        <v>0</v>
      </c>
      <c r="D5" s="15">
        <f>InputData!D7</f>
        <v>0</v>
      </c>
      <c r="E5">
        <f t="shared" si="1"/>
        <v>3</v>
      </c>
      <c r="F5">
        <f t="shared" si="2"/>
        <v>3</v>
      </c>
      <c r="G5">
        <f t="shared" si="3"/>
        <v>3</v>
      </c>
      <c r="H5">
        <f t="shared" si="0"/>
        <v>3</v>
      </c>
      <c r="I5">
        <f t="shared" si="0"/>
        <v>3</v>
      </c>
      <c r="J5">
        <f t="shared" si="0"/>
        <v>3</v>
      </c>
      <c r="K5">
        <f t="shared" si="0"/>
        <v>3</v>
      </c>
      <c r="L5">
        <f t="shared" si="0"/>
        <v>3</v>
      </c>
      <c r="M5">
        <f t="shared" si="0"/>
        <v>3</v>
      </c>
      <c r="N5">
        <f t="shared" si="0"/>
        <v>3</v>
      </c>
      <c r="O5">
        <f t="shared" si="0"/>
        <v>3</v>
      </c>
      <c r="P5">
        <f t="shared" si="0"/>
        <v>3</v>
      </c>
      <c r="Q5">
        <f t="shared" si="0"/>
        <v>3</v>
      </c>
      <c r="R5">
        <f t="shared" si="0"/>
        <v>3</v>
      </c>
    </row>
    <row r="6" spans="1:18" x14ac:dyDescent="0.2">
      <c r="A6" t="str">
        <f>InputData!A8</f>
        <v>software development project management</v>
      </c>
      <c r="B6">
        <f>InputData!B8</f>
        <v>500</v>
      </c>
      <c r="C6" s="1">
        <f>InputData!C8</f>
        <v>9</v>
      </c>
      <c r="D6" s="15">
        <f>InputData!D8</f>
        <v>9</v>
      </c>
      <c r="E6">
        <f t="shared" si="1"/>
        <v>1</v>
      </c>
      <c r="F6">
        <f t="shared" si="2"/>
        <v>10</v>
      </c>
      <c r="G6">
        <f t="shared" si="3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10</v>
      </c>
      <c r="Q6">
        <f t="shared" si="0"/>
        <v>10</v>
      </c>
      <c r="R6">
        <f t="shared" si="0"/>
        <v>10</v>
      </c>
    </row>
    <row r="7" spans="1:18" x14ac:dyDescent="0.2">
      <c r="A7" t="str">
        <f>InputData!A9</f>
        <v>best project management software for real estate development</v>
      </c>
      <c r="B7">
        <f>InputData!B9</f>
        <v>500</v>
      </c>
      <c r="C7" s="1">
        <f>InputData!C9</f>
        <v>0</v>
      </c>
      <c r="D7" s="15">
        <f>InputData!D9</f>
        <v>0</v>
      </c>
      <c r="E7">
        <f t="shared" si="1"/>
        <v>3</v>
      </c>
      <c r="F7">
        <f t="shared" si="2"/>
        <v>3</v>
      </c>
      <c r="G7">
        <f t="shared" si="3"/>
        <v>3</v>
      </c>
      <c r="H7">
        <f t="shared" si="0"/>
        <v>3</v>
      </c>
      <c r="I7">
        <f t="shared" si="0"/>
        <v>3</v>
      </c>
      <c r="J7">
        <f t="shared" si="0"/>
        <v>3</v>
      </c>
      <c r="K7">
        <f t="shared" si="0"/>
        <v>3</v>
      </c>
      <c r="L7">
        <f t="shared" si="0"/>
        <v>3</v>
      </c>
      <c r="M7">
        <f t="shared" si="0"/>
        <v>3</v>
      </c>
      <c r="N7">
        <f t="shared" si="0"/>
        <v>3</v>
      </c>
      <c r="O7">
        <f t="shared" si="0"/>
        <v>3</v>
      </c>
      <c r="P7">
        <f t="shared" si="0"/>
        <v>3</v>
      </c>
      <c r="Q7">
        <f t="shared" si="0"/>
        <v>3</v>
      </c>
      <c r="R7">
        <f t="shared" si="0"/>
        <v>3</v>
      </c>
    </row>
    <row r="8" spans="1:18" x14ac:dyDescent="0.2">
      <c r="A8" t="str">
        <f>InputData!A10</f>
        <v>software development project management tools</v>
      </c>
      <c r="B8">
        <f>InputData!B10</f>
        <v>500</v>
      </c>
      <c r="C8" s="1">
        <f>InputData!C10</f>
        <v>0</v>
      </c>
      <c r="D8" s="15">
        <f>InputData!D10</f>
        <v>0</v>
      </c>
      <c r="E8">
        <f t="shared" si="1"/>
        <v>3</v>
      </c>
      <c r="F8">
        <f t="shared" si="2"/>
        <v>3</v>
      </c>
      <c r="G8">
        <f t="shared" si="3"/>
        <v>3</v>
      </c>
      <c r="H8">
        <f t="shared" si="0"/>
        <v>3</v>
      </c>
      <c r="I8">
        <f t="shared" si="0"/>
        <v>3</v>
      </c>
      <c r="J8">
        <f t="shared" si="0"/>
        <v>3</v>
      </c>
      <c r="K8">
        <f t="shared" si="0"/>
        <v>3</v>
      </c>
      <c r="L8">
        <f t="shared" si="0"/>
        <v>3</v>
      </c>
      <c r="M8">
        <f t="shared" si="0"/>
        <v>3</v>
      </c>
      <c r="N8">
        <f t="shared" si="0"/>
        <v>3</v>
      </c>
      <c r="O8">
        <f t="shared" si="0"/>
        <v>3</v>
      </c>
      <c r="P8">
        <f t="shared" si="0"/>
        <v>3</v>
      </c>
      <c r="Q8">
        <f t="shared" si="0"/>
        <v>3</v>
      </c>
      <c r="R8">
        <f t="shared" si="0"/>
        <v>3</v>
      </c>
    </row>
    <row r="9" spans="1:18" x14ac:dyDescent="0.2">
      <c r="A9" t="str">
        <f>InputData!A11</f>
        <v>agile scrum tools</v>
      </c>
      <c r="B9">
        <f>InputData!B11</f>
        <v>500</v>
      </c>
      <c r="C9" s="1">
        <f>InputData!C11</f>
        <v>0</v>
      </c>
      <c r="D9" s="15">
        <f>InputData!D11</f>
        <v>0</v>
      </c>
      <c r="E9">
        <f t="shared" si="1"/>
        <v>3</v>
      </c>
      <c r="F9">
        <f t="shared" si="2"/>
        <v>3</v>
      </c>
      <c r="G9">
        <f t="shared" si="3"/>
        <v>3</v>
      </c>
      <c r="H9">
        <f t="shared" si="0"/>
        <v>3</v>
      </c>
      <c r="I9">
        <f t="shared" si="0"/>
        <v>3</v>
      </c>
      <c r="J9">
        <f t="shared" si="0"/>
        <v>3</v>
      </c>
      <c r="K9">
        <f t="shared" si="0"/>
        <v>3</v>
      </c>
      <c r="L9">
        <f t="shared" si="0"/>
        <v>3</v>
      </c>
      <c r="M9">
        <f t="shared" si="0"/>
        <v>3</v>
      </c>
      <c r="N9">
        <f t="shared" si="0"/>
        <v>3</v>
      </c>
      <c r="O9">
        <f t="shared" si="0"/>
        <v>3</v>
      </c>
      <c r="P9">
        <f t="shared" si="0"/>
        <v>3</v>
      </c>
      <c r="Q9">
        <f t="shared" si="0"/>
        <v>3</v>
      </c>
      <c r="R9">
        <f t="shared" si="0"/>
        <v>3</v>
      </c>
    </row>
    <row r="10" spans="1:18" x14ac:dyDescent="0.2">
      <c r="A10" t="str">
        <f>InputData!A12</f>
        <v>development project management software</v>
      </c>
      <c r="B10">
        <f>InputData!B12</f>
        <v>500</v>
      </c>
      <c r="C10" s="1">
        <f>InputData!C12</f>
        <v>9</v>
      </c>
      <c r="D10" s="15">
        <f>InputData!D12</f>
        <v>9</v>
      </c>
      <c r="E10">
        <f t="shared" si="1"/>
        <v>1</v>
      </c>
      <c r="F10">
        <f t="shared" si="2"/>
        <v>10</v>
      </c>
      <c r="G10">
        <f t="shared" si="3"/>
        <v>1</v>
      </c>
      <c r="H10">
        <f t="shared" si="0"/>
        <v>1</v>
      </c>
      <c r="I10">
        <f t="shared" si="0"/>
        <v>1</v>
      </c>
      <c r="J10">
        <f t="shared" si="0"/>
        <v>1</v>
      </c>
      <c r="K10">
        <f t="shared" si="0"/>
        <v>1</v>
      </c>
      <c r="L10">
        <f t="shared" si="0"/>
        <v>1</v>
      </c>
      <c r="M10">
        <f t="shared" si="0"/>
        <v>1</v>
      </c>
      <c r="N10">
        <f t="shared" si="0"/>
        <v>1</v>
      </c>
      <c r="O10">
        <f t="shared" si="0"/>
        <v>1</v>
      </c>
      <c r="P10">
        <f t="shared" si="0"/>
        <v>10</v>
      </c>
      <c r="Q10">
        <f t="shared" si="0"/>
        <v>10</v>
      </c>
      <c r="R10">
        <f t="shared" si="0"/>
        <v>10</v>
      </c>
    </row>
    <row r="11" spans="1:18" x14ac:dyDescent="0.2">
      <c r="A11" t="str">
        <f>InputData!A13</f>
        <v>software development project management software</v>
      </c>
      <c r="B11">
        <f>InputData!B13</f>
        <v>500</v>
      </c>
      <c r="C11" s="1">
        <f>InputData!C13</f>
        <v>9</v>
      </c>
      <c r="D11" s="15">
        <f>InputData!D13</f>
        <v>9</v>
      </c>
      <c r="E11">
        <f t="shared" si="1"/>
        <v>1</v>
      </c>
      <c r="F11">
        <f t="shared" si="2"/>
        <v>10</v>
      </c>
      <c r="G11">
        <f t="shared" si="3"/>
        <v>1</v>
      </c>
      <c r="H11">
        <f t="shared" si="0"/>
        <v>1</v>
      </c>
      <c r="I11">
        <f t="shared" si="0"/>
        <v>1</v>
      </c>
      <c r="J11">
        <f t="shared" si="0"/>
        <v>1</v>
      </c>
      <c r="K11">
        <f t="shared" si="0"/>
        <v>1</v>
      </c>
      <c r="L11">
        <f t="shared" si="0"/>
        <v>1</v>
      </c>
      <c r="M11">
        <f t="shared" si="0"/>
        <v>1</v>
      </c>
      <c r="N11">
        <f t="shared" si="0"/>
        <v>1</v>
      </c>
      <c r="O11">
        <f t="shared" si="0"/>
        <v>1</v>
      </c>
      <c r="P11">
        <f t="shared" si="0"/>
        <v>10</v>
      </c>
      <c r="Q11">
        <f t="shared" si="0"/>
        <v>10</v>
      </c>
      <c r="R11">
        <f t="shared" si="0"/>
        <v>10</v>
      </c>
    </row>
    <row r="12" spans="1:18" x14ac:dyDescent="0.2">
      <c r="A12" t="str">
        <f>InputData!A14</f>
        <v>development gantt chart</v>
      </c>
      <c r="B12">
        <f>InputData!B14</f>
        <v>500</v>
      </c>
      <c r="C12" s="1">
        <f>InputData!C14</f>
        <v>0</v>
      </c>
      <c r="D12" s="15">
        <f>InputData!D14</f>
        <v>0</v>
      </c>
      <c r="E12">
        <f t="shared" si="1"/>
        <v>3</v>
      </c>
      <c r="F12">
        <f t="shared" si="2"/>
        <v>3</v>
      </c>
      <c r="G12">
        <f t="shared" si="3"/>
        <v>3</v>
      </c>
      <c r="H12">
        <f t="shared" si="0"/>
        <v>3</v>
      </c>
      <c r="I12">
        <f t="shared" si="0"/>
        <v>3</v>
      </c>
      <c r="J12">
        <f t="shared" si="0"/>
        <v>3</v>
      </c>
      <c r="K12">
        <f t="shared" si="0"/>
        <v>3</v>
      </c>
      <c r="L12">
        <f t="shared" si="0"/>
        <v>3</v>
      </c>
      <c r="M12">
        <f t="shared" si="0"/>
        <v>3</v>
      </c>
      <c r="N12">
        <f t="shared" si="0"/>
        <v>3</v>
      </c>
      <c r="O12">
        <f t="shared" si="0"/>
        <v>3</v>
      </c>
      <c r="P12">
        <f t="shared" si="0"/>
        <v>3</v>
      </c>
      <c r="Q12">
        <f t="shared" si="0"/>
        <v>3</v>
      </c>
      <c r="R12">
        <f t="shared" si="0"/>
        <v>3</v>
      </c>
    </row>
    <row r="13" spans="1:18" x14ac:dyDescent="0.2">
      <c r="A13" t="str">
        <f>InputData!A15</f>
        <v>project management and software development</v>
      </c>
      <c r="B13">
        <f>InputData!B15</f>
        <v>500</v>
      </c>
      <c r="C13" s="1">
        <f>InputData!C15</f>
        <v>0</v>
      </c>
      <c r="D13" s="15">
        <f>InputData!D15</f>
        <v>0</v>
      </c>
      <c r="E13">
        <f t="shared" si="1"/>
        <v>3</v>
      </c>
      <c r="F13">
        <f t="shared" si="2"/>
        <v>3</v>
      </c>
      <c r="G13">
        <f t="shared" si="3"/>
        <v>3</v>
      </c>
      <c r="H13">
        <f t="shared" si="0"/>
        <v>3</v>
      </c>
      <c r="I13">
        <f t="shared" si="0"/>
        <v>3</v>
      </c>
      <c r="J13">
        <f t="shared" si="0"/>
        <v>3</v>
      </c>
      <c r="K13">
        <f t="shared" si="0"/>
        <v>3</v>
      </c>
      <c r="L13">
        <f t="shared" si="0"/>
        <v>3</v>
      </c>
      <c r="M13">
        <f t="shared" si="0"/>
        <v>3</v>
      </c>
      <c r="N13">
        <f t="shared" si="0"/>
        <v>3</v>
      </c>
      <c r="O13">
        <f t="shared" si="0"/>
        <v>3</v>
      </c>
      <c r="P13">
        <f t="shared" si="0"/>
        <v>3</v>
      </c>
      <c r="Q13">
        <f t="shared" si="0"/>
        <v>3</v>
      </c>
      <c r="R13">
        <f t="shared" si="0"/>
        <v>3</v>
      </c>
    </row>
    <row r="14" spans="1:18" x14ac:dyDescent="0.2">
      <c r="A14" t="str">
        <f>InputData!A16</f>
        <v>software project development</v>
      </c>
      <c r="B14">
        <f>InputData!B16</f>
        <v>500</v>
      </c>
      <c r="C14" s="1">
        <f>InputData!C16</f>
        <v>0</v>
      </c>
      <c r="D14" s="15">
        <f>InputData!D16</f>
        <v>0</v>
      </c>
      <c r="E14">
        <f t="shared" si="1"/>
        <v>3</v>
      </c>
      <c r="F14">
        <f t="shared" si="2"/>
        <v>3</v>
      </c>
      <c r="G14">
        <f t="shared" si="3"/>
        <v>3</v>
      </c>
      <c r="H14">
        <f t="shared" si="0"/>
        <v>3</v>
      </c>
      <c r="I14">
        <f t="shared" si="0"/>
        <v>3</v>
      </c>
      <c r="J14">
        <f t="shared" si="0"/>
        <v>3</v>
      </c>
      <c r="K14">
        <f t="shared" si="0"/>
        <v>3</v>
      </c>
      <c r="L14">
        <f t="shared" si="0"/>
        <v>3</v>
      </c>
      <c r="M14">
        <f t="shared" si="0"/>
        <v>3</v>
      </c>
      <c r="N14">
        <f t="shared" si="0"/>
        <v>3</v>
      </c>
      <c r="O14">
        <f t="shared" si="0"/>
        <v>3</v>
      </c>
      <c r="P14">
        <f t="shared" si="0"/>
        <v>3</v>
      </c>
      <c r="Q14">
        <f t="shared" si="0"/>
        <v>3</v>
      </c>
      <c r="R14">
        <f t="shared" si="0"/>
        <v>3</v>
      </c>
    </row>
    <row r="15" spans="1:18" x14ac:dyDescent="0.2">
      <c r="A15" t="str">
        <f>InputData!A17</f>
        <v>agile methodology project plan</v>
      </c>
      <c r="B15">
        <f>InputData!B17</f>
        <v>500</v>
      </c>
      <c r="C15" s="1">
        <f>InputData!C17</f>
        <v>0</v>
      </c>
      <c r="D15" s="15">
        <f>InputData!D17</f>
        <v>0</v>
      </c>
      <c r="E15">
        <f t="shared" si="1"/>
        <v>3</v>
      </c>
      <c r="F15">
        <f t="shared" si="2"/>
        <v>3</v>
      </c>
      <c r="G15">
        <f t="shared" si="3"/>
        <v>3</v>
      </c>
      <c r="H15">
        <f t="shared" si="0"/>
        <v>3</v>
      </c>
      <c r="I15">
        <f t="shared" si="0"/>
        <v>3</v>
      </c>
      <c r="J15">
        <f t="shared" si="0"/>
        <v>3</v>
      </c>
      <c r="K15">
        <f t="shared" si="0"/>
        <v>3</v>
      </c>
      <c r="L15">
        <f t="shared" si="0"/>
        <v>3</v>
      </c>
      <c r="M15">
        <f t="shared" si="0"/>
        <v>3</v>
      </c>
      <c r="N15">
        <f t="shared" si="0"/>
        <v>3</v>
      </c>
      <c r="O15">
        <f t="shared" si="0"/>
        <v>3</v>
      </c>
      <c r="P15">
        <f t="shared" si="0"/>
        <v>3</v>
      </c>
      <c r="Q15">
        <f t="shared" si="0"/>
        <v>3</v>
      </c>
      <c r="R15">
        <f t="shared" si="0"/>
        <v>3</v>
      </c>
    </row>
    <row r="16" spans="1:18" x14ac:dyDescent="0.2">
      <c r="A16" t="str">
        <f>InputData!A18</f>
        <v>free agile development tools</v>
      </c>
      <c r="B16">
        <f>InputData!B18</f>
        <v>500</v>
      </c>
      <c r="C16" s="1">
        <f>InputData!C18</f>
        <v>0</v>
      </c>
      <c r="D16" s="15">
        <f>InputData!D18</f>
        <v>0</v>
      </c>
      <c r="E16">
        <f t="shared" si="1"/>
        <v>3</v>
      </c>
      <c r="F16">
        <f t="shared" si="2"/>
        <v>3</v>
      </c>
      <c r="G16">
        <f t="shared" si="3"/>
        <v>3</v>
      </c>
      <c r="H16">
        <f t="shared" si="0"/>
        <v>3</v>
      </c>
      <c r="I16">
        <f t="shared" si="0"/>
        <v>3</v>
      </c>
      <c r="J16">
        <f t="shared" si="0"/>
        <v>3</v>
      </c>
      <c r="K16">
        <f t="shared" si="0"/>
        <v>3</v>
      </c>
      <c r="L16">
        <f t="shared" si="0"/>
        <v>3</v>
      </c>
      <c r="M16">
        <f t="shared" si="0"/>
        <v>3</v>
      </c>
      <c r="N16">
        <f t="shared" si="0"/>
        <v>3</v>
      </c>
      <c r="O16">
        <f t="shared" si="0"/>
        <v>3</v>
      </c>
      <c r="P16">
        <f t="shared" si="0"/>
        <v>3</v>
      </c>
      <c r="Q16">
        <f t="shared" si="0"/>
        <v>3</v>
      </c>
      <c r="R16">
        <f t="shared" si="0"/>
        <v>3</v>
      </c>
    </row>
    <row r="17" spans="1:18" x14ac:dyDescent="0.2">
      <c r="A17" t="str">
        <f>InputData!A19</f>
        <v>agile development gantt chart</v>
      </c>
      <c r="B17">
        <f>InputData!B19</f>
        <v>500</v>
      </c>
      <c r="C17" s="1">
        <f>InputData!C19</f>
        <v>0</v>
      </c>
      <c r="D17" s="15">
        <f>InputData!D19</f>
        <v>0</v>
      </c>
      <c r="E17">
        <f t="shared" si="1"/>
        <v>3</v>
      </c>
      <c r="F17">
        <f t="shared" si="2"/>
        <v>3</v>
      </c>
      <c r="G17">
        <f t="shared" si="3"/>
        <v>3</v>
      </c>
      <c r="H17">
        <f t="shared" si="0"/>
        <v>3</v>
      </c>
      <c r="I17">
        <f t="shared" si="0"/>
        <v>3</v>
      </c>
      <c r="J17">
        <f t="shared" si="0"/>
        <v>3</v>
      </c>
      <c r="K17">
        <f t="shared" si="0"/>
        <v>3</v>
      </c>
      <c r="L17">
        <f t="shared" si="0"/>
        <v>3</v>
      </c>
      <c r="M17">
        <f t="shared" si="0"/>
        <v>3</v>
      </c>
      <c r="N17">
        <f t="shared" si="0"/>
        <v>3</v>
      </c>
      <c r="O17">
        <f t="shared" si="0"/>
        <v>3</v>
      </c>
      <c r="P17">
        <f t="shared" si="0"/>
        <v>3</v>
      </c>
      <c r="Q17">
        <f t="shared" si="0"/>
        <v>3</v>
      </c>
      <c r="R17">
        <f t="shared" si="0"/>
        <v>3</v>
      </c>
    </row>
    <row r="18" spans="1:18" x14ac:dyDescent="0.2">
      <c r="A18" t="str">
        <f>InputData!A20</f>
        <v>development jira</v>
      </c>
      <c r="B18">
        <f>InputData!B20</f>
        <v>500</v>
      </c>
      <c r="C18" s="1">
        <f>InputData!C20</f>
        <v>0</v>
      </c>
      <c r="D18" s="15">
        <f>InputData!D20</f>
        <v>0</v>
      </c>
      <c r="E18">
        <f t="shared" si="1"/>
        <v>3</v>
      </c>
      <c r="F18">
        <f t="shared" si="2"/>
        <v>3</v>
      </c>
      <c r="G18">
        <f t="shared" si="3"/>
        <v>3</v>
      </c>
      <c r="H18">
        <f t="shared" si="3"/>
        <v>3</v>
      </c>
      <c r="I18">
        <f t="shared" si="3"/>
        <v>3</v>
      </c>
      <c r="J18">
        <f t="shared" si="3"/>
        <v>3</v>
      </c>
      <c r="K18">
        <f t="shared" si="3"/>
        <v>3</v>
      </c>
      <c r="L18">
        <f t="shared" si="3"/>
        <v>3</v>
      </c>
      <c r="M18">
        <f t="shared" si="3"/>
        <v>3</v>
      </c>
      <c r="N18">
        <f t="shared" si="3"/>
        <v>3</v>
      </c>
      <c r="O18">
        <f t="shared" si="3"/>
        <v>3</v>
      </c>
      <c r="P18">
        <f t="shared" si="3"/>
        <v>3</v>
      </c>
      <c r="Q18">
        <f t="shared" si="3"/>
        <v>3</v>
      </c>
      <c r="R18">
        <f t="shared" si="3"/>
        <v>3</v>
      </c>
    </row>
    <row r="19" spans="1:18" x14ac:dyDescent="0.2">
      <c r="A19" t="str">
        <f>InputData!A21</f>
        <v>project management tool for developers</v>
      </c>
      <c r="B19">
        <f>InputData!B21</f>
        <v>50</v>
      </c>
      <c r="C19" s="1">
        <f>InputData!C21</f>
        <v>0</v>
      </c>
      <c r="D19" s="15">
        <f>InputData!D21</f>
        <v>0</v>
      </c>
      <c r="E19">
        <f t="shared" si="1"/>
        <v>0</v>
      </c>
      <c r="F19">
        <f t="shared" si="2"/>
        <v>0</v>
      </c>
      <c r="G19">
        <f t="shared" si="3"/>
        <v>0</v>
      </c>
      <c r="H19">
        <f t="shared" si="3"/>
        <v>0</v>
      </c>
      <c r="I19">
        <f t="shared" si="3"/>
        <v>0</v>
      </c>
      <c r="J19">
        <f t="shared" si="3"/>
        <v>0</v>
      </c>
      <c r="K19">
        <f t="shared" si="3"/>
        <v>0</v>
      </c>
      <c r="L19">
        <f t="shared" si="3"/>
        <v>0</v>
      </c>
      <c r="M19">
        <f t="shared" si="3"/>
        <v>0</v>
      </c>
      <c r="N19">
        <f t="shared" si="3"/>
        <v>0</v>
      </c>
      <c r="O19">
        <f t="shared" si="3"/>
        <v>0</v>
      </c>
      <c r="P19">
        <f t="shared" si="3"/>
        <v>0</v>
      </c>
      <c r="Q19">
        <f t="shared" si="3"/>
        <v>0</v>
      </c>
      <c r="R19">
        <f t="shared" si="3"/>
        <v>0</v>
      </c>
    </row>
    <row r="20" spans="1:18" x14ac:dyDescent="0.2">
      <c r="A20" t="str">
        <f>InputData!A22</f>
        <v>real estate development project management software</v>
      </c>
      <c r="B20">
        <f>InputData!B22</f>
        <v>50</v>
      </c>
      <c r="C20" s="1">
        <f>InputData!C22</f>
        <v>9</v>
      </c>
      <c r="D20" s="15">
        <f>InputData!D22</f>
        <v>9</v>
      </c>
      <c r="E20">
        <f t="shared" si="1"/>
        <v>0</v>
      </c>
      <c r="F20">
        <f t="shared" si="2"/>
        <v>0</v>
      </c>
      <c r="G20">
        <f t="shared" si="3"/>
        <v>0</v>
      </c>
      <c r="H20">
        <f t="shared" si="3"/>
        <v>0</v>
      </c>
      <c r="I20">
        <f t="shared" si="3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0</v>
      </c>
      <c r="N20">
        <f t="shared" si="3"/>
        <v>0</v>
      </c>
      <c r="O20">
        <f t="shared" si="3"/>
        <v>0</v>
      </c>
      <c r="P20">
        <f t="shared" si="3"/>
        <v>0</v>
      </c>
      <c r="Q20">
        <f t="shared" si="3"/>
        <v>0</v>
      </c>
      <c r="R20">
        <f t="shared" si="3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C2FAD-7169-C548-9EE3-ED83797C7DEF}">
  <dimension ref="A1"/>
  <sheetViews>
    <sheetView workbookViewId="0">
      <selection activeCell="D6" sqref="D6"/>
    </sheetView>
  </sheetViews>
  <sheetFormatPr baseColWidth="10" defaultRowHeight="16" x14ac:dyDescent="0.2"/>
  <sheetData>
    <row r="1" spans="1:1" x14ac:dyDescent="0.2">
      <c r="A1" t="s">
        <v>153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F3AD7-9169-3B46-8744-E8FFEC460F88}">
  <dimension ref="A1:AA21"/>
  <sheetViews>
    <sheetView workbookViewId="0">
      <selection activeCell="A2" sqref="A2:A21"/>
    </sheetView>
  </sheetViews>
  <sheetFormatPr baseColWidth="10" defaultRowHeight="16" x14ac:dyDescent="0.2"/>
  <cols>
    <col min="1" max="1" width="52.6640625" bestFit="1" customWidth="1"/>
    <col min="2" max="2" width="25.6640625" bestFit="1" customWidth="1"/>
    <col min="3" max="3" width="23.33203125" bestFit="1" customWidth="1"/>
    <col min="4" max="4" width="29" bestFit="1" customWidth="1"/>
    <col min="5" max="5" width="13.5" bestFit="1" customWidth="1"/>
    <col min="6" max="6" width="14.6640625" bestFit="1" customWidth="1"/>
    <col min="7" max="7" width="32.33203125" bestFit="1" customWidth="1"/>
    <col min="8" max="9" width="30.1640625" bestFit="1" customWidth="1"/>
    <col min="10" max="11" width="30.83203125" bestFit="1" customWidth="1"/>
    <col min="26" max="26" width="10" bestFit="1" customWidth="1"/>
  </cols>
  <sheetData>
    <row r="1" spans="1:27" ht="22" x14ac:dyDescent="0.3">
      <c r="A1" s="2" t="s">
        <v>0</v>
      </c>
      <c r="B1" s="2" t="s">
        <v>1</v>
      </c>
      <c r="C1" s="2" t="s">
        <v>2</v>
      </c>
      <c r="D1" s="2" t="s">
        <v>158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6</v>
      </c>
      <c r="J1" s="2" t="s">
        <v>7</v>
      </c>
      <c r="K1" s="3" t="s">
        <v>7</v>
      </c>
      <c r="Z1" t="s">
        <v>154</v>
      </c>
      <c r="AA1">
        <v>1.2E-2</v>
      </c>
    </row>
    <row r="2" spans="1:27" x14ac:dyDescent="0.2">
      <c r="A2" t="s">
        <v>64</v>
      </c>
      <c r="B2">
        <v>5000</v>
      </c>
      <c r="C2" s="1">
        <v>0</v>
      </c>
      <c r="D2" s="15">
        <f>VALUE(SUBSTITUTE(C2,"%",""))</f>
        <v>0</v>
      </c>
      <c r="E2" s="1">
        <v>0</v>
      </c>
      <c r="F2" t="s">
        <v>11</v>
      </c>
      <c r="G2">
        <v>13</v>
      </c>
      <c r="H2">
        <v>208.07</v>
      </c>
      <c r="I2" s="4">
        <f xml:space="preserve"> H2 * $AA$1</f>
        <v>2.4968400000000002</v>
      </c>
      <c r="J2">
        <v>1705.53</v>
      </c>
      <c r="K2" s="4">
        <f xml:space="preserve"> J2 * $AA$1</f>
        <v>20.466360000000002</v>
      </c>
    </row>
    <row r="3" spans="1:27" x14ac:dyDescent="0.2">
      <c r="A3" t="s">
        <v>68</v>
      </c>
      <c r="B3">
        <v>5000</v>
      </c>
      <c r="C3" s="1">
        <v>-0.9</v>
      </c>
      <c r="D3" s="15">
        <f t="shared" ref="D3:D21" si="0">VALUE(SUBSTITUTE(C3,"%",""))</f>
        <v>-0.9</v>
      </c>
      <c r="E3" s="1">
        <v>-0.9</v>
      </c>
      <c r="F3" t="s">
        <v>11</v>
      </c>
      <c r="G3">
        <v>17</v>
      </c>
      <c r="H3">
        <v>303.58</v>
      </c>
      <c r="I3" s="4">
        <f t="shared" ref="I3:I21" si="1" xml:space="preserve"> H3 * $AA$1</f>
        <v>3.64296</v>
      </c>
      <c r="J3">
        <v>1676.53</v>
      </c>
      <c r="K3" s="4">
        <f t="shared" ref="K3:K21" si="2" xml:space="preserve"> J3 * $AA$1</f>
        <v>20.118359999999999</v>
      </c>
    </row>
    <row r="4" spans="1:27" x14ac:dyDescent="0.2">
      <c r="A4" t="s">
        <v>103</v>
      </c>
      <c r="B4">
        <v>5000</v>
      </c>
      <c r="C4" s="1">
        <v>0</v>
      </c>
      <c r="D4" s="15">
        <f t="shared" si="0"/>
        <v>0</v>
      </c>
      <c r="E4" s="1">
        <v>9</v>
      </c>
      <c r="F4" t="s">
        <v>11</v>
      </c>
      <c r="G4">
        <v>9</v>
      </c>
      <c r="H4">
        <v>345.37</v>
      </c>
      <c r="I4" s="4">
        <f t="shared" si="1"/>
        <v>4.1444400000000003</v>
      </c>
      <c r="J4">
        <v>2338.27</v>
      </c>
      <c r="K4" s="4">
        <f t="shared" si="2"/>
        <v>28.059239999999999</v>
      </c>
    </row>
    <row r="5" spans="1:27" x14ac:dyDescent="0.2">
      <c r="A5" t="s">
        <v>12</v>
      </c>
      <c r="B5">
        <v>500</v>
      </c>
      <c r="C5" s="1">
        <v>0</v>
      </c>
      <c r="D5" s="15">
        <f t="shared" si="0"/>
        <v>0</v>
      </c>
      <c r="E5" s="1">
        <v>0</v>
      </c>
      <c r="F5" t="s">
        <v>11</v>
      </c>
      <c r="G5">
        <v>3</v>
      </c>
      <c r="H5">
        <v>921.91</v>
      </c>
      <c r="I5" s="4">
        <f t="shared" si="1"/>
        <v>11.06292</v>
      </c>
      <c r="J5">
        <v>3675.41</v>
      </c>
      <c r="K5" s="4">
        <f t="shared" si="2"/>
        <v>44.10492</v>
      </c>
    </row>
    <row r="6" spans="1:27" x14ac:dyDescent="0.2">
      <c r="A6" t="s">
        <v>13</v>
      </c>
      <c r="B6">
        <v>500</v>
      </c>
      <c r="C6" s="1">
        <v>9</v>
      </c>
      <c r="D6" s="15">
        <f t="shared" si="0"/>
        <v>9</v>
      </c>
      <c r="E6" s="1">
        <v>9</v>
      </c>
      <c r="F6" t="s">
        <v>11</v>
      </c>
      <c r="G6">
        <v>7</v>
      </c>
      <c r="H6">
        <v>451.11</v>
      </c>
      <c r="I6" s="4">
        <f t="shared" si="1"/>
        <v>5.4133200000000006</v>
      </c>
      <c r="J6">
        <v>2618.7199999999998</v>
      </c>
      <c r="K6" s="4">
        <f t="shared" si="2"/>
        <v>31.424639999999997</v>
      </c>
    </row>
    <row r="7" spans="1:27" x14ac:dyDescent="0.2">
      <c r="A7" t="s">
        <v>15</v>
      </c>
      <c r="B7">
        <v>500</v>
      </c>
      <c r="C7" s="1">
        <v>0</v>
      </c>
      <c r="D7" s="15">
        <f t="shared" si="0"/>
        <v>0</v>
      </c>
      <c r="E7" s="1">
        <v>0</v>
      </c>
      <c r="F7" t="s">
        <v>11</v>
      </c>
      <c r="G7">
        <v>22</v>
      </c>
      <c r="H7">
        <v>2754.18</v>
      </c>
      <c r="I7" s="4">
        <f t="shared" si="1"/>
        <v>33.050159999999998</v>
      </c>
      <c r="J7">
        <v>7487.25</v>
      </c>
      <c r="K7" s="4">
        <f t="shared" si="2"/>
        <v>89.847000000000008</v>
      </c>
    </row>
    <row r="8" spans="1:27" x14ac:dyDescent="0.2">
      <c r="A8" t="s">
        <v>16</v>
      </c>
      <c r="B8">
        <v>500</v>
      </c>
      <c r="C8" s="1">
        <v>0</v>
      </c>
      <c r="D8" s="15">
        <f t="shared" si="0"/>
        <v>0</v>
      </c>
      <c r="E8" s="1">
        <v>0</v>
      </c>
      <c r="F8" t="s">
        <v>11</v>
      </c>
      <c r="G8">
        <v>3</v>
      </c>
      <c r="H8">
        <v>931.22</v>
      </c>
      <c r="I8" s="4">
        <f t="shared" si="1"/>
        <v>11.17464</v>
      </c>
      <c r="J8">
        <v>5179.68</v>
      </c>
      <c r="K8" s="4">
        <f t="shared" si="2"/>
        <v>62.156160000000007</v>
      </c>
    </row>
    <row r="9" spans="1:27" x14ac:dyDescent="0.2">
      <c r="A9" t="s">
        <v>18</v>
      </c>
      <c r="B9">
        <v>500</v>
      </c>
      <c r="C9" s="1">
        <v>0</v>
      </c>
      <c r="D9" s="15">
        <f t="shared" si="0"/>
        <v>0</v>
      </c>
      <c r="E9" s="1">
        <v>9</v>
      </c>
      <c r="F9" t="s">
        <v>11</v>
      </c>
      <c r="G9">
        <v>6</v>
      </c>
      <c r="H9">
        <v>245.6</v>
      </c>
      <c r="I9" s="4">
        <f t="shared" si="1"/>
        <v>2.9472</v>
      </c>
      <c r="J9">
        <v>1800.42</v>
      </c>
      <c r="K9" s="4">
        <f t="shared" si="2"/>
        <v>21.605040000000002</v>
      </c>
    </row>
    <row r="10" spans="1:27" x14ac:dyDescent="0.2">
      <c r="A10" t="s">
        <v>19</v>
      </c>
      <c r="B10">
        <v>500</v>
      </c>
      <c r="C10" s="1">
        <v>9</v>
      </c>
      <c r="D10" s="15">
        <f t="shared" si="0"/>
        <v>9</v>
      </c>
      <c r="E10" s="1">
        <v>9</v>
      </c>
      <c r="F10" t="s">
        <v>11</v>
      </c>
      <c r="G10">
        <v>7</v>
      </c>
      <c r="H10">
        <v>451.11</v>
      </c>
      <c r="I10" s="4">
        <f t="shared" si="1"/>
        <v>5.4133200000000006</v>
      </c>
      <c r="J10">
        <v>2618.7199999999998</v>
      </c>
      <c r="K10" s="4">
        <f t="shared" si="2"/>
        <v>31.424639999999997</v>
      </c>
    </row>
    <row r="11" spans="1:27" x14ac:dyDescent="0.2">
      <c r="A11" t="s">
        <v>25</v>
      </c>
      <c r="B11">
        <v>500</v>
      </c>
      <c r="C11" s="1">
        <v>9</v>
      </c>
      <c r="D11" s="15">
        <f t="shared" si="0"/>
        <v>9</v>
      </c>
      <c r="E11" s="1">
        <v>9</v>
      </c>
      <c r="F11" t="s">
        <v>11</v>
      </c>
      <c r="G11">
        <v>7</v>
      </c>
      <c r="H11">
        <v>451.11</v>
      </c>
      <c r="I11" s="4">
        <f t="shared" si="1"/>
        <v>5.4133200000000006</v>
      </c>
      <c r="J11">
        <v>2618.7199999999998</v>
      </c>
      <c r="K11" s="4">
        <f t="shared" si="2"/>
        <v>31.424639999999997</v>
      </c>
    </row>
    <row r="12" spans="1:27" x14ac:dyDescent="0.2">
      <c r="A12" t="s">
        <v>67</v>
      </c>
      <c r="B12">
        <v>500</v>
      </c>
      <c r="C12" s="1">
        <v>0</v>
      </c>
      <c r="D12" s="15">
        <f t="shared" si="0"/>
        <v>0</v>
      </c>
      <c r="E12" s="1">
        <v>0</v>
      </c>
      <c r="F12" t="s">
        <v>11</v>
      </c>
      <c r="G12">
        <v>14</v>
      </c>
      <c r="H12">
        <v>524.45000000000005</v>
      </c>
      <c r="I12" s="4">
        <f t="shared" si="1"/>
        <v>6.293400000000001</v>
      </c>
      <c r="J12">
        <v>2013.37</v>
      </c>
      <c r="K12" s="4">
        <f t="shared" si="2"/>
        <v>24.160439999999998</v>
      </c>
    </row>
    <row r="13" spans="1:27" x14ac:dyDescent="0.2">
      <c r="A13" t="s">
        <v>75</v>
      </c>
      <c r="B13">
        <v>500</v>
      </c>
      <c r="C13" s="1">
        <v>0</v>
      </c>
      <c r="D13" s="15">
        <f t="shared" si="0"/>
        <v>0</v>
      </c>
      <c r="E13" s="1">
        <v>0</v>
      </c>
      <c r="F13" t="s">
        <v>11</v>
      </c>
      <c r="G13">
        <v>5</v>
      </c>
      <c r="H13">
        <v>263.5</v>
      </c>
      <c r="I13" s="4">
        <f t="shared" si="1"/>
        <v>3.1619999999999999</v>
      </c>
      <c r="J13">
        <v>1372.09</v>
      </c>
      <c r="K13" s="4">
        <f t="shared" si="2"/>
        <v>16.46508</v>
      </c>
    </row>
    <row r="14" spans="1:27" x14ac:dyDescent="0.2">
      <c r="A14" t="s">
        <v>83</v>
      </c>
      <c r="B14">
        <v>500</v>
      </c>
      <c r="C14" s="1">
        <v>0</v>
      </c>
      <c r="D14" s="15">
        <f t="shared" si="0"/>
        <v>0</v>
      </c>
      <c r="E14" s="1">
        <v>0</v>
      </c>
      <c r="F14" t="s">
        <v>11</v>
      </c>
      <c r="G14">
        <v>5</v>
      </c>
      <c r="H14">
        <v>259.24</v>
      </c>
      <c r="I14" s="4">
        <f t="shared" si="1"/>
        <v>3.1108800000000003</v>
      </c>
      <c r="J14">
        <v>660.89</v>
      </c>
      <c r="K14" s="4">
        <f t="shared" si="2"/>
        <v>7.9306799999999997</v>
      </c>
    </row>
    <row r="15" spans="1:27" x14ac:dyDescent="0.2">
      <c r="A15" t="s">
        <v>87</v>
      </c>
      <c r="B15">
        <v>500</v>
      </c>
      <c r="C15" s="1">
        <v>0</v>
      </c>
      <c r="D15" s="15">
        <f t="shared" si="0"/>
        <v>0</v>
      </c>
      <c r="E15" s="1">
        <v>0</v>
      </c>
      <c r="F15" t="s">
        <v>11</v>
      </c>
      <c r="G15">
        <v>8</v>
      </c>
      <c r="H15">
        <v>239.37</v>
      </c>
      <c r="I15" s="4">
        <f t="shared" si="1"/>
        <v>2.8724400000000001</v>
      </c>
      <c r="J15">
        <v>849.11</v>
      </c>
      <c r="K15" s="4">
        <f t="shared" si="2"/>
        <v>10.18932</v>
      </c>
    </row>
    <row r="16" spans="1:27" x14ac:dyDescent="0.2">
      <c r="A16" t="s">
        <v>97</v>
      </c>
      <c r="B16">
        <v>500</v>
      </c>
      <c r="C16" s="1">
        <v>0</v>
      </c>
      <c r="D16" s="15">
        <f t="shared" si="0"/>
        <v>0</v>
      </c>
      <c r="E16" s="1">
        <v>0</v>
      </c>
      <c r="F16" t="s">
        <v>11</v>
      </c>
      <c r="G16">
        <v>16</v>
      </c>
      <c r="H16">
        <v>430.65</v>
      </c>
      <c r="I16" s="4">
        <f t="shared" si="1"/>
        <v>5.1677999999999997</v>
      </c>
      <c r="J16">
        <v>1663.74</v>
      </c>
      <c r="K16" s="4">
        <f t="shared" si="2"/>
        <v>19.964880000000001</v>
      </c>
    </row>
    <row r="17" spans="1:11" x14ac:dyDescent="0.2">
      <c r="A17" t="s">
        <v>102</v>
      </c>
      <c r="B17">
        <v>500</v>
      </c>
      <c r="C17" s="1">
        <v>0</v>
      </c>
      <c r="D17" s="15">
        <f t="shared" si="0"/>
        <v>0</v>
      </c>
      <c r="E17" s="1">
        <v>0</v>
      </c>
      <c r="F17" t="s">
        <v>11</v>
      </c>
      <c r="G17">
        <v>11</v>
      </c>
      <c r="H17">
        <v>356.45</v>
      </c>
      <c r="I17" s="4">
        <f t="shared" si="1"/>
        <v>4.2774000000000001</v>
      </c>
      <c r="J17">
        <v>1720.87</v>
      </c>
      <c r="K17" s="4">
        <f t="shared" si="2"/>
        <v>20.65044</v>
      </c>
    </row>
    <row r="18" spans="1:11" x14ac:dyDescent="0.2">
      <c r="A18" t="s">
        <v>112</v>
      </c>
      <c r="B18">
        <v>500</v>
      </c>
      <c r="C18" s="1">
        <v>0</v>
      </c>
      <c r="D18" s="15">
        <f t="shared" si="0"/>
        <v>0</v>
      </c>
      <c r="E18" s="1">
        <v>0</v>
      </c>
      <c r="F18" t="s">
        <v>11</v>
      </c>
      <c r="G18">
        <v>8</v>
      </c>
      <c r="H18">
        <v>573.94000000000005</v>
      </c>
      <c r="I18" s="4">
        <f t="shared" si="1"/>
        <v>6.8872800000000005</v>
      </c>
      <c r="J18">
        <v>2357.04</v>
      </c>
      <c r="K18" s="4">
        <f t="shared" si="2"/>
        <v>28.284479999999999</v>
      </c>
    </row>
    <row r="19" spans="1:11" x14ac:dyDescent="0.2">
      <c r="A19" t="s">
        <v>8</v>
      </c>
      <c r="B19">
        <v>50</v>
      </c>
      <c r="C19" s="1">
        <v>0</v>
      </c>
      <c r="D19" s="15">
        <f t="shared" si="0"/>
        <v>0</v>
      </c>
      <c r="E19" s="1">
        <v>0</v>
      </c>
      <c r="F19" t="s">
        <v>9</v>
      </c>
      <c r="G19">
        <v>41</v>
      </c>
      <c r="H19">
        <v>961.06</v>
      </c>
      <c r="I19" s="4">
        <f t="shared" si="1"/>
        <v>11.532719999999999</v>
      </c>
      <c r="J19">
        <v>7057.46</v>
      </c>
      <c r="K19" s="4">
        <f t="shared" si="2"/>
        <v>84.689520000000002</v>
      </c>
    </row>
    <row r="20" spans="1:11" x14ac:dyDescent="0.2">
      <c r="A20" t="s">
        <v>10</v>
      </c>
      <c r="B20">
        <v>50</v>
      </c>
      <c r="C20" s="1">
        <v>9</v>
      </c>
      <c r="D20" s="15">
        <f t="shared" si="0"/>
        <v>9</v>
      </c>
      <c r="E20" s="1">
        <v>9</v>
      </c>
      <c r="F20" t="s">
        <v>11</v>
      </c>
      <c r="G20">
        <v>14</v>
      </c>
      <c r="H20">
        <v>2792.47</v>
      </c>
      <c r="I20" s="4">
        <f t="shared" si="1"/>
        <v>33.509639999999997</v>
      </c>
      <c r="J20">
        <v>6694.19</v>
      </c>
      <c r="K20" s="4">
        <f t="shared" si="2"/>
        <v>80.330280000000002</v>
      </c>
    </row>
    <row r="21" spans="1:11" x14ac:dyDescent="0.2">
      <c r="A21" t="s">
        <v>14</v>
      </c>
      <c r="B21">
        <v>50</v>
      </c>
      <c r="C21" s="1">
        <v>9</v>
      </c>
      <c r="D21" s="15">
        <f t="shared" si="0"/>
        <v>9</v>
      </c>
      <c r="E21" s="1">
        <v>9</v>
      </c>
      <c r="F21" t="s">
        <v>11</v>
      </c>
      <c r="G21">
        <v>23</v>
      </c>
      <c r="H21">
        <v>3580.75</v>
      </c>
      <c r="I21" s="4">
        <f t="shared" si="1"/>
        <v>42.969000000000001</v>
      </c>
      <c r="J21">
        <v>14923.34</v>
      </c>
      <c r="K21" s="4">
        <f t="shared" si="2"/>
        <v>179.08008000000001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0BCF6-7CA1-7F43-8EE1-43DC8FCEF5C5}">
  <dimension ref="A1:AI61"/>
  <sheetViews>
    <sheetView topLeftCell="D1" workbookViewId="0">
      <selection activeCell="A22" sqref="A22"/>
    </sheetView>
  </sheetViews>
  <sheetFormatPr baseColWidth="10" defaultRowHeight="16" x14ac:dyDescent="0.2"/>
  <cols>
    <col min="1" max="1" width="52.6640625" bestFit="1" customWidth="1"/>
    <col min="2" max="2" width="12.1640625" style="16" bestFit="1" customWidth="1"/>
    <col min="3" max="3" width="12.6640625" style="16" bestFit="1" customWidth="1"/>
    <col min="4" max="4" width="19" bestFit="1" customWidth="1"/>
    <col min="5" max="6" width="20.1640625" bestFit="1" customWidth="1"/>
    <col min="7" max="8" width="20.6640625" bestFit="1" customWidth="1"/>
    <col min="9" max="9" width="9.1640625" bestFit="1" customWidth="1"/>
    <col min="10" max="10" width="8.1640625" bestFit="1" customWidth="1"/>
    <col min="11" max="11" width="8" bestFit="1" customWidth="1"/>
    <col min="12" max="12" width="8.6640625" bestFit="1" customWidth="1"/>
    <col min="13" max="13" width="8.83203125" bestFit="1" customWidth="1"/>
    <col min="14" max="14" width="8.6640625" bestFit="1" customWidth="1"/>
    <col min="15" max="15" width="8.83203125" bestFit="1" customWidth="1"/>
    <col min="16" max="16" width="9" bestFit="1" customWidth="1"/>
    <col min="17" max="17" width="8.1640625" bestFit="1" customWidth="1"/>
    <col min="18" max="20" width="9" bestFit="1" customWidth="1"/>
    <col min="21" max="22" width="19.6640625" bestFit="1" customWidth="1"/>
    <col min="35" max="35" width="15.1640625" bestFit="1" customWidth="1"/>
  </cols>
  <sheetData>
    <row r="1" spans="1:35" ht="22" x14ac:dyDescent="0.3">
      <c r="I1" s="27" t="s">
        <v>163</v>
      </c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</row>
    <row r="2" spans="1:35" ht="22" x14ac:dyDescent="0.3">
      <c r="A2" s="21" t="s">
        <v>0</v>
      </c>
      <c r="B2" s="22" t="s">
        <v>155</v>
      </c>
      <c r="C2" s="22" t="s">
        <v>156</v>
      </c>
      <c r="D2" s="21" t="s">
        <v>157</v>
      </c>
      <c r="E2" s="21" t="s">
        <v>159</v>
      </c>
      <c r="F2" s="21" t="s">
        <v>160</v>
      </c>
      <c r="G2" s="21" t="s">
        <v>161</v>
      </c>
      <c r="H2" s="21" t="s">
        <v>162</v>
      </c>
      <c r="I2" s="23">
        <v>45413</v>
      </c>
      <c r="J2" s="23">
        <v>45444</v>
      </c>
      <c r="K2" s="23">
        <v>45474</v>
      </c>
      <c r="L2" s="23">
        <v>45505</v>
      </c>
      <c r="M2" s="23">
        <v>45536</v>
      </c>
      <c r="N2" s="23">
        <v>45566</v>
      </c>
      <c r="O2" s="23">
        <v>45597</v>
      </c>
      <c r="P2" s="23">
        <v>45627</v>
      </c>
      <c r="Q2" s="23">
        <v>45658</v>
      </c>
      <c r="R2" s="23">
        <v>45689</v>
      </c>
      <c r="S2" s="23">
        <v>45717</v>
      </c>
      <c r="T2" s="23">
        <v>45748</v>
      </c>
      <c r="U2" s="19" t="s">
        <v>166</v>
      </c>
      <c r="V2" s="19" t="s">
        <v>165</v>
      </c>
      <c r="W2" s="29">
        <v>45413</v>
      </c>
      <c r="X2" s="29">
        <v>45444</v>
      </c>
      <c r="Y2" s="29">
        <v>45474</v>
      </c>
      <c r="Z2" s="29">
        <v>45505</v>
      </c>
      <c r="AA2" s="29">
        <v>45536</v>
      </c>
      <c r="AB2" s="29">
        <v>45566</v>
      </c>
      <c r="AC2" s="29">
        <v>45597</v>
      </c>
      <c r="AD2" s="29">
        <v>45627</v>
      </c>
      <c r="AE2" s="29">
        <v>45658</v>
      </c>
      <c r="AF2" s="29">
        <v>45689</v>
      </c>
      <c r="AG2" s="29">
        <v>45717</v>
      </c>
      <c r="AH2" s="29">
        <v>45748</v>
      </c>
      <c r="AI2" s="20" t="s">
        <v>167</v>
      </c>
    </row>
    <row r="3" spans="1:35" x14ac:dyDescent="0.2">
      <c r="A3" s="8" t="s">
        <v>64</v>
      </c>
      <c r="B3" s="24">
        <f xml:space="preserve"> InputData_CPC!I2</f>
        <v>2.4968400000000002</v>
      </c>
      <c r="C3" s="24">
        <f xml:space="preserve"> InputData_CPC!K2</f>
        <v>20.466360000000002</v>
      </c>
      <c r="D3" s="13">
        <f>InputData_CPC!D2</f>
        <v>0</v>
      </c>
      <c r="E3" s="25">
        <f>B3 / ((12+3 * D3) / 12)</f>
        <v>2.4968400000000002</v>
      </c>
      <c r="F3" s="25">
        <f>E3 * (1+D3)</f>
        <v>2.4968400000000002</v>
      </c>
      <c r="G3" s="26">
        <f>C3/((12+3*D3)/12)</f>
        <v>20.466360000000002</v>
      </c>
      <c r="H3" s="26">
        <f>G3*(1+D3)</f>
        <v>20.466360000000002</v>
      </c>
      <c r="I3" s="24">
        <f>IF(COLUMN()-COLUMN($I3)+1 &lt;= 9, $E3, $F3)</f>
        <v>2.4968400000000002</v>
      </c>
      <c r="J3" s="24">
        <f t="shared" ref="J3:T18" si="0">IF(COLUMN()-COLUMN($I3)+1 &lt;= 9, $E3, $F3)</f>
        <v>2.4968400000000002</v>
      </c>
      <c r="K3" s="24">
        <f t="shared" si="0"/>
        <v>2.4968400000000002</v>
      </c>
      <c r="L3" s="24">
        <f t="shared" si="0"/>
        <v>2.4968400000000002</v>
      </c>
      <c r="M3" s="24">
        <f t="shared" si="0"/>
        <v>2.4968400000000002</v>
      </c>
      <c r="N3" s="24">
        <f t="shared" si="0"/>
        <v>2.4968400000000002</v>
      </c>
      <c r="O3" s="24">
        <f t="shared" si="0"/>
        <v>2.4968400000000002</v>
      </c>
      <c r="P3" s="24">
        <f t="shared" si="0"/>
        <v>2.4968400000000002</v>
      </c>
      <c r="Q3" s="24">
        <f t="shared" si="0"/>
        <v>2.4968400000000002</v>
      </c>
      <c r="R3" s="24">
        <f t="shared" si="0"/>
        <v>2.4968400000000002</v>
      </c>
      <c r="S3" s="24">
        <f t="shared" si="0"/>
        <v>2.4968400000000002</v>
      </c>
      <c r="T3" s="24">
        <f t="shared" si="0"/>
        <v>2.4968400000000002</v>
      </c>
      <c r="U3" s="24">
        <f>(E3+ G3)/2</f>
        <v>11.4816</v>
      </c>
      <c r="V3" s="30">
        <f>(F3/H3)/2</f>
        <v>6.0998633855751584E-2</v>
      </c>
      <c r="W3" s="24">
        <f>IF(COLUMN() - COLUMN($W3) + 1 &lt;= 9, $U3, $V3)</f>
        <v>11.4816</v>
      </c>
      <c r="X3" s="24">
        <f t="shared" ref="X3:AH18" si="1">IF(COLUMN() - COLUMN($W3) + 1 &lt;= 9, $U3, $V3)</f>
        <v>11.4816</v>
      </c>
      <c r="Y3" s="24">
        <f t="shared" si="1"/>
        <v>11.4816</v>
      </c>
      <c r="Z3" s="24">
        <f t="shared" si="1"/>
        <v>11.4816</v>
      </c>
      <c r="AA3" s="24">
        <f t="shared" si="1"/>
        <v>11.4816</v>
      </c>
      <c r="AB3" s="24">
        <f t="shared" si="1"/>
        <v>11.4816</v>
      </c>
      <c r="AC3" s="24">
        <f t="shared" si="1"/>
        <v>11.4816</v>
      </c>
      <c r="AD3" s="24">
        <f t="shared" si="1"/>
        <v>11.4816</v>
      </c>
      <c r="AE3" s="24">
        <f t="shared" si="1"/>
        <v>11.4816</v>
      </c>
      <c r="AF3" s="24">
        <f t="shared" si="1"/>
        <v>6.0998633855751584E-2</v>
      </c>
      <c r="AG3" s="24">
        <f t="shared" si="1"/>
        <v>6.0998633855751584E-2</v>
      </c>
      <c r="AH3" s="24">
        <f t="shared" si="1"/>
        <v>6.0998633855751584E-2</v>
      </c>
      <c r="AI3" s="24">
        <f>AVERAGE(W3:AH3)</f>
        <v>8.6264496584639367</v>
      </c>
    </row>
    <row r="4" spans="1:35" x14ac:dyDescent="0.2">
      <c r="A4" s="8" t="s">
        <v>68</v>
      </c>
      <c r="B4" s="24">
        <f xml:space="preserve"> InputData_CPC!I3</f>
        <v>3.64296</v>
      </c>
      <c r="C4" s="24">
        <f xml:space="preserve"> InputData_CPC!K3</f>
        <v>20.118359999999999</v>
      </c>
      <c r="D4" s="13">
        <f>InputData_CPC!D3</f>
        <v>-0.9</v>
      </c>
      <c r="E4" s="25">
        <f t="shared" ref="E4:E22" si="2">B4 / ((12+3 * D4) / 12)</f>
        <v>4.7005935483870962</v>
      </c>
      <c r="F4" s="25">
        <f t="shared" ref="F4:F22" si="3">E4 * (1+D4)</f>
        <v>0.47005935483870953</v>
      </c>
      <c r="G4" s="26">
        <f t="shared" ref="G4:G22" si="4">C4/((12+3*D4)/12)</f>
        <v>25.959174193548385</v>
      </c>
      <c r="H4" s="26">
        <f t="shared" ref="H4:H22" si="5">G4*(1+D4)</f>
        <v>2.595917419354838</v>
      </c>
      <c r="I4" s="24">
        <f t="shared" ref="I4:T22" si="6">IF(COLUMN()-COLUMN($I4)+1 &lt;= 9, $E4, $F4)</f>
        <v>4.7005935483870962</v>
      </c>
      <c r="J4" s="24">
        <f t="shared" si="0"/>
        <v>4.7005935483870962</v>
      </c>
      <c r="K4" s="24">
        <f t="shared" si="0"/>
        <v>4.7005935483870962</v>
      </c>
      <c r="L4" s="24">
        <f t="shared" si="0"/>
        <v>4.7005935483870962</v>
      </c>
      <c r="M4" s="24">
        <f t="shared" si="0"/>
        <v>4.7005935483870962</v>
      </c>
      <c r="N4" s="24">
        <f t="shared" si="0"/>
        <v>4.7005935483870962</v>
      </c>
      <c r="O4" s="24">
        <f t="shared" si="0"/>
        <v>4.7005935483870962</v>
      </c>
      <c r="P4" s="24">
        <f t="shared" si="0"/>
        <v>4.7005935483870962</v>
      </c>
      <c r="Q4" s="24">
        <f t="shared" si="0"/>
        <v>4.7005935483870962</v>
      </c>
      <c r="R4" s="24">
        <f t="shared" si="0"/>
        <v>0.47005935483870953</v>
      </c>
      <c r="S4" s="24">
        <f t="shared" si="0"/>
        <v>0.47005935483870953</v>
      </c>
      <c r="T4" s="24">
        <f t="shared" si="0"/>
        <v>0.47005935483870953</v>
      </c>
      <c r="U4" s="24">
        <f t="shared" ref="U4:U22" si="7">(E4+ G4)/2</f>
        <v>15.329883870967741</v>
      </c>
      <c r="V4" s="30">
        <f t="shared" ref="V4:V22" si="8">(F4/H4)/2</f>
        <v>9.0538194962213617E-2</v>
      </c>
      <c r="W4" s="24">
        <f t="shared" ref="W4:AH22" si="9">IF(COLUMN() - COLUMN($W4) + 1 &lt;= 9, $U4, $V4)</f>
        <v>15.329883870967741</v>
      </c>
      <c r="X4" s="24">
        <f t="shared" si="1"/>
        <v>15.329883870967741</v>
      </c>
      <c r="Y4" s="24">
        <f t="shared" si="1"/>
        <v>15.329883870967741</v>
      </c>
      <c r="Z4" s="24">
        <f t="shared" si="1"/>
        <v>15.329883870967741</v>
      </c>
      <c r="AA4" s="24">
        <f t="shared" si="1"/>
        <v>15.329883870967741</v>
      </c>
      <c r="AB4" s="24">
        <f t="shared" si="1"/>
        <v>15.329883870967741</v>
      </c>
      <c r="AC4" s="24">
        <f t="shared" si="1"/>
        <v>15.329883870967741</v>
      </c>
      <c r="AD4" s="24">
        <f t="shared" si="1"/>
        <v>15.329883870967741</v>
      </c>
      <c r="AE4" s="24">
        <f t="shared" si="1"/>
        <v>15.329883870967741</v>
      </c>
      <c r="AF4" s="24">
        <f t="shared" si="1"/>
        <v>9.0538194962213617E-2</v>
      </c>
      <c r="AG4" s="24">
        <f t="shared" si="1"/>
        <v>9.0538194962213617E-2</v>
      </c>
      <c r="AH4" s="24">
        <f t="shared" si="1"/>
        <v>9.0538194962213617E-2</v>
      </c>
      <c r="AI4" s="24">
        <f t="shared" ref="AI4:AI22" si="10">AVERAGE(W4:AH4)</f>
        <v>11.520047451966358</v>
      </c>
    </row>
    <row r="5" spans="1:35" x14ac:dyDescent="0.2">
      <c r="A5" s="8" t="s">
        <v>103</v>
      </c>
      <c r="B5" s="24">
        <f xml:space="preserve"> InputData_CPC!I4</f>
        <v>4.1444400000000003</v>
      </c>
      <c r="C5" s="24">
        <f xml:space="preserve"> InputData_CPC!K4</f>
        <v>28.059239999999999</v>
      </c>
      <c r="D5" s="13">
        <f>InputData_CPC!D4</f>
        <v>0</v>
      </c>
      <c r="E5" s="25">
        <f t="shared" si="2"/>
        <v>4.1444400000000003</v>
      </c>
      <c r="F5" s="25">
        <f t="shared" si="3"/>
        <v>4.1444400000000003</v>
      </c>
      <c r="G5" s="26">
        <f t="shared" si="4"/>
        <v>28.059239999999999</v>
      </c>
      <c r="H5" s="26">
        <f t="shared" si="5"/>
        <v>28.059239999999999</v>
      </c>
      <c r="I5" s="24">
        <f t="shared" si="6"/>
        <v>4.1444400000000003</v>
      </c>
      <c r="J5" s="24">
        <f t="shared" si="0"/>
        <v>4.1444400000000003</v>
      </c>
      <c r="K5" s="24">
        <f t="shared" si="0"/>
        <v>4.1444400000000003</v>
      </c>
      <c r="L5" s="24">
        <f t="shared" si="0"/>
        <v>4.1444400000000003</v>
      </c>
      <c r="M5" s="24">
        <f t="shared" si="0"/>
        <v>4.1444400000000003</v>
      </c>
      <c r="N5" s="24">
        <f t="shared" si="0"/>
        <v>4.1444400000000003</v>
      </c>
      <c r="O5" s="24">
        <f t="shared" si="0"/>
        <v>4.1444400000000003</v>
      </c>
      <c r="P5" s="24">
        <f t="shared" si="0"/>
        <v>4.1444400000000003</v>
      </c>
      <c r="Q5" s="24">
        <f t="shared" si="0"/>
        <v>4.1444400000000003</v>
      </c>
      <c r="R5" s="24">
        <f t="shared" si="0"/>
        <v>4.1444400000000003</v>
      </c>
      <c r="S5" s="24">
        <f t="shared" si="0"/>
        <v>4.1444400000000003</v>
      </c>
      <c r="T5" s="24">
        <f t="shared" si="0"/>
        <v>4.1444400000000003</v>
      </c>
      <c r="U5" s="24">
        <f t="shared" si="7"/>
        <v>16.101839999999999</v>
      </c>
      <c r="V5" s="30">
        <f t="shared" si="8"/>
        <v>7.3851608240280212E-2</v>
      </c>
      <c r="W5" s="24">
        <f t="shared" si="9"/>
        <v>16.101839999999999</v>
      </c>
      <c r="X5" s="24">
        <f t="shared" si="1"/>
        <v>16.101839999999999</v>
      </c>
      <c r="Y5" s="24">
        <f t="shared" si="1"/>
        <v>16.101839999999999</v>
      </c>
      <c r="Z5" s="24">
        <f t="shared" si="1"/>
        <v>16.101839999999999</v>
      </c>
      <c r="AA5" s="24">
        <f t="shared" si="1"/>
        <v>16.101839999999999</v>
      </c>
      <c r="AB5" s="24">
        <f t="shared" si="1"/>
        <v>16.101839999999999</v>
      </c>
      <c r="AC5" s="24">
        <f t="shared" si="1"/>
        <v>16.101839999999999</v>
      </c>
      <c r="AD5" s="24">
        <f t="shared" si="1"/>
        <v>16.101839999999999</v>
      </c>
      <c r="AE5" s="24">
        <f t="shared" si="1"/>
        <v>16.101839999999999</v>
      </c>
      <c r="AF5" s="24">
        <f t="shared" si="1"/>
        <v>7.3851608240280212E-2</v>
      </c>
      <c r="AG5" s="24">
        <f t="shared" si="1"/>
        <v>7.3851608240280212E-2</v>
      </c>
      <c r="AH5" s="24">
        <f t="shared" si="1"/>
        <v>7.3851608240280212E-2</v>
      </c>
      <c r="AI5" s="24">
        <f t="shared" si="10"/>
        <v>12.094842902060073</v>
      </c>
    </row>
    <row r="6" spans="1:35" x14ac:dyDescent="0.2">
      <c r="A6" s="8" t="s">
        <v>12</v>
      </c>
      <c r="B6" s="24">
        <f xml:space="preserve"> InputData_CPC!I5</f>
        <v>11.06292</v>
      </c>
      <c r="C6" s="24">
        <f xml:space="preserve"> InputData_CPC!K5</f>
        <v>44.10492</v>
      </c>
      <c r="D6" s="13">
        <f>InputData_CPC!D5</f>
        <v>0</v>
      </c>
      <c r="E6" s="25">
        <f t="shared" si="2"/>
        <v>11.06292</v>
      </c>
      <c r="F6" s="25">
        <f t="shared" si="3"/>
        <v>11.06292</v>
      </c>
      <c r="G6" s="26">
        <f t="shared" si="4"/>
        <v>44.10492</v>
      </c>
      <c r="H6" s="26">
        <f t="shared" si="5"/>
        <v>44.10492</v>
      </c>
      <c r="I6" s="24">
        <f t="shared" si="6"/>
        <v>11.06292</v>
      </c>
      <c r="J6" s="24">
        <f t="shared" si="0"/>
        <v>11.06292</v>
      </c>
      <c r="K6" s="24">
        <f t="shared" si="0"/>
        <v>11.06292</v>
      </c>
      <c r="L6" s="24">
        <f t="shared" si="0"/>
        <v>11.06292</v>
      </c>
      <c r="M6" s="24">
        <f t="shared" si="0"/>
        <v>11.06292</v>
      </c>
      <c r="N6" s="24">
        <f t="shared" si="0"/>
        <v>11.06292</v>
      </c>
      <c r="O6" s="24">
        <f t="shared" si="0"/>
        <v>11.06292</v>
      </c>
      <c r="P6" s="24">
        <f t="shared" si="0"/>
        <v>11.06292</v>
      </c>
      <c r="Q6" s="24">
        <f t="shared" si="0"/>
        <v>11.06292</v>
      </c>
      <c r="R6" s="24">
        <f t="shared" si="0"/>
        <v>11.06292</v>
      </c>
      <c r="S6" s="24">
        <f t="shared" si="0"/>
        <v>11.06292</v>
      </c>
      <c r="T6" s="24">
        <f t="shared" si="0"/>
        <v>11.06292</v>
      </c>
      <c r="U6" s="24">
        <f t="shared" si="7"/>
        <v>27.583919999999999</v>
      </c>
      <c r="V6" s="30">
        <f t="shared" si="8"/>
        <v>0.12541593999036843</v>
      </c>
      <c r="W6" s="24">
        <f t="shared" si="9"/>
        <v>27.583919999999999</v>
      </c>
      <c r="X6" s="24">
        <f t="shared" si="1"/>
        <v>27.583919999999999</v>
      </c>
      <c r="Y6" s="24">
        <f t="shared" si="1"/>
        <v>27.583919999999999</v>
      </c>
      <c r="Z6" s="24">
        <f t="shared" si="1"/>
        <v>27.583919999999999</v>
      </c>
      <c r="AA6" s="24">
        <f t="shared" si="1"/>
        <v>27.583919999999999</v>
      </c>
      <c r="AB6" s="24">
        <f t="shared" si="1"/>
        <v>27.583919999999999</v>
      </c>
      <c r="AC6" s="24">
        <f t="shared" si="1"/>
        <v>27.583919999999999</v>
      </c>
      <c r="AD6" s="24">
        <f t="shared" si="1"/>
        <v>27.583919999999999</v>
      </c>
      <c r="AE6" s="24">
        <f t="shared" si="1"/>
        <v>27.583919999999999</v>
      </c>
      <c r="AF6" s="24">
        <f t="shared" si="1"/>
        <v>0.12541593999036843</v>
      </c>
      <c r="AG6" s="24">
        <f t="shared" si="1"/>
        <v>0.12541593999036843</v>
      </c>
      <c r="AH6" s="24">
        <f t="shared" si="1"/>
        <v>0.12541593999036843</v>
      </c>
      <c r="AI6" s="24">
        <f t="shared" si="10"/>
        <v>20.719293984997595</v>
      </c>
    </row>
    <row r="7" spans="1:35" x14ac:dyDescent="0.2">
      <c r="A7" s="8" t="s">
        <v>13</v>
      </c>
      <c r="B7" s="24">
        <f xml:space="preserve"> InputData_CPC!I6</f>
        <v>5.4133200000000006</v>
      </c>
      <c r="C7" s="24">
        <f xml:space="preserve"> InputData_CPC!K6</f>
        <v>31.424639999999997</v>
      </c>
      <c r="D7" s="13">
        <f>InputData_CPC!D6</f>
        <v>9</v>
      </c>
      <c r="E7" s="25">
        <f t="shared" si="2"/>
        <v>1.6656369230769232</v>
      </c>
      <c r="F7" s="25">
        <f t="shared" si="3"/>
        <v>16.656369230769233</v>
      </c>
      <c r="G7" s="26">
        <f t="shared" si="4"/>
        <v>9.6691199999999995</v>
      </c>
      <c r="H7" s="26">
        <f t="shared" si="5"/>
        <v>96.691199999999995</v>
      </c>
      <c r="I7" s="24">
        <f t="shared" si="6"/>
        <v>1.6656369230769232</v>
      </c>
      <c r="J7" s="24">
        <f t="shared" si="0"/>
        <v>1.6656369230769232</v>
      </c>
      <c r="K7" s="24">
        <f t="shared" si="0"/>
        <v>1.6656369230769232</v>
      </c>
      <c r="L7" s="24">
        <f t="shared" si="0"/>
        <v>1.6656369230769232</v>
      </c>
      <c r="M7" s="24">
        <f t="shared" si="0"/>
        <v>1.6656369230769232</v>
      </c>
      <c r="N7" s="24">
        <f t="shared" si="0"/>
        <v>1.6656369230769232</v>
      </c>
      <c r="O7" s="24">
        <f t="shared" si="0"/>
        <v>1.6656369230769232</v>
      </c>
      <c r="P7" s="24">
        <f t="shared" si="0"/>
        <v>1.6656369230769232</v>
      </c>
      <c r="Q7" s="24">
        <f t="shared" si="0"/>
        <v>1.6656369230769232</v>
      </c>
      <c r="R7" s="24">
        <f t="shared" si="0"/>
        <v>16.656369230769233</v>
      </c>
      <c r="S7" s="24">
        <f t="shared" si="0"/>
        <v>16.656369230769233</v>
      </c>
      <c r="T7" s="24">
        <f t="shared" si="0"/>
        <v>16.656369230769233</v>
      </c>
      <c r="U7" s="24">
        <f t="shared" si="7"/>
        <v>5.667378461538461</v>
      </c>
      <c r="V7" s="30">
        <f t="shared" si="8"/>
        <v>8.6131774301949057E-2</v>
      </c>
      <c r="W7" s="24">
        <f t="shared" si="9"/>
        <v>5.667378461538461</v>
      </c>
      <c r="X7" s="24">
        <f t="shared" si="1"/>
        <v>5.667378461538461</v>
      </c>
      <c r="Y7" s="24">
        <f t="shared" si="1"/>
        <v>5.667378461538461</v>
      </c>
      <c r="Z7" s="24">
        <f t="shared" si="1"/>
        <v>5.667378461538461</v>
      </c>
      <c r="AA7" s="24">
        <f t="shared" si="1"/>
        <v>5.667378461538461</v>
      </c>
      <c r="AB7" s="24">
        <f t="shared" si="1"/>
        <v>5.667378461538461</v>
      </c>
      <c r="AC7" s="24">
        <f t="shared" si="1"/>
        <v>5.667378461538461</v>
      </c>
      <c r="AD7" s="24">
        <f t="shared" si="1"/>
        <v>5.667378461538461</v>
      </c>
      <c r="AE7" s="24">
        <f t="shared" si="1"/>
        <v>5.667378461538461</v>
      </c>
      <c r="AF7" s="24">
        <f t="shared" si="1"/>
        <v>8.6131774301949057E-2</v>
      </c>
      <c r="AG7" s="24">
        <f t="shared" si="1"/>
        <v>8.6131774301949057E-2</v>
      </c>
      <c r="AH7" s="24">
        <f t="shared" si="1"/>
        <v>8.6131774301949057E-2</v>
      </c>
      <c r="AI7" s="24">
        <f t="shared" si="10"/>
        <v>4.2720667897293323</v>
      </c>
    </row>
    <row r="8" spans="1:35" x14ac:dyDescent="0.2">
      <c r="A8" s="8" t="s">
        <v>15</v>
      </c>
      <c r="B8" s="24">
        <f xml:space="preserve"> InputData_CPC!I7</f>
        <v>33.050159999999998</v>
      </c>
      <c r="C8" s="24">
        <f xml:space="preserve"> InputData_CPC!K7</f>
        <v>89.847000000000008</v>
      </c>
      <c r="D8" s="13">
        <f>InputData_CPC!D7</f>
        <v>0</v>
      </c>
      <c r="E8" s="25">
        <f t="shared" si="2"/>
        <v>33.050159999999998</v>
      </c>
      <c r="F8" s="25">
        <f t="shared" si="3"/>
        <v>33.050159999999998</v>
      </c>
      <c r="G8" s="26">
        <f t="shared" si="4"/>
        <v>89.847000000000008</v>
      </c>
      <c r="H8" s="26">
        <f t="shared" si="5"/>
        <v>89.847000000000008</v>
      </c>
      <c r="I8" s="24">
        <f t="shared" si="6"/>
        <v>33.050159999999998</v>
      </c>
      <c r="J8" s="24">
        <f t="shared" si="0"/>
        <v>33.050159999999998</v>
      </c>
      <c r="K8" s="24">
        <f t="shared" si="0"/>
        <v>33.050159999999998</v>
      </c>
      <c r="L8" s="24">
        <f t="shared" si="0"/>
        <v>33.050159999999998</v>
      </c>
      <c r="M8" s="24">
        <f t="shared" si="0"/>
        <v>33.050159999999998</v>
      </c>
      <c r="N8" s="24">
        <f t="shared" si="0"/>
        <v>33.050159999999998</v>
      </c>
      <c r="O8" s="24">
        <f t="shared" si="0"/>
        <v>33.050159999999998</v>
      </c>
      <c r="P8" s="24">
        <f t="shared" si="0"/>
        <v>33.050159999999998</v>
      </c>
      <c r="Q8" s="24">
        <f t="shared" si="0"/>
        <v>33.050159999999998</v>
      </c>
      <c r="R8" s="24">
        <f t="shared" si="0"/>
        <v>33.050159999999998</v>
      </c>
      <c r="S8" s="24">
        <f t="shared" si="0"/>
        <v>33.050159999999998</v>
      </c>
      <c r="T8" s="24">
        <f t="shared" si="0"/>
        <v>33.050159999999998</v>
      </c>
      <c r="U8" s="24">
        <f t="shared" si="7"/>
        <v>61.448580000000007</v>
      </c>
      <c r="V8" s="30">
        <f t="shared" si="8"/>
        <v>0.18392467194230189</v>
      </c>
      <c r="W8" s="24">
        <f t="shared" si="9"/>
        <v>61.448580000000007</v>
      </c>
      <c r="X8" s="24">
        <f t="shared" si="1"/>
        <v>61.448580000000007</v>
      </c>
      <c r="Y8" s="24">
        <f t="shared" si="1"/>
        <v>61.448580000000007</v>
      </c>
      <c r="Z8" s="24">
        <f t="shared" si="1"/>
        <v>61.448580000000007</v>
      </c>
      <c r="AA8" s="24">
        <f t="shared" si="1"/>
        <v>61.448580000000007</v>
      </c>
      <c r="AB8" s="24">
        <f t="shared" si="1"/>
        <v>61.448580000000007</v>
      </c>
      <c r="AC8" s="24">
        <f t="shared" si="1"/>
        <v>61.448580000000007</v>
      </c>
      <c r="AD8" s="24">
        <f t="shared" si="1"/>
        <v>61.448580000000007</v>
      </c>
      <c r="AE8" s="24">
        <f t="shared" si="1"/>
        <v>61.448580000000007</v>
      </c>
      <c r="AF8" s="24">
        <f t="shared" si="1"/>
        <v>0.18392467194230189</v>
      </c>
      <c r="AG8" s="24">
        <f t="shared" si="1"/>
        <v>0.18392467194230189</v>
      </c>
      <c r="AH8" s="24">
        <f t="shared" si="1"/>
        <v>0.18392467194230189</v>
      </c>
      <c r="AI8" s="24">
        <f t="shared" si="10"/>
        <v>46.132416167985589</v>
      </c>
    </row>
    <row r="9" spans="1:35" x14ac:dyDescent="0.2">
      <c r="A9" s="8" t="s">
        <v>16</v>
      </c>
      <c r="B9" s="24">
        <f xml:space="preserve"> InputData_CPC!I8</f>
        <v>11.17464</v>
      </c>
      <c r="C9" s="24">
        <f xml:space="preserve"> InputData_CPC!K8</f>
        <v>62.156160000000007</v>
      </c>
      <c r="D9" s="13">
        <f>InputData_CPC!D8</f>
        <v>0</v>
      </c>
      <c r="E9" s="25">
        <f t="shared" si="2"/>
        <v>11.17464</v>
      </c>
      <c r="F9" s="25">
        <f t="shared" si="3"/>
        <v>11.17464</v>
      </c>
      <c r="G9" s="26">
        <f t="shared" si="4"/>
        <v>62.156160000000007</v>
      </c>
      <c r="H9" s="26">
        <f t="shared" si="5"/>
        <v>62.156160000000007</v>
      </c>
      <c r="I9" s="24">
        <f t="shared" si="6"/>
        <v>11.17464</v>
      </c>
      <c r="J9" s="24">
        <f t="shared" si="0"/>
        <v>11.17464</v>
      </c>
      <c r="K9" s="24">
        <f t="shared" si="0"/>
        <v>11.17464</v>
      </c>
      <c r="L9" s="24">
        <f t="shared" si="0"/>
        <v>11.17464</v>
      </c>
      <c r="M9" s="24">
        <f t="shared" si="0"/>
        <v>11.17464</v>
      </c>
      <c r="N9" s="24">
        <f t="shared" si="0"/>
        <v>11.17464</v>
      </c>
      <c r="O9" s="24">
        <f t="shared" si="0"/>
        <v>11.17464</v>
      </c>
      <c r="P9" s="24">
        <f t="shared" si="0"/>
        <v>11.17464</v>
      </c>
      <c r="Q9" s="24">
        <f t="shared" si="0"/>
        <v>11.17464</v>
      </c>
      <c r="R9" s="24">
        <f t="shared" si="0"/>
        <v>11.17464</v>
      </c>
      <c r="S9" s="24">
        <f t="shared" si="0"/>
        <v>11.17464</v>
      </c>
      <c r="T9" s="24">
        <f t="shared" si="0"/>
        <v>11.17464</v>
      </c>
      <c r="U9" s="24">
        <f t="shared" si="7"/>
        <v>36.665400000000005</v>
      </c>
      <c r="V9" s="30">
        <f t="shared" si="8"/>
        <v>8.9891653538442515E-2</v>
      </c>
      <c r="W9" s="24">
        <f t="shared" si="9"/>
        <v>36.665400000000005</v>
      </c>
      <c r="X9" s="24">
        <f t="shared" si="1"/>
        <v>36.665400000000005</v>
      </c>
      <c r="Y9" s="24">
        <f t="shared" si="1"/>
        <v>36.665400000000005</v>
      </c>
      <c r="Z9" s="24">
        <f t="shared" si="1"/>
        <v>36.665400000000005</v>
      </c>
      <c r="AA9" s="24">
        <f t="shared" si="1"/>
        <v>36.665400000000005</v>
      </c>
      <c r="AB9" s="24">
        <f t="shared" si="1"/>
        <v>36.665400000000005</v>
      </c>
      <c r="AC9" s="24">
        <f t="shared" si="1"/>
        <v>36.665400000000005</v>
      </c>
      <c r="AD9" s="24">
        <f t="shared" si="1"/>
        <v>36.665400000000005</v>
      </c>
      <c r="AE9" s="24">
        <f t="shared" si="1"/>
        <v>36.665400000000005</v>
      </c>
      <c r="AF9" s="24">
        <f t="shared" si="1"/>
        <v>8.9891653538442515E-2</v>
      </c>
      <c r="AG9" s="24">
        <f t="shared" si="1"/>
        <v>8.9891653538442515E-2</v>
      </c>
      <c r="AH9" s="24">
        <f t="shared" si="1"/>
        <v>8.9891653538442515E-2</v>
      </c>
      <c r="AI9" s="24">
        <f t="shared" si="10"/>
        <v>27.521522913384604</v>
      </c>
    </row>
    <row r="10" spans="1:35" x14ac:dyDescent="0.2">
      <c r="A10" s="8" t="s">
        <v>18</v>
      </c>
      <c r="B10" s="24">
        <f xml:space="preserve"> InputData_CPC!I9</f>
        <v>2.9472</v>
      </c>
      <c r="C10" s="24">
        <f xml:space="preserve"> InputData_CPC!K9</f>
        <v>21.605040000000002</v>
      </c>
      <c r="D10" s="13">
        <f>InputData_CPC!D9</f>
        <v>0</v>
      </c>
      <c r="E10" s="25">
        <f t="shared" si="2"/>
        <v>2.9472</v>
      </c>
      <c r="F10" s="25">
        <f t="shared" si="3"/>
        <v>2.9472</v>
      </c>
      <c r="G10" s="26">
        <f t="shared" si="4"/>
        <v>21.605040000000002</v>
      </c>
      <c r="H10" s="26">
        <f t="shared" si="5"/>
        <v>21.605040000000002</v>
      </c>
      <c r="I10" s="24">
        <f t="shared" si="6"/>
        <v>2.9472</v>
      </c>
      <c r="J10" s="24">
        <f t="shared" si="0"/>
        <v>2.9472</v>
      </c>
      <c r="K10" s="24">
        <f t="shared" si="0"/>
        <v>2.9472</v>
      </c>
      <c r="L10" s="24">
        <f t="shared" si="0"/>
        <v>2.9472</v>
      </c>
      <c r="M10" s="24">
        <f t="shared" si="0"/>
        <v>2.9472</v>
      </c>
      <c r="N10" s="24">
        <f t="shared" si="0"/>
        <v>2.9472</v>
      </c>
      <c r="O10" s="24">
        <f t="shared" si="0"/>
        <v>2.9472</v>
      </c>
      <c r="P10" s="24">
        <f t="shared" si="0"/>
        <v>2.9472</v>
      </c>
      <c r="Q10" s="24">
        <f t="shared" si="0"/>
        <v>2.9472</v>
      </c>
      <c r="R10" s="24">
        <f t="shared" si="0"/>
        <v>2.9472</v>
      </c>
      <c r="S10" s="24">
        <f t="shared" si="0"/>
        <v>2.9472</v>
      </c>
      <c r="T10" s="24">
        <f t="shared" si="0"/>
        <v>2.9472</v>
      </c>
      <c r="U10" s="24">
        <f t="shared" si="7"/>
        <v>12.276120000000001</v>
      </c>
      <c r="V10" s="30">
        <f t="shared" si="8"/>
        <v>6.8206307417158218E-2</v>
      </c>
      <c r="W10" s="24">
        <f t="shared" si="9"/>
        <v>12.276120000000001</v>
      </c>
      <c r="X10" s="24">
        <f t="shared" si="1"/>
        <v>12.276120000000001</v>
      </c>
      <c r="Y10" s="24">
        <f t="shared" si="1"/>
        <v>12.276120000000001</v>
      </c>
      <c r="Z10" s="24">
        <f t="shared" si="1"/>
        <v>12.276120000000001</v>
      </c>
      <c r="AA10" s="24">
        <f t="shared" si="1"/>
        <v>12.276120000000001</v>
      </c>
      <c r="AB10" s="24">
        <f t="shared" si="1"/>
        <v>12.276120000000001</v>
      </c>
      <c r="AC10" s="24">
        <f t="shared" si="1"/>
        <v>12.276120000000001</v>
      </c>
      <c r="AD10" s="24">
        <f t="shared" si="1"/>
        <v>12.276120000000001</v>
      </c>
      <c r="AE10" s="24">
        <f t="shared" si="1"/>
        <v>12.276120000000001</v>
      </c>
      <c r="AF10" s="24">
        <f t="shared" si="1"/>
        <v>6.8206307417158218E-2</v>
      </c>
      <c r="AG10" s="24">
        <f t="shared" si="1"/>
        <v>6.8206307417158218E-2</v>
      </c>
      <c r="AH10" s="24">
        <f t="shared" si="1"/>
        <v>6.8206307417158218E-2</v>
      </c>
      <c r="AI10" s="24">
        <f t="shared" si="10"/>
        <v>9.2241415768542918</v>
      </c>
    </row>
    <row r="11" spans="1:35" x14ac:dyDescent="0.2">
      <c r="A11" s="8" t="s">
        <v>19</v>
      </c>
      <c r="B11" s="24">
        <f xml:space="preserve"> InputData_CPC!I10</f>
        <v>5.4133200000000006</v>
      </c>
      <c r="C11" s="24">
        <f xml:space="preserve"> InputData_CPC!K10</f>
        <v>31.424639999999997</v>
      </c>
      <c r="D11" s="13">
        <f>InputData_CPC!D10</f>
        <v>9</v>
      </c>
      <c r="E11" s="25">
        <f t="shared" si="2"/>
        <v>1.6656369230769232</v>
      </c>
      <c r="F11" s="25">
        <f t="shared" si="3"/>
        <v>16.656369230769233</v>
      </c>
      <c r="G11" s="26">
        <f t="shared" si="4"/>
        <v>9.6691199999999995</v>
      </c>
      <c r="H11" s="26">
        <f t="shared" si="5"/>
        <v>96.691199999999995</v>
      </c>
      <c r="I11" s="24">
        <f t="shared" si="6"/>
        <v>1.6656369230769232</v>
      </c>
      <c r="J11" s="24">
        <f t="shared" si="0"/>
        <v>1.6656369230769232</v>
      </c>
      <c r="K11" s="24">
        <f t="shared" si="0"/>
        <v>1.6656369230769232</v>
      </c>
      <c r="L11" s="24">
        <f t="shared" si="0"/>
        <v>1.6656369230769232</v>
      </c>
      <c r="M11" s="24">
        <f t="shared" si="0"/>
        <v>1.6656369230769232</v>
      </c>
      <c r="N11" s="24">
        <f t="shared" si="0"/>
        <v>1.6656369230769232</v>
      </c>
      <c r="O11" s="24">
        <f t="shared" si="0"/>
        <v>1.6656369230769232</v>
      </c>
      <c r="P11" s="24">
        <f t="shared" si="0"/>
        <v>1.6656369230769232</v>
      </c>
      <c r="Q11" s="24">
        <f t="shared" si="0"/>
        <v>1.6656369230769232</v>
      </c>
      <c r="R11" s="24">
        <f t="shared" si="0"/>
        <v>16.656369230769233</v>
      </c>
      <c r="S11" s="24">
        <f t="shared" si="0"/>
        <v>16.656369230769233</v>
      </c>
      <c r="T11" s="24">
        <f t="shared" si="0"/>
        <v>16.656369230769233</v>
      </c>
      <c r="U11" s="24">
        <f t="shared" si="7"/>
        <v>5.667378461538461</v>
      </c>
      <c r="V11" s="30">
        <f t="shared" si="8"/>
        <v>8.6131774301949057E-2</v>
      </c>
      <c r="W11" s="24">
        <f t="shared" si="9"/>
        <v>5.667378461538461</v>
      </c>
      <c r="X11" s="24">
        <f t="shared" si="1"/>
        <v>5.667378461538461</v>
      </c>
      <c r="Y11" s="24">
        <f t="shared" si="1"/>
        <v>5.667378461538461</v>
      </c>
      <c r="Z11" s="24">
        <f t="shared" si="1"/>
        <v>5.667378461538461</v>
      </c>
      <c r="AA11" s="24">
        <f t="shared" si="1"/>
        <v>5.667378461538461</v>
      </c>
      <c r="AB11" s="24">
        <f t="shared" si="1"/>
        <v>5.667378461538461</v>
      </c>
      <c r="AC11" s="24">
        <f t="shared" si="1"/>
        <v>5.667378461538461</v>
      </c>
      <c r="AD11" s="24">
        <f t="shared" si="1"/>
        <v>5.667378461538461</v>
      </c>
      <c r="AE11" s="24">
        <f t="shared" si="1"/>
        <v>5.667378461538461</v>
      </c>
      <c r="AF11" s="24">
        <f t="shared" si="1"/>
        <v>8.6131774301949057E-2</v>
      </c>
      <c r="AG11" s="24">
        <f t="shared" si="1"/>
        <v>8.6131774301949057E-2</v>
      </c>
      <c r="AH11" s="24">
        <f t="shared" si="1"/>
        <v>8.6131774301949057E-2</v>
      </c>
      <c r="AI11" s="24">
        <f t="shared" si="10"/>
        <v>4.2720667897293323</v>
      </c>
    </row>
    <row r="12" spans="1:35" x14ac:dyDescent="0.2">
      <c r="A12" s="8" t="s">
        <v>25</v>
      </c>
      <c r="B12" s="24">
        <f xml:space="preserve"> InputData_CPC!I11</f>
        <v>5.4133200000000006</v>
      </c>
      <c r="C12" s="24">
        <f xml:space="preserve"> InputData_CPC!K11</f>
        <v>31.424639999999997</v>
      </c>
      <c r="D12" s="13">
        <f>InputData_CPC!D11</f>
        <v>9</v>
      </c>
      <c r="E12" s="25">
        <f t="shared" si="2"/>
        <v>1.6656369230769232</v>
      </c>
      <c r="F12" s="25">
        <f t="shared" si="3"/>
        <v>16.656369230769233</v>
      </c>
      <c r="G12" s="26">
        <f t="shared" si="4"/>
        <v>9.6691199999999995</v>
      </c>
      <c r="H12" s="26">
        <f t="shared" si="5"/>
        <v>96.691199999999995</v>
      </c>
      <c r="I12" s="24">
        <f t="shared" si="6"/>
        <v>1.6656369230769232</v>
      </c>
      <c r="J12" s="24">
        <f t="shared" si="0"/>
        <v>1.6656369230769232</v>
      </c>
      <c r="K12" s="24">
        <f t="shared" si="0"/>
        <v>1.6656369230769232</v>
      </c>
      <c r="L12" s="24">
        <f t="shared" si="0"/>
        <v>1.6656369230769232</v>
      </c>
      <c r="M12" s="24">
        <f t="shared" si="0"/>
        <v>1.6656369230769232</v>
      </c>
      <c r="N12" s="24">
        <f t="shared" si="0"/>
        <v>1.6656369230769232</v>
      </c>
      <c r="O12" s="24">
        <f t="shared" si="0"/>
        <v>1.6656369230769232</v>
      </c>
      <c r="P12" s="24">
        <f t="shared" si="0"/>
        <v>1.6656369230769232</v>
      </c>
      <c r="Q12" s="24">
        <f t="shared" si="0"/>
        <v>1.6656369230769232</v>
      </c>
      <c r="R12" s="24">
        <f t="shared" si="0"/>
        <v>16.656369230769233</v>
      </c>
      <c r="S12" s="24">
        <f t="shared" si="0"/>
        <v>16.656369230769233</v>
      </c>
      <c r="T12" s="24">
        <f t="shared" si="0"/>
        <v>16.656369230769233</v>
      </c>
      <c r="U12" s="24">
        <f t="shared" si="7"/>
        <v>5.667378461538461</v>
      </c>
      <c r="V12" s="30">
        <f t="shared" si="8"/>
        <v>8.6131774301949057E-2</v>
      </c>
      <c r="W12" s="24">
        <f t="shared" si="9"/>
        <v>5.667378461538461</v>
      </c>
      <c r="X12" s="24">
        <f t="shared" si="1"/>
        <v>5.667378461538461</v>
      </c>
      <c r="Y12" s="24">
        <f t="shared" si="1"/>
        <v>5.667378461538461</v>
      </c>
      <c r="Z12" s="24">
        <f t="shared" si="1"/>
        <v>5.667378461538461</v>
      </c>
      <c r="AA12" s="24">
        <f t="shared" si="1"/>
        <v>5.667378461538461</v>
      </c>
      <c r="AB12" s="24">
        <f t="shared" si="1"/>
        <v>5.667378461538461</v>
      </c>
      <c r="AC12" s="24">
        <f t="shared" si="1"/>
        <v>5.667378461538461</v>
      </c>
      <c r="AD12" s="24">
        <f t="shared" si="1"/>
        <v>5.667378461538461</v>
      </c>
      <c r="AE12" s="24">
        <f t="shared" si="1"/>
        <v>5.667378461538461</v>
      </c>
      <c r="AF12" s="24">
        <f t="shared" si="1"/>
        <v>8.6131774301949057E-2</v>
      </c>
      <c r="AG12" s="24">
        <f t="shared" si="1"/>
        <v>8.6131774301949057E-2</v>
      </c>
      <c r="AH12" s="24">
        <f t="shared" si="1"/>
        <v>8.6131774301949057E-2</v>
      </c>
      <c r="AI12" s="24">
        <f t="shared" si="10"/>
        <v>4.2720667897293323</v>
      </c>
    </row>
    <row r="13" spans="1:35" x14ac:dyDescent="0.2">
      <c r="A13" s="8" t="s">
        <v>67</v>
      </c>
      <c r="B13" s="24">
        <f xml:space="preserve"> InputData_CPC!I12</f>
        <v>6.293400000000001</v>
      </c>
      <c r="C13" s="24">
        <f xml:space="preserve"> InputData_CPC!K12</f>
        <v>24.160439999999998</v>
      </c>
      <c r="D13" s="13">
        <f>InputData_CPC!D12</f>
        <v>0</v>
      </c>
      <c r="E13" s="25">
        <f t="shared" si="2"/>
        <v>6.293400000000001</v>
      </c>
      <c r="F13" s="25">
        <f t="shared" si="3"/>
        <v>6.293400000000001</v>
      </c>
      <c r="G13" s="26">
        <f t="shared" si="4"/>
        <v>24.160439999999998</v>
      </c>
      <c r="H13" s="26">
        <f t="shared" si="5"/>
        <v>24.160439999999998</v>
      </c>
      <c r="I13" s="24">
        <f t="shared" si="6"/>
        <v>6.293400000000001</v>
      </c>
      <c r="J13" s="24">
        <f t="shared" si="0"/>
        <v>6.293400000000001</v>
      </c>
      <c r="K13" s="24">
        <f t="shared" si="0"/>
        <v>6.293400000000001</v>
      </c>
      <c r="L13" s="24">
        <f t="shared" si="0"/>
        <v>6.293400000000001</v>
      </c>
      <c r="M13" s="24">
        <f t="shared" si="0"/>
        <v>6.293400000000001</v>
      </c>
      <c r="N13" s="24">
        <f t="shared" si="0"/>
        <v>6.293400000000001</v>
      </c>
      <c r="O13" s="24">
        <f t="shared" si="0"/>
        <v>6.293400000000001</v>
      </c>
      <c r="P13" s="24">
        <f t="shared" si="0"/>
        <v>6.293400000000001</v>
      </c>
      <c r="Q13" s="24">
        <f t="shared" si="0"/>
        <v>6.293400000000001</v>
      </c>
      <c r="R13" s="24">
        <f t="shared" si="0"/>
        <v>6.293400000000001</v>
      </c>
      <c r="S13" s="24">
        <f t="shared" si="0"/>
        <v>6.293400000000001</v>
      </c>
      <c r="T13" s="24">
        <f t="shared" si="0"/>
        <v>6.293400000000001</v>
      </c>
      <c r="U13" s="24">
        <f t="shared" si="7"/>
        <v>15.22692</v>
      </c>
      <c r="V13" s="30">
        <f t="shared" si="8"/>
        <v>0.13024183334409475</v>
      </c>
      <c r="W13" s="24">
        <f t="shared" si="9"/>
        <v>15.22692</v>
      </c>
      <c r="X13" s="24">
        <f t="shared" si="1"/>
        <v>15.22692</v>
      </c>
      <c r="Y13" s="24">
        <f t="shared" si="1"/>
        <v>15.22692</v>
      </c>
      <c r="Z13" s="24">
        <f t="shared" si="1"/>
        <v>15.22692</v>
      </c>
      <c r="AA13" s="24">
        <f t="shared" si="1"/>
        <v>15.22692</v>
      </c>
      <c r="AB13" s="24">
        <f t="shared" si="1"/>
        <v>15.22692</v>
      </c>
      <c r="AC13" s="24">
        <f t="shared" si="1"/>
        <v>15.22692</v>
      </c>
      <c r="AD13" s="24">
        <f t="shared" si="1"/>
        <v>15.22692</v>
      </c>
      <c r="AE13" s="24">
        <f t="shared" si="1"/>
        <v>15.22692</v>
      </c>
      <c r="AF13" s="24">
        <f t="shared" si="1"/>
        <v>0.13024183334409475</v>
      </c>
      <c r="AG13" s="24">
        <f t="shared" si="1"/>
        <v>0.13024183334409475</v>
      </c>
      <c r="AH13" s="24">
        <f t="shared" si="1"/>
        <v>0.13024183334409475</v>
      </c>
      <c r="AI13" s="24">
        <f t="shared" si="10"/>
        <v>11.452750458336025</v>
      </c>
    </row>
    <row r="14" spans="1:35" x14ac:dyDescent="0.2">
      <c r="A14" s="8" t="s">
        <v>75</v>
      </c>
      <c r="B14" s="24">
        <f xml:space="preserve"> InputData_CPC!I13</f>
        <v>3.1619999999999999</v>
      </c>
      <c r="C14" s="24">
        <f xml:space="preserve"> InputData_CPC!K13</f>
        <v>16.46508</v>
      </c>
      <c r="D14" s="13">
        <f>InputData_CPC!D13</f>
        <v>0</v>
      </c>
      <c r="E14" s="25">
        <f t="shared" si="2"/>
        <v>3.1619999999999999</v>
      </c>
      <c r="F14" s="25">
        <f t="shared" si="3"/>
        <v>3.1619999999999999</v>
      </c>
      <c r="G14" s="26">
        <f t="shared" si="4"/>
        <v>16.46508</v>
      </c>
      <c r="H14" s="26">
        <f t="shared" si="5"/>
        <v>16.46508</v>
      </c>
      <c r="I14" s="24">
        <f t="shared" si="6"/>
        <v>3.1619999999999999</v>
      </c>
      <c r="J14" s="24">
        <f t="shared" si="0"/>
        <v>3.1619999999999999</v>
      </c>
      <c r="K14" s="24">
        <f t="shared" si="0"/>
        <v>3.1619999999999999</v>
      </c>
      <c r="L14" s="24">
        <f t="shared" si="0"/>
        <v>3.1619999999999999</v>
      </c>
      <c r="M14" s="24">
        <f t="shared" si="0"/>
        <v>3.1619999999999999</v>
      </c>
      <c r="N14" s="24">
        <f t="shared" si="0"/>
        <v>3.1619999999999999</v>
      </c>
      <c r="O14" s="24">
        <f t="shared" si="0"/>
        <v>3.1619999999999999</v>
      </c>
      <c r="P14" s="24">
        <f t="shared" si="0"/>
        <v>3.1619999999999999</v>
      </c>
      <c r="Q14" s="24">
        <f t="shared" si="0"/>
        <v>3.1619999999999999</v>
      </c>
      <c r="R14" s="24">
        <f t="shared" si="0"/>
        <v>3.1619999999999999</v>
      </c>
      <c r="S14" s="24">
        <f t="shared" si="0"/>
        <v>3.1619999999999999</v>
      </c>
      <c r="T14" s="24">
        <f t="shared" si="0"/>
        <v>3.1619999999999999</v>
      </c>
      <c r="U14" s="24">
        <f t="shared" si="7"/>
        <v>9.8135399999999997</v>
      </c>
      <c r="V14" s="30">
        <f t="shared" si="8"/>
        <v>9.6021398013249853E-2</v>
      </c>
      <c r="W14" s="24">
        <f t="shared" si="9"/>
        <v>9.8135399999999997</v>
      </c>
      <c r="X14" s="24">
        <f t="shared" si="1"/>
        <v>9.8135399999999997</v>
      </c>
      <c r="Y14" s="24">
        <f t="shared" si="1"/>
        <v>9.8135399999999997</v>
      </c>
      <c r="Z14" s="24">
        <f t="shared" si="1"/>
        <v>9.8135399999999997</v>
      </c>
      <c r="AA14" s="24">
        <f t="shared" si="1"/>
        <v>9.8135399999999997</v>
      </c>
      <c r="AB14" s="24">
        <f t="shared" si="1"/>
        <v>9.8135399999999997</v>
      </c>
      <c r="AC14" s="24">
        <f t="shared" si="1"/>
        <v>9.8135399999999997</v>
      </c>
      <c r="AD14" s="24">
        <f t="shared" si="1"/>
        <v>9.8135399999999997</v>
      </c>
      <c r="AE14" s="24">
        <f t="shared" si="1"/>
        <v>9.8135399999999997</v>
      </c>
      <c r="AF14" s="24">
        <f t="shared" si="1"/>
        <v>9.6021398013249853E-2</v>
      </c>
      <c r="AG14" s="24">
        <f t="shared" si="1"/>
        <v>9.6021398013249853E-2</v>
      </c>
      <c r="AH14" s="24">
        <f t="shared" si="1"/>
        <v>9.6021398013249853E-2</v>
      </c>
      <c r="AI14" s="24">
        <f t="shared" si="10"/>
        <v>7.3841603495033139</v>
      </c>
    </row>
    <row r="15" spans="1:35" x14ac:dyDescent="0.2">
      <c r="A15" s="8" t="s">
        <v>83</v>
      </c>
      <c r="B15" s="24">
        <f xml:space="preserve"> InputData_CPC!I14</f>
        <v>3.1108800000000003</v>
      </c>
      <c r="C15" s="24">
        <f xml:space="preserve"> InputData_CPC!K14</f>
        <v>7.9306799999999997</v>
      </c>
      <c r="D15" s="13">
        <f>InputData_CPC!D14</f>
        <v>0</v>
      </c>
      <c r="E15" s="25">
        <f t="shared" si="2"/>
        <v>3.1108800000000003</v>
      </c>
      <c r="F15" s="25">
        <f t="shared" si="3"/>
        <v>3.1108800000000003</v>
      </c>
      <c r="G15" s="26">
        <f t="shared" si="4"/>
        <v>7.9306799999999997</v>
      </c>
      <c r="H15" s="26">
        <f t="shared" si="5"/>
        <v>7.9306799999999997</v>
      </c>
      <c r="I15" s="24">
        <f t="shared" si="6"/>
        <v>3.1108800000000003</v>
      </c>
      <c r="J15" s="24">
        <f t="shared" si="0"/>
        <v>3.1108800000000003</v>
      </c>
      <c r="K15" s="24">
        <f t="shared" si="0"/>
        <v>3.1108800000000003</v>
      </c>
      <c r="L15" s="24">
        <f t="shared" si="0"/>
        <v>3.1108800000000003</v>
      </c>
      <c r="M15" s="24">
        <f t="shared" si="0"/>
        <v>3.1108800000000003</v>
      </c>
      <c r="N15" s="24">
        <f t="shared" si="0"/>
        <v>3.1108800000000003</v>
      </c>
      <c r="O15" s="24">
        <f t="shared" si="0"/>
        <v>3.1108800000000003</v>
      </c>
      <c r="P15" s="24">
        <f t="shared" si="0"/>
        <v>3.1108800000000003</v>
      </c>
      <c r="Q15" s="24">
        <f t="shared" si="0"/>
        <v>3.1108800000000003</v>
      </c>
      <c r="R15" s="24">
        <f t="shared" si="0"/>
        <v>3.1108800000000003</v>
      </c>
      <c r="S15" s="24">
        <f t="shared" si="0"/>
        <v>3.1108800000000003</v>
      </c>
      <c r="T15" s="24">
        <f t="shared" si="0"/>
        <v>3.1108800000000003</v>
      </c>
      <c r="U15" s="24">
        <f t="shared" si="7"/>
        <v>5.5207800000000002</v>
      </c>
      <c r="V15" s="30">
        <f t="shared" si="8"/>
        <v>0.19612946178637899</v>
      </c>
      <c r="W15" s="24">
        <f t="shared" si="9"/>
        <v>5.5207800000000002</v>
      </c>
      <c r="X15" s="24">
        <f t="shared" si="1"/>
        <v>5.5207800000000002</v>
      </c>
      <c r="Y15" s="24">
        <f t="shared" si="1"/>
        <v>5.5207800000000002</v>
      </c>
      <c r="Z15" s="24">
        <f t="shared" si="1"/>
        <v>5.5207800000000002</v>
      </c>
      <c r="AA15" s="24">
        <f t="shared" si="1"/>
        <v>5.5207800000000002</v>
      </c>
      <c r="AB15" s="24">
        <f t="shared" si="1"/>
        <v>5.5207800000000002</v>
      </c>
      <c r="AC15" s="24">
        <f t="shared" si="1"/>
        <v>5.5207800000000002</v>
      </c>
      <c r="AD15" s="24">
        <f t="shared" si="1"/>
        <v>5.5207800000000002</v>
      </c>
      <c r="AE15" s="24">
        <f t="shared" si="1"/>
        <v>5.5207800000000002</v>
      </c>
      <c r="AF15" s="24">
        <f t="shared" si="1"/>
        <v>0.19612946178637899</v>
      </c>
      <c r="AG15" s="24">
        <f t="shared" si="1"/>
        <v>0.19612946178637899</v>
      </c>
      <c r="AH15" s="24">
        <f t="shared" si="1"/>
        <v>0.19612946178637899</v>
      </c>
      <c r="AI15" s="24">
        <f t="shared" si="10"/>
        <v>4.1896173654465949</v>
      </c>
    </row>
    <row r="16" spans="1:35" x14ac:dyDescent="0.2">
      <c r="A16" s="8" t="s">
        <v>87</v>
      </c>
      <c r="B16" s="24">
        <f xml:space="preserve"> InputData_CPC!I15</f>
        <v>2.8724400000000001</v>
      </c>
      <c r="C16" s="24">
        <f xml:space="preserve"> InputData_CPC!K15</f>
        <v>10.18932</v>
      </c>
      <c r="D16" s="13">
        <f>InputData_CPC!D15</f>
        <v>0</v>
      </c>
      <c r="E16" s="25">
        <f t="shared" si="2"/>
        <v>2.8724400000000001</v>
      </c>
      <c r="F16" s="25">
        <f t="shared" si="3"/>
        <v>2.8724400000000001</v>
      </c>
      <c r="G16" s="26">
        <f t="shared" si="4"/>
        <v>10.18932</v>
      </c>
      <c r="H16" s="26">
        <f t="shared" si="5"/>
        <v>10.18932</v>
      </c>
      <c r="I16" s="24">
        <f t="shared" si="6"/>
        <v>2.8724400000000001</v>
      </c>
      <c r="J16" s="24">
        <f t="shared" si="0"/>
        <v>2.8724400000000001</v>
      </c>
      <c r="K16" s="24">
        <f t="shared" si="0"/>
        <v>2.8724400000000001</v>
      </c>
      <c r="L16" s="24">
        <f t="shared" si="0"/>
        <v>2.8724400000000001</v>
      </c>
      <c r="M16" s="24">
        <f t="shared" si="0"/>
        <v>2.8724400000000001</v>
      </c>
      <c r="N16" s="24">
        <f t="shared" si="0"/>
        <v>2.8724400000000001</v>
      </c>
      <c r="O16" s="24">
        <f t="shared" si="0"/>
        <v>2.8724400000000001</v>
      </c>
      <c r="P16" s="24">
        <f t="shared" si="0"/>
        <v>2.8724400000000001</v>
      </c>
      <c r="Q16" s="24">
        <f t="shared" si="0"/>
        <v>2.8724400000000001</v>
      </c>
      <c r="R16" s="24">
        <f t="shared" si="0"/>
        <v>2.8724400000000001</v>
      </c>
      <c r="S16" s="24">
        <f t="shared" si="0"/>
        <v>2.8724400000000001</v>
      </c>
      <c r="T16" s="24">
        <f t="shared" si="0"/>
        <v>2.8724400000000001</v>
      </c>
      <c r="U16" s="24">
        <f t="shared" si="7"/>
        <v>6.5308799999999998</v>
      </c>
      <c r="V16" s="30">
        <f t="shared" si="8"/>
        <v>0.14095346892628752</v>
      </c>
      <c r="W16" s="24">
        <f t="shared" si="9"/>
        <v>6.5308799999999998</v>
      </c>
      <c r="X16" s="24">
        <f t="shared" si="1"/>
        <v>6.5308799999999998</v>
      </c>
      <c r="Y16" s="24">
        <f t="shared" si="1"/>
        <v>6.5308799999999998</v>
      </c>
      <c r="Z16" s="24">
        <f t="shared" si="1"/>
        <v>6.5308799999999998</v>
      </c>
      <c r="AA16" s="24">
        <f t="shared" si="1"/>
        <v>6.5308799999999998</v>
      </c>
      <c r="AB16" s="24">
        <f t="shared" si="1"/>
        <v>6.5308799999999998</v>
      </c>
      <c r="AC16" s="24">
        <f t="shared" si="1"/>
        <v>6.5308799999999998</v>
      </c>
      <c r="AD16" s="24">
        <f t="shared" si="1"/>
        <v>6.5308799999999998</v>
      </c>
      <c r="AE16" s="24">
        <f t="shared" si="1"/>
        <v>6.5308799999999998</v>
      </c>
      <c r="AF16" s="24">
        <f t="shared" si="1"/>
        <v>0.14095346892628752</v>
      </c>
      <c r="AG16" s="24">
        <f t="shared" si="1"/>
        <v>0.14095346892628752</v>
      </c>
      <c r="AH16" s="24">
        <f t="shared" si="1"/>
        <v>0.14095346892628752</v>
      </c>
      <c r="AI16" s="24">
        <f t="shared" si="10"/>
        <v>4.9333983672315691</v>
      </c>
    </row>
    <row r="17" spans="1:35" x14ac:dyDescent="0.2">
      <c r="A17" s="8" t="s">
        <v>97</v>
      </c>
      <c r="B17" s="24">
        <f xml:space="preserve"> InputData_CPC!I16</f>
        <v>5.1677999999999997</v>
      </c>
      <c r="C17" s="24">
        <f xml:space="preserve"> InputData_CPC!K16</f>
        <v>19.964880000000001</v>
      </c>
      <c r="D17" s="13">
        <f>InputData_CPC!D16</f>
        <v>0</v>
      </c>
      <c r="E17" s="25">
        <f t="shared" si="2"/>
        <v>5.1677999999999997</v>
      </c>
      <c r="F17" s="25">
        <f t="shared" si="3"/>
        <v>5.1677999999999997</v>
      </c>
      <c r="G17" s="26">
        <f t="shared" si="4"/>
        <v>19.964880000000001</v>
      </c>
      <c r="H17" s="26">
        <f t="shared" si="5"/>
        <v>19.964880000000001</v>
      </c>
      <c r="I17" s="24">
        <f t="shared" si="6"/>
        <v>5.1677999999999997</v>
      </c>
      <c r="J17" s="24">
        <f t="shared" si="0"/>
        <v>5.1677999999999997</v>
      </c>
      <c r="K17" s="24">
        <f t="shared" si="0"/>
        <v>5.1677999999999997</v>
      </c>
      <c r="L17" s="24">
        <f t="shared" si="0"/>
        <v>5.1677999999999997</v>
      </c>
      <c r="M17" s="24">
        <f t="shared" si="0"/>
        <v>5.1677999999999997</v>
      </c>
      <c r="N17" s="24">
        <f t="shared" si="0"/>
        <v>5.1677999999999997</v>
      </c>
      <c r="O17" s="24">
        <f t="shared" si="0"/>
        <v>5.1677999999999997</v>
      </c>
      <c r="P17" s="24">
        <f t="shared" si="0"/>
        <v>5.1677999999999997</v>
      </c>
      <c r="Q17" s="24">
        <f t="shared" si="0"/>
        <v>5.1677999999999997</v>
      </c>
      <c r="R17" s="24">
        <f t="shared" si="0"/>
        <v>5.1677999999999997</v>
      </c>
      <c r="S17" s="24">
        <f t="shared" si="0"/>
        <v>5.1677999999999997</v>
      </c>
      <c r="T17" s="24">
        <f t="shared" si="0"/>
        <v>5.1677999999999997</v>
      </c>
      <c r="U17" s="24">
        <f t="shared" si="7"/>
        <v>12.56634</v>
      </c>
      <c r="V17" s="30">
        <f t="shared" si="8"/>
        <v>0.12942226549821487</v>
      </c>
      <c r="W17" s="24">
        <f t="shared" si="9"/>
        <v>12.56634</v>
      </c>
      <c r="X17" s="24">
        <f t="shared" si="1"/>
        <v>12.56634</v>
      </c>
      <c r="Y17" s="24">
        <f t="shared" si="1"/>
        <v>12.56634</v>
      </c>
      <c r="Z17" s="24">
        <f t="shared" si="1"/>
        <v>12.56634</v>
      </c>
      <c r="AA17" s="24">
        <f t="shared" si="1"/>
        <v>12.56634</v>
      </c>
      <c r="AB17" s="24">
        <f t="shared" si="1"/>
        <v>12.56634</v>
      </c>
      <c r="AC17" s="24">
        <f t="shared" si="1"/>
        <v>12.56634</v>
      </c>
      <c r="AD17" s="24">
        <f t="shared" si="1"/>
        <v>12.56634</v>
      </c>
      <c r="AE17" s="24">
        <f t="shared" si="1"/>
        <v>12.56634</v>
      </c>
      <c r="AF17" s="24">
        <f t="shared" si="1"/>
        <v>0.12942226549821487</v>
      </c>
      <c r="AG17" s="24">
        <f t="shared" si="1"/>
        <v>0.12942226549821487</v>
      </c>
      <c r="AH17" s="24">
        <f t="shared" si="1"/>
        <v>0.12942226549821487</v>
      </c>
      <c r="AI17" s="24">
        <f t="shared" si="10"/>
        <v>9.4571105663745545</v>
      </c>
    </row>
    <row r="18" spans="1:35" x14ac:dyDescent="0.2">
      <c r="A18" s="8" t="s">
        <v>102</v>
      </c>
      <c r="B18" s="24">
        <f xml:space="preserve"> InputData_CPC!I17</f>
        <v>4.2774000000000001</v>
      </c>
      <c r="C18" s="24">
        <f xml:space="preserve"> InputData_CPC!K17</f>
        <v>20.65044</v>
      </c>
      <c r="D18" s="13">
        <f>InputData_CPC!D17</f>
        <v>0</v>
      </c>
      <c r="E18" s="25">
        <f t="shared" si="2"/>
        <v>4.2774000000000001</v>
      </c>
      <c r="F18" s="25">
        <f t="shared" si="3"/>
        <v>4.2774000000000001</v>
      </c>
      <c r="G18" s="26">
        <f t="shared" si="4"/>
        <v>20.65044</v>
      </c>
      <c r="H18" s="26">
        <f t="shared" si="5"/>
        <v>20.65044</v>
      </c>
      <c r="I18" s="24">
        <f t="shared" si="6"/>
        <v>4.2774000000000001</v>
      </c>
      <c r="J18" s="24">
        <f t="shared" si="0"/>
        <v>4.2774000000000001</v>
      </c>
      <c r="K18" s="24">
        <f t="shared" si="0"/>
        <v>4.2774000000000001</v>
      </c>
      <c r="L18" s="24">
        <f t="shared" si="0"/>
        <v>4.2774000000000001</v>
      </c>
      <c r="M18" s="24">
        <f t="shared" si="0"/>
        <v>4.2774000000000001</v>
      </c>
      <c r="N18" s="24">
        <f t="shared" si="0"/>
        <v>4.2774000000000001</v>
      </c>
      <c r="O18" s="24">
        <f t="shared" si="0"/>
        <v>4.2774000000000001</v>
      </c>
      <c r="P18" s="24">
        <f t="shared" si="0"/>
        <v>4.2774000000000001</v>
      </c>
      <c r="Q18" s="24">
        <f t="shared" si="0"/>
        <v>4.2774000000000001</v>
      </c>
      <c r="R18" s="24">
        <f t="shared" si="0"/>
        <v>4.2774000000000001</v>
      </c>
      <c r="S18" s="24">
        <f t="shared" si="0"/>
        <v>4.2774000000000001</v>
      </c>
      <c r="T18" s="24">
        <f t="shared" si="0"/>
        <v>4.2774000000000001</v>
      </c>
      <c r="U18" s="24">
        <f t="shared" si="7"/>
        <v>12.46392</v>
      </c>
      <c r="V18" s="30">
        <f t="shared" si="8"/>
        <v>0.10356680051369366</v>
      </c>
      <c r="W18" s="24">
        <f t="shared" si="9"/>
        <v>12.46392</v>
      </c>
      <c r="X18" s="24">
        <f t="shared" si="1"/>
        <v>12.46392</v>
      </c>
      <c r="Y18" s="24">
        <f t="shared" si="1"/>
        <v>12.46392</v>
      </c>
      <c r="Z18" s="24">
        <f t="shared" si="1"/>
        <v>12.46392</v>
      </c>
      <c r="AA18" s="24">
        <f t="shared" si="1"/>
        <v>12.46392</v>
      </c>
      <c r="AB18" s="24">
        <f t="shared" si="1"/>
        <v>12.46392</v>
      </c>
      <c r="AC18" s="24">
        <f t="shared" si="1"/>
        <v>12.46392</v>
      </c>
      <c r="AD18" s="24">
        <f t="shared" si="1"/>
        <v>12.46392</v>
      </c>
      <c r="AE18" s="24">
        <f t="shared" si="1"/>
        <v>12.46392</v>
      </c>
      <c r="AF18" s="24">
        <f t="shared" si="1"/>
        <v>0.10356680051369366</v>
      </c>
      <c r="AG18" s="24">
        <f t="shared" si="1"/>
        <v>0.10356680051369366</v>
      </c>
      <c r="AH18" s="24">
        <f t="shared" si="1"/>
        <v>0.10356680051369366</v>
      </c>
      <c r="AI18" s="24">
        <f t="shared" si="10"/>
        <v>9.3738317001284219</v>
      </c>
    </row>
    <row r="19" spans="1:35" x14ac:dyDescent="0.2">
      <c r="A19" s="8" t="s">
        <v>112</v>
      </c>
      <c r="B19" s="24">
        <f xml:space="preserve"> InputData_CPC!I18</f>
        <v>6.8872800000000005</v>
      </c>
      <c r="C19" s="24">
        <f xml:space="preserve"> InputData_CPC!K18</f>
        <v>28.284479999999999</v>
      </c>
      <c r="D19" s="13">
        <f>InputData_CPC!D18</f>
        <v>0</v>
      </c>
      <c r="E19" s="25">
        <f t="shared" si="2"/>
        <v>6.8872800000000005</v>
      </c>
      <c r="F19" s="25">
        <f t="shared" si="3"/>
        <v>6.8872800000000005</v>
      </c>
      <c r="G19" s="26">
        <f t="shared" si="4"/>
        <v>28.284479999999999</v>
      </c>
      <c r="H19" s="26">
        <f t="shared" si="5"/>
        <v>28.284479999999999</v>
      </c>
      <c r="I19" s="24">
        <f t="shared" si="6"/>
        <v>6.8872800000000005</v>
      </c>
      <c r="J19" s="24">
        <f t="shared" si="6"/>
        <v>6.8872800000000005</v>
      </c>
      <c r="K19" s="24">
        <f t="shared" si="6"/>
        <v>6.8872800000000005</v>
      </c>
      <c r="L19" s="24">
        <f t="shared" si="6"/>
        <v>6.8872800000000005</v>
      </c>
      <c r="M19" s="24">
        <f t="shared" si="6"/>
        <v>6.8872800000000005</v>
      </c>
      <c r="N19" s="24">
        <f t="shared" si="6"/>
        <v>6.8872800000000005</v>
      </c>
      <c r="O19" s="24">
        <f t="shared" si="6"/>
        <v>6.8872800000000005</v>
      </c>
      <c r="P19" s="24">
        <f t="shared" si="6"/>
        <v>6.8872800000000005</v>
      </c>
      <c r="Q19" s="24">
        <f t="shared" si="6"/>
        <v>6.8872800000000005</v>
      </c>
      <c r="R19" s="24">
        <f t="shared" si="6"/>
        <v>6.8872800000000005</v>
      </c>
      <c r="S19" s="24">
        <f t="shared" si="6"/>
        <v>6.8872800000000005</v>
      </c>
      <c r="T19" s="24">
        <f t="shared" si="6"/>
        <v>6.8872800000000005</v>
      </c>
      <c r="U19" s="24">
        <f t="shared" si="7"/>
        <v>17.58588</v>
      </c>
      <c r="V19" s="30">
        <f t="shared" si="8"/>
        <v>0.12175016121915624</v>
      </c>
      <c r="W19" s="24">
        <f t="shared" si="9"/>
        <v>17.58588</v>
      </c>
      <c r="X19" s="24">
        <f t="shared" si="9"/>
        <v>17.58588</v>
      </c>
      <c r="Y19" s="24">
        <f t="shared" si="9"/>
        <v>17.58588</v>
      </c>
      <c r="Z19" s="24">
        <f t="shared" si="9"/>
        <v>17.58588</v>
      </c>
      <c r="AA19" s="24">
        <f t="shared" si="9"/>
        <v>17.58588</v>
      </c>
      <c r="AB19" s="24">
        <f t="shared" si="9"/>
        <v>17.58588</v>
      </c>
      <c r="AC19" s="24">
        <f t="shared" si="9"/>
        <v>17.58588</v>
      </c>
      <c r="AD19" s="24">
        <f t="shared" si="9"/>
        <v>17.58588</v>
      </c>
      <c r="AE19" s="24">
        <f t="shared" si="9"/>
        <v>17.58588</v>
      </c>
      <c r="AF19" s="24">
        <f t="shared" si="9"/>
        <v>0.12175016121915624</v>
      </c>
      <c r="AG19" s="24">
        <f t="shared" si="9"/>
        <v>0.12175016121915624</v>
      </c>
      <c r="AH19" s="24">
        <f t="shared" si="9"/>
        <v>0.12175016121915624</v>
      </c>
      <c r="AI19" s="24">
        <f t="shared" si="10"/>
        <v>13.219847540304789</v>
      </c>
    </row>
    <row r="20" spans="1:35" x14ac:dyDescent="0.2">
      <c r="A20" s="8" t="s">
        <v>8</v>
      </c>
      <c r="B20" s="24">
        <f xml:space="preserve"> InputData_CPC!I19</f>
        <v>11.532719999999999</v>
      </c>
      <c r="C20" s="24">
        <f xml:space="preserve"> InputData_CPC!K19</f>
        <v>84.689520000000002</v>
      </c>
      <c r="D20" s="13">
        <f>InputData_CPC!D19</f>
        <v>0</v>
      </c>
      <c r="E20" s="25">
        <f t="shared" si="2"/>
        <v>11.532719999999999</v>
      </c>
      <c r="F20" s="25">
        <f t="shared" si="3"/>
        <v>11.532719999999999</v>
      </c>
      <c r="G20" s="26">
        <f t="shared" si="4"/>
        <v>84.689520000000002</v>
      </c>
      <c r="H20" s="26">
        <f t="shared" si="5"/>
        <v>84.689520000000002</v>
      </c>
      <c r="I20" s="24">
        <f t="shared" si="6"/>
        <v>11.532719999999999</v>
      </c>
      <c r="J20" s="24">
        <f t="shared" si="6"/>
        <v>11.532719999999999</v>
      </c>
      <c r="K20" s="24">
        <f t="shared" si="6"/>
        <v>11.532719999999999</v>
      </c>
      <c r="L20" s="24">
        <f t="shared" si="6"/>
        <v>11.532719999999999</v>
      </c>
      <c r="M20" s="24">
        <f t="shared" si="6"/>
        <v>11.532719999999999</v>
      </c>
      <c r="N20" s="24">
        <f t="shared" si="6"/>
        <v>11.532719999999999</v>
      </c>
      <c r="O20" s="24">
        <f t="shared" si="6"/>
        <v>11.532719999999999</v>
      </c>
      <c r="P20" s="24">
        <f t="shared" si="6"/>
        <v>11.532719999999999</v>
      </c>
      <c r="Q20" s="24">
        <f t="shared" si="6"/>
        <v>11.532719999999999</v>
      </c>
      <c r="R20" s="24">
        <f t="shared" si="6"/>
        <v>11.532719999999999</v>
      </c>
      <c r="S20" s="24">
        <f t="shared" si="6"/>
        <v>11.532719999999999</v>
      </c>
      <c r="T20" s="24">
        <f t="shared" si="6"/>
        <v>11.532719999999999</v>
      </c>
      <c r="U20" s="24">
        <f t="shared" si="7"/>
        <v>48.11112</v>
      </c>
      <c r="V20" s="30">
        <f t="shared" si="8"/>
        <v>6.8088235710864808E-2</v>
      </c>
      <c r="W20" s="24">
        <f t="shared" si="9"/>
        <v>48.11112</v>
      </c>
      <c r="X20" s="24">
        <f t="shared" si="9"/>
        <v>48.11112</v>
      </c>
      <c r="Y20" s="24">
        <f t="shared" si="9"/>
        <v>48.11112</v>
      </c>
      <c r="Z20" s="24">
        <f t="shared" si="9"/>
        <v>48.11112</v>
      </c>
      <c r="AA20" s="24">
        <f t="shared" si="9"/>
        <v>48.11112</v>
      </c>
      <c r="AB20" s="24">
        <f t="shared" si="9"/>
        <v>48.11112</v>
      </c>
      <c r="AC20" s="24">
        <f t="shared" si="9"/>
        <v>48.11112</v>
      </c>
      <c r="AD20" s="24">
        <f t="shared" si="9"/>
        <v>48.11112</v>
      </c>
      <c r="AE20" s="24">
        <f t="shared" si="9"/>
        <v>48.11112</v>
      </c>
      <c r="AF20" s="24">
        <f t="shared" si="9"/>
        <v>6.8088235710864808E-2</v>
      </c>
      <c r="AG20" s="24">
        <f t="shared" si="9"/>
        <v>6.8088235710864808E-2</v>
      </c>
      <c r="AH20" s="24">
        <f t="shared" si="9"/>
        <v>6.8088235710864808E-2</v>
      </c>
      <c r="AI20" s="24">
        <f t="shared" si="10"/>
        <v>36.100362058927722</v>
      </c>
    </row>
    <row r="21" spans="1:35" x14ac:dyDescent="0.2">
      <c r="A21" s="8" t="s">
        <v>10</v>
      </c>
      <c r="B21" s="24">
        <f xml:space="preserve"> InputData_CPC!I20</f>
        <v>33.509639999999997</v>
      </c>
      <c r="C21" s="24">
        <f xml:space="preserve"> InputData_CPC!K20</f>
        <v>80.330280000000002</v>
      </c>
      <c r="D21" s="13">
        <f>InputData_CPC!D20</f>
        <v>9</v>
      </c>
      <c r="E21" s="25">
        <f t="shared" si="2"/>
        <v>10.310658461538461</v>
      </c>
      <c r="F21" s="25">
        <f t="shared" si="3"/>
        <v>103.10658461538461</v>
      </c>
      <c r="G21" s="26">
        <f t="shared" si="4"/>
        <v>24.717009230769232</v>
      </c>
      <c r="H21" s="26">
        <f t="shared" si="5"/>
        <v>247.17009230769233</v>
      </c>
      <c r="I21" s="24">
        <f t="shared" si="6"/>
        <v>10.310658461538461</v>
      </c>
      <c r="J21" s="24">
        <f t="shared" si="6"/>
        <v>10.310658461538461</v>
      </c>
      <c r="K21" s="24">
        <f t="shared" si="6"/>
        <v>10.310658461538461</v>
      </c>
      <c r="L21" s="24">
        <f t="shared" si="6"/>
        <v>10.310658461538461</v>
      </c>
      <c r="M21" s="24">
        <f t="shared" si="6"/>
        <v>10.310658461538461</v>
      </c>
      <c r="N21" s="24">
        <f t="shared" si="6"/>
        <v>10.310658461538461</v>
      </c>
      <c r="O21" s="24">
        <f t="shared" si="6"/>
        <v>10.310658461538461</v>
      </c>
      <c r="P21" s="24">
        <f t="shared" si="6"/>
        <v>10.310658461538461</v>
      </c>
      <c r="Q21" s="24">
        <f t="shared" si="6"/>
        <v>10.310658461538461</v>
      </c>
      <c r="R21" s="24">
        <f t="shared" si="6"/>
        <v>103.10658461538461</v>
      </c>
      <c r="S21" s="24">
        <f t="shared" si="6"/>
        <v>103.10658461538461</v>
      </c>
      <c r="T21" s="24">
        <f t="shared" si="6"/>
        <v>103.10658461538461</v>
      </c>
      <c r="U21" s="24">
        <f t="shared" si="7"/>
        <v>17.513833846153847</v>
      </c>
      <c r="V21" s="30">
        <f t="shared" si="8"/>
        <v>0.20857415161505719</v>
      </c>
      <c r="W21" s="24">
        <f t="shared" si="9"/>
        <v>17.513833846153847</v>
      </c>
      <c r="X21" s="24">
        <f t="shared" si="9"/>
        <v>17.513833846153847</v>
      </c>
      <c r="Y21" s="24">
        <f t="shared" si="9"/>
        <v>17.513833846153847</v>
      </c>
      <c r="Z21" s="24">
        <f t="shared" si="9"/>
        <v>17.513833846153847</v>
      </c>
      <c r="AA21" s="24">
        <f t="shared" si="9"/>
        <v>17.513833846153847</v>
      </c>
      <c r="AB21" s="24">
        <f t="shared" si="9"/>
        <v>17.513833846153847</v>
      </c>
      <c r="AC21" s="24">
        <f t="shared" si="9"/>
        <v>17.513833846153847</v>
      </c>
      <c r="AD21" s="24">
        <f t="shared" si="9"/>
        <v>17.513833846153847</v>
      </c>
      <c r="AE21" s="24">
        <f t="shared" si="9"/>
        <v>17.513833846153847</v>
      </c>
      <c r="AF21" s="24">
        <f t="shared" si="9"/>
        <v>0.20857415161505719</v>
      </c>
      <c r="AG21" s="24">
        <f t="shared" si="9"/>
        <v>0.20857415161505719</v>
      </c>
      <c r="AH21" s="24">
        <f t="shared" si="9"/>
        <v>0.20857415161505719</v>
      </c>
      <c r="AI21" s="24">
        <f t="shared" si="10"/>
        <v>13.187518922519153</v>
      </c>
    </row>
    <row r="22" spans="1:35" x14ac:dyDescent="0.2">
      <c r="A22" s="8" t="s">
        <v>14</v>
      </c>
      <c r="B22" s="24">
        <f xml:space="preserve"> InputData_CPC!I21</f>
        <v>42.969000000000001</v>
      </c>
      <c r="C22" s="24">
        <f xml:space="preserve"> InputData_CPC!K21</f>
        <v>179.08008000000001</v>
      </c>
      <c r="D22" s="13">
        <f>InputData_CPC!D21</f>
        <v>9</v>
      </c>
      <c r="E22" s="25">
        <f t="shared" si="2"/>
        <v>13.22123076923077</v>
      </c>
      <c r="F22" s="25">
        <f t="shared" si="3"/>
        <v>132.21230769230769</v>
      </c>
      <c r="G22" s="26">
        <f t="shared" si="4"/>
        <v>55.101563076923078</v>
      </c>
      <c r="H22" s="26">
        <f t="shared" si="5"/>
        <v>551.01563076923082</v>
      </c>
      <c r="I22" s="24">
        <f t="shared" si="6"/>
        <v>13.22123076923077</v>
      </c>
      <c r="J22" s="24">
        <f t="shared" si="6"/>
        <v>13.22123076923077</v>
      </c>
      <c r="K22" s="24">
        <f t="shared" si="6"/>
        <v>13.22123076923077</v>
      </c>
      <c r="L22" s="24">
        <f t="shared" si="6"/>
        <v>13.22123076923077</v>
      </c>
      <c r="M22" s="24">
        <f t="shared" si="6"/>
        <v>13.22123076923077</v>
      </c>
      <c r="N22" s="24">
        <f t="shared" si="6"/>
        <v>13.22123076923077</v>
      </c>
      <c r="O22" s="24">
        <f t="shared" si="6"/>
        <v>13.22123076923077</v>
      </c>
      <c r="P22" s="24">
        <f t="shared" si="6"/>
        <v>13.22123076923077</v>
      </c>
      <c r="Q22" s="24">
        <f t="shared" si="6"/>
        <v>13.22123076923077</v>
      </c>
      <c r="R22" s="24">
        <f t="shared" si="6"/>
        <v>132.21230769230769</v>
      </c>
      <c r="S22" s="24">
        <f t="shared" si="6"/>
        <v>132.21230769230769</v>
      </c>
      <c r="T22" s="24">
        <f t="shared" si="6"/>
        <v>132.21230769230769</v>
      </c>
      <c r="U22" s="24">
        <f t="shared" si="7"/>
        <v>34.161396923076921</v>
      </c>
      <c r="V22" s="30">
        <f t="shared" si="8"/>
        <v>0.11997146751330465</v>
      </c>
      <c r="W22" s="24">
        <f t="shared" si="9"/>
        <v>34.161396923076921</v>
      </c>
      <c r="X22" s="24">
        <f t="shared" si="9"/>
        <v>34.161396923076921</v>
      </c>
      <c r="Y22" s="24">
        <f t="shared" si="9"/>
        <v>34.161396923076921</v>
      </c>
      <c r="Z22" s="24">
        <f t="shared" si="9"/>
        <v>34.161396923076921</v>
      </c>
      <c r="AA22" s="24">
        <f t="shared" si="9"/>
        <v>34.161396923076921</v>
      </c>
      <c r="AB22" s="24">
        <f t="shared" si="9"/>
        <v>34.161396923076921</v>
      </c>
      <c r="AC22" s="24">
        <f t="shared" si="9"/>
        <v>34.161396923076921</v>
      </c>
      <c r="AD22" s="24">
        <f t="shared" si="9"/>
        <v>34.161396923076921</v>
      </c>
      <c r="AE22" s="24">
        <f t="shared" si="9"/>
        <v>34.161396923076921</v>
      </c>
      <c r="AF22" s="24">
        <f t="shared" si="9"/>
        <v>0.11997146751330465</v>
      </c>
      <c r="AG22" s="24">
        <f t="shared" si="9"/>
        <v>0.11997146751330465</v>
      </c>
      <c r="AH22" s="24">
        <f t="shared" si="9"/>
        <v>0.11997146751330465</v>
      </c>
      <c r="AI22" s="24">
        <f t="shared" si="10"/>
        <v>25.651040559186026</v>
      </c>
    </row>
    <row r="23" spans="1:35" ht="22" x14ac:dyDescent="0.3">
      <c r="D23" s="15"/>
      <c r="E23" s="18"/>
      <c r="F23" s="18"/>
      <c r="G23" s="17"/>
      <c r="H23" s="17"/>
      <c r="I23" s="28" t="s">
        <v>164</v>
      </c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</row>
    <row r="24" spans="1:35" x14ac:dyDescent="0.2">
      <c r="I24" s="24">
        <f>IF(COLUMN()-COLUMN($R3)+1 &lt;= 9, $G3, $H3)</f>
        <v>20.466360000000002</v>
      </c>
      <c r="J24" s="24">
        <f t="shared" ref="J24:T24" si="11">IF(COLUMN()-COLUMN($R3)+1 &lt;= 9, $G3, $H3)</f>
        <v>20.466360000000002</v>
      </c>
      <c r="K24" s="24">
        <f t="shared" si="11"/>
        <v>20.466360000000002</v>
      </c>
      <c r="L24" s="24">
        <f t="shared" si="11"/>
        <v>20.466360000000002</v>
      </c>
      <c r="M24" s="24">
        <f t="shared" si="11"/>
        <v>20.466360000000002</v>
      </c>
      <c r="N24" s="24">
        <f t="shared" si="11"/>
        <v>20.466360000000002</v>
      </c>
      <c r="O24" s="24">
        <f t="shared" si="11"/>
        <v>20.466360000000002</v>
      </c>
      <c r="P24" s="24">
        <f t="shared" si="11"/>
        <v>20.466360000000002</v>
      </c>
      <c r="Q24" s="24">
        <f t="shared" si="11"/>
        <v>20.466360000000002</v>
      </c>
      <c r="R24" s="24">
        <f t="shared" si="11"/>
        <v>20.466360000000002</v>
      </c>
      <c r="S24" s="24">
        <f t="shared" si="11"/>
        <v>20.466360000000002</v>
      </c>
      <c r="T24" s="24">
        <f t="shared" si="11"/>
        <v>20.466360000000002</v>
      </c>
    </row>
    <row r="25" spans="1:35" x14ac:dyDescent="0.2">
      <c r="I25" s="24">
        <f t="shared" ref="I25:T25" si="12">IF(COLUMN()-COLUMN($R4)+1 &lt;= 9, $G4, $H4)</f>
        <v>25.959174193548385</v>
      </c>
      <c r="J25" s="24">
        <f t="shared" si="12"/>
        <v>25.959174193548385</v>
      </c>
      <c r="K25" s="24">
        <f t="shared" si="12"/>
        <v>25.959174193548385</v>
      </c>
      <c r="L25" s="24">
        <f t="shared" si="12"/>
        <v>25.959174193548385</v>
      </c>
      <c r="M25" s="24">
        <f t="shared" si="12"/>
        <v>25.959174193548385</v>
      </c>
      <c r="N25" s="24">
        <f t="shared" si="12"/>
        <v>25.959174193548385</v>
      </c>
      <c r="O25" s="24">
        <f t="shared" si="12"/>
        <v>25.959174193548385</v>
      </c>
      <c r="P25" s="24">
        <f t="shared" si="12"/>
        <v>25.959174193548385</v>
      </c>
      <c r="Q25" s="24">
        <f t="shared" si="12"/>
        <v>25.959174193548385</v>
      </c>
      <c r="R25" s="24">
        <f t="shared" si="12"/>
        <v>25.959174193548385</v>
      </c>
      <c r="S25" s="24">
        <f t="shared" si="12"/>
        <v>25.959174193548385</v>
      </c>
      <c r="T25" s="24">
        <f t="shared" si="12"/>
        <v>25.959174193548385</v>
      </c>
    </row>
    <row r="26" spans="1:35" x14ac:dyDescent="0.2">
      <c r="I26" s="24">
        <f t="shared" ref="I26:T26" si="13">IF(COLUMN()-COLUMN($R5)+1 &lt;= 9, $G5, $H5)</f>
        <v>28.059239999999999</v>
      </c>
      <c r="J26" s="24">
        <f t="shared" si="13"/>
        <v>28.059239999999999</v>
      </c>
      <c r="K26" s="24">
        <f t="shared" si="13"/>
        <v>28.059239999999999</v>
      </c>
      <c r="L26" s="24">
        <f t="shared" si="13"/>
        <v>28.059239999999999</v>
      </c>
      <c r="M26" s="24">
        <f t="shared" si="13"/>
        <v>28.059239999999999</v>
      </c>
      <c r="N26" s="24">
        <f t="shared" si="13"/>
        <v>28.059239999999999</v>
      </c>
      <c r="O26" s="24">
        <f t="shared" si="13"/>
        <v>28.059239999999999</v>
      </c>
      <c r="P26" s="24">
        <f t="shared" si="13"/>
        <v>28.059239999999999</v>
      </c>
      <c r="Q26" s="24">
        <f t="shared" si="13"/>
        <v>28.059239999999999</v>
      </c>
      <c r="R26" s="24">
        <f t="shared" si="13"/>
        <v>28.059239999999999</v>
      </c>
      <c r="S26" s="24">
        <f t="shared" si="13"/>
        <v>28.059239999999999</v>
      </c>
      <c r="T26" s="24">
        <f t="shared" si="13"/>
        <v>28.059239999999999</v>
      </c>
    </row>
    <row r="27" spans="1:35" x14ac:dyDescent="0.2">
      <c r="I27" s="24">
        <f t="shared" ref="I27:T27" si="14">IF(COLUMN()-COLUMN($R6)+1 &lt;= 9, $G6, $H6)</f>
        <v>44.10492</v>
      </c>
      <c r="J27" s="24">
        <f t="shared" si="14"/>
        <v>44.10492</v>
      </c>
      <c r="K27" s="24">
        <f t="shared" si="14"/>
        <v>44.10492</v>
      </c>
      <c r="L27" s="24">
        <f t="shared" si="14"/>
        <v>44.10492</v>
      </c>
      <c r="M27" s="24">
        <f t="shared" si="14"/>
        <v>44.10492</v>
      </c>
      <c r="N27" s="24">
        <f t="shared" si="14"/>
        <v>44.10492</v>
      </c>
      <c r="O27" s="24">
        <f t="shared" si="14"/>
        <v>44.10492</v>
      </c>
      <c r="P27" s="24">
        <f t="shared" si="14"/>
        <v>44.10492</v>
      </c>
      <c r="Q27" s="24">
        <f t="shared" si="14"/>
        <v>44.10492</v>
      </c>
      <c r="R27" s="24">
        <f t="shared" si="14"/>
        <v>44.10492</v>
      </c>
      <c r="S27" s="24">
        <f t="shared" si="14"/>
        <v>44.10492</v>
      </c>
      <c r="T27" s="24">
        <f t="shared" si="14"/>
        <v>44.10492</v>
      </c>
    </row>
    <row r="28" spans="1:35" x14ac:dyDescent="0.2">
      <c r="I28" s="24">
        <f t="shared" ref="I28:T28" si="15">IF(COLUMN()-COLUMN($R7)+1 &lt;= 9, $G7, $H7)</f>
        <v>9.6691199999999995</v>
      </c>
      <c r="J28" s="24">
        <f t="shared" si="15"/>
        <v>9.6691199999999995</v>
      </c>
      <c r="K28" s="24">
        <f t="shared" si="15"/>
        <v>9.6691199999999995</v>
      </c>
      <c r="L28" s="24">
        <f t="shared" si="15"/>
        <v>9.6691199999999995</v>
      </c>
      <c r="M28" s="24">
        <f t="shared" si="15"/>
        <v>9.6691199999999995</v>
      </c>
      <c r="N28" s="24">
        <f t="shared" si="15"/>
        <v>9.6691199999999995</v>
      </c>
      <c r="O28" s="24">
        <f t="shared" si="15"/>
        <v>9.6691199999999995</v>
      </c>
      <c r="P28" s="24">
        <f t="shared" si="15"/>
        <v>9.6691199999999995</v>
      </c>
      <c r="Q28" s="24">
        <f t="shared" si="15"/>
        <v>9.6691199999999995</v>
      </c>
      <c r="R28" s="24">
        <f t="shared" si="15"/>
        <v>9.6691199999999995</v>
      </c>
      <c r="S28" s="24">
        <f t="shared" si="15"/>
        <v>9.6691199999999995</v>
      </c>
      <c r="T28" s="24">
        <f t="shared" si="15"/>
        <v>9.6691199999999995</v>
      </c>
    </row>
    <row r="29" spans="1:35" x14ac:dyDescent="0.2">
      <c r="I29" s="24">
        <f t="shared" ref="I29:T29" si="16">IF(COLUMN()-COLUMN($R8)+1 &lt;= 9, $G8, $H8)</f>
        <v>89.847000000000008</v>
      </c>
      <c r="J29" s="24">
        <f t="shared" si="16"/>
        <v>89.847000000000008</v>
      </c>
      <c r="K29" s="24">
        <f t="shared" si="16"/>
        <v>89.847000000000008</v>
      </c>
      <c r="L29" s="24">
        <f t="shared" si="16"/>
        <v>89.847000000000008</v>
      </c>
      <c r="M29" s="24">
        <f t="shared" si="16"/>
        <v>89.847000000000008</v>
      </c>
      <c r="N29" s="24">
        <f t="shared" si="16"/>
        <v>89.847000000000008</v>
      </c>
      <c r="O29" s="24">
        <f t="shared" si="16"/>
        <v>89.847000000000008</v>
      </c>
      <c r="P29" s="24">
        <f t="shared" si="16"/>
        <v>89.847000000000008</v>
      </c>
      <c r="Q29" s="24">
        <f t="shared" si="16"/>
        <v>89.847000000000008</v>
      </c>
      <c r="R29" s="24">
        <f t="shared" si="16"/>
        <v>89.847000000000008</v>
      </c>
      <c r="S29" s="24">
        <f t="shared" si="16"/>
        <v>89.847000000000008</v>
      </c>
      <c r="T29" s="24">
        <f t="shared" si="16"/>
        <v>89.847000000000008</v>
      </c>
    </row>
    <row r="30" spans="1:35" x14ac:dyDescent="0.2">
      <c r="I30" s="24">
        <f t="shared" ref="I30:T30" si="17">IF(COLUMN()-COLUMN($R9)+1 &lt;= 9, $G9, $H9)</f>
        <v>62.156160000000007</v>
      </c>
      <c r="J30" s="24">
        <f t="shared" si="17"/>
        <v>62.156160000000007</v>
      </c>
      <c r="K30" s="24">
        <f t="shared" si="17"/>
        <v>62.156160000000007</v>
      </c>
      <c r="L30" s="24">
        <f t="shared" si="17"/>
        <v>62.156160000000007</v>
      </c>
      <c r="M30" s="24">
        <f t="shared" si="17"/>
        <v>62.156160000000007</v>
      </c>
      <c r="N30" s="24">
        <f t="shared" si="17"/>
        <v>62.156160000000007</v>
      </c>
      <c r="O30" s="24">
        <f t="shared" si="17"/>
        <v>62.156160000000007</v>
      </c>
      <c r="P30" s="24">
        <f t="shared" si="17"/>
        <v>62.156160000000007</v>
      </c>
      <c r="Q30" s="24">
        <f t="shared" si="17"/>
        <v>62.156160000000007</v>
      </c>
      <c r="R30" s="24">
        <f t="shared" si="17"/>
        <v>62.156160000000007</v>
      </c>
      <c r="S30" s="24">
        <f t="shared" si="17"/>
        <v>62.156160000000007</v>
      </c>
      <c r="T30" s="24">
        <f t="shared" si="17"/>
        <v>62.156160000000007</v>
      </c>
    </row>
    <row r="31" spans="1:35" x14ac:dyDescent="0.2">
      <c r="I31" s="24">
        <f t="shared" ref="I31:T31" si="18">IF(COLUMN()-COLUMN($R10)+1 &lt;= 9, $G10, $H10)</f>
        <v>21.605040000000002</v>
      </c>
      <c r="J31" s="24">
        <f t="shared" si="18"/>
        <v>21.605040000000002</v>
      </c>
      <c r="K31" s="24">
        <f t="shared" si="18"/>
        <v>21.605040000000002</v>
      </c>
      <c r="L31" s="24">
        <f t="shared" si="18"/>
        <v>21.605040000000002</v>
      </c>
      <c r="M31" s="24">
        <f t="shared" si="18"/>
        <v>21.605040000000002</v>
      </c>
      <c r="N31" s="24">
        <f t="shared" si="18"/>
        <v>21.605040000000002</v>
      </c>
      <c r="O31" s="24">
        <f t="shared" si="18"/>
        <v>21.605040000000002</v>
      </c>
      <c r="P31" s="24">
        <f t="shared" si="18"/>
        <v>21.605040000000002</v>
      </c>
      <c r="Q31" s="24">
        <f t="shared" si="18"/>
        <v>21.605040000000002</v>
      </c>
      <c r="R31" s="24">
        <f t="shared" si="18"/>
        <v>21.605040000000002</v>
      </c>
      <c r="S31" s="24">
        <f t="shared" si="18"/>
        <v>21.605040000000002</v>
      </c>
      <c r="T31" s="24">
        <f t="shared" si="18"/>
        <v>21.605040000000002</v>
      </c>
    </row>
    <row r="32" spans="1:35" x14ac:dyDescent="0.2">
      <c r="I32" s="24">
        <f t="shared" ref="I32:T32" si="19">IF(COLUMN()-COLUMN($R11)+1 &lt;= 9, $G11, $H11)</f>
        <v>9.6691199999999995</v>
      </c>
      <c r="J32" s="24">
        <f t="shared" si="19"/>
        <v>9.6691199999999995</v>
      </c>
      <c r="K32" s="24">
        <f t="shared" si="19"/>
        <v>9.6691199999999995</v>
      </c>
      <c r="L32" s="24">
        <f t="shared" si="19"/>
        <v>9.6691199999999995</v>
      </c>
      <c r="M32" s="24">
        <f t="shared" si="19"/>
        <v>9.6691199999999995</v>
      </c>
      <c r="N32" s="24">
        <f t="shared" si="19"/>
        <v>9.6691199999999995</v>
      </c>
      <c r="O32" s="24">
        <f t="shared" si="19"/>
        <v>9.6691199999999995</v>
      </c>
      <c r="P32" s="24">
        <f t="shared" si="19"/>
        <v>9.6691199999999995</v>
      </c>
      <c r="Q32" s="24">
        <f t="shared" si="19"/>
        <v>9.6691199999999995</v>
      </c>
      <c r="R32" s="24">
        <f t="shared" si="19"/>
        <v>9.6691199999999995</v>
      </c>
      <c r="S32" s="24">
        <f t="shared" si="19"/>
        <v>9.6691199999999995</v>
      </c>
      <c r="T32" s="24">
        <f t="shared" si="19"/>
        <v>9.6691199999999995</v>
      </c>
    </row>
    <row r="33" spans="9:20" x14ac:dyDescent="0.2">
      <c r="I33" s="24">
        <f t="shared" ref="I33:T33" si="20">IF(COLUMN()-COLUMN($R12)+1 &lt;= 9, $G12, $H12)</f>
        <v>9.6691199999999995</v>
      </c>
      <c r="J33" s="24">
        <f t="shared" si="20"/>
        <v>9.6691199999999995</v>
      </c>
      <c r="K33" s="24">
        <f t="shared" si="20"/>
        <v>9.6691199999999995</v>
      </c>
      <c r="L33" s="24">
        <f t="shared" si="20"/>
        <v>9.6691199999999995</v>
      </c>
      <c r="M33" s="24">
        <f t="shared" si="20"/>
        <v>9.6691199999999995</v>
      </c>
      <c r="N33" s="24">
        <f t="shared" si="20"/>
        <v>9.6691199999999995</v>
      </c>
      <c r="O33" s="24">
        <f t="shared" si="20"/>
        <v>9.6691199999999995</v>
      </c>
      <c r="P33" s="24">
        <f t="shared" si="20"/>
        <v>9.6691199999999995</v>
      </c>
      <c r="Q33" s="24">
        <f t="shared" si="20"/>
        <v>9.6691199999999995</v>
      </c>
      <c r="R33" s="24">
        <f t="shared" si="20"/>
        <v>9.6691199999999995</v>
      </c>
      <c r="S33" s="24">
        <f t="shared" si="20"/>
        <v>9.6691199999999995</v>
      </c>
      <c r="T33" s="24">
        <f t="shared" si="20"/>
        <v>9.6691199999999995</v>
      </c>
    </row>
    <row r="34" spans="9:20" x14ac:dyDescent="0.2">
      <c r="I34" s="24">
        <f t="shared" ref="I34:T34" si="21">IF(COLUMN()-COLUMN($R13)+1 &lt;= 9, $G13, $H13)</f>
        <v>24.160439999999998</v>
      </c>
      <c r="J34" s="24">
        <f t="shared" si="21"/>
        <v>24.160439999999998</v>
      </c>
      <c r="K34" s="24">
        <f t="shared" si="21"/>
        <v>24.160439999999998</v>
      </c>
      <c r="L34" s="24">
        <f t="shared" si="21"/>
        <v>24.160439999999998</v>
      </c>
      <c r="M34" s="24">
        <f t="shared" si="21"/>
        <v>24.160439999999998</v>
      </c>
      <c r="N34" s="24">
        <f t="shared" si="21"/>
        <v>24.160439999999998</v>
      </c>
      <c r="O34" s="24">
        <f t="shared" si="21"/>
        <v>24.160439999999998</v>
      </c>
      <c r="P34" s="24">
        <f t="shared" si="21"/>
        <v>24.160439999999998</v>
      </c>
      <c r="Q34" s="24">
        <f t="shared" si="21"/>
        <v>24.160439999999998</v>
      </c>
      <c r="R34" s="24">
        <f t="shared" si="21"/>
        <v>24.160439999999998</v>
      </c>
      <c r="S34" s="24">
        <f t="shared" si="21"/>
        <v>24.160439999999998</v>
      </c>
      <c r="T34" s="24">
        <f t="shared" si="21"/>
        <v>24.160439999999998</v>
      </c>
    </row>
    <row r="35" spans="9:20" x14ac:dyDescent="0.2">
      <c r="I35" s="24">
        <f t="shared" ref="I35:T35" si="22">IF(COLUMN()-COLUMN($R14)+1 &lt;= 9, $G14, $H14)</f>
        <v>16.46508</v>
      </c>
      <c r="J35" s="24">
        <f t="shared" si="22"/>
        <v>16.46508</v>
      </c>
      <c r="K35" s="24">
        <f t="shared" si="22"/>
        <v>16.46508</v>
      </c>
      <c r="L35" s="24">
        <f t="shared" si="22"/>
        <v>16.46508</v>
      </c>
      <c r="M35" s="24">
        <f t="shared" si="22"/>
        <v>16.46508</v>
      </c>
      <c r="N35" s="24">
        <f t="shared" si="22"/>
        <v>16.46508</v>
      </c>
      <c r="O35" s="24">
        <f t="shared" si="22"/>
        <v>16.46508</v>
      </c>
      <c r="P35" s="24">
        <f t="shared" si="22"/>
        <v>16.46508</v>
      </c>
      <c r="Q35" s="24">
        <f t="shared" si="22"/>
        <v>16.46508</v>
      </c>
      <c r="R35" s="24">
        <f t="shared" si="22"/>
        <v>16.46508</v>
      </c>
      <c r="S35" s="24">
        <f t="shared" si="22"/>
        <v>16.46508</v>
      </c>
      <c r="T35" s="24">
        <f t="shared" si="22"/>
        <v>16.46508</v>
      </c>
    </row>
    <row r="36" spans="9:20" x14ac:dyDescent="0.2">
      <c r="I36" s="24">
        <f t="shared" ref="I36:T36" si="23">IF(COLUMN()-COLUMN($R15)+1 &lt;= 9, $G15, $H15)</f>
        <v>7.9306799999999997</v>
      </c>
      <c r="J36" s="24">
        <f t="shared" si="23"/>
        <v>7.9306799999999997</v>
      </c>
      <c r="K36" s="24">
        <f t="shared" si="23"/>
        <v>7.9306799999999997</v>
      </c>
      <c r="L36" s="24">
        <f t="shared" si="23"/>
        <v>7.9306799999999997</v>
      </c>
      <c r="M36" s="24">
        <f t="shared" si="23"/>
        <v>7.9306799999999997</v>
      </c>
      <c r="N36" s="24">
        <f t="shared" si="23"/>
        <v>7.9306799999999997</v>
      </c>
      <c r="O36" s="24">
        <f t="shared" si="23"/>
        <v>7.9306799999999997</v>
      </c>
      <c r="P36" s="24">
        <f t="shared" si="23"/>
        <v>7.9306799999999997</v>
      </c>
      <c r="Q36" s="24">
        <f t="shared" si="23"/>
        <v>7.9306799999999997</v>
      </c>
      <c r="R36" s="24">
        <f t="shared" si="23"/>
        <v>7.9306799999999997</v>
      </c>
      <c r="S36" s="24">
        <f t="shared" si="23"/>
        <v>7.9306799999999997</v>
      </c>
      <c r="T36" s="24">
        <f t="shared" si="23"/>
        <v>7.9306799999999997</v>
      </c>
    </row>
    <row r="37" spans="9:20" x14ac:dyDescent="0.2">
      <c r="I37" s="24">
        <f t="shared" ref="I37:T37" si="24">IF(COLUMN()-COLUMN($R16)+1 &lt;= 9, $G16, $H16)</f>
        <v>10.18932</v>
      </c>
      <c r="J37" s="24">
        <f t="shared" si="24"/>
        <v>10.18932</v>
      </c>
      <c r="K37" s="24">
        <f t="shared" si="24"/>
        <v>10.18932</v>
      </c>
      <c r="L37" s="24">
        <f t="shared" si="24"/>
        <v>10.18932</v>
      </c>
      <c r="M37" s="24">
        <f t="shared" si="24"/>
        <v>10.18932</v>
      </c>
      <c r="N37" s="24">
        <f t="shared" si="24"/>
        <v>10.18932</v>
      </c>
      <c r="O37" s="24">
        <f t="shared" si="24"/>
        <v>10.18932</v>
      </c>
      <c r="P37" s="24">
        <f t="shared" si="24"/>
        <v>10.18932</v>
      </c>
      <c r="Q37" s="24">
        <f t="shared" si="24"/>
        <v>10.18932</v>
      </c>
      <c r="R37" s="24">
        <f t="shared" si="24"/>
        <v>10.18932</v>
      </c>
      <c r="S37" s="24">
        <f t="shared" si="24"/>
        <v>10.18932</v>
      </c>
      <c r="T37" s="24">
        <f t="shared" si="24"/>
        <v>10.18932</v>
      </c>
    </row>
    <row r="38" spans="9:20" x14ac:dyDescent="0.2">
      <c r="I38" s="24">
        <f t="shared" ref="I38:T38" si="25">IF(COLUMN()-COLUMN($R17)+1 &lt;= 9, $G17, $H17)</f>
        <v>19.964880000000001</v>
      </c>
      <c r="J38" s="24">
        <f t="shared" si="25"/>
        <v>19.964880000000001</v>
      </c>
      <c r="K38" s="24">
        <f t="shared" si="25"/>
        <v>19.964880000000001</v>
      </c>
      <c r="L38" s="24">
        <f t="shared" si="25"/>
        <v>19.964880000000001</v>
      </c>
      <c r="M38" s="24">
        <f t="shared" si="25"/>
        <v>19.964880000000001</v>
      </c>
      <c r="N38" s="24">
        <f t="shared" si="25"/>
        <v>19.964880000000001</v>
      </c>
      <c r="O38" s="24">
        <f t="shared" si="25"/>
        <v>19.964880000000001</v>
      </c>
      <c r="P38" s="24">
        <f t="shared" si="25"/>
        <v>19.964880000000001</v>
      </c>
      <c r="Q38" s="24">
        <f t="shared" si="25"/>
        <v>19.964880000000001</v>
      </c>
      <c r="R38" s="24">
        <f t="shared" si="25"/>
        <v>19.964880000000001</v>
      </c>
      <c r="S38" s="24">
        <f t="shared" si="25"/>
        <v>19.964880000000001</v>
      </c>
      <c r="T38" s="24">
        <f t="shared" si="25"/>
        <v>19.964880000000001</v>
      </c>
    </row>
    <row r="39" spans="9:20" x14ac:dyDescent="0.2">
      <c r="I39" s="24">
        <f t="shared" ref="I39:T39" si="26">IF(COLUMN()-COLUMN($R18)+1 &lt;= 9, $G18, $H18)</f>
        <v>20.65044</v>
      </c>
      <c r="J39" s="24">
        <f t="shared" si="26"/>
        <v>20.65044</v>
      </c>
      <c r="K39" s="24">
        <f t="shared" si="26"/>
        <v>20.65044</v>
      </c>
      <c r="L39" s="24">
        <f t="shared" si="26"/>
        <v>20.65044</v>
      </c>
      <c r="M39" s="24">
        <f t="shared" si="26"/>
        <v>20.65044</v>
      </c>
      <c r="N39" s="24">
        <f t="shared" si="26"/>
        <v>20.65044</v>
      </c>
      <c r="O39" s="24">
        <f t="shared" si="26"/>
        <v>20.65044</v>
      </c>
      <c r="P39" s="24">
        <f t="shared" si="26"/>
        <v>20.65044</v>
      </c>
      <c r="Q39" s="24">
        <f t="shared" si="26"/>
        <v>20.65044</v>
      </c>
      <c r="R39" s="24">
        <f t="shared" si="26"/>
        <v>20.65044</v>
      </c>
      <c r="S39" s="24">
        <f t="shared" si="26"/>
        <v>20.65044</v>
      </c>
      <c r="T39" s="24">
        <f t="shared" si="26"/>
        <v>20.65044</v>
      </c>
    </row>
    <row r="40" spans="9:20" x14ac:dyDescent="0.2">
      <c r="I40" s="24">
        <f t="shared" ref="I40:T40" si="27">IF(COLUMN()-COLUMN($R19)+1 &lt;= 9, $G19, $H19)</f>
        <v>28.284479999999999</v>
      </c>
      <c r="J40" s="24">
        <f t="shared" si="27"/>
        <v>28.284479999999999</v>
      </c>
      <c r="K40" s="24">
        <f t="shared" si="27"/>
        <v>28.284479999999999</v>
      </c>
      <c r="L40" s="24">
        <f t="shared" si="27"/>
        <v>28.284479999999999</v>
      </c>
      <c r="M40" s="24">
        <f t="shared" si="27"/>
        <v>28.284479999999999</v>
      </c>
      <c r="N40" s="24">
        <f t="shared" si="27"/>
        <v>28.284479999999999</v>
      </c>
      <c r="O40" s="24">
        <f t="shared" si="27"/>
        <v>28.284479999999999</v>
      </c>
      <c r="P40" s="24">
        <f t="shared" si="27"/>
        <v>28.284479999999999</v>
      </c>
      <c r="Q40" s="24">
        <f t="shared" si="27"/>
        <v>28.284479999999999</v>
      </c>
      <c r="R40" s="24">
        <f t="shared" si="27"/>
        <v>28.284479999999999</v>
      </c>
      <c r="S40" s="24">
        <f t="shared" si="27"/>
        <v>28.284479999999999</v>
      </c>
      <c r="T40" s="24">
        <f t="shared" si="27"/>
        <v>28.284479999999999</v>
      </c>
    </row>
    <row r="41" spans="9:20" x14ac:dyDescent="0.2">
      <c r="I41" s="24">
        <f t="shared" ref="I41:T41" si="28">IF(COLUMN()-COLUMN($R20)+1 &lt;= 9, $G20, $H20)</f>
        <v>84.689520000000002</v>
      </c>
      <c r="J41" s="24">
        <f t="shared" si="28"/>
        <v>84.689520000000002</v>
      </c>
      <c r="K41" s="24">
        <f t="shared" si="28"/>
        <v>84.689520000000002</v>
      </c>
      <c r="L41" s="24">
        <f t="shared" si="28"/>
        <v>84.689520000000002</v>
      </c>
      <c r="M41" s="24">
        <f t="shared" si="28"/>
        <v>84.689520000000002</v>
      </c>
      <c r="N41" s="24">
        <f t="shared" si="28"/>
        <v>84.689520000000002</v>
      </c>
      <c r="O41" s="24">
        <f t="shared" si="28"/>
        <v>84.689520000000002</v>
      </c>
      <c r="P41" s="24">
        <f t="shared" si="28"/>
        <v>84.689520000000002</v>
      </c>
      <c r="Q41" s="24">
        <f t="shared" si="28"/>
        <v>84.689520000000002</v>
      </c>
      <c r="R41" s="24">
        <f t="shared" si="28"/>
        <v>84.689520000000002</v>
      </c>
      <c r="S41" s="24">
        <f t="shared" si="28"/>
        <v>84.689520000000002</v>
      </c>
      <c r="T41" s="24">
        <f t="shared" si="28"/>
        <v>84.689520000000002</v>
      </c>
    </row>
    <row r="42" spans="9:20" x14ac:dyDescent="0.2">
      <c r="I42" s="24">
        <f t="shared" ref="I42:T42" si="29">IF(COLUMN()-COLUMN($R21)+1 &lt;= 9, $G21, $H21)</f>
        <v>24.717009230769232</v>
      </c>
      <c r="J42" s="24">
        <f t="shared" si="29"/>
        <v>24.717009230769232</v>
      </c>
      <c r="K42" s="24">
        <f t="shared" si="29"/>
        <v>24.717009230769232</v>
      </c>
      <c r="L42" s="24">
        <f t="shared" si="29"/>
        <v>24.717009230769232</v>
      </c>
      <c r="M42" s="24">
        <f t="shared" si="29"/>
        <v>24.717009230769232</v>
      </c>
      <c r="N42" s="24">
        <f t="shared" si="29"/>
        <v>24.717009230769232</v>
      </c>
      <c r="O42" s="24">
        <f t="shared" si="29"/>
        <v>24.717009230769232</v>
      </c>
      <c r="P42" s="24">
        <f t="shared" si="29"/>
        <v>24.717009230769232</v>
      </c>
      <c r="Q42" s="24">
        <f t="shared" si="29"/>
        <v>24.717009230769232</v>
      </c>
      <c r="R42" s="24">
        <f t="shared" si="29"/>
        <v>24.717009230769232</v>
      </c>
      <c r="S42" s="24">
        <f t="shared" si="29"/>
        <v>24.717009230769232</v>
      </c>
      <c r="T42" s="24">
        <f t="shared" si="29"/>
        <v>24.717009230769232</v>
      </c>
    </row>
    <row r="43" spans="9:20" x14ac:dyDescent="0.2">
      <c r="I43" s="24">
        <f t="shared" ref="I43:T43" si="30">IF(COLUMN()-COLUMN($R22)+1 &lt;= 9, $G22, $H22)</f>
        <v>55.101563076923078</v>
      </c>
      <c r="J43" s="24">
        <f t="shared" si="30"/>
        <v>55.101563076923078</v>
      </c>
      <c r="K43" s="24">
        <f t="shared" si="30"/>
        <v>55.101563076923078</v>
      </c>
      <c r="L43" s="24">
        <f t="shared" si="30"/>
        <v>55.101563076923078</v>
      </c>
      <c r="M43" s="24">
        <f t="shared" si="30"/>
        <v>55.101563076923078</v>
      </c>
      <c r="N43" s="24">
        <f t="shared" si="30"/>
        <v>55.101563076923078</v>
      </c>
      <c r="O43" s="24">
        <f t="shared" si="30"/>
        <v>55.101563076923078</v>
      </c>
      <c r="P43" s="24">
        <f t="shared" si="30"/>
        <v>55.101563076923078</v>
      </c>
      <c r="Q43" s="24">
        <f t="shared" si="30"/>
        <v>55.101563076923078</v>
      </c>
      <c r="R43" s="24">
        <f t="shared" si="30"/>
        <v>55.101563076923078</v>
      </c>
      <c r="S43" s="24">
        <f t="shared" si="30"/>
        <v>55.101563076923078</v>
      </c>
      <c r="T43" s="24">
        <f t="shared" si="30"/>
        <v>55.101563076923078</v>
      </c>
    </row>
    <row r="44" spans="9:20" x14ac:dyDescent="0.2"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</row>
    <row r="45" spans="9:20" x14ac:dyDescent="0.2"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</row>
    <row r="46" spans="9:20" x14ac:dyDescent="0.2"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</row>
    <row r="47" spans="9:20" x14ac:dyDescent="0.2"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</row>
    <row r="48" spans="9:20" x14ac:dyDescent="0.2"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</row>
    <row r="49" spans="9:20" x14ac:dyDescent="0.2"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</row>
    <row r="50" spans="9:20" x14ac:dyDescent="0.2"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</row>
    <row r="51" spans="9:20" x14ac:dyDescent="0.2"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</row>
    <row r="52" spans="9:20" x14ac:dyDescent="0.2"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</row>
    <row r="53" spans="9:20" x14ac:dyDescent="0.2"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</row>
    <row r="54" spans="9:20" x14ac:dyDescent="0.2"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</row>
    <row r="55" spans="9:20" x14ac:dyDescent="0.2"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</row>
    <row r="56" spans="9:20" x14ac:dyDescent="0.2"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</row>
    <row r="57" spans="9:20" x14ac:dyDescent="0.2"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</row>
    <row r="58" spans="9:20" x14ac:dyDescent="0.2"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</row>
    <row r="59" spans="9:20" x14ac:dyDescent="0.2"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</row>
    <row r="60" spans="9:20" x14ac:dyDescent="0.2"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</row>
    <row r="61" spans="9:20" x14ac:dyDescent="0.2"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</row>
  </sheetData>
  <mergeCells count="2">
    <mergeCell ref="I1:T1"/>
    <mergeCell ref="I23:T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C82CF-B0F4-EC4D-9331-4F4497E1EA0D}">
  <dimension ref="A2:B13"/>
  <sheetViews>
    <sheetView tabSelected="1" workbookViewId="0">
      <selection activeCell="M32" sqref="M32"/>
    </sheetView>
  </sheetViews>
  <sheetFormatPr baseColWidth="10" defaultRowHeight="16" x14ac:dyDescent="0.2"/>
  <sheetData>
    <row r="2" spans="1:2" x14ac:dyDescent="0.2">
      <c r="A2" s="5"/>
      <c r="B2" s="5"/>
    </row>
    <row r="3" spans="1:2" x14ac:dyDescent="0.2">
      <c r="A3" s="5"/>
      <c r="B3" s="5"/>
    </row>
    <row r="4" spans="1:2" x14ac:dyDescent="0.2">
      <c r="A4" s="5"/>
      <c r="B4" s="5"/>
    </row>
    <row r="5" spans="1:2" x14ac:dyDescent="0.2">
      <c r="A5" s="5"/>
      <c r="B5" s="5"/>
    </row>
    <row r="6" spans="1:2" x14ac:dyDescent="0.2">
      <c r="A6" s="5"/>
      <c r="B6" s="5"/>
    </row>
    <row r="7" spans="1:2" x14ac:dyDescent="0.2">
      <c r="A7" s="5"/>
      <c r="B7" s="5"/>
    </row>
    <row r="8" spans="1:2" x14ac:dyDescent="0.2">
      <c r="A8" s="5"/>
      <c r="B8" s="5"/>
    </row>
    <row r="9" spans="1:2" x14ac:dyDescent="0.2">
      <c r="A9" s="5"/>
      <c r="B9" s="5"/>
    </row>
    <row r="10" spans="1:2" x14ac:dyDescent="0.2">
      <c r="A10" s="5"/>
      <c r="B10" s="5"/>
    </row>
    <row r="11" spans="1:2" x14ac:dyDescent="0.2">
      <c r="A11" s="5"/>
      <c r="B11" s="5"/>
    </row>
    <row r="12" spans="1:2" x14ac:dyDescent="0.2">
      <c r="A12" s="5"/>
      <c r="B12" s="5"/>
    </row>
    <row r="13" spans="1:2" x14ac:dyDescent="0.2">
      <c r="A13" s="5"/>
      <c r="B13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OG_Data</vt:lpstr>
      <vt:lpstr>InputData</vt:lpstr>
      <vt:lpstr>Calculations_Search Volume</vt:lpstr>
      <vt:lpstr>Charts &amp; Notes</vt:lpstr>
      <vt:lpstr>InputData_CPC</vt:lpstr>
      <vt:lpstr>Calculations_CPC</vt:lpstr>
      <vt:lpstr>Charts_CPC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HariPiriya Venkatesalu</dc:creator>
  <cp:lastModifiedBy>HariPiriya Venkatesalu</cp:lastModifiedBy>
  <dcterms:created xsi:type="dcterms:W3CDTF">2025-05-15T08:20:03Z</dcterms:created>
  <dcterms:modified xsi:type="dcterms:W3CDTF">2025-05-19T21:01:46Z</dcterms:modified>
</cp:coreProperties>
</file>