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820" yWindow="105" windowWidth="14805" windowHeight="8010" tabRatio="727"/>
  </bookViews>
  <sheets>
    <sheet name="Coloring" sheetId="11" r:id="rId1"/>
    <sheet name="Named formulas" sheetId="13" r:id="rId2"/>
    <sheet name="Example preview" sheetId="6" r:id="rId3"/>
    <sheet name="Keywords" sheetId="12" state="hidden" r:id="rId4"/>
    <sheet name="_Taxes2013" sheetId="5" r:id="rId5"/>
  </sheets>
  <definedNames>
    <definedName name="_xlcn.WorksheetConnection_TaxCalculation.feature.xlsxTable4" hidden="1">[0]!Table4</definedName>
    <definedName name="_xlcn.WorksheetConnection_TaxCalculation.feature.xlsxTable5" hidden="1">[0]!Table5</definedName>
    <definedName name="Income_tax_with_children">MAX(0, 'Named formulas'!XFC1*_Taxes2013!$D$6-IF('Named formulas'!XFD1&lt;=2,'Named formulas'!XFD1*_Taxes2013!$I$1,'Named formulas'!XFD1*_Taxes2013!$I$2))</definedName>
  </definedNames>
  <calcPr calcId="152511"/>
  <extLst>
    <ext xmlns:x15="http://schemas.microsoft.com/office/spreadsheetml/2010/11/main" uri="{FCE2AD5D-F65C-4FA6-A056-5C36A1767C68}">
      <x15:dataModel>
        <x15:modelTables>
          <x15:modelTable id="Table5-3d9ae4cd-538f-4ccd-92fa-7604e76ab7a4" name="Table5" connection="WorksheetConnection_TaxCalculation.feature.xlsx!Table5"/>
          <x15:modelTable id="Table4-f70e2b63-73bb-4417-bff9-6eef45bf972c" name="Table4" connection="WorksheetConnection_TaxCalculation.feature.xlsx!Table4"/>
        </x15:modelTables>
        <x15:modelRelationships>
          <x15:modelRelationship fromTable="Table5" fromColumn="PID" toTable="Table4" toColumn="PID"/>
        </x15:modelRelationships>
      </x15:dataModel>
    </ext>
  </extLst>
</workbook>
</file>

<file path=xl/calcChain.xml><?xml version="1.0" encoding="utf-8"?>
<calcChain xmlns="http://schemas.openxmlformats.org/spreadsheetml/2006/main">
  <c r="G8" i="13" l="1"/>
  <c r="G9" i="13"/>
  <c r="G10" i="13"/>
  <c r="G11" i="13"/>
  <c r="I9" i="13"/>
  <c r="I10" i="13"/>
  <c r="I11" i="13"/>
  <c r="I8" i="13"/>
  <c r="H8" i="13"/>
  <c r="H9" i="13"/>
  <c r="H10" i="13"/>
  <c r="H11" i="13"/>
  <c r="K7" i="5"/>
  <c r="J9" i="13" l="1"/>
  <c r="D9" i="13" s="1"/>
  <c r="J11" i="13"/>
  <c r="D11" i="13" s="1"/>
  <c r="J8" i="13"/>
  <c r="D8" i="13" s="1"/>
  <c r="J10" i="13"/>
  <c r="D10" i="13" s="1"/>
  <c r="D12" i="11"/>
  <c r="D11" i="11"/>
  <c r="D10" i="11"/>
  <c r="H9" i="6" l="1"/>
  <c r="H11" i="6"/>
  <c r="H12" i="6"/>
  <c r="H13" i="6"/>
  <c r="G11" i="6"/>
  <c r="G12" i="6"/>
  <c r="G13" i="6"/>
  <c r="F11" i="6"/>
  <c r="F12" i="6"/>
  <c r="F13" i="6"/>
  <c r="E12" i="6"/>
  <c r="E13" i="6"/>
  <c r="E11" i="6"/>
  <c r="E7" i="6"/>
  <c r="B7" i="6"/>
  <c r="C7" i="6"/>
  <c r="D7" i="6"/>
  <c r="C1" i="6"/>
  <c r="D12" i="6" l="1"/>
  <c r="D13" i="6"/>
  <c r="D11" i="6"/>
  <c r="C4" i="6"/>
  <c r="D10" i="5" l="1"/>
  <c r="B10" i="5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xCalculation.feature.xlsx!Table4" type="102" refreshedVersion="5" minRefreshableVersion="5">
    <extLst>
      <ext xmlns:x15="http://schemas.microsoft.com/office/spreadsheetml/2010/11/main" uri="{DE250136-89BD-433C-8126-D09CA5730AF9}">
        <x15:connection id="Table4-f70e2b63-73bb-4417-bff9-6eef45bf972c">
          <x15:rangePr sourceName="_xlcn.WorksheetConnection_TaxCalculation.feature.xlsxTable4"/>
        </x15:connection>
      </ext>
    </extLst>
  </connection>
  <connection id="3" name="WorksheetConnection_TaxCalculation.feature.xlsx!Table5" type="102" refreshedVersion="5" minRefreshableVersion="5">
    <extLst>
      <ext xmlns:x15="http://schemas.microsoft.com/office/spreadsheetml/2010/11/main" uri="{DE250136-89BD-433C-8126-D09CA5730AF9}">
        <x15:connection id="Table5-3d9ae4cd-538f-4ccd-92fa-7604e76ab7a4">
          <x15:rangePr sourceName="_xlcn.WorksheetConnection_TaxCalculation.feature.xlsxTable5"/>
        </x15:connection>
      </ext>
    </extLst>
  </connection>
</connections>
</file>

<file path=xl/sharedStrings.xml><?xml version="1.0" encoding="utf-8"?>
<sst xmlns="http://schemas.openxmlformats.org/spreadsheetml/2006/main" count="86" uniqueCount="45">
  <si>
    <t>Szociális hozzájárulási adó</t>
  </si>
  <si>
    <t>Szakképzési hozzájárulás</t>
  </si>
  <si>
    <t>Munkaerő-piaci járulék</t>
  </si>
  <si>
    <t>Egészségbiztosítási járulék</t>
  </si>
  <si>
    <t>Nyugdíjjárulék</t>
  </si>
  <si>
    <t>SZJA</t>
  </si>
  <si>
    <t>Given</t>
  </si>
  <si>
    <t>And</t>
  </si>
  <si>
    <t>there are no children in the family</t>
  </si>
  <si>
    <t>When</t>
  </si>
  <si>
    <t>the tax is calculated</t>
  </si>
  <si>
    <t>Then</t>
  </si>
  <si>
    <t>the monthly gross salary of the employee is</t>
  </si>
  <si>
    <t>the monthly net salary of the employee should be</t>
  </si>
  <si>
    <t>the following taxes are paid by the employee</t>
  </si>
  <si>
    <t>Name</t>
  </si>
  <si>
    <t>Percent</t>
  </si>
  <si>
    <t>SUM</t>
  </si>
  <si>
    <t>Examples</t>
  </si>
  <si>
    <t>Tax relief for for children 1-2</t>
  </si>
  <si>
    <t>Tax relief for for children 3+</t>
  </si>
  <si>
    <t>Paid by the employer</t>
  </si>
  <si>
    <t>Paid by the employee</t>
  </si>
  <si>
    <t>Gross</t>
  </si>
  <si>
    <t>Net</t>
  </si>
  <si>
    <t>Scenario</t>
  </si>
  <si>
    <t>Minimal salary</t>
  </si>
  <si>
    <t>Average</t>
  </si>
  <si>
    <t>High</t>
  </si>
  <si>
    <t>preview:</t>
  </si>
  <si>
    <t>But</t>
  </si>
  <si>
    <r>
      <t xml:space="preserve">the monthly gross salary of the employee is </t>
    </r>
    <r>
      <rPr>
        <i/>
        <sz val="16"/>
        <color theme="0" tint="-0.34998626667073579"/>
        <rFont val="Calibri"/>
        <family val="2"/>
        <charset val="238"/>
        <scheme val="minor"/>
      </rPr>
      <t>&lt;gross&gt;</t>
    </r>
  </si>
  <si>
    <r>
      <t xml:space="preserve">the monthly net salary of the employee should be </t>
    </r>
    <r>
      <rPr>
        <i/>
        <sz val="16"/>
        <color theme="0" tint="-0.34998626667073579"/>
        <rFont val="Calibri"/>
        <family val="2"/>
        <charset val="238"/>
        <scheme val="minor"/>
      </rPr>
      <t>&lt;net&gt;</t>
    </r>
  </si>
  <si>
    <t>the monthly gross salary of the employee is &lt;gross&gt;</t>
  </si>
  <si>
    <t>there are &lt;children&gt; children in the family</t>
  </si>
  <si>
    <t>the monthly net salary of the employee should be &lt;net&gt;</t>
  </si>
  <si>
    <t>Social Security Contributions</t>
  </si>
  <si>
    <t>Income Tax</t>
  </si>
  <si>
    <t>gross</t>
  </si>
  <si>
    <t>children</t>
  </si>
  <si>
    <t>net</t>
  </si>
  <si>
    <t>Income tax calculation w/ children</t>
  </si>
  <si>
    <t>Children</t>
  </si>
  <si>
    <t>Income tax</t>
  </si>
  <si>
    <t>example: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</si>
</sst>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Ft-40E]_-;\-* #,##0\ [$Ft-40E]_-;_-* &quot;-&quot;\ [$Ft-40E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3"/>
      <name val="Calibri"/>
      <family val="2"/>
      <charset val="238"/>
      <scheme val="minor"/>
    </font>
    <font>
      <i/>
      <sz val="16"/>
      <color theme="0" tint="-0.34998626667073579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42">
    <xf numFmtId="0" fontId="0" fillId="0" borderId="0" xfId="0"/>
    <xf numFmtId="164" fontId="0" fillId="0" borderId="0" xfId="0" applyNumberFormat="1"/>
    <xf numFmtId="9" fontId="0" fillId="0" borderId="0" xfId="0" applyNumberFormat="1"/>
    <xf numFmtId="0" fontId="2" fillId="0" borderId="0" xfId="0" applyFont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2" borderId="3" xfId="0" applyFill="1" applyBorder="1"/>
    <xf numFmtId="0" fontId="0" fillId="2" borderId="4" xfId="0" applyFill="1" applyBorder="1" applyAlignment="1">
      <alignment horizontal="right"/>
    </xf>
    <xf numFmtId="0" fontId="0" fillId="0" borderId="0" xfId="0" applyBorder="1"/>
    <xf numFmtId="9" fontId="0" fillId="0" borderId="0" xfId="1" applyFont="1" applyBorder="1"/>
    <xf numFmtId="0" fontId="4" fillId="0" borderId="0" xfId="0" applyFont="1" applyAlignment="1">
      <alignment horizontal="right"/>
    </xf>
    <xf numFmtId="0" fontId="4" fillId="0" borderId="0" xfId="0" applyFont="1"/>
    <xf numFmtId="0" fontId="6" fillId="0" borderId="0" xfId="0" applyFont="1"/>
    <xf numFmtId="164" fontId="6" fillId="0" borderId="0" xfId="0" applyNumberFormat="1" applyFont="1"/>
    <xf numFmtId="0" fontId="7" fillId="0" borderId="0" xfId="0" applyFont="1"/>
    <xf numFmtId="0" fontId="5" fillId="0" borderId="0" xfId="0" applyFont="1" applyAlignment="1">
      <alignment horizontal="center"/>
    </xf>
    <xf numFmtId="0" fontId="7" fillId="3" borderId="8" xfId="0" applyFont="1" applyFill="1" applyBorder="1"/>
    <xf numFmtId="0" fontId="6" fillId="3" borderId="9" xfId="0" applyFont="1" applyFill="1" applyBorder="1"/>
    <xf numFmtId="164" fontId="6" fillId="3" borderId="10" xfId="0" applyNumberFormat="1" applyFont="1" applyFill="1" applyBorder="1"/>
    <xf numFmtId="0" fontId="7" fillId="3" borderId="7" xfId="0" applyFont="1" applyFill="1" applyBorder="1"/>
    <xf numFmtId="0" fontId="6" fillId="3" borderId="0" xfId="0" applyFont="1" applyFill="1" applyBorder="1"/>
    <xf numFmtId="0" fontId="6" fillId="3" borderId="11" xfId="0" applyFont="1" applyFill="1" applyBorder="1"/>
    <xf numFmtId="0" fontId="7" fillId="3" borderId="12" xfId="0" applyFont="1" applyFill="1" applyBorder="1"/>
    <xf numFmtId="0" fontId="6" fillId="3" borderId="13" xfId="0" applyFont="1" applyFill="1" applyBorder="1"/>
    <xf numFmtId="164" fontId="6" fillId="3" borderId="14" xfId="0" applyNumberFormat="1" applyFont="1" applyFill="1" applyBorder="1"/>
    <xf numFmtId="1" fontId="0" fillId="0" borderId="0" xfId="0" applyNumberFormat="1"/>
    <xf numFmtId="0" fontId="1" fillId="0" borderId="0" xfId="0" applyFont="1"/>
    <xf numFmtId="0" fontId="0" fillId="0" borderId="7" xfId="0" applyBorder="1"/>
    <xf numFmtId="164" fontId="0" fillId="0" borderId="0" xfId="0" applyNumberFormat="1" applyBorder="1"/>
    <xf numFmtId="0" fontId="0" fillId="0" borderId="0" xfId="0" applyFill="1" applyBorder="1"/>
    <xf numFmtId="164" fontId="0" fillId="0" borderId="7" xfId="0" applyNumberFormat="1" applyBorder="1"/>
    <xf numFmtId="0" fontId="2" fillId="0" borderId="0" xfId="0" applyFont="1" applyAlignment="1">
      <alignment horizontal="right"/>
    </xf>
    <xf numFmtId="0" fontId="2" fillId="4" borderId="0" xfId="2" applyFont="1" applyAlignment="1">
      <alignment horizontal="center"/>
    </xf>
    <xf numFmtId="1" fontId="0" fillId="0" borderId="7" xfId="0" applyNumberFormat="1" applyBorder="1"/>
    <xf numFmtId="0" fontId="2" fillId="4" borderId="7" xfId="2" applyFont="1" applyBorder="1" applyAlignment="1">
      <alignment horizontal="center"/>
    </xf>
    <xf numFmtId="0" fontId="2" fillId="4" borderId="0" xfId="2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40% - Accent2" xfId="2" builtinId="35"/>
    <cellStyle name="Normal" xfId="0" builtinId="0"/>
    <cellStyle name="Percent" xfId="1" builtinId="5"/>
  </cellStyles>
  <dxfs count="21"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" formatCode="0"/>
    </dxf>
    <dxf>
      <numFmt numFmtId="164" formatCode="_-* #,##0\ [$Ft-40E]_-;\-* #,##0\ [$Ft-40E]_-;_-* &quot;-&quot;\ [$Ft-40E]_-;_-@_-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" formatCode="0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184" displayName="Table184" ref="B9:D12" totalsRowShown="0" headerRowDxfId="20">
  <autoFilter ref="B9:D12">
    <filterColumn colId="0" hiddenButton="1"/>
    <filterColumn colId="1" hiddenButton="1"/>
    <filterColumn colId="2" hiddenButton="1"/>
  </autoFilter>
  <tableColumns count="3">
    <tableColumn id="1" name="Scenario" dataDxfId="19"/>
    <tableColumn id="2" name="Gross" dataDxfId="18"/>
    <tableColumn id="3" name="Net" dataDxfId="17">
      <calculatedColumnFormula>C10*(1-_Taxes2013!$D$10)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1" name="Table1820" displayName="Table1820" ref="B7:D11" totalsRowShown="0">
  <autoFilter ref="B7:D11">
    <filterColumn colId="0" hiddenButton="1"/>
    <filterColumn colId="1" hiddenButton="1"/>
    <filterColumn colId="2" hiddenButton="1"/>
  </autoFilter>
  <tableColumns count="3">
    <tableColumn id="1" name="gross" dataDxfId="16"/>
    <tableColumn id="3" name="children" dataDxfId="15"/>
    <tableColumn id="2" name="net" dataDxfId="14">
      <calculatedColumnFormula>B8-(G8+J8)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4" name="Table22" displayName="Table22" ref="G7:J11" totalsRowShown="0">
  <autoFilter ref="G7:J11">
    <filterColumn colId="0" hiddenButton="1"/>
    <filterColumn colId="1" hiddenButton="1"/>
    <filterColumn colId="2" hiddenButton="1"/>
    <filterColumn colId="3" hiddenButton="1"/>
  </autoFilter>
  <tableColumns count="4">
    <tableColumn id="1" name="Social Security Contributions" dataDxfId="13">
      <calculatedColumnFormula>$B8*SUM(_Taxes2013!$D$3:$D$5)</calculatedColumnFormula>
    </tableColumn>
    <tableColumn id="4" name="Gross" dataDxfId="12">
      <calculatedColumnFormula>Table1820[[#This Row],[gross]]</calculatedColumnFormula>
    </tableColumn>
    <tableColumn id="5" name="Children" dataDxfId="11">
      <calculatedColumnFormula>Table1820[[#This Row],[children]]</calculatedColumnFormula>
    </tableColumn>
    <tableColumn id="6" name="Income tax" dataDxfId="10">
      <calculatedColumnFormula>Income_tax_with_children</calculatedColumnFormula>
    </tableColumn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id="12" name="Table113" displayName="Table113" ref="B6:E7" totalsRowShown="0">
  <autoFilter ref="B6:E7">
    <filterColumn colId="0" hiddenButton="1"/>
    <filterColumn colId="1" hiddenButton="1"/>
    <filterColumn colId="2" hiddenButton="1"/>
    <filterColumn colId="3" hiddenButton="1"/>
  </autoFilter>
  <tableColumns count="4">
    <tableColumn id="1" name="Munkaerő-piaci járulék" dataDxfId="9">
      <calculatedColumnFormula>"&lt;" &amp; INDIRECT("R" &amp; (ROW($H$9) +1+$H$9) &amp; "C" &amp; COLUMN(E$10),FALSE ) &amp; "&gt;"</calculatedColumnFormula>
    </tableColumn>
    <tableColumn id="2" name="Egészségbiztosítási járulék" dataDxfId="8">
      <calculatedColumnFormula>"&lt;" &amp; INDIRECT("R" &amp; (ROW($H$9) +1+$H$9) &amp; "C" &amp; COLUMN(F$10),FALSE ) &amp; "&gt;"</calculatedColumnFormula>
    </tableColumn>
    <tableColumn id="3" name="Nyugdíjjárulék" dataDxfId="7">
      <calculatedColumnFormula>"&lt;" &amp; INDIRECT("R" &amp; (ROW($H$9) +1+$H$9) &amp; "C" &amp; COLUMN(G$10),FALSE ) &amp; "&gt;"</calculatedColumnFormula>
    </tableColumn>
    <tableColumn id="4" name="SZJA" dataDxfId="6">
      <calculatedColumnFormula>"&lt;" &amp; INDIRECT("R" &amp; (ROW($H$9) +1+$H$9) &amp; "C" &amp; COLUMN(H$10),FALSE ) &amp; "&gt;"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B10:H13" totalsRowShown="0">
  <autoFilter ref="B10:H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Scenario"/>
    <tableColumn id="2" name="Gross" dataDxfId="5"/>
    <tableColumn id="3" name="Net" dataDxfId="4">
      <calculatedColumnFormula>C11*(1-_Taxes2013!$D$10)</calculatedColumnFormula>
    </tableColumn>
    <tableColumn id="4" name="Munkaerő-piaci járulék" dataDxfId="3">
      <calculatedColumnFormula>$C11*VLOOKUP(E$10, _Taxes2013!$C:$D, 2, FALSE)</calculatedColumnFormula>
    </tableColumn>
    <tableColumn id="5" name="Egészségbiztosítási járulék" dataDxfId="2">
      <calculatedColumnFormula>$C11*VLOOKUP(F$10, _Taxes2013!$C:$D, 2, FALSE)</calculatedColumnFormula>
    </tableColumn>
    <tableColumn id="6" name="Nyugdíjjárulék" dataDxfId="1">
      <calculatedColumnFormula>$C11*VLOOKUP(G$10, _Taxes2013!$C:$D, 2, FALSE)</calculatedColumnFormula>
    </tableColumn>
    <tableColumn id="7" name="SZJA" dataDxfId="0">
      <calculatedColumnFormula>$C11*VLOOKUP(H$10, _Taxes2013!$C:$D, 2, FALSE)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/>
    </sheetView>
  </sheetViews>
  <sheetFormatPr defaultRowHeight="15" x14ac:dyDescent="0.25"/>
  <cols>
    <col min="1" max="1" width="9.42578125" style="3" bestFit="1" customWidth="1"/>
    <col min="2" max="2" width="46.42578125" bestFit="1" customWidth="1"/>
    <col min="3" max="3" width="26.85546875" bestFit="1" customWidth="1"/>
    <col min="4" max="4" width="24.42578125" bestFit="1" customWidth="1"/>
    <col min="5" max="5" width="13" customWidth="1"/>
    <col min="9" max="9" width="24.42578125" bestFit="1" customWidth="1"/>
    <col min="10" max="10" width="12.7109375" style="1" bestFit="1" customWidth="1"/>
  </cols>
  <sheetData>
    <row r="1" spans="1:10" s="16" customFormat="1" ht="21" x14ac:dyDescent="0.35">
      <c r="A1" s="20" t="s">
        <v>6</v>
      </c>
      <c r="B1" s="21" t="s">
        <v>31</v>
      </c>
      <c r="C1" s="22"/>
      <c r="J1" s="17"/>
    </row>
    <row r="2" spans="1:10" s="16" customFormat="1" ht="21" x14ac:dyDescent="0.35">
      <c r="A2" s="23" t="s">
        <v>7</v>
      </c>
      <c r="B2" s="24" t="s">
        <v>8</v>
      </c>
      <c r="C2" s="25"/>
      <c r="J2" s="17"/>
    </row>
    <row r="3" spans="1:10" s="16" customFormat="1" ht="12" customHeight="1" x14ac:dyDescent="0.35">
      <c r="A3" s="23"/>
      <c r="B3" s="24"/>
      <c r="C3" s="25"/>
      <c r="J3" s="17"/>
    </row>
    <row r="4" spans="1:10" s="16" customFormat="1" ht="21" x14ac:dyDescent="0.35">
      <c r="A4" s="23" t="s">
        <v>9</v>
      </c>
      <c r="B4" s="24" t="s">
        <v>10</v>
      </c>
      <c r="C4" s="25"/>
      <c r="J4" s="17"/>
    </row>
    <row r="5" spans="1:10" s="16" customFormat="1" ht="10.5" customHeight="1" x14ac:dyDescent="0.35">
      <c r="A5" s="23"/>
      <c r="B5" s="24"/>
      <c r="C5" s="25"/>
      <c r="J5" s="17"/>
    </row>
    <row r="6" spans="1:10" s="16" customFormat="1" ht="21" x14ac:dyDescent="0.35">
      <c r="A6" s="26" t="s">
        <v>11</v>
      </c>
      <c r="B6" s="27" t="s">
        <v>32</v>
      </c>
      <c r="C6" s="28"/>
      <c r="J6" s="17"/>
    </row>
    <row r="8" spans="1:10" ht="21" x14ac:dyDescent="0.35">
      <c r="A8" s="18" t="s">
        <v>18</v>
      </c>
    </row>
    <row r="9" spans="1:10" ht="18.75" x14ac:dyDescent="0.3">
      <c r="B9" s="19" t="s">
        <v>25</v>
      </c>
      <c r="C9" s="19" t="s">
        <v>23</v>
      </c>
      <c r="D9" s="19" t="s">
        <v>24</v>
      </c>
    </row>
    <row r="10" spans="1:10" x14ac:dyDescent="0.25">
      <c r="B10" s="1" t="s">
        <v>26</v>
      </c>
      <c r="C10" s="1">
        <v>100000</v>
      </c>
      <c r="D10" s="1">
        <f>C10*(1-_Taxes2013!$D$10)</f>
        <v>65500</v>
      </c>
    </row>
    <row r="11" spans="1:10" x14ac:dyDescent="0.25">
      <c r="B11" s="1" t="s">
        <v>27</v>
      </c>
      <c r="C11" s="1">
        <v>200000</v>
      </c>
      <c r="D11" s="1">
        <f>C11*(1-_Taxes2013!$D$10)</f>
        <v>131000</v>
      </c>
    </row>
    <row r="12" spans="1:10" x14ac:dyDescent="0.25">
      <c r="B12" s="1" t="s">
        <v>28</v>
      </c>
      <c r="C12" s="1">
        <v>300000</v>
      </c>
      <c r="D12" s="1">
        <f>C12*(1-_Taxes2013!$D$10)</f>
        <v>196500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Keywords!$A:$A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" sqref="B1"/>
    </sheetView>
  </sheetViews>
  <sheetFormatPr defaultRowHeight="15" x14ac:dyDescent="0.25"/>
  <cols>
    <col min="2" max="2" width="52" bestFit="1" customWidth="1"/>
    <col min="4" max="4" width="11" bestFit="1" customWidth="1"/>
    <col min="7" max="7" width="26.140625" customWidth="1"/>
    <col min="8" max="8" width="20.7109375" bestFit="1" customWidth="1"/>
    <col min="9" max="9" width="30.5703125" bestFit="1" customWidth="1"/>
    <col min="10" max="10" width="17.42578125" bestFit="1" customWidth="1"/>
  </cols>
  <sheetData>
    <row r="1" spans="1:10" x14ac:dyDescent="0.25">
      <c r="A1" t="s">
        <v>6</v>
      </c>
      <c r="B1" t="s">
        <v>33</v>
      </c>
      <c r="C1" s="29"/>
      <c r="D1" s="1"/>
      <c r="I1" s="1"/>
    </row>
    <row r="2" spans="1:10" x14ac:dyDescent="0.25">
      <c r="A2" t="s">
        <v>7</v>
      </c>
      <c r="B2" t="s">
        <v>34</v>
      </c>
      <c r="C2" s="29"/>
      <c r="I2" s="1"/>
    </row>
    <row r="3" spans="1:10" x14ac:dyDescent="0.25">
      <c r="A3" t="s">
        <v>9</v>
      </c>
      <c r="B3" t="s">
        <v>10</v>
      </c>
      <c r="C3" s="29"/>
      <c r="I3" s="1"/>
    </row>
    <row r="4" spans="1:10" x14ac:dyDescent="0.25">
      <c r="A4" t="s">
        <v>11</v>
      </c>
      <c r="B4" t="s">
        <v>35</v>
      </c>
      <c r="C4" s="29"/>
      <c r="D4" s="1"/>
      <c r="I4" s="1"/>
    </row>
    <row r="5" spans="1:10" x14ac:dyDescent="0.25">
      <c r="C5" s="29"/>
      <c r="I5" s="1"/>
    </row>
    <row r="6" spans="1:10" x14ac:dyDescent="0.25">
      <c r="A6" t="s">
        <v>18</v>
      </c>
      <c r="C6" s="29"/>
      <c r="G6" s="36"/>
      <c r="H6" s="38" t="s">
        <v>37</v>
      </c>
      <c r="I6" s="39"/>
      <c r="J6" s="39"/>
    </row>
    <row r="7" spans="1:10" x14ac:dyDescent="0.25">
      <c r="B7" t="s">
        <v>38</v>
      </c>
      <c r="C7" s="29" t="s">
        <v>39</v>
      </c>
      <c r="D7" t="s">
        <v>40</v>
      </c>
      <c r="E7" s="30"/>
      <c r="G7" s="12" t="s">
        <v>36</v>
      </c>
      <c r="H7" s="31" t="s">
        <v>23</v>
      </c>
      <c r="I7" s="32" t="s">
        <v>42</v>
      </c>
      <c r="J7" s="33" t="s">
        <v>43</v>
      </c>
    </row>
    <row r="8" spans="1:10" x14ac:dyDescent="0.25">
      <c r="B8" s="1">
        <v>100000</v>
      </c>
      <c r="C8" s="29">
        <v>1</v>
      </c>
      <c r="D8" s="1">
        <f>B8-(G8+J8)</f>
        <v>75500</v>
      </c>
      <c r="G8" s="32">
        <f>$B8*SUM(_Taxes2013!$D$3:$D$5)</f>
        <v>18500</v>
      </c>
      <c r="H8" s="34">
        <f>Table1820[[#This Row],[gross]]</f>
        <v>100000</v>
      </c>
      <c r="I8" s="37">
        <f>Table1820[[#This Row],[children]]</f>
        <v>1</v>
      </c>
      <c r="J8" s="32">
        <f>Income_tax_with_children</f>
        <v>6000</v>
      </c>
    </row>
    <row r="9" spans="1:10" x14ac:dyDescent="0.25">
      <c r="B9" s="1">
        <v>100000</v>
      </c>
      <c r="C9" s="29">
        <v>2</v>
      </c>
      <c r="D9" s="1">
        <f t="shared" ref="D9:D11" si="0">B9-(G9+J9)</f>
        <v>81500</v>
      </c>
      <c r="G9" s="32">
        <f>$B9*SUM(_Taxes2013!$D$3:$D$5)</f>
        <v>18500</v>
      </c>
      <c r="H9" s="34">
        <f>Table1820[[#This Row],[gross]]</f>
        <v>100000</v>
      </c>
      <c r="I9" s="37">
        <f>Table1820[[#This Row],[children]]</f>
        <v>2</v>
      </c>
      <c r="J9" s="32">
        <f>Income_tax_with_children</f>
        <v>0</v>
      </c>
    </row>
    <row r="10" spans="1:10" x14ac:dyDescent="0.25">
      <c r="B10" s="1">
        <v>200000</v>
      </c>
      <c r="C10" s="29">
        <v>2</v>
      </c>
      <c r="D10" s="1">
        <f t="shared" si="0"/>
        <v>151000</v>
      </c>
      <c r="G10" s="32">
        <f>$B10*SUM(_Taxes2013!$D$3:$D$5)</f>
        <v>37000</v>
      </c>
      <c r="H10" s="34">
        <f>Table1820[[#This Row],[gross]]</f>
        <v>200000</v>
      </c>
      <c r="I10" s="37">
        <f>Table1820[[#This Row],[children]]</f>
        <v>2</v>
      </c>
      <c r="J10" s="32">
        <f>Income_tax_with_children</f>
        <v>12000</v>
      </c>
    </row>
    <row r="11" spans="1:10" x14ac:dyDescent="0.25">
      <c r="B11" s="1">
        <v>200000</v>
      </c>
      <c r="C11" s="29">
        <v>3</v>
      </c>
      <c r="D11" s="1">
        <f t="shared" si="0"/>
        <v>163000</v>
      </c>
      <c r="G11" s="32">
        <f>$B11*SUM(_Taxes2013!$D$3:$D$5)</f>
        <v>37000</v>
      </c>
      <c r="H11" s="34">
        <f>Table1820[[#This Row],[gross]]</f>
        <v>200000</v>
      </c>
      <c r="I11" s="37">
        <f>Table1820[[#This Row],[children]]</f>
        <v>3</v>
      </c>
      <c r="J11" s="32">
        <f>Income_tax_with_children</f>
        <v>0</v>
      </c>
    </row>
  </sheetData>
  <mergeCells count="1">
    <mergeCell ref="H6:J6"/>
  </mergeCells>
  <pageMargins left="0.7" right="0.7" top="0.75" bottom="0.75" header="0.3" footer="0.3"/>
  <pageSetup paperSize="9" orientation="portrait" horizontalDpi="4294967294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26" sqref="B26"/>
    </sheetView>
  </sheetViews>
  <sheetFormatPr defaultRowHeight="15" x14ac:dyDescent="0.25"/>
  <cols>
    <col min="1" max="1" width="9.42578125" bestFit="1" customWidth="1"/>
    <col min="2" max="2" width="46.42578125" bestFit="1" customWidth="1"/>
    <col min="3" max="3" width="27.7109375" style="1" customWidth="1"/>
    <col min="4" max="8" width="27.7109375" customWidth="1"/>
    <col min="9" max="9" width="24.42578125" bestFit="1" customWidth="1"/>
    <col min="10" max="10" width="12.7109375" style="1" bestFit="1" customWidth="1"/>
  </cols>
  <sheetData>
    <row r="1" spans="1:8" x14ac:dyDescent="0.25">
      <c r="A1" t="s">
        <v>6</v>
      </c>
      <c r="B1" t="s">
        <v>12</v>
      </c>
      <c r="C1" s="1" t="str">
        <f ca="1">"&lt;" &amp; INDIRECT("R" &amp; (ROW($H$9) +1+$H$9) &amp; "C" &amp; COLUMN(C$10),FALSE ) &amp; "&gt;"</f>
        <v>&lt;Gross&gt;</v>
      </c>
    </row>
    <row r="2" spans="1:8" x14ac:dyDescent="0.25">
      <c r="A2" t="s">
        <v>7</v>
      </c>
      <c r="B2" t="s">
        <v>8</v>
      </c>
    </row>
    <row r="3" spans="1:8" x14ac:dyDescent="0.25">
      <c r="A3" t="s">
        <v>9</v>
      </c>
      <c r="B3" t="s">
        <v>10</v>
      </c>
    </row>
    <row r="4" spans="1:8" x14ac:dyDescent="0.25">
      <c r="A4" t="s">
        <v>11</v>
      </c>
      <c r="B4" t="s">
        <v>13</v>
      </c>
      <c r="C4" s="1" t="str">
        <f ca="1">"&lt;" &amp; INDIRECT("R" &amp; (ROW($H$9) +1+$H$9) &amp; "C" &amp; COLUMN(D$10),FALSE ) &amp; "&gt;"</f>
        <v>&lt;Net&gt;</v>
      </c>
    </row>
    <row r="5" spans="1:8" x14ac:dyDescent="0.25">
      <c r="A5" t="s">
        <v>7</v>
      </c>
      <c r="B5" t="s">
        <v>14</v>
      </c>
    </row>
    <row r="6" spans="1:8" x14ac:dyDescent="0.25">
      <c r="B6" t="s">
        <v>2</v>
      </c>
      <c r="C6" s="1" t="s">
        <v>3</v>
      </c>
      <c r="D6" t="s">
        <v>4</v>
      </c>
      <c r="E6" t="s">
        <v>5</v>
      </c>
    </row>
    <row r="7" spans="1:8" x14ac:dyDescent="0.25">
      <c r="B7" s="1" t="str">
        <f ca="1">"&lt;" &amp; INDIRECT("R" &amp; (ROW($H$9) +1+$H$9) &amp; "C" &amp; COLUMN(E$10),FALSE ) &amp; "&gt;"</f>
        <v>&lt;Munkaerő-piaci járulék&gt;</v>
      </c>
      <c r="C7" s="1" t="str">
        <f ca="1">"&lt;" &amp; INDIRECT("R" &amp; (ROW($H$9) +1+$H$9) &amp; "C" &amp; COLUMN(F$10),FALSE ) &amp; "&gt;"</f>
        <v>&lt;Egészségbiztosítási járulék&gt;</v>
      </c>
      <c r="D7" s="1" t="str">
        <f ca="1">"&lt;" &amp; INDIRECT("R" &amp; (ROW($H$9) +1+$H$9) &amp; "C" &amp; COLUMN(G$10),FALSE ) &amp; "&gt;"</f>
        <v>&lt;Nyugdíjjárulék&gt;</v>
      </c>
      <c r="E7" s="1" t="str">
        <f ca="1">"&lt;" &amp; INDIRECT("R" &amp; (ROW($H$9) +1+$H$9) &amp; "C" &amp; COLUMN(H$10),FALSE ) &amp; "&gt;"</f>
        <v>&lt;SZJA&gt;</v>
      </c>
    </row>
    <row r="8" spans="1:8" x14ac:dyDescent="0.25">
      <c r="B8" s="1"/>
      <c r="D8" s="1"/>
      <c r="E8" s="1"/>
    </row>
    <row r="9" spans="1:8" x14ac:dyDescent="0.25">
      <c r="A9" t="s">
        <v>18</v>
      </c>
      <c r="D9" s="14" t="s">
        <v>29</v>
      </c>
      <c r="E9" s="15" t="s">
        <v>25</v>
      </c>
      <c r="H9">
        <f>IF(E9=Table2[[#Headers],[Scenario]], 0, MATCH(E9,Table2[Scenario],))</f>
        <v>0</v>
      </c>
    </row>
    <row r="10" spans="1:8" x14ac:dyDescent="0.25">
      <c r="B10" t="s">
        <v>25</v>
      </c>
      <c r="C10" s="1" t="s">
        <v>23</v>
      </c>
      <c r="D10" t="s">
        <v>24</v>
      </c>
      <c r="E10" t="s">
        <v>2</v>
      </c>
      <c r="F10" t="s">
        <v>3</v>
      </c>
      <c r="G10" t="s">
        <v>4</v>
      </c>
      <c r="H10" t="s">
        <v>5</v>
      </c>
    </row>
    <row r="11" spans="1:8" x14ac:dyDescent="0.25">
      <c r="B11" t="s">
        <v>26</v>
      </c>
      <c r="C11" s="1">
        <v>100000</v>
      </c>
      <c r="D11" s="1">
        <f>C11*(1-_Taxes2013!$D$10)</f>
        <v>65500</v>
      </c>
      <c r="E11" s="1">
        <f>$C11*VLOOKUP(E$10, _Taxes2013!$C:$D, 2, FALSE)</f>
        <v>1500</v>
      </c>
      <c r="F11" s="1">
        <f>$C11*VLOOKUP(F$10, _Taxes2013!$C:$D, 2, FALSE)</f>
        <v>7000.0000000000009</v>
      </c>
      <c r="G11" s="1">
        <f>$C11*VLOOKUP(G$10, _Taxes2013!$C:$D, 2, FALSE)</f>
        <v>10000</v>
      </c>
      <c r="H11" s="1">
        <f>$C11*VLOOKUP(H$10, _Taxes2013!$C:$D, 2, FALSE)</f>
        <v>16000</v>
      </c>
    </row>
    <row r="12" spans="1:8" x14ac:dyDescent="0.25">
      <c r="B12" t="s">
        <v>27</v>
      </c>
      <c r="C12" s="1">
        <v>300000</v>
      </c>
      <c r="D12" s="1">
        <f>C12*(1-_Taxes2013!$D$10)</f>
        <v>196500</v>
      </c>
      <c r="E12" s="1">
        <f>$C12*VLOOKUP(E$10, _Taxes2013!$C:$D, 2, FALSE)</f>
        <v>4500</v>
      </c>
      <c r="F12" s="1">
        <f>$C12*VLOOKUP(F$10, _Taxes2013!$C:$D, 2, FALSE)</f>
        <v>21000.000000000004</v>
      </c>
      <c r="G12" s="1">
        <f>$C12*VLOOKUP(G$10, _Taxes2013!$C:$D, 2, FALSE)</f>
        <v>30000</v>
      </c>
      <c r="H12" s="1">
        <f>$C12*VLOOKUP(H$10, _Taxes2013!$C:$D, 2, FALSE)</f>
        <v>48000</v>
      </c>
    </row>
    <row r="13" spans="1:8" x14ac:dyDescent="0.25">
      <c r="B13" t="s">
        <v>28</v>
      </c>
      <c r="C13" s="1">
        <v>500000</v>
      </c>
      <c r="D13" s="1">
        <f>C13*(1-_Taxes2013!$D$10)</f>
        <v>327500</v>
      </c>
      <c r="E13" s="1">
        <f>$C13*VLOOKUP(E$10, _Taxes2013!$C:$D, 2, FALSE)</f>
        <v>7500</v>
      </c>
      <c r="F13" s="1">
        <f>$C13*VLOOKUP(F$10, _Taxes2013!$C:$D, 2, FALSE)</f>
        <v>35000</v>
      </c>
      <c r="G13" s="1">
        <f>$C13*VLOOKUP(G$10, _Taxes2013!$C:$D, 2, FALSE)</f>
        <v>50000</v>
      </c>
      <c r="H13" s="1">
        <f>$C13*VLOOKUP(H$10, _Taxes2013!$C:$D, 2, FALSE)</f>
        <v>80000</v>
      </c>
    </row>
    <row r="14" spans="1:8" x14ac:dyDescent="0.25">
      <c r="D14" s="1"/>
      <c r="E14" s="1"/>
      <c r="F14" s="1"/>
      <c r="G14" s="1"/>
      <c r="H14" s="1"/>
    </row>
    <row r="15" spans="1:8" x14ac:dyDescent="0.25">
      <c r="D15" s="1"/>
      <c r="E15" s="1"/>
      <c r="F15" s="1"/>
      <c r="G15" s="1"/>
      <c r="H15" s="1"/>
    </row>
    <row r="16" spans="1:8" x14ac:dyDescent="0.25">
      <c r="D16" s="1"/>
      <c r="E16" s="1"/>
      <c r="F16" s="1"/>
      <c r="G16" s="1"/>
      <c r="H16" s="1"/>
    </row>
    <row r="17" spans="4:8" x14ac:dyDescent="0.25">
      <c r="D17" s="1"/>
      <c r="E17" s="1"/>
      <c r="F17" s="1"/>
      <c r="G17" s="1"/>
      <c r="H17" s="1"/>
    </row>
    <row r="18" spans="4:8" x14ac:dyDescent="0.25">
      <c r="D18" s="1"/>
      <c r="E18" s="1"/>
      <c r="F18" s="1"/>
      <c r="G18" s="1"/>
      <c r="H18" s="1"/>
    </row>
    <row r="19" spans="4:8" x14ac:dyDescent="0.25">
      <c r="D19" s="1"/>
      <c r="E19" s="1"/>
      <c r="F19" s="1"/>
      <c r="G19" s="1"/>
      <c r="H19" s="1"/>
    </row>
    <row r="20" spans="4:8" x14ac:dyDescent="0.25">
      <c r="D20" s="1"/>
      <c r="E20" s="1"/>
      <c r="F20" s="1"/>
      <c r="G20" s="1"/>
      <c r="H20" s="1"/>
    </row>
    <row r="21" spans="4:8" x14ac:dyDescent="0.25">
      <c r="D21" s="1"/>
      <c r="E21" s="1"/>
      <c r="F21" s="1"/>
      <c r="G21" s="1"/>
      <c r="H21" s="1"/>
    </row>
    <row r="22" spans="4:8" x14ac:dyDescent="0.25">
      <c r="D22" s="1"/>
      <c r="E22" s="1"/>
      <c r="F22" s="1"/>
      <c r="G22" s="1"/>
      <c r="H22" s="1"/>
    </row>
    <row r="23" spans="4:8" x14ac:dyDescent="0.25">
      <c r="D23" s="1"/>
      <c r="E23" s="1"/>
      <c r="F23" s="1"/>
      <c r="G23" s="1"/>
      <c r="H23" s="1"/>
    </row>
    <row r="24" spans="4:8" x14ac:dyDescent="0.25">
      <c r="D24" s="1"/>
      <c r="E24" s="1"/>
      <c r="F24" s="1"/>
      <c r="G24" s="1"/>
      <c r="H24" s="1"/>
    </row>
    <row r="25" spans="4:8" x14ac:dyDescent="0.25">
      <c r="D25" s="1"/>
      <c r="E25" s="1"/>
      <c r="F25" s="1"/>
      <c r="G25" s="1"/>
      <c r="H25" s="1"/>
    </row>
    <row r="26" spans="4:8" x14ac:dyDescent="0.25">
      <c r="D26" s="1"/>
      <c r="E26" s="1"/>
      <c r="F26" s="1"/>
      <c r="G26" s="1"/>
      <c r="H26" s="1"/>
    </row>
    <row r="27" spans="4:8" x14ac:dyDescent="0.25">
      <c r="D27" s="1"/>
      <c r="E27" s="1"/>
      <c r="F27" s="1"/>
      <c r="G27" s="1"/>
      <c r="H27" s="1"/>
    </row>
    <row r="28" spans="4:8" x14ac:dyDescent="0.25">
      <c r="D28" s="1"/>
      <c r="E28" s="1"/>
      <c r="F28" s="1"/>
      <c r="G28" s="1"/>
      <c r="H28" s="1"/>
    </row>
  </sheetData>
  <dataValidations count="1">
    <dataValidation type="list" allowBlank="1" showInputMessage="1" showErrorMessage="1" sqref="E9">
      <formula1>$B$10:$B$13</formula1>
    </dataValidation>
  </dataValidation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9</v>
      </c>
    </row>
    <row r="3" spans="1:1" x14ac:dyDescent="0.25">
      <c r="A3" t="s">
        <v>11</v>
      </c>
    </row>
    <row r="4" spans="1:1" x14ac:dyDescent="0.25">
      <c r="A4" t="s">
        <v>7</v>
      </c>
    </row>
    <row r="5" spans="1:1" x14ac:dyDescent="0.25">
      <c r="A5" t="s">
        <v>30</v>
      </c>
    </row>
    <row r="6" spans="1:1" x14ac:dyDescent="0.25">
      <c r="A6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K7" sqref="K7"/>
    </sheetView>
  </sheetViews>
  <sheetFormatPr defaultRowHeight="15" x14ac:dyDescent="0.25"/>
  <cols>
    <col min="1" max="1" width="26.7109375" customWidth="1"/>
    <col min="2" max="2" width="9.28515625" customWidth="1"/>
    <col min="3" max="3" width="26.7109375" customWidth="1"/>
    <col min="4" max="4" width="9.28515625" customWidth="1"/>
    <col min="8" max="8" width="26.7109375" style="3" bestFit="1" customWidth="1"/>
    <col min="9" max="9" width="11" style="1" bestFit="1" customWidth="1"/>
    <col min="11" max="11" width="10.7109375" bestFit="1" customWidth="1"/>
    <col min="15" max="15" width="24.7109375" bestFit="1" customWidth="1"/>
  </cols>
  <sheetData>
    <row r="1" spans="1:16" s="3" customFormat="1" x14ac:dyDescent="0.25">
      <c r="A1" s="40" t="s">
        <v>21</v>
      </c>
      <c r="B1" s="41"/>
      <c r="C1" s="40" t="s">
        <v>22</v>
      </c>
      <c r="D1" s="41"/>
      <c r="H1" s="3" t="s">
        <v>19</v>
      </c>
      <c r="I1" s="1">
        <v>10000</v>
      </c>
    </row>
    <row r="2" spans="1:16" x14ac:dyDescent="0.25">
      <c r="A2" s="10" t="s">
        <v>15</v>
      </c>
      <c r="B2" s="11" t="s">
        <v>16</v>
      </c>
      <c r="C2" s="10" t="s">
        <v>15</v>
      </c>
      <c r="D2" s="11" t="s">
        <v>16</v>
      </c>
      <c r="H2" s="3" t="s">
        <v>20</v>
      </c>
      <c r="I2" s="1">
        <v>33000</v>
      </c>
    </row>
    <row r="3" spans="1:16" x14ac:dyDescent="0.25">
      <c r="A3" s="4" t="s">
        <v>0</v>
      </c>
      <c r="B3" s="6">
        <v>0.27</v>
      </c>
      <c r="C3" s="4" t="s">
        <v>2</v>
      </c>
      <c r="D3" s="7">
        <v>1.4999999999999999E-2</v>
      </c>
    </row>
    <row r="4" spans="1:16" x14ac:dyDescent="0.25">
      <c r="A4" s="4" t="s">
        <v>1</v>
      </c>
      <c r="B4" s="7">
        <v>1.4999999999999999E-2</v>
      </c>
      <c r="C4" s="4" t="s">
        <v>3</v>
      </c>
      <c r="D4" s="6">
        <v>7.0000000000000007E-2</v>
      </c>
    </row>
    <row r="5" spans="1:16" x14ac:dyDescent="0.25">
      <c r="A5" s="4"/>
      <c r="B5" s="5"/>
      <c r="C5" s="4" t="s">
        <v>4</v>
      </c>
      <c r="D5" s="6">
        <v>0.1</v>
      </c>
      <c r="H5" s="3" t="s">
        <v>41</v>
      </c>
    </row>
    <row r="6" spans="1:16" x14ac:dyDescent="0.25">
      <c r="A6" s="4"/>
      <c r="B6" s="5"/>
      <c r="C6" s="4" t="s">
        <v>5</v>
      </c>
      <c r="D6" s="6">
        <v>0.16</v>
      </c>
      <c r="I6" s="1" t="s">
        <v>23</v>
      </c>
      <c r="J6" t="s">
        <v>42</v>
      </c>
      <c r="K6" t="s">
        <v>43</v>
      </c>
      <c r="O6" s="12"/>
      <c r="P6" s="13"/>
    </row>
    <row r="7" spans="1:16" x14ac:dyDescent="0.25">
      <c r="A7" s="4"/>
      <c r="B7" s="5"/>
      <c r="C7" s="4"/>
      <c r="D7" s="5"/>
      <c r="H7" s="35" t="s">
        <v>44</v>
      </c>
      <c r="I7" s="1">
        <v>300000</v>
      </c>
      <c r="J7">
        <v>2</v>
      </c>
      <c r="K7">
        <f>MAX(0, I7*$D$6-IF(J7&lt;=2,J7*$I$1,J7*$I$2))</f>
        <v>28000</v>
      </c>
    </row>
    <row r="8" spans="1:16" x14ac:dyDescent="0.25">
      <c r="A8" s="4"/>
      <c r="B8" s="5"/>
      <c r="C8" s="4"/>
      <c r="D8" s="5"/>
    </row>
    <row r="9" spans="1:16" ht="15.75" thickBot="1" x14ac:dyDescent="0.3">
      <c r="A9" s="8"/>
      <c r="B9" s="9"/>
      <c r="C9" s="8"/>
      <c r="D9" s="9"/>
    </row>
    <row r="10" spans="1:16" x14ac:dyDescent="0.25">
      <c r="A10" t="s">
        <v>17</v>
      </c>
      <c r="B10" s="2">
        <f>SUM(B3:B9)</f>
        <v>0.28500000000000003</v>
      </c>
      <c r="C10" t="s">
        <v>17</v>
      </c>
      <c r="D10" s="2">
        <f>SUM(D3:D9)</f>
        <v>0.34499999999999997</v>
      </c>
    </row>
  </sheetData>
  <mergeCells count="2">
    <mergeCell ref="A1:B1"/>
    <mergeCell ref="C1:D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Coloring</vt:lpstr>
      <vt:lpstr>Named formulas</vt:lpstr>
      <vt:lpstr>Example preview</vt:lpstr>
      <vt:lpstr>Keywords</vt:lpstr>
      <vt:lpstr>_Taxes2013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2014-01-16T12:21:56Z</dcterms:modified>
</cp:coreProperties>
</file>