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5115660\Downloads\"/>
    </mc:Choice>
  </mc:AlternateContent>
  <xr:revisionPtr revIDLastSave="0" documentId="13_ncr:1_{A3CFFD50-988B-41F6-8807-89F46E235E8B}" xr6:coauthVersionLast="47" xr6:coauthVersionMax="47" xr10:uidLastSave="{00000000-0000-0000-0000-000000000000}"/>
  <bookViews>
    <workbookView xWindow="10620" yWindow="2490" windowWidth="28770" windowHeight="16170" tabRatio="848" xr2:uid="{00000000-000D-0000-FFFF-FFFF00000000}"/>
  </bookViews>
  <sheets>
    <sheet name="TestChip" sheetId="7" r:id="rId1"/>
    <sheet name="TestChip2" sheetId="43" r:id="rId2"/>
    <sheet name="GLOBAL" sheetId="12" r:id="rId3"/>
    <sheet name="CONFIG" sheetId="42" r:id="rId4"/>
    <sheet name="DFT" sheetId="39" r:id="rId5"/>
    <sheet name="ids_template" sheetId="2" r:id="rId6"/>
  </sheets>
  <externalReferences>
    <externalReference r:id="rId7"/>
  </externalReferences>
  <definedNames>
    <definedName name="_pin1">'[1]AP344H-76'!$AB$30</definedName>
    <definedName name="DAC_Pole_1">#REF!</definedName>
    <definedName name="Db">1</definedName>
    <definedName name="f2_">#REF!</definedName>
    <definedName name="Fugb">#REF!</definedName>
    <definedName name="Fz">#REF!</definedName>
    <definedName name="GHz">1000000000</definedName>
    <definedName name="Hz">1</definedName>
    <definedName name="Input_frequency">#REF!</definedName>
    <definedName name="K">#REF!</definedName>
    <definedName name="KHz">1000</definedName>
    <definedName name="Ki">#REF!</definedName>
    <definedName name="Kp">#REF!</definedName>
    <definedName name="mA">0.001</definedName>
    <definedName name="MHz">1000000</definedName>
    <definedName name="ms">0.001</definedName>
    <definedName name="mV">0.001</definedName>
    <definedName name="N">#REF!</definedName>
    <definedName name="nA">0.000000001</definedName>
    <definedName name="ns">0.000000001</definedName>
    <definedName name="nV">0.000000001</definedName>
    <definedName name="pA">0.000000000001</definedName>
    <definedName name="pinlist">'[1]AP344H-76'!$AB$29</definedName>
    <definedName name="pinnames">[1]pinlists!$B$2:$B$73</definedName>
    <definedName name="ps">0.000000000001</definedName>
    <definedName name="reference_Divider">#REF!</definedName>
    <definedName name="s">1</definedName>
    <definedName name="Slope">#REF!</definedName>
    <definedName name="Target_VCO_Frequency">#REF!</definedName>
    <definedName name="TDC_step">#REF!</definedName>
    <definedName name="Tref">#REF!</definedName>
    <definedName name="uA">0.000001</definedName>
    <definedName name="us">0.000001</definedName>
    <definedName name="uV">0.000001</definedName>
    <definedName name="V">1</definedName>
    <definedName name="VCO_gain_per_dac_i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3" l="1"/>
  <c r="J7" i="43" s="1"/>
  <c r="G7" i="43"/>
  <c r="I6" i="43"/>
  <c r="J6" i="43" s="1"/>
  <c r="I5" i="43"/>
  <c r="J5" i="43" s="1"/>
  <c r="G5" i="43"/>
  <c r="AC4" i="43"/>
  <c r="AA4" i="43"/>
  <c r="AC3" i="43"/>
  <c r="AA3" i="43"/>
  <c r="I6" i="7"/>
  <c r="J6" i="7" s="1"/>
  <c r="I16" i="12"/>
  <c r="I12" i="12"/>
  <c r="I10" i="12"/>
  <c r="I7" i="12"/>
  <c r="I7" i="42"/>
  <c r="G6" i="7"/>
  <c r="Y18" i="42"/>
  <c r="X18" i="42"/>
  <c r="Y17" i="42"/>
  <c r="X17" i="42"/>
  <c r="I17" i="42"/>
  <c r="Y16" i="42"/>
  <c r="X16" i="42"/>
  <c r="Y15" i="42"/>
  <c r="X15" i="42"/>
  <c r="I15" i="42"/>
  <c r="Y14" i="42"/>
  <c r="X14" i="42"/>
  <c r="I14" i="42"/>
  <c r="Y13" i="42"/>
  <c r="X13" i="42"/>
  <c r="I13" i="42"/>
  <c r="Y12" i="42"/>
  <c r="X12" i="42"/>
  <c r="Y11" i="42"/>
  <c r="X11" i="42"/>
  <c r="I11" i="42"/>
  <c r="Y10" i="42"/>
  <c r="X10" i="42"/>
  <c r="I10" i="42"/>
  <c r="Y9" i="42"/>
  <c r="X9" i="42"/>
  <c r="I9" i="42"/>
  <c r="Y8" i="42"/>
  <c r="X8" i="42"/>
  <c r="I8" i="42"/>
  <c r="Y7" i="42"/>
  <c r="X7" i="42"/>
  <c r="Y6" i="42"/>
  <c r="X6" i="42"/>
  <c r="I6" i="42"/>
  <c r="Y5" i="42"/>
  <c r="X5" i="42"/>
  <c r="I7" i="7"/>
  <c r="I5" i="7"/>
  <c r="I8" i="39"/>
  <c r="I9" i="39"/>
  <c r="I10" i="39"/>
  <c r="I11" i="39"/>
  <c r="I12" i="39"/>
  <c r="I7" i="39"/>
  <c r="I17" i="12" l="1"/>
  <c r="I6" i="12"/>
  <c r="I8" i="12"/>
  <c r="I9" i="12"/>
  <c r="I11" i="12"/>
  <c r="I13" i="12"/>
  <c r="I14" i="12"/>
  <c r="I15" i="12"/>
  <c r="J7" i="7"/>
  <c r="G7" i="7"/>
  <c r="G5" i="7"/>
  <c r="Y13" i="39"/>
  <c r="X13" i="39"/>
  <c r="Y12" i="39"/>
  <c r="X12" i="39"/>
  <c r="Y11" i="39"/>
  <c r="X11" i="39"/>
  <c r="Y10" i="39"/>
  <c r="X10" i="39"/>
  <c r="Y9" i="39"/>
  <c r="X9" i="39"/>
  <c r="Y8" i="39"/>
  <c r="X8" i="39"/>
  <c r="Y7" i="39"/>
  <c r="X7" i="39"/>
  <c r="Y6" i="39"/>
  <c r="X6" i="39"/>
  <c r="Y5" i="39"/>
  <c r="X5" i="39"/>
  <c r="J5" i="7" l="1"/>
  <c r="Y18" i="12"/>
  <c r="X18" i="12"/>
  <c r="Y17" i="12"/>
  <c r="X17" i="12"/>
  <c r="Y16" i="12"/>
  <c r="X16" i="12"/>
  <c r="Y15" i="12"/>
  <c r="X15" i="12"/>
  <c r="Y14" i="12"/>
  <c r="X14" i="12"/>
  <c r="Y13" i="12"/>
  <c r="X13" i="12"/>
  <c r="Y12" i="12"/>
  <c r="X12" i="12"/>
  <c r="Y11" i="12"/>
  <c r="X11" i="12"/>
  <c r="Y10" i="12"/>
  <c r="X10" i="12"/>
  <c r="Y9" i="12"/>
  <c r="X9" i="12"/>
  <c r="Y8" i="12"/>
  <c r="X8" i="12"/>
  <c r="Y7" i="12"/>
  <c r="X7" i="12"/>
  <c r="Y6" i="12"/>
  <c r="X6" i="12"/>
  <c r="Y5" i="12"/>
  <c r="X5" i="12"/>
  <c r="AC4" i="7" l="1"/>
  <c r="AA4" i="7"/>
  <c r="AC3" i="7"/>
  <c r="AA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Véronique Allard</author>
  </authors>
  <commentList>
    <comment ref="U4" authorId="0" shapeId="0" xr:uid="{C0D18B22-84A1-4909-BFD4-A9A7C6371870}">
      <text>
        <r>
          <rPr>
            <b/>
            <sz val="9"/>
            <color indexed="81"/>
            <rFont val="Tahoma"/>
            <family val="2"/>
          </rPr>
          <t xml:space="preserve">Enter "yes" for fields or registers that should be hidden from customers.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Véronique Allard</author>
  </authors>
  <commentList>
    <comment ref="U4" authorId="0" shapeId="0" xr:uid="{ED3F4009-A574-4664-81EC-EE81233170A8}">
      <text>
        <r>
          <rPr>
            <b/>
            <sz val="9"/>
            <color indexed="81"/>
            <rFont val="Tahoma"/>
            <family val="2"/>
          </rPr>
          <t xml:space="preserve">Enter "yes" for fields or registers that should be hidden from customers.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Véronique Allard</author>
  </authors>
  <commentList>
    <comment ref="U4" authorId="0" shapeId="0" xr:uid="{2C7D18BE-765A-4D5C-9D38-81075B4570D3}">
      <text>
        <r>
          <rPr>
            <b/>
            <sz val="9"/>
            <color indexed="81"/>
            <rFont val="Tahoma"/>
            <family val="2"/>
          </rPr>
          <t xml:space="preserve">Enter "yes" for fields or registers that should be hidden from customers.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shashank</author>
  </authors>
  <commentList>
    <comment ref="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9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3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4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5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96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<sst xmlns="http://schemas.openxmlformats.org/spreadsheetml/2006/main" count="800" uniqueCount="513">
  <si>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</si>
  <si>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</si>
  <si>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</si>
  <si>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</si>
  <si>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</si>
  <si>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</si>
  <si>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</si>
  <si>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</si>
  <si>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</si>
  <si>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</si>
  <si>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</si>
  <si>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</si>
  <si>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</si>
  <si>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</si>
  <si>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description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</si>
  <si>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</si>
  <si>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</si>
  <si>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chip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</si>
  <si>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</si>
  <si>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</si>
  <si>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</si>
  <si>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</si>
  <si>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</si>
  <si>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</si>
  <si>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</si>
  <si>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</si>
  <si>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</si>
  <si>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</si>
  <si>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</si>
  <si>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 xml:space="preserve">block  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</si>
  <si>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</si>
  <si>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</si>
  <si>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</si>
  <si>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</si>
  <si>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</si>
  <si>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</si>
  <si>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</si>
  <si>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</si>
  <si>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</si>
  <si>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</si>
  <si>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</si>
  <si>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</si>
  <si>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</si>
  <si>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</si>
  <si>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</si>
  <si>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</si>
  <si>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</si>
  <si>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</si>
  <si>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</si>
  <si>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</si>
  <si>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</si>
  <si>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</si>
  <si>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</si>
  <si>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in_third_party</t>
  </si>
  <si>
    <t>$in_third_party</t>
  </si>
  <si>
    <t>Use can ref other format</t>
  </si>
  <si>
    <r>
      <t xml:space="preserve">register </t>
    </r>
    <r>
      <rPr>
        <b/>
        <sz val="8"/>
        <rFont val="Calibri"/>
        <family val="2"/>
        <scheme val="minor"/>
      </rPr>
      <t/>
    </r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</si>
  <si>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</si>
  <si>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</si>
  <si>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</si>
  <si>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</si>
  <si>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</si>
  <si>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</si>
  <si>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</si>
  <si>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</si>
  <si>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</si>
  <si>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</si>
  <si>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</si>
  <si>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</si>
  <si>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</si>
  <si>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</si>
  <si>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</si>
  <si>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</si>
  <si>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</si>
  <si>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</si>
  <si>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</si>
  <si>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</si>
  <si>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width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</si>
  <si>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</si>
  <si>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</si>
  <si>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</si>
  <si>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</si>
  <si>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</si>
  <si>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</si>
  <si>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</si>
  <si>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</si>
  <si>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</si>
  <si>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</si>
  <si>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</si>
  <si>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</si>
  <si>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</si>
  <si>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</si>
  <si>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 xml:space="preserve">field  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</si>
  <si>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</si>
  <si>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</si>
  <si>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 xml:space="preserve">bits </t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</si>
  <si>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</si>
  <si>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</si>
  <si>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 xml:space="preserve">sw access </t>
  </si>
  <si>
    <t>$field_sw_access</t>
  </si>
  <si>
    <t>rw</t>
  </si>
  <si>
    <t>Software access for field. Possible values are : ro  wo  rw  r/w1c  r/wc  rw1  w1  rc  rs  rm  wm  r/w1s  r/w0c  r/w0s  r/w1t  r/w0t  ru  a0  a1</t>
  </si>
  <si>
    <t xml:space="preserve">field default  </t>
  </si>
  <si>
    <t>$field_default</t>
  </si>
  <si>
    <t>Default value for the field can be specified as : decimale.g. 26 , hexadecimal e.g. 0xA1, HA1, 'hA1, octal e.g. 'o56, binary e.g. 'b01</t>
  </si>
  <si>
    <t xml:space="preserve">hw access </t>
  </si>
  <si>
    <t>$field_hw_access</t>
  </si>
  <si>
    <t>ro</t>
  </si>
  <si>
    <t>Hardware access for field.Possible values are [  ro  wo  rw ]</t>
  </si>
  <si>
    <t xml:space="preserve">field description  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</si>
  <si>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</si>
  <si>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</si>
  <si>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</si>
  <si>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</si>
  <si>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</si>
  <si>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</si>
  <si>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</si>
  <si>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</si>
  <si>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</si>
  <si>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</si>
  <si>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</si>
  <si>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</si>
  <si>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</si>
  <si>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</si>
  <si>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</si>
  <si>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</si>
  <si>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</si>
  <si>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</si>
  <si>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</si>
  <si>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</si>
  <si>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</si>
  <si>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</si>
  <si>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</si>
  <si>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</si>
  <si>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</si>
  <si>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</si>
  <si>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</si>
  <si>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</si>
  <si>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</si>
  <si>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</si>
  <si>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</si>
  <si>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</si>
  <si>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</si>
  <si>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offset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</si>
  <si>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</si>
  <si>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</si>
  <si>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</si>
  <si>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</si>
  <si>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</si>
  <si>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</si>
  <si>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</si>
  <si>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</si>
  <si>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</si>
  <si>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</si>
  <si>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</si>
  <si>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</si>
  <si>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</si>
  <si>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</si>
  <si>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</si>
  <si>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</si>
  <si>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description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</si>
  <si>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</si>
  <si>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</si>
  <si>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</si>
  <si>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</si>
  <si>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</si>
  <si>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</si>
  <si>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</si>
  <si>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</si>
  <si>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</si>
  <si>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</si>
  <si>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</si>
  <si>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</si>
  <si>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</si>
  <si>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</si>
  <si>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</si>
  <si>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</si>
  <si>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</si>
  <si>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</si>
  <si>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</si>
  <si>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</si>
  <si>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</si>
  <si>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</si>
  <si>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ref</t>
  </si>
  <si>
    <t>$ref</t>
  </si>
  <si>
    <t>refpath</t>
  </si>
  <si>
    <t>$refpath</t>
  </si>
  <si>
    <t>ref offset</t>
  </si>
  <si>
    <t>$ref_offset</t>
  </si>
  <si>
    <t>ref description</t>
  </si>
  <si>
    <t>$ref_desc</t>
  </si>
  <si>
    <t>Parameter/define</t>
  </si>
  <si>
    <t>name</t>
  </si>
  <si>
    <t>$define_name</t>
  </si>
  <si>
    <t>value</t>
  </si>
  <si>
    <t>$define_value</t>
  </si>
  <si>
    <t>private</t>
  </si>
  <si>
    <t>$private</t>
  </si>
  <si>
    <t>parameter description</t>
  </si>
  <si>
    <t>$define_desc</t>
  </si>
  <si>
    <t>Enumeration</t>
  </si>
  <si>
    <t>enum name</t>
  </si>
  <si>
    <t>$enum_name</t>
  </si>
  <si>
    <t>mnemonic value</t>
  </si>
  <si>
    <t>$enum_value</t>
  </si>
  <si>
    <t>mnemonic name</t>
  </si>
  <si>
    <t>$mnemonic_name</t>
  </si>
  <si>
    <t>enum description</t>
  </si>
  <si>
    <t>$enum_desc</t>
  </si>
  <si>
    <t>Signals</t>
  </si>
  <si>
    <t>signal name</t>
  </si>
  <si>
    <t>$signal_name</t>
  </si>
  <si>
    <t>port type</t>
  </si>
  <si>
    <t>$port_type</t>
  </si>
  <si>
    <t>signal description</t>
  </si>
  <si>
    <t>$signal_desc</t>
  </si>
  <si>
    <t>Bus domain</t>
  </si>
  <si>
    <t>bus domain name</t>
  </si>
  <si>
    <t>$bus_domain_name</t>
  </si>
  <si>
    <t>address unit</t>
  </si>
  <si>
    <t>$address_unit</t>
  </si>
  <si>
    <t>bus description</t>
  </si>
  <si>
    <t>$bus_desc</t>
  </si>
  <si>
    <t>bus</t>
  </si>
  <si>
    <t>$bus</t>
  </si>
  <si>
    <t>IOPort</t>
  </si>
  <si>
    <t>port_name</t>
  </si>
  <si>
    <t>$port_name</t>
  </si>
  <si>
    <t xml:space="preserve"> pc_x </t>
  </si>
  <si>
    <t>$pc_x</t>
  </si>
  <si>
    <t>spec_type</t>
  </si>
  <si>
    <t>$spec_type</t>
  </si>
  <si>
    <t>direction</t>
  </si>
  <si>
    <t>$direction</t>
  </si>
  <si>
    <t>pc_y</t>
  </si>
  <si>
    <t>$pc_y</t>
  </si>
  <si>
    <t>ams_discipline</t>
  </si>
  <si>
    <t>$ams_decsipline</t>
  </si>
  <si>
    <t>io description</t>
  </si>
  <si>
    <t>$description_io</t>
  </si>
  <si>
    <t>Electrical</t>
  </si>
  <si>
    <t>group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</si>
  <si>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</si>
  <si>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</si>
  <si>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</si>
  <si>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</si>
  <si>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</si>
  <si>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</si>
  <si>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</si>
  <si>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</si>
  <si>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</si>
  <si>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</si>
  <si>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</si>
  <si>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</si>
  <si>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</si>
  <si>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</si>
  <si>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</si>
  <si>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</si>
  <si>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</si>
  <si>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</si>
  <si>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</si>
  <si>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</si>
  <si>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</si>
  <si>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</si>
  <si>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</si>
  <si>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channels</t>
  </si>
  <si>
    <t>channel</t>
  </si>
  <si>
    <t>$channel_name</t>
  </si>
  <si>
    <t>bus_interface_ref</t>
  </si>
  <si>
    <t>$bus_interface_ref</t>
  </si>
  <si>
    <t>interfaces</t>
  </si>
  <si>
    <t>bus_interface</t>
  </si>
  <si>
    <t>$bus_interface</t>
  </si>
  <si>
    <t>v,l,n,v</t>
  </si>
  <si>
    <t>$type_or_connect</t>
  </si>
  <si>
    <t>physical_name</t>
  </si>
  <si>
    <t>$physical_name</t>
  </si>
  <si>
    <t>logical_name</t>
  </si>
  <si>
    <t>$logical_name</t>
  </si>
  <si>
    <t>interface description</t>
  </si>
  <si>
    <t>$interface_desc</t>
  </si>
  <si>
    <t>base_addresses_or_range</t>
  </si>
  <si>
    <t>$base_addresses_range</t>
  </si>
  <si>
    <t>remap_address_name</t>
  </si>
  <si>
    <t>$remapaddress_name</t>
  </si>
  <si>
    <t>remap_address_value</t>
  </si>
  <si>
    <t>$remapaddress_value</t>
  </si>
  <si>
    <t>bus_interface_type</t>
  </si>
  <si>
    <t>$bus_interface_type</t>
  </si>
  <si>
    <t>remap_description</t>
  </si>
  <si>
    <t>$remapdesc</t>
  </si>
  <si>
    <t>Instances</t>
  </si>
  <si>
    <t>inst_name</t>
  </si>
  <si>
    <t>$instance_name</t>
  </si>
  <si>
    <t>library</t>
  </si>
  <si>
    <t>$instance_library</t>
  </si>
  <si>
    <t>vendor</t>
  </si>
  <si>
    <t>$instance_libvendor</t>
  </si>
  <si>
    <t>version</t>
  </si>
  <si>
    <t>$instance_libversion</t>
  </si>
  <si>
    <t>comp_name</t>
  </si>
  <si>
    <t>$instance_libname</t>
  </si>
  <si>
    <t>base_address_or_increment</t>
  </si>
  <si>
    <t>$instance_baseaddr_incr</t>
  </si>
  <si>
    <t>configure_parameter_name</t>
  </si>
  <si>
    <t>$instance_configparamname</t>
  </si>
  <si>
    <t>configure_parameter_value</t>
  </si>
  <si>
    <t>$instance_configparamvalue</t>
  </si>
  <si>
    <t>instance_description</t>
  </si>
  <si>
    <t>$instance_desc</t>
  </si>
  <si>
    <t>instance_ref</t>
  </si>
  <si>
    <t>$socref</t>
  </si>
  <si>
    <t>BusInterConnect</t>
  </si>
  <si>
    <t>initiator</t>
  </si>
  <si>
    <t>$bus_initiator</t>
  </si>
  <si>
    <t>i_bus</t>
  </si>
  <si>
    <t>$initiator_bus</t>
  </si>
  <si>
    <t>target</t>
  </si>
  <si>
    <t>$target</t>
  </si>
  <si>
    <t>bus_interconnection_properties</t>
  </si>
  <si>
    <t>$target_properties</t>
  </si>
  <si>
    <t>bus_interconnection_desc</t>
  </si>
  <si>
    <t>$businterconnect_desc</t>
  </si>
  <si>
    <t>t_bus</t>
  </si>
  <si>
    <t>$target_bus</t>
  </si>
  <si>
    <t>SignalsInterConnect</t>
  </si>
  <si>
    <t>s_initiator</t>
  </si>
  <si>
    <t>$signals_initiator</t>
  </si>
  <si>
    <t>i_port</t>
  </si>
  <si>
    <t>$initiator_signal</t>
  </si>
  <si>
    <t>s_target</t>
  </si>
  <si>
    <t>$starget</t>
  </si>
  <si>
    <t>signal_interconnection_properties</t>
  </si>
  <si>
    <t>$signal_properties</t>
  </si>
  <si>
    <t>t_port</t>
  </si>
  <si>
    <t>$target_signal</t>
  </si>
  <si>
    <t>signal_interconnection_ desc</t>
  </si>
  <si>
    <t>$singnalsinterconnect_desc</t>
  </si>
  <si>
    <t>views</t>
  </si>
  <si>
    <t>view</t>
  </si>
  <si>
    <t>$view</t>
  </si>
  <si>
    <t>design_ref_vendor</t>
  </si>
  <si>
    <t>$drefvendor</t>
  </si>
  <si>
    <t>design_ref_library</t>
  </si>
  <si>
    <t>$dreflibrary</t>
  </si>
  <si>
    <t>design_ref_name</t>
  </si>
  <si>
    <t>$drefname</t>
  </si>
  <si>
    <t>design_ref_version</t>
  </si>
  <si>
    <t>$drefversion</t>
  </si>
  <si>
    <t>design_ref_path</t>
  </si>
  <si>
    <t>$drefpath</t>
  </si>
  <si>
    <t>AddressSpaces</t>
  </si>
  <si>
    <t>address_space</t>
  </si>
  <si>
    <t>$address_space</t>
  </si>
  <si>
    <t>local_memory_map</t>
  </si>
  <si>
    <t>$local_memorymap</t>
  </si>
  <si>
    <t>address_block</t>
  </si>
  <si>
    <t>$address_block</t>
  </si>
  <si>
    <t>address_offset</t>
  </si>
  <si>
    <t>$address_offset</t>
  </si>
  <si>
    <t>base_address</t>
  </si>
  <si>
    <t>$base_address</t>
  </si>
  <si>
    <t>address_unit</t>
  </si>
  <si>
    <t>$addr_unit</t>
  </si>
  <si>
    <t>address_range</t>
  </si>
  <si>
    <t>$range</t>
  </si>
  <si>
    <t>address_width</t>
  </si>
  <si>
    <t>$width</t>
  </si>
  <si>
    <t>address_space_description</t>
  </si>
  <si>
    <t>$address_description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</si>
  <si>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</si>
  <si>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</si>
  <si>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</si>
  <si>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</si>
  <si>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</si>
  <si>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</si>
  <si>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</si>
  <si>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</si>
  <si>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</si>
  <si>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</si>
  <si>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chip prop</t>
  </si>
  <si>
    <t>$chip_property</t>
  </si>
  <si>
    <t>board prop</t>
  </si>
  <si>
    <t>$board_property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</si>
  <si>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</si>
  <si>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</si>
  <si>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</si>
  <si>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</si>
  <si>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</si>
  <si>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</si>
  <si>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</si>
  <si>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</si>
  <si>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</si>
  <si>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GLOBAL</t>
  </si>
  <si>
    <t>0x00</t>
  </si>
  <si>
    <t>Global Control and Status Registers</t>
  </si>
  <si>
    <t>DFT</t>
  </si>
  <si>
    <t>0xB80</t>
  </si>
  <si>
    <t>DFT Registers</t>
  </si>
  <si>
    <t>nmr</t>
  </si>
  <si>
    <t>in</t>
  </si>
  <si>
    <t>{type=async;level=low}</t>
  </si>
  <si>
    <t>block</t>
  </si>
  <si>
    <t>block offset</t>
  </si>
  <si>
    <t>section name</t>
  </si>
  <si>
    <t>section offset</t>
  </si>
  <si>
    <t>last offset</t>
  </si>
  <si>
    <t>section size</t>
  </si>
  <si>
    <t>section count</t>
  </si>
  <si>
    <t>register</t>
  </si>
  <si>
    <t>reg instance</t>
  </si>
  <si>
    <t>reg offset</t>
  </si>
  <si>
    <t>absolute offset</t>
  </si>
  <si>
    <t>field</t>
  </si>
  <si>
    <t>bits</t>
  </si>
  <si>
    <t>sw access</t>
  </si>
  <si>
    <t>hw access</t>
  </si>
  <si>
    <t>field default</t>
  </si>
  <si>
    <t>ids directives</t>
  </si>
  <si>
    <t xml:space="preserve"> description title</t>
  </si>
  <si>
    <t xml:space="preserve"> description details</t>
  </si>
  <si>
    <t>value decode</t>
  </si>
  <si>
    <t>reserved</t>
  </si>
  <si>
    <t>tags</t>
  </si>
  <si>
    <t>notes</t>
  </si>
  <si>
    <t>enumeration</t>
  </si>
  <si>
    <t>TOP</t>
  </si>
  <si>
    <t>async</t>
  </si>
  <si>
    <t xml:space="preserve"> </t>
  </si>
  <si>
    <t>VENDOR_ID</t>
  </si>
  <si>
    <t>Vendor ID and Device Type</t>
  </si>
  <si>
    <t>dev_id_type</t>
  </si>
  <si>
    <t>[15:12]</t>
  </si>
  <si>
    <t>RO</t>
  </si>
  <si>
    <t>WO</t>
  </si>
  <si>
    <t>0x1</t>
  </si>
  <si>
    <t>{registered=false}</t>
  </si>
  <si>
    <t>Device ID Block Type</t>
  </si>
  <si>
    <t>vendor_id</t>
  </si>
  <si>
    <t>[10:0]</t>
  </si>
  <si>
    <t>0x33</t>
  </si>
  <si>
    <t>Vendor ID.</t>
  </si>
  <si>
    <t>DEVICE_ID</t>
  </si>
  <si>
    <t>0x02</t>
  </si>
  <si>
    <t>Device ID</t>
  </si>
  <si>
    <t>device_id</t>
  </si>
  <si>
    <t>[15:0]</t>
  </si>
  <si>
    <t>RW</t>
  </si>
  <si>
    <t>Device ID.</t>
  </si>
  <si>
    <t>DEVICE_REV</t>
  </si>
  <si>
    <t>0x04</t>
  </si>
  <si>
    <t>Device Revisions and Font ID</t>
  </si>
  <si>
    <t>font_id</t>
  </si>
  <si>
    <t>[12:8]</t>
  </si>
  <si>
    <t>Font ID.</t>
  </si>
  <si>
    <t>ana_rev</t>
  </si>
  <si>
    <t>[7:4]</t>
  </si>
  <si>
    <t>Hardware analog revision.</t>
  </si>
  <si>
    <t>dig_rev</t>
  </si>
  <si>
    <t>[3:0]</t>
  </si>
  <si>
    <t>Hardware digital revision.</t>
  </si>
  <si>
    <t>[7]</t>
  </si>
  <si>
    <t>[0]</t>
  </si>
  <si>
    <t>0x10</t>
  </si>
  <si>
    <t>[15]</t>
  </si>
  <si>
    <t>SPARE_STS</t>
  </si>
  <si>
    <t>Spare status</t>
  </si>
  <si>
    <t>spare_sts</t>
  </si>
  <si>
    <t>[63:0]</t>
  </si>
  <si>
    <t>Spare sts registers</t>
  </si>
  <si>
    <t>0x01</t>
  </si>
  <si>
    <t>[7:0]</t>
  </si>
  <si>
    <t>[19:0]</t>
  </si>
  <si>
    <t>0x4</t>
  </si>
  <si>
    <t>0x12</t>
  </si>
  <si>
    <t>0x8</t>
  </si>
  <si>
    <t>0x6</t>
  </si>
  <si>
    <t>{singlepulse=true}</t>
  </si>
  <si>
    <t>[31:20]</t>
  </si>
  <si>
    <t>SCAN_CONTROL_CNFG</t>
  </si>
  <si>
    <t>Scan Control Configuration (RevA Feature)</t>
  </si>
  <si>
    <t>scan_control_enable</t>
  </si>
  <si>
    <t>Scan control enable.</t>
  </si>
  <si>
    <t>SCAN_CONTROL</t>
  </si>
  <si>
    <t>Scan Control 1  (RevA Feature)</t>
  </si>
  <si>
    <t>scan_control</t>
  </si>
  <si>
    <t>Scan control.</t>
  </si>
  <si>
    <t>SCAN_CONTROL_2</t>
  </si>
  <si>
    <t>Scan Control 2 (RevA Feature)</t>
  </si>
  <si>
    <t>scan_control_2</t>
  </si>
  <si>
    <t>Scan control 2.</t>
  </si>
  <si>
    <t>Ref</t>
  </si>
  <si>
    <t>{coverage=on;addressing=regalign;is_acc=true;rtl.reg_enb=false}</t>
  </si>
  <si>
    <t> </t>
  </si>
  <si>
    <t>TestChip</t>
  </si>
  <si>
    <t>v1,v2</t>
  </si>
  <si>
    <t>v2</t>
  </si>
  <si>
    <t>SETUP1</t>
  </si>
  <si>
    <t>SETUP2</t>
  </si>
  <si>
    <t>SETUP3</t>
  </si>
  <si>
    <t>SETUP4</t>
  </si>
  <si>
    <t>field1</t>
  </si>
  <si>
    <t>field2</t>
  </si>
  <si>
    <t>field3</t>
  </si>
  <si>
    <t>field4</t>
  </si>
  <si>
    <t>field5</t>
  </si>
  <si>
    <t>field6</t>
  </si>
  <si>
    <t>field7</t>
  </si>
  <si>
    <t>0x34567</t>
  </si>
  <si>
    <t>0xF00F</t>
  </si>
  <si>
    <t>0x12345678876543210</t>
  </si>
  <si>
    <t>CONFIG</t>
  </si>
  <si>
    <t>CONFIG[0]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</si>
</sst>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E5D6"/>
        <bgColor rgb="FFF2DCDB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7" fillId="0" borderId="0"/>
    <xf numFmtId="0" fontId="17" fillId="8" borderId="0" applyBorder="0" applyProtection="0"/>
    <xf numFmtId="0" fontId="8" fillId="0" borderId="0"/>
    <xf numFmtId="0" fontId="8" fillId="0" borderId="0"/>
    <xf numFmtId="0" fontId="18" fillId="0" borderId="0"/>
  </cellStyleXfs>
  <cellXfs count="9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0" fillId="4" borderId="1" xfId="0" applyFill="1" applyBorder="1" applyAlignment="1">
      <alignment horizontal="left"/>
    </xf>
    <xf numFmtId="0" fontId="3" fillId="0" borderId="0" xfId="0" applyFont="1"/>
    <xf numFmtId="0" fontId="0" fillId="4" borderId="1" xfId="0" applyFill="1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2" fillId="0" borderId="0" xfId="0" quotePrefix="1" applyFont="1"/>
    <xf numFmtId="0" fontId="0" fillId="0" borderId="0" xfId="0" quotePrefix="1"/>
    <xf numFmtId="0" fontId="0" fillId="3" borderId="1" xfId="0" applyFill="1" applyBorder="1"/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7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left" vertical="center" wrapText="1"/>
    </xf>
    <xf numFmtId="0" fontId="10" fillId="3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0" fillId="3" borderId="1" xfId="0" applyFill="1" applyBorder="1" applyAlignment="1">
      <alignment horizontal="left"/>
    </xf>
    <xf numFmtId="0" fontId="2" fillId="3" borderId="7" xfId="0" applyFont="1" applyFill="1" applyBorder="1"/>
    <xf numFmtId="0" fontId="0" fillId="0" borderId="9" xfId="0" applyBorder="1"/>
    <xf numFmtId="0" fontId="12" fillId="0" borderId="0" xfId="0" applyFont="1"/>
    <xf numFmtId="0" fontId="6" fillId="0" borderId="0" xfId="0" applyFont="1"/>
    <xf numFmtId="0" fontId="1" fillId="4" borderId="0" xfId="0" applyFont="1" applyFill="1"/>
    <xf numFmtId="0" fontId="0" fillId="3" borderId="0" xfId="0" applyFill="1"/>
    <xf numFmtId="0" fontId="0" fillId="0" borderId="0" xfId="0" applyAlignment="1">
      <alignment wrapText="1"/>
    </xf>
    <xf numFmtId="0" fontId="19" fillId="9" borderId="1" xfId="0" applyFont="1" applyFill="1" applyBorder="1" applyAlignment="1">
      <alignment wrapText="1"/>
    </xf>
    <xf numFmtId="0" fontId="19" fillId="9" borderId="3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10" borderId="8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9" fillId="9" borderId="1" xfId="0" applyFont="1" applyFill="1" applyBorder="1"/>
    <xf numFmtId="0" fontId="19" fillId="9" borderId="3" xfId="0" applyFont="1" applyFill="1" applyBorder="1"/>
    <xf numFmtId="0" fontId="11" fillId="12" borderId="1" xfId="0" applyFont="1" applyFill="1" applyBorder="1"/>
    <xf numFmtId="0" fontId="11" fillId="14" borderId="1" xfId="0" applyFont="1" applyFill="1" applyBorder="1"/>
    <xf numFmtId="0" fontId="11" fillId="10" borderId="10" xfId="0" applyFont="1" applyFill="1" applyBorder="1" applyAlignment="1">
      <alignment wrapText="1"/>
    </xf>
    <xf numFmtId="0" fontId="11" fillId="10" borderId="1" xfId="0" applyFont="1" applyFill="1" applyBorder="1" applyAlignment="1">
      <alignment wrapText="1"/>
    </xf>
    <xf numFmtId="0" fontId="11" fillId="0" borderId="0" xfId="0" applyFont="1"/>
    <xf numFmtId="0" fontId="11" fillId="13" borderId="1" xfId="0" applyFont="1" applyFill="1" applyBorder="1"/>
    <xf numFmtId="0" fontId="11" fillId="14" borderId="1" xfId="0" applyFont="1" applyFill="1" applyBorder="1" applyAlignment="1">
      <alignment wrapText="1"/>
    </xf>
    <xf numFmtId="0" fontId="11" fillId="13" borderId="1" xfId="0" applyFont="1" applyFill="1" applyBorder="1" applyAlignment="1">
      <alignment wrapText="1"/>
    </xf>
    <xf numFmtId="0" fontId="11" fillId="10" borderId="1" xfId="0" applyFont="1" applyFill="1" applyBorder="1"/>
    <xf numFmtId="0" fontId="11" fillId="11" borderId="1" xfId="0" applyFont="1" applyFill="1" applyBorder="1"/>
    <xf numFmtId="0" fontId="0" fillId="5" borderId="4" xfId="0" applyFill="1" applyBorder="1" applyAlignment="1">
      <alignment horizontal="center" vertical="center"/>
    </xf>
    <xf numFmtId="0" fontId="0" fillId="15" borderId="1" xfId="0" applyFill="1" applyBorder="1" applyAlignment="1">
      <alignment vertical="top"/>
    </xf>
    <xf numFmtId="0" fontId="11" fillId="12" borderId="1" xfId="0" applyFont="1" applyFill="1" applyBorder="1" applyAlignment="1">
      <alignment wrapText="1"/>
    </xf>
    <xf numFmtId="0" fontId="0" fillId="16" borderId="1" xfId="0" applyFill="1" applyBorder="1"/>
    <xf numFmtId="0" fontId="0" fillId="16" borderId="1" xfId="0" quotePrefix="1" applyFill="1" applyBorder="1"/>
    <xf numFmtId="0" fontId="19" fillId="9" borderId="3" xfId="0" applyFont="1" applyFill="1" applyBorder="1"/>
    <xf numFmtId="0" fontId="11" fillId="13" borderId="1" xfId="0" applyFont="1" applyFill="1" applyBorder="1"/>
    <xf numFmtId="0" fontId="11" fillId="13" borderId="1" xfId="0" applyFont="1" applyFill="1" applyBorder="1" applyAlignment="1">
      <alignment wrapText="1"/>
    </xf>
    <xf numFmtId="0" fontId="0" fillId="0" borderId="0" xfId="0"/>
    <xf numFmtId="0" fontId="19" fillId="9" borderId="1" xfId="0" applyFont="1" applyFill="1" applyBorder="1" applyAlignment="1">
      <alignment wrapText="1"/>
    </xf>
    <xf numFmtId="0" fontId="19" fillId="9" borderId="3" xfId="0" applyFont="1" applyFill="1" applyBorder="1" applyAlignment="1">
      <alignment wrapText="1"/>
    </xf>
    <xf numFmtId="0" fontId="11" fillId="0" borderId="0" xfId="0" applyFont="1" applyAlignment="1">
      <alignment wrapText="1"/>
    </xf>
    <xf numFmtId="0" fontId="11" fillId="10" borderId="8" xfId="0" applyFont="1" applyFill="1" applyBorder="1" applyAlignment="1">
      <alignment wrapText="1"/>
    </xf>
    <xf numFmtId="0" fontId="11" fillId="14" borderId="1" xfId="0" applyFont="1" applyFill="1" applyBorder="1"/>
    <xf numFmtId="0" fontId="11" fillId="10" borderId="10" xfId="0" applyFont="1" applyFill="1" applyBorder="1" applyAlignment="1">
      <alignment wrapText="1"/>
    </xf>
    <xf numFmtId="0" fontId="11" fillId="10" borderId="1" xfId="0" applyFont="1" applyFill="1" applyBorder="1" applyAlignment="1">
      <alignment wrapText="1"/>
    </xf>
    <xf numFmtId="0" fontId="11" fillId="0" borderId="0" xfId="0" applyFont="1"/>
    <xf numFmtId="0" fontId="11" fillId="10" borderId="1" xfId="0" applyFont="1" applyFill="1" applyBorder="1"/>
    <xf numFmtId="0" fontId="11" fillId="11" borderId="1" xfId="0" applyFont="1" applyFill="1" applyBorder="1"/>
    <xf numFmtId="0" fontId="0" fillId="15" borderId="1" xfId="0" applyFill="1" applyBorder="1" applyAlignment="1">
      <alignment vertical="top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 wrapText="1"/>
    </xf>
  </cellXfs>
  <cellStyles count="6">
    <cellStyle name="Explanatory Text 2" xfId="2" xr:uid="{00000000-0005-0000-0000-000000000000}"/>
    <cellStyle name="Normal" xfId="0" builtinId="0"/>
    <cellStyle name="Normal 10 2" xfId="4" xr:uid="{00000000-0005-0000-0000-000003000000}"/>
    <cellStyle name="Normal 2" xfId="1" xr:uid="{00000000-0005-0000-0000-000004000000}"/>
    <cellStyle name="Normal 2 2 2" xfId="3" xr:uid="{00000000-0005-0000-0000-000005000000}"/>
    <cellStyle name="Normal 26" xfId="5" xr:uid="{00000000-0005-0000-0000-000006000000}"/>
  </cellStyles>
  <dxfs count="700"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AC33"/>
      <color rgb="FF69D8FF"/>
      <color rgb="FF005426"/>
      <color rgb="FF95440D"/>
      <color rgb="FFAD4F0F"/>
      <color rgb="FF7A0000"/>
      <color rgb="FFFF5D5D"/>
      <color rgb="FFFF8B8B"/>
      <color rgb="FFC6D9F1"/>
      <color rgb="FFF266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tg\ds\table_data\9ZXLxxxx\9ZXL1951D_2D\AP344H-76pin_padlist_tool_Larry0424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344H-76"/>
      <sheetName val="pinlists"/>
      <sheetName val="Sheet1"/>
      <sheetName val="Sheet2"/>
    </sheetNames>
    <sheetDataSet>
      <sheetData sheetId="0">
        <row r="29">
          <cell r="AB29">
            <v>5</v>
          </cell>
        </row>
        <row r="30">
          <cell r="AB30" t="str">
            <v>1 - VDDR</v>
          </cell>
        </row>
      </sheetData>
      <sheetData sheetId="1">
        <row r="2">
          <cell r="B2" t="str">
            <v>1 - DIF17</v>
          </cell>
        </row>
        <row r="3">
          <cell r="B3" t="str">
            <v>2 - DIF17#</v>
          </cell>
        </row>
        <row r="4">
          <cell r="B4" t="str">
            <v>3 - SMB_LOCK</v>
          </cell>
        </row>
        <row r="5">
          <cell r="B5" t="str">
            <v>4 - DIF18</v>
          </cell>
        </row>
        <row r="6">
          <cell r="B6" t="str">
            <v>5 - DIF18#</v>
          </cell>
        </row>
        <row r="7">
          <cell r="B7" t="str">
            <v>6 - GNDO</v>
          </cell>
        </row>
        <row r="8">
          <cell r="B8" t="str">
            <v>7 - DIFFBI</v>
          </cell>
        </row>
        <row r="9">
          <cell r="B9" t="str">
            <v>8 - DIFFBI#</v>
          </cell>
        </row>
        <row r="10">
          <cell r="B10" t="str">
            <v>9 - DIFFBO</v>
          </cell>
        </row>
        <row r="11">
          <cell r="B11" t="str">
            <v>10 - DIFFBO#</v>
          </cell>
        </row>
        <row r="12">
          <cell r="B12" t="str">
            <v>11 - GNDR</v>
          </cell>
        </row>
        <row r="13">
          <cell r="B13" t="str">
            <v>12 - DIFIN</v>
          </cell>
        </row>
        <row r="14">
          <cell r="B14" t="str">
            <v>13 - DIFIN#</v>
          </cell>
        </row>
        <row r="15">
          <cell r="B15" t="str">
            <v>14 - VDDR</v>
          </cell>
        </row>
        <row r="16">
          <cell r="B16" t="str">
            <v>15 - DIF0</v>
          </cell>
        </row>
        <row r="17">
          <cell r="B17" t="str">
            <v>16 - DIF0#</v>
          </cell>
        </row>
        <row r="18">
          <cell r="B18" t="str">
            <v>17 - GNDO</v>
          </cell>
        </row>
        <row r="19">
          <cell r="B19" t="str">
            <v>18 - DIF1#</v>
          </cell>
        </row>
        <row r="20">
          <cell r="B20" t="str">
            <v>19 - DIF1#</v>
          </cell>
        </row>
        <row r="21">
          <cell r="B21" t="str">
            <v>20 - VDDO</v>
          </cell>
        </row>
        <row r="22">
          <cell r="B22" t="str">
            <v>21 - DIF2</v>
          </cell>
        </row>
        <row r="23">
          <cell r="B23" t="str">
            <v>22 - DIF2#</v>
          </cell>
        </row>
        <row r="24">
          <cell r="B24" t="str">
            <v>23 - SDA</v>
          </cell>
        </row>
        <row r="25">
          <cell r="B25" t="str">
            <v>24 - SCL</v>
          </cell>
        </row>
        <row r="26">
          <cell r="B26" t="str">
            <v>25 - DIF3</v>
          </cell>
        </row>
        <row r="27">
          <cell r="B27" t="str">
            <v>26 - DIF3#</v>
          </cell>
        </row>
        <row r="28">
          <cell r="B28" t="str">
            <v>27 - 100M_133M#</v>
          </cell>
        </row>
        <row r="29">
          <cell r="B29" t="str">
            <v>28 - GNDO</v>
          </cell>
        </row>
        <row r="30">
          <cell r="B30" t="str">
            <v>29 - DIF4</v>
          </cell>
        </row>
        <row r="31">
          <cell r="B31" t="str">
            <v>30 - DIF4#</v>
          </cell>
        </row>
        <row r="32">
          <cell r="B32" t="str">
            <v>31 - GNDO</v>
          </cell>
        </row>
        <row r="33">
          <cell r="B33" t="str">
            <v>32 - OE5#</v>
          </cell>
        </row>
        <row r="34">
          <cell r="B34" t="str">
            <v>33 - DIF5</v>
          </cell>
        </row>
        <row r="35">
          <cell r="B35" t="str">
            <v>34 - DIF5#</v>
          </cell>
        </row>
        <row r="36">
          <cell r="B36" t="str">
            <v>35 - OE6#</v>
          </cell>
        </row>
        <row r="37">
          <cell r="B37" t="str">
            <v>36 - DIF6</v>
          </cell>
        </row>
        <row r="38">
          <cell r="B38" t="str">
            <v>37 - DIF6#</v>
          </cell>
        </row>
        <row r="39">
          <cell r="B39" t="str">
            <v>38 - VDDO</v>
          </cell>
        </row>
        <row r="40">
          <cell r="B40" t="str">
            <v>39 - OE7#</v>
          </cell>
        </row>
        <row r="41">
          <cell r="B41" t="str">
            <v>40 - DIF7</v>
          </cell>
        </row>
        <row r="42">
          <cell r="B42" t="str">
            <v>41 - DIF7#</v>
          </cell>
        </row>
        <row r="43">
          <cell r="B43" t="str">
            <v>42 - GNDO</v>
          </cell>
        </row>
        <row r="44">
          <cell r="B44" t="str">
            <v>43 - OE8#</v>
          </cell>
        </row>
        <row r="45">
          <cell r="B45" t="str">
            <v>44 - DIF8</v>
          </cell>
        </row>
        <row r="46">
          <cell r="B46" t="str">
            <v>45 - DIF8#</v>
          </cell>
        </row>
        <row r="47">
          <cell r="B47" t="str">
            <v>46 - CKPWRGD_PD#</v>
          </cell>
        </row>
        <row r="48">
          <cell r="B48" t="str">
            <v>47 - OE9#</v>
          </cell>
        </row>
        <row r="49">
          <cell r="B49" t="str">
            <v>48 - DIF9</v>
          </cell>
        </row>
        <row r="50">
          <cell r="B50" t="str">
            <v>49 - DIF9#</v>
          </cell>
        </row>
        <row r="51">
          <cell r="B51" t="str">
            <v>50 - GNDO</v>
          </cell>
        </row>
        <row r="52">
          <cell r="B52" t="str">
            <v>51 - OE10#</v>
          </cell>
        </row>
        <row r="53">
          <cell r="B53" t="str">
            <v>52 - DIF10</v>
          </cell>
        </row>
        <row r="54">
          <cell r="B54" t="str">
            <v>53 - DIF10#</v>
          </cell>
        </row>
        <row r="55">
          <cell r="B55" t="str">
            <v>54 - OE11#</v>
          </cell>
        </row>
        <row r="56">
          <cell r="B56" t="str">
            <v>55 - DIF11</v>
          </cell>
        </row>
        <row r="57">
          <cell r="B57" t="str">
            <v>56 - DIF11#</v>
          </cell>
        </row>
        <row r="58">
          <cell r="B58" t="str">
            <v>57 - VDDO</v>
          </cell>
        </row>
        <row r="59">
          <cell r="B59" t="str">
            <v>58 - OE12#</v>
          </cell>
        </row>
        <row r="60">
          <cell r="B60" t="str">
            <v>59 - DIF12</v>
          </cell>
        </row>
        <row r="61">
          <cell r="B61" t="str">
            <v>60 - DIF12#</v>
          </cell>
        </row>
        <row r="62">
          <cell r="B62" t="str">
            <v>61 - HIBW_BYPM_LOBW#</v>
          </cell>
        </row>
        <row r="63">
          <cell r="B63" t="str">
            <v>62 - GNDO</v>
          </cell>
        </row>
        <row r="64">
          <cell r="B64" t="str">
            <v>63 - DIF13</v>
          </cell>
        </row>
        <row r="65">
          <cell r="B65" t="str">
            <v>64 - DIF13#</v>
          </cell>
        </row>
        <row r="66">
          <cell r="B66" t="str">
            <v>65 - SMB_A1_tri</v>
          </cell>
        </row>
        <row r="67">
          <cell r="B67" t="str">
            <v>66 - SMB_A0_tri</v>
          </cell>
        </row>
        <row r="68">
          <cell r="B68" t="str">
            <v>67 - DIF14</v>
          </cell>
        </row>
        <row r="69">
          <cell r="B69" t="str">
            <v>68 - DIF14#</v>
          </cell>
        </row>
        <row r="70">
          <cell r="B70" t="str">
            <v>69 - GNDA</v>
          </cell>
        </row>
        <row r="71">
          <cell r="B71" t="str">
            <v>70 - VDDA</v>
          </cell>
        </row>
        <row r="72">
          <cell r="B72" t="str">
            <v>71 - DIF15</v>
          </cell>
        </row>
        <row r="73">
          <cell r="B73" t="str">
            <v>72 - DIF#15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AC33"/>
  </sheetPr>
  <dimension ref="A1:AS7"/>
  <sheetViews>
    <sheetView tabSelected="1" zoomScaleNormal="100" workbookViewId="0">
      <pane ySplit="2" topLeftCell="A3" activePane="bottomLeft" state="frozenSplit"/>
      <selection activeCell="A5" sqref="A5"/>
      <selection pane="bottomLeft" activeCell="K6" sqref="K6"/>
    </sheetView>
  </sheetViews>
  <sheetFormatPr defaultRowHeight="15" x14ac:dyDescent="0.25"/>
  <cols>
    <col min="1" max="1" width="10.42578125" customWidth="1"/>
    <col min="2" max="2" width="6" customWidth="1"/>
    <col min="3" max="3" width="15.42578125" customWidth="1"/>
    <col min="4" max="4" width="12.28515625" customWidth="1"/>
    <col min="5" max="5" width="14" customWidth="1"/>
    <col min="6" max="6" width="8.140625" customWidth="1"/>
    <col min="7" max="7" width="11.28515625" bestFit="1" customWidth="1"/>
    <col min="8" max="8" width="7.42578125" bestFit="1" customWidth="1"/>
    <col min="9" max="9" width="7.42578125" customWidth="1"/>
    <col min="10" max="11" width="7.42578125" bestFit="1" customWidth="1"/>
    <col min="12" max="12" width="13.85546875" customWidth="1"/>
    <col min="13" max="13" width="7.7109375" style="43" customWidth="1"/>
    <col min="14" max="14" width="9.5703125" style="43" customWidth="1"/>
    <col min="15" max="15" width="11.140625" style="43" customWidth="1"/>
    <col min="16" max="16" width="6.85546875" customWidth="1"/>
    <col min="17" max="17" width="11.28515625" customWidth="1"/>
    <col min="18" max="18" width="8.7109375" customWidth="1"/>
    <col min="22" max="22" width="32.140625" customWidth="1"/>
    <col min="23" max="23" width="39" customWidth="1"/>
  </cols>
  <sheetData>
    <row r="1" spans="1:45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55"/>
      <c r="M1" s="46"/>
      <c r="N1" s="46"/>
      <c r="O1" s="46"/>
      <c r="P1" s="55"/>
      <c r="Q1" s="46"/>
      <c r="R1" s="55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</row>
    <row r="2" spans="1:45" s="8" customFormat="1" ht="44.25" customHeight="1" x14ac:dyDescent="0.25">
      <c r="A2" s="44" t="s">
        <v>17</v>
      </c>
      <c r="B2" s="45" t="s">
        <v>402</v>
      </c>
      <c r="C2" s="45" t="s">
        <v>491</v>
      </c>
      <c r="D2" s="45" t="s">
        <v>185</v>
      </c>
      <c r="E2" s="45" t="s">
        <v>403</v>
      </c>
      <c r="F2" s="45" t="s">
        <v>44</v>
      </c>
      <c r="G2" s="45" t="s">
        <v>404</v>
      </c>
      <c r="H2" s="45" t="s">
        <v>405</v>
      </c>
      <c r="I2" s="45" t="s">
        <v>406</v>
      </c>
      <c r="J2" s="45" t="s">
        <v>407</v>
      </c>
      <c r="K2" s="45" t="s">
        <v>408</v>
      </c>
      <c r="L2" s="45" t="s">
        <v>412</v>
      </c>
      <c r="M2" s="45" t="s">
        <v>409</v>
      </c>
      <c r="N2" s="45" t="s">
        <v>410</v>
      </c>
      <c r="O2" s="45" t="s">
        <v>411</v>
      </c>
      <c r="P2" s="45" t="s">
        <v>77</v>
      </c>
      <c r="Q2" s="45" t="s">
        <v>413</v>
      </c>
      <c r="R2" s="45" t="s">
        <v>414</v>
      </c>
      <c r="S2" s="45" t="s">
        <v>415</v>
      </c>
      <c r="T2" s="45" t="s">
        <v>416</v>
      </c>
      <c r="U2" s="45" t="s">
        <v>417</v>
      </c>
      <c r="V2" s="45" t="s">
        <v>418</v>
      </c>
      <c r="W2" s="45" t="s">
        <v>419</v>
      </c>
      <c r="X2" s="50" t="s">
        <v>420</v>
      </c>
      <c r="Y2" s="50" t="s">
        <v>421</v>
      </c>
      <c r="Z2" s="45" t="s">
        <v>423</v>
      </c>
      <c r="AA2" s="45" t="s">
        <v>160</v>
      </c>
      <c r="AB2" s="45" t="s">
        <v>424</v>
      </c>
      <c r="AC2" s="49" t="s">
        <v>425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</row>
    <row r="3" spans="1:45" x14ac:dyDescent="0.25">
      <c r="A3" s="60" t="s">
        <v>494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 t="s">
        <v>492</v>
      </c>
      <c r="W3" s="60" t="s">
        <v>493</v>
      </c>
      <c r="X3" s="60"/>
      <c r="Y3" s="60"/>
      <c r="Z3" s="60" t="s">
        <v>493</v>
      </c>
      <c r="AA3" s="60" t="str">
        <f>CONCATENATE(V3, CHAR(10), W3, CHAR(10), X3)</f>
        <v xml:space="preserve">{coverage=on;addressing=regalign;is_acc=true;rtl.reg_enb=false}
</v>
      </c>
      <c r="AB3" s="60" t="s">
        <v>493</v>
      </c>
      <c r="AC3" s="60" t="str">
        <f>IF(X3&lt;&gt;"","['" &amp; SUBSTITUTE(X3,"
","', '") &amp; "']","")</f>
        <v/>
      </c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</row>
    <row r="4" spans="1:45" x14ac:dyDescent="0.25">
      <c r="A4" s="51"/>
      <c r="B4" s="51" t="s">
        <v>426</v>
      </c>
      <c r="C4" s="51"/>
      <c r="D4" s="51"/>
      <c r="E4" s="51">
        <v>0</v>
      </c>
      <c r="F4" s="51" t="s">
        <v>427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 t="s">
        <v>493</v>
      </c>
      <c r="X4" s="51"/>
      <c r="Y4" s="51"/>
      <c r="Z4" s="51"/>
      <c r="AA4" s="60" t="str">
        <f t="shared" ref="AA4" si="0">CONCATENATE(V4, CHAR(10), W4, CHAR(10), X4)</f>
        <v xml:space="preserve">
</v>
      </c>
      <c r="AB4" s="51" t="s">
        <v>493</v>
      </c>
      <c r="AC4" s="60" t="str">
        <f t="shared" ref="AC4" si="1">IF(X4&lt;&gt;"","['" &amp; SUBSTITUTE(X4,"
","', '") &amp; "']","")</f>
        <v/>
      </c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</row>
    <row r="5" spans="1:45" x14ac:dyDescent="0.25">
      <c r="A5" s="64"/>
      <c r="B5" s="65"/>
      <c r="C5" s="64" t="s">
        <v>393</v>
      </c>
      <c r="D5" s="65" t="s">
        <v>393</v>
      </c>
      <c r="E5" s="64"/>
      <c r="F5" s="65"/>
      <c r="G5" s="64" t="str">
        <f>C5</f>
        <v>GLOBAL</v>
      </c>
      <c r="H5" s="65" t="s">
        <v>394</v>
      </c>
      <c r="I5" s="64" t="str">
        <f>CONCATENATE("0x",DEC2HEX(HEX2DEC(RIGHT(GLOBAL!H16,LEN(GLOBAL!H16)-2))+GLOBAL!J16/8-1))</f>
        <v>0xF</v>
      </c>
      <c r="J5" s="65" t="str">
        <f>CONCATENATE("0x",DEC2HEX(2^ROUNDUP(LOG(1+HEX2DEC(RIGHT(I5,LEN(I5)-2)),2),0)))</f>
        <v>0x10</v>
      </c>
      <c r="K5" s="64">
        <v>1</v>
      </c>
      <c r="L5" s="64"/>
      <c r="M5" s="65"/>
      <c r="N5" s="64"/>
      <c r="O5" s="64"/>
      <c r="P5" s="65"/>
      <c r="Q5" s="64"/>
      <c r="R5" s="64"/>
      <c r="S5" s="65"/>
      <c r="T5" s="64"/>
      <c r="U5" s="64"/>
      <c r="V5" s="65"/>
      <c r="W5" s="64"/>
      <c r="X5" s="64"/>
      <c r="Y5" s="65"/>
      <c r="Z5" s="64"/>
      <c r="AA5" s="64"/>
      <c r="AB5" s="65"/>
      <c r="AC5" s="64"/>
    </row>
    <row r="6" spans="1:45" s="69" customFormat="1" x14ac:dyDescent="0.25">
      <c r="A6" s="64"/>
      <c r="B6" s="65"/>
      <c r="C6" s="64" t="s">
        <v>511</v>
      </c>
      <c r="D6" s="65" t="s">
        <v>511</v>
      </c>
      <c r="E6" s="64"/>
      <c r="F6" s="65"/>
      <c r="G6" s="64" t="str">
        <f>C6</f>
        <v>CONFIG</v>
      </c>
      <c r="H6" s="65" t="s">
        <v>463</v>
      </c>
      <c r="I6" s="64" t="str">
        <f>CONCATENATE("0x",DEC2HEX(HEX2DEC(RIGHT(CONFIG!H16,LEN(CONFIG!H16)-2))+CONFIG!J16/8-1))</f>
        <v>0x17</v>
      </c>
      <c r="J6" s="65" t="str">
        <f>CONCATENATE("0x",DEC2HEX(2^ROUNDUP(LOG(1+HEX2DEC(RIGHT(I6,LEN(I6)-2)),2),0)))</f>
        <v>0x20</v>
      </c>
      <c r="K6" s="64">
        <v>1</v>
      </c>
      <c r="L6" s="64"/>
      <c r="M6" s="65"/>
      <c r="N6" s="64"/>
      <c r="O6" s="64"/>
      <c r="P6" s="65"/>
      <c r="Q6" s="64"/>
      <c r="R6" s="64"/>
      <c r="S6" s="65"/>
      <c r="T6" s="64"/>
      <c r="U6" s="64"/>
      <c r="V6" s="65"/>
      <c r="W6" s="64"/>
      <c r="X6" s="64"/>
      <c r="Y6" s="65"/>
      <c r="Z6" s="64"/>
      <c r="AA6" s="64"/>
      <c r="AB6" s="65"/>
      <c r="AC6" s="64"/>
    </row>
    <row r="7" spans="1:45" x14ac:dyDescent="0.25">
      <c r="A7" s="64"/>
      <c r="B7" s="65"/>
      <c r="C7" s="64" t="s">
        <v>396</v>
      </c>
      <c r="D7" s="65" t="s">
        <v>396</v>
      </c>
      <c r="E7" s="64"/>
      <c r="F7" s="65"/>
      <c r="G7" s="64" t="str">
        <f t="shared" ref="G7" si="2">C7</f>
        <v>DFT</v>
      </c>
      <c r="H7" s="65" t="s">
        <v>397</v>
      </c>
      <c r="I7" s="64" t="str">
        <f>CONCATENATE("0x",DEC2HEX(HEX2DEC(RIGHT(DFT!H11,LEN(DFT!H11)-2))+DFT!J11/8-1))</f>
        <v>0x3</v>
      </c>
      <c r="J7" s="65" t="str">
        <f t="shared" ref="J7" si="3">CONCATENATE("0x",DEC2HEX(2^ROUNDUP(LOG(1+HEX2DEC(RIGHT(I7,LEN(I7)-2)),2),0)))</f>
        <v>0x4</v>
      </c>
      <c r="K7" s="64">
        <v>1</v>
      </c>
      <c r="L7" s="64"/>
      <c r="M7" s="65"/>
      <c r="N7" s="64"/>
      <c r="O7" s="64"/>
      <c r="P7" s="65"/>
      <c r="Q7" s="64"/>
      <c r="R7" s="64"/>
      <c r="S7" s="65"/>
      <c r="T7" s="64"/>
      <c r="U7" s="64"/>
      <c r="V7" s="65"/>
      <c r="W7" s="64"/>
      <c r="X7" s="64"/>
      <c r="Y7" s="65"/>
      <c r="Z7" s="64"/>
      <c r="AA7" s="64"/>
      <c r="AB7" s="65"/>
      <c r="AC7" s="64"/>
    </row>
  </sheetData>
  <conditionalFormatting sqref="A3:Z4">
    <cfRule type="expression" dxfId="699" priority="4624">
      <formula>$A3&lt;&gt;""</formula>
    </cfRule>
    <cfRule type="expression" dxfId="698" priority="4625">
      <formula>$B3&lt;&gt;""</formula>
    </cfRule>
    <cfRule type="expression" dxfId="697" priority="4626">
      <formula>$G3&lt;&gt;""</formula>
    </cfRule>
    <cfRule type="expression" dxfId="696" priority="4627">
      <formula>$M3&lt;&gt;""</formula>
    </cfRule>
    <cfRule type="expression" dxfId="695" priority="4628">
      <formula>$Q3&lt;&gt;""</formula>
    </cfRule>
  </conditionalFormatting>
  <conditionalFormatting sqref="P5:Q5">
    <cfRule type="expression" dxfId="694" priority="606">
      <formula>$A5&lt;&gt;""</formula>
    </cfRule>
    <cfRule type="expression" dxfId="693" priority="607">
      <formula>$B5&lt;&gt;""</formula>
    </cfRule>
    <cfRule type="expression" dxfId="692" priority="608">
      <formula>$H5&lt;&gt;""</formula>
    </cfRule>
    <cfRule type="expression" dxfId="691" priority="609">
      <formula>$M5&lt;&gt;""</formula>
    </cfRule>
    <cfRule type="expression" dxfId="690" priority="610">
      <formula>$Q5&lt;&gt;""</formula>
    </cfRule>
  </conditionalFormatting>
  <conditionalFormatting sqref="S5:T5 V5:W5 Y5:Z5 AB5:AC5">
    <cfRule type="expression" dxfId="689" priority="601">
      <formula>$A5&lt;&gt;""</formula>
    </cfRule>
    <cfRule type="expression" dxfId="688" priority="602">
      <formula>$B5&lt;&gt;""</formula>
    </cfRule>
    <cfRule type="expression" dxfId="687" priority="603">
      <formula>$H5&lt;&gt;""</formula>
    </cfRule>
    <cfRule type="expression" dxfId="686" priority="604">
      <formula>$M5&lt;&gt;""</formula>
    </cfRule>
    <cfRule type="expression" dxfId="685" priority="605">
      <formula>$Q5&lt;&gt;""</formula>
    </cfRule>
  </conditionalFormatting>
  <conditionalFormatting sqref="M5:N5">
    <cfRule type="expression" dxfId="684" priority="596">
      <formula>$A5&lt;&gt;""</formula>
    </cfRule>
    <cfRule type="expression" dxfId="683" priority="597">
      <formula>$B5&lt;&gt;""</formula>
    </cfRule>
    <cfRule type="expression" dxfId="682" priority="598">
      <formula>$H5&lt;&gt;""</formula>
    </cfRule>
    <cfRule type="expression" dxfId="681" priority="599">
      <formula>$M5&lt;&gt;""</formula>
    </cfRule>
    <cfRule type="expression" dxfId="680" priority="600">
      <formula>$Q5&lt;&gt;""</formula>
    </cfRule>
  </conditionalFormatting>
  <conditionalFormatting sqref="B5 D5 F5 H5 J5">
    <cfRule type="expression" dxfId="679" priority="591">
      <formula>$A5&lt;&gt;""</formula>
    </cfRule>
    <cfRule type="expression" dxfId="678" priority="592">
      <formula>$B5&lt;&gt;""</formula>
    </cfRule>
    <cfRule type="expression" dxfId="677" priority="593">
      <formula>$H5&lt;&gt;""</formula>
    </cfRule>
    <cfRule type="expression" dxfId="676" priority="594">
      <formula>$M5&lt;&gt;""</formula>
    </cfRule>
    <cfRule type="expression" dxfId="675" priority="595">
      <formula>$Q5&lt;&gt;""</formula>
    </cfRule>
  </conditionalFormatting>
  <conditionalFormatting sqref="P7:Q7">
    <cfRule type="expression" dxfId="174" priority="46">
      <formula>$A7&lt;&gt;""</formula>
    </cfRule>
    <cfRule type="expression" dxfId="173" priority="47">
      <formula>$B7&lt;&gt;""</formula>
    </cfRule>
    <cfRule type="expression" dxfId="172" priority="48">
      <formula>$H7&lt;&gt;""</formula>
    </cfRule>
    <cfRule type="expression" dxfId="171" priority="49">
      <formula>$M7&lt;&gt;""</formula>
    </cfRule>
    <cfRule type="expression" dxfId="170" priority="50">
      <formula>$Q7&lt;&gt;""</formula>
    </cfRule>
  </conditionalFormatting>
  <conditionalFormatting sqref="S7:T7 V7:W7 Y7:Z7 AB7:AC7">
    <cfRule type="expression" dxfId="169" priority="41">
      <formula>$A7&lt;&gt;""</formula>
    </cfRule>
    <cfRule type="expression" dxfId="168" priority="42">
      <formula>$B7&lt;&gt;""</formula>
    </cfRule>
    <cfRule type="expression" dxfId="167" priority="43">
      <formula>$H7&lt;&gt;""</formula>
    </cfRule>
    <cfRule type="expression" dxfId="166" priority="44">
      <formula>$M7&lt;&gt;""</formula>
    </cfRule>
    <cfRule type="expression" dxfId="165" priority="45">
      <formula>$Q7&lt;&gt;""</formula>
    </cfRule>
  </conditionalFormatting>
  <conditionalFormatting sqref="M7:N7">
    <cfRule type="expression" dxfId="164" priority="36">
      <formula>$A7&lt;&gt;""</formula>
    </cfRule>
    <cfRule type="expression" dxfId="163" priority="37">
      <formula>$B7&lt;&gt;""</formula>
    </cfRule>
    <cfRule type="expression" dxfId="162" priority="38">
      <formula>$H7&lt;&gt;""</formula>
    </cfRule>
    <cfRule type="expression" dxfId="161" priority="39">
      <formula>$M7&lt;&gt;""</formula>
    </cfRule>
    <cfRule type="expression" dxfId="160" priority="40">
      <formula>$Q7&lt;&gt;""</formula>
    </cfRule>
  </conditionalFormatting>
  <conditionalFormatting sqref="B7 D7 F7 H7 J7">
    <cfRule type="expression" dxfId="159" priority="31">
      <formula>$A7&lt;&gt;""</formula>
    </cfRule>
    <cfRule type="expression" dxfId="158" priority="32">
      <formula>$B7&lt;&gt;""</formula>
    </cfRule>
    <cfRule type="expression" dxfId="157" priority="33">
      <formula>$H7&lt;&gt;""</formula>
    </cfRule>
    <cfRule type="expression" dxfId="156" priority="34">
      <formula>$M7&lt;&gt;""</formula>
    </cfRule>
    <cfRule type="expression" dxfId="155" priority="35">
      <formula>$Q7&lt;&gt;""</formula>
    </cfRule>
  </conditionalFormatting>
  <conditionalFormatting sqref="M6:N6">
    <cfRule type="expression" dxfId="134" priority="6">
      <formula>$A6&lt;&gt;""</formula>
    </cfRule>
    <cfRule type="expression" dxfId="133" priority="7">
      <formula>$B6&lt;&gt;""</formula>
    </cfRule>
    <cfRule type="expression" dxfId="132" priority="8">
      <formula>$H6&lt;&gt;""</formula>
    </cfRule>
    <cfRule type="expression" dxfId="131" priority="9">
      <formula>$M6&lt;&gt;""</formula>
    </cfRule>
    <cfRule type="expression" dxfId="130" priority="10">
      <formula>$Q6&lt;&gt;""</formula>
    </cfRule>
  </conditionalFormatting>
  <conditionalFormatting sqref="B6 D6 F6 H6 J6">
    <cfRule type="expression" dxfId="129" priority="1">
      <formula>$A6&lt;&gt;""</formula>
    </cfRule>
    <cfRule type="expression" dxfId="128" priority="2">
      <formula>$B6&lt;&gt;""</formula>
    </cfRule>
    <cfRule type="expression" dxfId="127" priority="3">
      <formula>$H6&lt;&gt;""</formula>
    </cfRule>
    <cfRule type="expression" dxfId="126" priority="4">
      <formula>$M6&lt;&gt;""</formula>
    </cfRule>
    <cfRule type="expression" dxfId="125" priority="5">
      <formula>$Q6&lt;&gt;""</formula>
    </cfRule>
  </conditionalFormatting>
  <conditionalFormatting sqref="P6:Q6">
    <cfRule type="expression" dxfId="124" priority="16">
      <formula>$A6&lt;&gt;""</formula>
    </cfRule>
    <cfRule type="expression" dxfId="123" priority="17">
      <formula>$B6&lt;&gt;""</formula>
    </cfRule>
    <cfRule type="expression" dxfId="122" priority="18">
      <formula>$H6&lt;&gt;""</formula>
    </cfRule>
    <cfRule type="expression" dxfId="121" priority="19">
      <formula>$M6&lt;&gt;""</formula>
    </cfRule>
    <cfRule type="expression" dxfId="120" priority="20">
      <formula>$Q6&lt;&gt;""</formula>
    </cfRule>
  </conditionalFormatting>
  <conditionalFormatting sqref="S6:T6 V6:W6 Y6:Z6 AB6:AC6">
    <cfRule type="expression" dxfId="119" priority="11">
      <formula>$A6&lt;&gt;""</formula>
    </cfRule>
    <cfRule type="expression" dxfId="118" priority="12">
      <formula>$B6&lt;&gt;""</formula>
    </cfRule>
    <cfRule type="expression" dxfId="117" priority="13">
      <formula>$H6&lt;&gt;""</formula>
    </cfRule>
    <cfRule type="expression" dxfId="116" priority="14">
      <formula>$M6&lt;&gt;""</formula>
    </cfRule>
    <cfRule type="expression" dxfId="115" priority="15">
      <formula>$Q6&lt;&gt;""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3A50-37A8-4E7F-AA3A-C9B463380256}">
  <sheetPr>
    <tabColor rgb="FFFFAC33"/>
  </sheetPr>
  <dimension ref="A1:AS7"/>
  <sheetViews>
    <sheetView zoomScaleNormal="100" workbookViewId="0">
      <pane ySplit="2" topLeftCell="A3" activePane="bottomLeft" state="frozenSplit"/>
      <selection activeCell="A5" sqref="A5"/>
      <selection pane="bottomLeft" activeCell="K6" sqref="K6"/>
    </sheetView>
  </sheetViews>
  <sheetFormatPr defaultRowHeight="15" x14ac:dyDescent="0.25"/>
  <cols>
    <col min="1" max="1" width="10.42578125" style="69" customWidth="1"/>
    <col min="2" max="2" width="6" style="69" customWidth="1"/>
    <col min="3" max="3" width="15.42578125" style="69" customWidth="1"/>
    <col min="4" max="4" width="12.28515625" style="69" customWidth="1"/>
    <col min="5" max="5" width="14" style="69" customWidth="1"/>
    <col min="6" max="6" width="8.140625" style="69" customWidth="1"/>
    <col min="7" max="7" width="11.28515625" style="69" bestFit="1" customWidth="1"/>
    <col min="8" max="8" width="7.42578125" style="69" bestFit="1" customWidth="1"/>
    <col min="9" max="9" width="7.42578125" style="69" customWidth="1"/>
    <col min="10" max="11" width="7.42578125" style="69" bestFit="1" customWidth="1"/>
    <col min="12" max="12" width="13.85546875" style="69" customWidth="1"/>
    <col min="13" max="13" width="7.7109375" style="43" customWidth="1"/>
    <col min="14" max="14" width="9.5703125" style="43" customWidth="1"/>
    <col min="15" max="15" width="11.140625" style="43" customWidth="1"/>
    <col min="16" max="16" width="6.85546875" style="69" customWidth="1"/>
    <col min="17" max="17" width="11.28515625" style="69" customWidth="1"/>
    <col min="18" max="18" width="8.7109375" style="69" customWidth="1"/>
    <col min="19" max="21" width="9.140625" style="69"/>
    <col min="22" max="22" width="32.140625" style="69" customWidth="1"/>
    <col min="23" max="23" width="39" style="69" customWidth="1"/>
    <col min="24" max="16384" width="9.140625" style="69"/>
  </cols>
  <sheetData>
    <row r="1" spans="1:45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7"/>
      <c r="M1" s="72"/>
      <c r="N1" s="72"/>
      <c r="O1" s="72"/>
      <c r="P1" s="77"/>
      <c r="Q1" s="72"/>
      <c r="R1" s="77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</row>
    <row r="2" spans="1:45" s="8" customFormat="1" ht="44.25" customHeight="1" x14ac:dyDescent="0.25">
      <c r="A2" s="70" t="s">
        <v>17</v>
      </c>
      <c r="B2" s="71" t="s">
        <v>402</v>
      </c>
      <c r="C2" s="71" t="s">
        <v>491</v>
      </c>
      <c r="D2" s="71" t="s">
        <v>185</v>
      </c>
      <c r="E2" s="71" t="s">
        <v>403</v>
      </c>
      <c r="F2" s="71" t="s">
        <v>44</v>
      </c>
      <c r="G2" s="71" t="s">
        <v>404</v>
      </c>
      <c r="H2" s="71" t="s">
        <v>405</v>
      </c>
      <c r="I2" s="71" t="s">
        <v>406</v>
      </c>
      <c r="J2" s="71" t="s">
        <v>407</v>
      </c>
      <c r="K2" s="71" t="s">
        <v>408</v>
      </c>
      <c r="L2" s="71" t="s">
        <v>412</v>
      </c>
      <c r="M2" s="71" t="s">
        <v>409</v>
      </c>
      <c r="N2" s="71" t="s">
        <v>410</v>
      </c>
      <c r="O2" s="71" t="s">
        <v>411</v>
      </c>
      <c r="P2" s="71" t="s">
        <v>77</v>
      </c>
      <c r="Q2" s="71" t="s">
        <v>413</v>
      </c>
      <c r="R2" s="71" t="s">
        <v>414</v>
      </c>
      <c r="S2" s="71" t="s">
        <v>415</v>
      </c>
      <c r="T2" s="71" t="s">
        <v>416</v>
      </c>
      <c r="U2" s="71" t="s">
        <v>417</v>
      </c>
      <c r="V2" s="71" t="s">
        <v>418</v>
      </c>
      <c r="W2" s="71" t="s">
        <v>419</v>
      </c>
      <c r="X2" s="66" t="s">
        <v>420</v>
      </c>
      <c r="Y2" s="66" t="s">
        <v>421</v>
      </c>
      <c r="Z2" s="71" t="s">
        <v>423</v>
      </c>
      <c r="AA2" s="71" t="s">
        <v>160</v>
      </c>
      <c r="AB2" s="71" t="s">
        <v>424</v>
      </c>
      <c r="AC2" s="49" t="s">
        <v>425</v>
      </c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</row>
    <row r="3" spans="1:45" x14ac:dyDescent="0.25">
      <c r="A3" s="79" t="s">
        <v>494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 t="s">
        <v>492</v>
      </c>
      <c r="W3" s="79" t="s">
        <v>493</v>
      </c>
      <c r="X3" s="79"/>
      <c r="Y3" s="79"/>
      <c r="Z3" s="79" t="s">
        <v>493</v>
      </c>
      <c r="AA3" s="79" t="str">
        <f>CONCATENATE(V3, CHAR(10), W3, CHAR(10), X3)</f>
        <v xml:space="preserve">{coverage=on;addressing=regalign;is_acc=true;rtl.reg_enb=false}
</v>
      </c>
      <c r="AB3" s="79" t="s">
        <v>493</v>
      </c>
      <c r="AC3" s="79" t="str">
        <f>IF(X3&lt;&gt;"","['" &amp; SUBSTITUTE(X3,"
","', '") &amp; "']","")</f>
        <v/>
      </c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</row>
    <row r="4" spans="1:45" x14ac:dyDescent="0.25">
      <c r="A4" s="51"/>
      <c r="B4" s="51" t="s">
        <v>426</v>
      </c>
      <c r="C4" s="51"/>
      <c r="D4" s="51"/>
      <c r="E4" s="51">
        <v>0</v>
      </c>
      <c r="F4" s="51" t="s">
        <v>427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 t="s">
        <v>493</v>
      </c>
      <c r="X4" s="51"/>
      <c r="Y4" s="51"/>
      <c r="Z4" s="51"/>
      <c r="AA4" s="79" t="str">
        <f t="shared" ref="AA4" si="0">CONCATENATE(V4, CHAR(10), W4, CHAR(10), X4)</f>
        <v xml:space="preserve">
</v>
      </c>
      <c r="AB4" s="51" t="s">
        <v>493</v>
      </c>
      <c r="AC4" s="79" t="str">
        <f t="shared" ref="AC4" si="1">IF(X4&lt;&gt;"","['" &amp; SUBSTITUTE(X4,"
","', '") &amp; "']","")</f>
        <v/>
      </c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</row>
    <row r="5" spans="1:45" x14ac:dyDescent="0.25">
      <c r="A5" s="64"/>
      <c r="B5" s="65"/>
      <c r="C5" s="64" t="s">
        <v>393</v>
      </c>
      <c r="D5" s="65" t="s">
        <v>393</v>
      </c>
      <c r="E5" s="64"/>
      <c r="F5" s="65"/>
      <c r="G5" s="64" t="str">
        <f>C5</f>
        <v>GLOBAL</v>
      </c>
      <c r="H5" s="65" t="s">
        <v>394</v>
      </c>
      <c r="I5" s="64" t="str">
        <f>CONCATENATE("0x",DEC2HEX(HEX2DEC(RIGHT(GLOBAL!H16,LEN(GLOBAL!H16)-2))+GLOBAL!J16/8-1))</f>
        <v>0xF</v>
      </c>
      <c r="J5" s="65" t="str">
        <f>CONCATENATE("0x",DEC2HEX(2^ROUNDUP(LOG(1+HEX2DEC(RIGHT(I5,LEN(I5)-2)),2),0)))</f>
        <v>0x10</v>
      </c>
      <c r="K5" s="64">
        <v>1</v>
      </c>
      <c r="L5" s="64"/>
      <c r="M5" s="65"/>
      <c r="N5" s="64"/>
      <c r="O5" s="64"/>
      <c r="P5" s="65"/>
      <c r="Q5" s="64"/>
      <c r="R5" s="64"/>
      <c r="S5" s="65"/>
      <c r="T5" s="64"/>
      <c r="U5" s="64"/>
      <c r="V5" s="65"/>
      <c r="W5" s="64"/>
      <c r="X5" s="64"/>
      <c r="Y5" s="65"/>
      <c r="Z5" s="64"/>
      <c r="AA5" s="64"/>
      <c r="AB5" s="65"/>
      <c r="AC5" s="64"/>
    </row>
    <row r="6" spans="1:45" x14ac:dyDescent="0.25">
      <c r="A6" s="64"/>
      <c r="B6" s="65"/>
      <c r="C6" s="64" t="s">
        <v>511</v>
      </c>
      <c r="D6" s="65" t="s">
        <v>511</v>
      </c>
      <c r="E6" s="64"/>
      <c r="F6" s="65"/>
      <c r="G6" s="64" t="s">
        <v>512</v>
      </c>
      <c r="H6" s="65" t="s">
        <v>463</v>
      </c>
      <c r="I6" s="64" t="str">
        <f>CONCATENATE("0x",DEC2HEX(HEX2DEC(RIGHT(CONFIG!H16,LEN(CONFIG!H16)-2))+CONFIG!J16/8-1))</f>
        <v>0x17</v>
      </c>
      <c r="J6" s="65" t="str">
        <f>CONCATENATE("0x",DEC2HEX(2^ROUNDUP(LOG(1+HEX2DEC(RIGHT(I6,LEN(I6)-2)),2),0)))</f>
        <v>0x20</v>
      </c>
      <c r="K6" s="64">
        <v>2</v>
      </c>
      <c r="L6" s="64"/>
      <c r="M6" s="65"/>
      <c r="N6" s="64"/>
      <c r="O6" s="64"/>
      <c r="P6" s="65"/>
      <c r="Q6" s="64"/>
      <c r="R6" s="64"/>
      <c r="S6" s="65"/>
      <c r="T6" s="64"/>
      <c r="U6" s="64"/>
      <c r="V6" s="65"/>
      <c r="W6" s="64"/>
      <c r="X6" s="64"/>
      <c r="Y6" s="65"/>
      <c r="Z6" s="64"/>
      <c r="AA6" s="64"/>
      <c r="AB6" s="65"/>
      <c r="AC6" s="64"/>
    </row>
    <row r="7" spans="1:45" x14ac:dyDescent="0.25">
      <c r="A7" s="64"/>
      <c r="B7" s="65"/>
      <c r="C7" s="64" t="s">
        <v>396</v>
      </c>
      <c r="D7" s="65" t="s">
        <v>396</v>
      </c>
      <c r="E7" s="64"/>
      <c r="F7" s="65"/>
      <c r="G7" s="64" t="str">
        <f t="shared" ref="G7" si="2">C7</f>
        <v>DFT</v>
      </c>
      <c r="H7" s="65" t="s">
        <v>397</v>
      </c>
      <c r="I7" s="64" t="str">
        <f>CONCATENATE("0x",DEC2HEX(HEX2DEC(RIGHT(DFT!H11,LEN(DFT!H11)-2))+DFT!J11/8-1))</f>
        <v>0x3</v>
      </c>
      <c r="J7" s="65" t="str">
        <f t="shared" ref="J7" si="3">CONCATENATE("0x",DEC2HEX(2^ROUNDUP(LOG(1+HEX2DEC(RIGHT(I7,LEN(I7)-2)),2),0)))</f>
        <v>0x4</v>
      </c>
      <c r="K7" s="64">
        <v>1</v>
      </c>
      <c r="L7" s="64"/>
      <c r="M7" s="65"/>
      <c r="N7" s="64"/>
      <c r="O7" s="64"/>
      <c r="P7" s="65"/>
      <c r="Q7" s="64"/>
      <c r="R7" s="64"/>
      <c r="S7" s="65"/>
      <c r="T7" s="64"/>
      <c r="U7" s="64"/>
      <c r="V7" s="65"/>
      <c r="W7" s="64"/>
      <c r="X7" s="64"/>
      <c r="Y7" s="65"/>
      <c r="Z7" s="64"/>
      <c r="AA7" s="64"/>
      <c r="AB7" s="65"/>
      <c r="AC7" s="64"/>
    </row>
  </sheetData>
  <conditionalFormatting sqref="A3:Z4">
    <cfRule type="expression" dxfId="104" priority="61">
      <formula>$A3&lt;&gt;""</formula>
    </cfRule>
    <cfRule type="expression" dxfId="103" priority="62">
      <formula>$B3&lt;&gt;""</formula>
    </cfRule>
    <cfRule type="expression" dxfId="102" priority="63">
      <formula>$G3&lt;&gt;""</formula>
    </cfRule>
    <cfRule type="expression" dxfId="101" priority="64">
      <formula>$M3&lt;&gt;""</formula>
    </cfRule>
    <cfRule type="expression" dxfId="100" priority="65">
      <formula>$Q3&lt;&gt;""</formula>
    </cfRule>
  </conditionalFormatting>
  <conditionalFormatting sqref="P5:Q5">
    <cfRule type="expression" dxfId="99" priority="56">
      <formula>$A5&lt;&gt;""</formula>
    </cfRule>
    <cfRule type="expression" dxfId="98" priority="57">
      <formula>$B5&lt;&gt;""</formula>
    </cfRule>
    <cfRule type="expression" dxfId="97" priority="58">
      <formula>$H5&lt;&gt;""</formula>
    </cfRule>
    <cfRule type="expression" dxfId="96" priority="59">
      <formula>$M5&lt;&gt;""</formula>
    </cfRule>
    <cfRule type="expression" dxfId="95" priority="60">
      <formula>$Q5&lt;&gt;""</formula>
    </cfRule>
  </conditionalFormatting>
  <conditionalFormatting sqref="S5:T5 V5:W5 Y5:Z5 AB5:AC5">
    <cfRule type="expression" dxfId="94" priority="51">
      <formula>$A5&lt;&gt;""</formula>
    </cfRule>
    <cfRule type="expression" dxfId="93" priority="52">
      <formula>$B5&lt;&gt;""</formula>
    </cfRule>
    <cfRule type="expression" dxfId="92" priority="53">
      <formula>$H5&lt;&gt;""</formula>
    </cfRule>
    <cfRule type="expression" dxfId="91" priority="54">
      <formula>$M5&lt;&gt;""</formula>
    </cfRule>
    <cfRule type="expression" dxfId="90" priority="55">
      <formula>$Q5&lt;&gt;""</formula>
    </cfRule>
  </conditionalFormatting>
  <conditionalFormatting sqref="M5:N5">
    <cfRule type="expression" dxfId="89" priority="46">
      <formula>$A5&lt;&gt;""</formula>
    </cfRule>
    <cfRule type="expression" dxfId="88" priority="47">
      <formula>$B5&lt;&gt;""</formula>
    </cfRule>
    <cfRule type="expression" dxfId="87" priority="48">
      <formula>$H5&lt;&gt;""</formula>
    </cfRule>
    <cfRule type="expression" dxfId="86" priority="49">
      <formula>$M5&lt;&gt;""</formula>
    </cfRule>
    <cfRule type="expression" dxfId="85" priority="50">
      <formula>$Q5&lt;&gt;""</formula>
    </cfRule>
  </conditionalFormatting>
  <conditionalFormatting sqref="B5 D5 F5 H5 J5">
    <cfRule type="expression" dxfId="84" priority="41">
      <formula>$A5&lt;&gt;""</formula>
    </cfRule>
    <cfRule type="expression" dxfId="83" priority="42">
      <formula>$B5&lt;&gt;""</formula>
    </cfRule>
    <cfRule type="expression" dxfId="82" priority="43">
      <formula>$H5&lt;&gt;""</formula>
    </cfRule>
    <cfRule type="expression" dxfId="81" priority="44">
      <formula>$M5&lt;&gt;""</formula>
    </cfRule>
    <cfRule type="expression" dxfId="80" priority="45">
      <formula>$Q5&lt;&gt;""</formula>
    </cfRule>
  </conditionalFormatting>
  <conditionalFormatting sqref="P7:Q7">
    <cfRule type="expression" dxfId="79" priority="36">
      <formula>$A7&lt;&gt;""</formula>
    </cfRule>
    <cfRule type="expression" dxfId="78" priority="37">
      <formula>$B7&lt;&gt;""</formula>
    </cfRule>
    <cfRule type="expression" dxfId="77" priority="38">
      <formula>$H7&lt;&gt;""</formula>
    </cfRule>
    <cfRule type="expression" dxfId="76" priority="39">
      <formula>$M7&lt;&gt;""</formula>
    </cfRule>
    <cfRule type="expression" dxfId="75" priority="40">
      <formula>$Q7&lt;&gt;""</formula>
    </cfRule>
  </conditionalFormatting>
  <conditionalFormatting sqref="S7:T7 V7:W7 Y7:Z7 AB7:AC7">
    <cfRule type="expression" dxfId="74" priority="31">
      <formula>$A7&lt;&gt;""</formula>
    </cfRule>
    <cfRule type="expression" dxfId="73" priority="32">
      <formula>$B7&lt;&gt;""</formula>
    </cfRule>
    <cfRule type="expression" dxfId="72" priority="33">
      <formula>$H7&lt;&gt;""</formula>
    </cfRule>
    <cfRule type="expression" dxfId="71" priority="34">
      <formula>$M7&lt;&gt;""</formula>
    </cfRule>
    <cfRule type="expression" dxfId="70" priority="35">
      <formula>$Q7&lt;&gt;""</formula>
    </cfRule>
  </conditionalFormatting>
  <conditionalFormatting sqref="M7:N7">
    <cfRule type="expression" dxfId="69" priority="26">
      <formula>$A7&lt;&gt;""</formula>
    </cfRule>
    <cfRule type="expression" dxfId="68" priority="27">
      <formula>$B7&lt;&gt;""</formula>
    </cfRule>
    <cfRule type="expression" dxfId="67" priority="28">
      <formula>$H7&lt;&gt;""</formula>
    </cfRule>
    <cfRule type="expression" dxfId="66" priority="29">
      <formula>$M7&lt;&gt;""</formula>
    </cfRule>
    <cfRule type="expression" dxfId="65" priority="30">
      <formula>$Q7&lt;&gt;""</formula>
    </cfRule>
  </conditionalFormatting>
  <conditionalFormatting sqref="B7 D7 F7 H7 J7">
    <cfRule type="expression" dxfId="64" priority="21">
      <formula>$A7&lt;&gt;""</formula>
    </cfRule>
    <cfRule type="expression" dxfId="63" priority="22">
      <formula>$B7&lt;&gt;""</formula>
    </cfRule>
    <cfRule type="expression" dxfId="62" priority="23">
      <formula>$H7&lt;&gt;""</formula>
    </cfRule>
    <cfRule type="expression" dxfId="61" priority="24">
      <formula>$M7&lt;&gt;""</formula>
    </cfRule>
    <cfRule type="expression" dxfId="60" priority="25">
      <formula>$Q7&lt;&gt;""</formula>
    </cfRule>
  </conditionalFormatting>
  <conditionalFormatting sqref="P6:Q6">
    <cfRule type="expression" dxfId="59" priority="16">
      <formula>$A6&lt;&gt;""</formula>
    </cfRule>
    <cfRule type="expression" dxfId="58" priority="17">
      <formula>$B6&lt;&gt;""</formula>
    </cfRule>
    <cfRule type="expression" dxfId="57" priority="18">
      <formula>$H6&lt;&gt;""</formula>
    </cfRule>
    <cfRule type="expression" dxfId="56" priority="19">
      <formula>$M6&lt;&gt;""</formula>
    </cfRule>
    <cfRule type="expression" dxfId="55" priority="20">
      <formula>$Q6&lt;&gt;""</formula>
    </cfRule>
  </conditionalFormatting>
  <conditionalFormatting sqref="S6:T6 V6:W6 Y6:Z6 AB6:AC6">
    <cfRule type="expression" dxfId="54" priority="11">
      <formula>$A6&lt;&gt;""</formula>
    </cfRule>
    <cfRule type="expression" dxfId="53" priority="12">
      <formula>$B6&lt;&gt;""</formula>
    </cfRule>
    <cfRule type="expression" dxfId="52" priority="13">
      <formula>$H6&lt;&gt;""</formula>
    </cfRule>
    <cfRule type="expression" dxfId="51" priority="14">
      <formula>$M6&lt;&gt;""</formula>
    </cfRule>
    <cfRule type="expression" dxfId="50" priority="15">
      <formula>$Q6&lt;&gt;""</formula>
    </cfRule>
  </conditionalFormatting>
  <conditionalFormatting sqref="M6:N6">
    <cfRule type="expression" dxfId="49" priority="6">
      <formula>$A6&lt;&gt;""</formula>
    </cfRule>
    <cfRule type="expression" dxfId="48" priority="7">
      <formula>$B6&lt;&gt;""</formula>
    </cfRule>
    <cfRule type="expression" dxfId="47" priority="8">
      <formula>$H6&lt;&gt;""</formula>
    </cfRule>
    <cfRule type="expression" dxfId="46" priority="9">
      <formula>$M6&lt;&gt;""</formula>
    </cfRule>
    <cfRule type="expression" dxfId="45" priority="10">
      <formula>$Q6&lt;&gt;""</formula>
    </cfRule>
  </conditionalFormatting>
  <conditionalFormatting sqref="B6 D6 F6 H6 J6">
    <cfRule type="expression" dxfId="44" priority="1">
      <formula>$A6&lt;&gt;""</formula>
    </cfRule>
    <cfRule type="expression" dxfId="43" priority="2">
      <formula>$B6&lt;&gt;""</formula>
    </cfRule>
    <cfRule type="expression" dxfId="42" priority="3">
      <formula>$H6&lt;&gt;""</formula>
    </cfRule>
    <cfRule type="expression" dxfId="41" priority="4">
      <formula>$M6&lt;&gt;""</formula>
    </cfRule>
    <cfRule type="expression" dxfId="40" priority="5">
      <formula>$Q6&lt;&gt;""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7C75-CC30-4CEE-A356-26CFB823AA2F}">
  <sheetPr>
    <tabColor rgb="FF00B0F0"/>
  </sheetPr>
  <dimension ref="A1:AO18"/>
  <sheetViews>
    <sheetView topLeftCell="E4" zoomScale="85" zoomScaleNormal="85" workbookViewId="0">
      <pane ySplit="1" topLeftCell="A5" activePane="bottomLeft" state="frozen"/>
      <selection activeCell="E4" sqref="E4"/>
      <selection pane="bottomLeft" activeCell="I17" sqref="I17"/>
    </sheetView>
  </sheetViews>
  <sheetFormatPr defaultRowHeight="15" x14ac:dyDescent="0.25"/>
  <cols>
    <col min="1" max="1" width="10.42578125" hidden="1" customWidth="1"/>
    <col min="2" max="2" width="6" hidden="1" customWidth="1"/>
    <col min="3" max="3" width="7" hidden="1" customWidth="1"/>
    <col min="4" max="4" width="8.140625" hidden="1" customWidth="1"/>
    <col min="5" max="5" width="23.85546875" customWidth="1"/>
    <col min="6" max="6" width="42.140625" bestFit="1" customWidth="1"/>
    <col min="7" max="7" width="9" customWidth="1"/>
    <col min="8" max="8" width="7.7109375" customWidth="1"/>
    <col min="9" max="9" width="9.85546875" customWidth="1"/>
    <col min="10" max="10" width="8.42578125" customWidth="1"/>
    <col min="11" max="11" width="35.140625" customWidth="1"/>
    <col min="12" max="12" width="10.28515625" customWidth="1"/>
    <col min="13" max="13" width="8.7109375" customWidth="1"/>
    <col min="14" max="14" width="9.85546875" customWidth="1"/>
    <col min="15" max="15" width="21.7109375" customWidth="1"/>
    <col min="16" max="16" width="30.140625" customWidth="1"/>
    <col min="17" max="17" width="44.7109375" customWidth="1"/>
    <col min="18" max="18" width="51.85546875" customWidth="1"/>
    <col min="19" max="19" width="58.140625" customWidth="1"/>
    <col min="20" max="21" width="17.42578125" customWidth="1"/>
    <col min="22" max="22" width="14.140625" customWidth="1"/>
    <col min="23" max="23" width="19.5703125" customWidth="1"/>
    <col min="24" max="25" width="49.28515625" customWidth="1"/>
  </cols>
  <sheetData>
    <row r="1" spans="1:41" ht="30" hidden="1" customHeight="1" x14ac:dyDescent="0.25">
      <c r="A1" s="44" t="s">
        <v>210</v>
      </c>
      <c r="B1" s="45" t="s">
        <v>212</v>
      </c>
      <c r="C1" s="45" t="s">
        <v>214</v>
      </c>
      <c r="D1" s="46"/>
      <c r="E1" s="46"/>
      <c r="F1" s="46"/>
      <c r="H1" s="46"/>
      <c r="I1" s="46"/>
      <c r="J1" s="46"/>
      <c r="K1" s="46"/>
      <c r="L1" s="46"/>
      <c r="M1" s="46"/>
      <c r="N1" s="46"/>
      <c r="O1" s="55"/>
      <c r="P1" s="46"/>
      <c r="Q1" s="46"/>
      <c r="R1" s="46"/>
      <c r="S1" s="55"/>
      <c r="T1" s="55"/>
      <c r="U1" s="55"/>
      <c r="V1" s="46"/>
      <c r="W1" s="55"/>
      <c r="X1" s="55"/>
      <c r="Y1" s="55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</row>
    <row r="2" spans="1:41" ht="60" hidden="1" x14ac:dyDescent="0.25">
      <c r="A2" s="47" t="s">
        <v>399</v>
      </c>
      <c r="B2" s="53" t="s">
        <v>400</v>
      </c>
      <c r="C2" s="53" t="s">
        <v>401</v>
      </c>
      <c r="D2" s="46"/>
      <c r="E2" s="46"/>
      <c r="F2" s="46"/>
      <c r="H2" s="46"/>
      <c r="I2" s="46"/>
      <c r="J2" s="46"/>
      <c r="K2" s="46"/>
      <c r="L2" s="46"/>
      <c r="M2" s="46"/>
      <c r="N2" s="46"/>
      <c r="O2" s="55"/>
      <c r="P2" s="46"/>
      <c r="Q2" s="46"/>
      <c r="R2" s="46"/>
      <c r="S2" s="55"/>
      <c r="T2" s="55"/>
      <c r="U2" s="55"/>
      <c r="V2" s="46"/>
      <c r="W2" s="55"/>
      <c r="X2" s="55"/>
      <c r="Y2" s="55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</row>
    <row r="3" spans="1:41" hidden="1" x14ac:dyDescent="0.25">
      <c r="A3" s="46"/>
      <c r="B3" s="46"/>
      <c r="C3" s="46"/>
      <c r="D3" s="46"/>
      <c r="E3" s="46"/>
      <c r="F3" s="46"/>
      <c r="H3" s="46"/>
      <c r="I3" s="46"/>
      <c r="J3" s="46"/>
      <c r="K3" s="46"/>
      <c r="L3" s="46"/>
      <c r="M3" s="46"/>
      <c r="N3" s="46"/>
      <c r="O3" s="55"/>
      <c r="P3" s="46"/>
      <c r="Q3" s="46"/>
      <c r="R3" s="46"/>
      <c r="S3" s="55"/>
      <c r="T3" s="55"/>
      <c r="U3" s="55"/>
      <c r="V3" s="46"/>
      <c r="W3" s="55"/>
      <c r="X3" s="55"/>
      <c r="Y3" s="55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1" s="8" customFormat="1" ht="44.25" customHeight="1" x14ac:dyDescent="0.25">
      <c r="A4" s="44" t="s">
        <v>17</v>
      </c>
      <c r="B4" s="45" t="s">
        <v>402</v>
      </c>
      <c r="C4" s="45" t="s">
        <v>403</v>
      </c>
      <c r="D4" s="45" t="s">
        <v>44</v>
      </c>
      <c r="E4" s="45" t="s">
        <v>404</v>
      </c>
      <c r="F4" s="45" t="s">
        <v>409</v>
      </c>
      <c r="G4" s="45" t="s">
        <v>410</v>
      </c>
      <c r="H4" s="45" t="s">
        <v>411</v>
      </c>
      <c r="I4" s="45" t="s">
        <v>412</v>
      </c>
      <c r="J4" s="45" t="s">
        <v>77</v>
      </c>
      <c r="K4" s="45" t="s">
        <v>413</v>
      </c>
      <c r="L4" s="45" t="s">
        <v>414</v>
      </c>
      <c r="M4" s="45" t="s">
        <v>415</v>
      </c>
      <c r="N4" s="45" t="s">
        <v>416</v>
      </c>
      <c r="O4" s="45" t="s">
        <v>417</v>
      </c>
      <c r="P4" s="45" t="s">
        <v>418</v>
      </c>
      <c r="Q4" s="45" t="s">
        <v>419</v>
      </c>
      <c r="R4" s="45" t="s">
        <v>420</v>
      </c>
      <c r="S4" s="50" t="s">
        <v>421</v>
      </c>
      <c r="T4" s="50" t="s">
        <v>178</v>
      </c>
      <c r="U4" s="50" t="s">
        <v>422</v>
      </c>
      <c r="V4" s="45" t="s">
        <v>423</v>
      </c>
      <c r="W4" s="45" t="s">
        <v>424</v>
      </c>
      <c r="X4" s="50" t="s">
        <v>160</v>
      </c>
      <c r="Y4" s="49" t="s">
        <v>425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</row>
    <row r="5" spans="1:41" x14ac:dyDescent="0.25">
      <c r="A5" s="51"/>
      <c r="B5" s="51" t="s">
        <v>426</v>
      </c>
      <c r="C5" s="51">
        <v>0</v>
      </c>
      <c r="D5" s="51" t="s">
        <v>427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 t="s">
        <v>428</v>
      </c>
      <c r="R5" s="63"/>
      <c r="S5" s="51"/>
      <c r="T5" s="51"/>
      <c r="U5" s="51"/>
      <c r="V5" s="51"/>
      <c r="W5" s="51" t="s">
        <v>428</v>
      </c>
      <c r="X5" s="51" t="str">
        <f t="shared" ref="X5:X7" si="0">CONCATENATE(P5, CHAR(10), Q5, CHAR(10), R5)</f>
        <v xml:space="preserve">
</v>
      </c>
      <c r="Y5" s="51" t="str">
        <f t="shared" ref="Y5:Y7" si="1">IF(R5&lt;&gt;"","['" &amp; SUBSTITUTE(R5,"
","', '") &amp; "']","")</f>
        <v/>
      </c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</row>
    <row r="6" spans="1:41" x14ac:dyDescent="0.25">
      <c r="A6" s="56"/>
      <c r="B6" s="56"/>
      <c r="C6" s="56"/>
      <c r="D6" s="56"/>
      <c r="E6" s="56" t="s">
        <v>393</v>
      </c>
      <c r="F6" s="56"/>
      <c r="G6" s="56"/>
      <c r="H6" s="56"/>
      <c r="I6" s="52" t="str">
        <f>IF(H6&lt;&gt;"","0x" &amp; DEC2HEX(HEX2DEC(RIGHT(TestChip!H$5,LEN(TestChip!H$5)-2)) + HEX2DEC(RIGHT(H6,LEN(H6)-2))),"")</f>
        <v/>
      </c>
      <c r="J6" s="56"/>
      <c r="K6" s="56"/>
      <c r="L6" s="56"/>
      <c r="M6" s="56"/>
      <c r="N6" s="56"/>
      <c r="O6" s="56"/>
      <c r="P6" s="56"/>
      <c r="Q6" s="56" t="s">
        <v>395</v>
      </c>
      <c r="R6" s="58"/>
      <c r="S6" s="56"/>
      <c r="T6" s="56"/>
      <c r="U6" s="56"/>
      <c r="V6" s="56"/>
      <c r="W6" s="56" t="s">
        <v>428</v>
      </c>
      <c r="X6" s="60" t="str">
        <f t="shared" si="0"/>
        <v xml:space="preserve">
Global Control and Status Registers
</v>
      </c>
      <c r="Y6" s="62" t="str">
        <f t="shared" si="1"/>
        <v/>
      </c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</row>
    <row r="7" spans="1:41" x14ac:dyDescent="0.25">
      <c r="A7" s="52"/>
      <c r="B7" s="52"/>
      <c r="C7" s="52"/>
      <c r="D7" s="52"/>
      <c r="E7" s="52"/>
      <c r="F7" s="52" t="s">
        <v>429</v>
      </c>
      <c r="G7" s="52"/>
      <c r="H7" s="52" t="s">
        <v>394</v>
      </c>
      <c r="I7" s="52" t="str">
        <f>IF(H7&lt;&gt;"","0x" &amp; DEC2HEX(HEX2DEC(RIGHT(TestChip!H$6,LEN(TestChip!H$6)-2)) + HEX2DEC(RIGHT(H7,LEN(H7)-2))),"")</f>
        <v>0x10</v>
      </c>
      <c r="J7" s="52">
        <v>16</v>
      </c>
      <c r="K7" s="52"/>
      <c r="L7" s="52"/>
      <c r="M7" s="52"/>
      <c r="N7" s="52"/>
      <c r="O7" s="52"/>
      <c r="P7" s="52"/>
      <c r="Q7" s="52" t="s">
        <v>430</v>
      </c>
      <c r="R7" s="57"/>
      <c r="S7" s="52"/>
      <c r="T7" s="52"/>
      <c r="U7" s="52"/>
      <c r="V7" s="52"/>
      <c r="W7" s="52" t="s">
        <v>428</v>
      </c>
      <c r="X7" s="60" t="str">
        <f t="shared" si="0"/>
        <v xml:space="preserve">
Vendor ID and Device Type
</v>
      </c>
      <c r="Y7" s="62" t="str">
        <f t="shared" si="1"/>
        <v/>
      </c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</row>
    <row r="8" spans="1:41" x14ac:dyDescent="0.25">
      <c r="A8" s="59"/>
      <c r="B8" s="59"/>
      <c r="C8" s="59"/>
      <c r="D8" s="59"/>
      <c r="E8" s="59"/>
      <c r="F8" s="59"/>
      <c r="G8" s="59"/>
      <c r="H8" s="59"/>
      <c r="I8" s="52" t="str">
        <f>IF(H8&lt;&gt;"","0x" &amp; DEC2HEX(HEX2DEC(RIGHT(TestChip!H$5,LEN(TestChip!H$5)-2)) + HEX2DEC(RIGHT(H8,LEN(H8)-2))),"")</f>
        <v/>
      </c>
      <c r="J8" s="59"/>
      <c r="K8" s="59" t="s">
        <v>431</v>
      </c>
      <c r="L8" s="59" t="s">
        <v>432</v>
      </c>
      <c r="M8" s="59" t="s">
        <v>433</v>
      </c>
      <c r="N8" s="59" t="s">
        <v>434</v>
      </c>
      <c r="O8" s="59" t="s">
        <v>435</v>
      </c>
      <c r="P8" s="59" t="s">
        <v>436</v>
      </c>
      <c r="Q8" s="59" t="s">
        <v>437</v>
      </c>
      <c r="R8" s="54"/>
      <c r="S8" s="59"/>
      <c r="T8" s="59"/>
      <c r="U8" s="59"/>
      <c r="V8" s="59" t="s">
        <v>428</v>
      </c>
      <c r="W8" s="59" t="s">
        <v>428</v>
      </c>
      <c r="X8" s="60" t="str">
        <f>CONCATENATE(P8, CHAR(10), Q8, CHAR(10), R8, CHAR(10), S8)</f>
        <v xml:space="preserve">{registered=false}
Device ID Block Type
</v>
      </c>
      <c r="Y8" s="62" t="str">
        <f>IF(S8&lt;&gt;"","['" &amp; SUBSTITUTE(S8,"
","', '") &amp; "']","")</f>
        <v/>
      </c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</row>
    <row r="9" spans="1:41" x14ac:dyDescent="0.25">
      <c r="A9" s="59"/>
      <c r="B9" s="59"/>
      <c r="C9" s="59"/>
      <c r="D9" s="59"/>
      <c r="E9" s="59"/>
      <c r="F9" s="59"/>
      <c r="G9" s="59"/>
      <c r="H9" s="59"/>
      <c r="I9" s="52" t="str">
        <f>IF(H9&lt;&gt;"","0x" &amp; DEC2HEX(HEX2DEC(RIGHT(TestChip!H$5,LEN(TestChip!H$5)-2)) + HEX2DEC(RIGHT(H9,LEN(H9)-2))),"")</f>
        <v/>
      </c>
      <c r="J9" s="59"/>
      <c r="K9" s="59" t="s">
        <v>438</v>
      </c>
      <c r="L9" s="59" t="s">
        <v>439</v>
      </c>
      <c r="M9" s="59" t="s">
        <v>433</v>
      </c>
      <c r="N9" s="59" t="s">
        <v>434</v>
      </c>
      <c r="O9" s="59" t="s">
        <v>440</v>
      </c>
      <c r="P9" s="59" t="s">
        <v>436</v>
      </c>
      <c r="Q9" s="59" t="s">
        <v>441</v>
      </c>
      <c r="R9" s="54"/>
      <c r="S9" s="59"/>
      <c r="T9" s="59"/>
      <c r="U9" s="59"/>
      <c r="V9" s="59" t="s">
        <v>428</v>
      </c>
      <c r="W9" s="59" t="s">
        <v>428</v>
      </c>
      <c r="X9" s="60" t="str">
        <f t="shared" ref="X9:X15" si="2">CONCATENATE(P9, CHAR(10), Q9, CHAR(10), R9, CHAR(10), S9)</f>
        <v xml:space="preserve">{registered=false}
Vendor ID.
</v>
      </c>
      <c r="Y9" s="62" t="str">
        <f t="shared" ref="Y9:Y15" si="3">IF(S9&lt;&gt;"","['" &amp; SUBSTITUTE(S9,"
","', '") &amp; "']","")</f>
        <v/>
      </c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</row>
    <row r="10" spans="1:41" s="42" customFormat="1" x14ac:dyDescent="0.25">
      <c r="A10" s="52"/>
      <c r="B10" s="52"/>
      <c r="C10" s="52"/>
      <c r="D10" s="52"/>
      <c r="E10" s="52"/>
      <c r="F10" s="52" t="s">
        <v>442</v>
      </c>
      <c r="G10" s="52"/>
      <c r="H10" s="52" t="s">
        <v>443</v>
      </c>
      <c r="I10" s="52" t="str">
        <f>IF(H10&lt;&gt;"","0x" &amp; DEC2HEX(HEX2DEC(RIGHT(TestChip!H$6,LEN(TestChip!H$6)-2)) + HEX2DEC(RIGHT(H10,LEN(H10)-2))),"")</f>
        <v>0x12</v>
      </c>
      <c r="J10" s="52">
        <v>16</v>
      </c>
      <c r="K10" s="52"/>
      <c r="L10" s="52"/>
      <c r="M10" s="52"/>
      <c r="N10" s="52"/>
      <c r="O10" s="52"/>
      <c r="P10" s="52"/>
      <c r="Q10" s="52" t="s">
        <v>444</v>
      </c>
      <c r="R10" s="57"/>
      <c r="S10" s="52"/>
      <c r="T10" s="52"/>
      <c r="U10" s="52"/>
      <c r="V10" s="52"/>
      <c r="W10" s="52" t="s">
        <v>428</v>
      </c>
      <c r="X10" s="60" t="str">
        <f t="shared" si="2"/>
        <v xml:space="preserve">
Device ID
</v>
      </c>
      <c r="Y10" s="62" t="str">
        <f t="shared" si="3"/>
        <v/>
      </c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</row>
    <row r="11" spans="1:41" x14ac:dyDescent="0.25">
      <c r="A11" s="59"/>
      <c r="B11" s="59"/>
      <c r="C11" s="59"/>
      <c r="D11" s="59"/>
      <c r="E11" s="59"/>
      <c r="F11" s="59"/>
      <c r="G11" s="59"/>
      <c r="H11" s="59"/>
      <c r="I11" s="52" t="str">
        <f>IF(H11&lt;&gt;"","0x" &amp; DEC2HEX(HEX2DEC(RIGHT(TestChip!H$5,LEN(TestChip!H$5)-2)) + HEX2DEC(RIGHT(H11,LEN(H11)-2))),"")</f>
        <v/>
      </c>
      <c r="J11" s="59"/>
      <c r="K11" s="59" t="s">
        <v>445</v>
      </c>
      <c r="L11" s="59" t="s">
        <v>446</v>
      </c>
      <c r="M11" s="59" t="s">
        <v>447</v>
      </c>
      <c r="N11" s="59" t="s">
        <v>433</v>
      </c>
      <c r="O11" s="59" t="s">
        <v>70</v>
      </c>
      <c r="P11" s="59" t="s">
        <v>428</v>
      </c>
      <c r="Q11" s="59" t="s">
        <v>448</v>
      </c>
      <c r="R11" s="54"/>
      <c r="S11" s="59"/>
      <c r="T11" s="59"/>
      <c r="U11" s="59"/>
      <c r="V11" s="59" t="s">
        <v>428</v>
      </c>
      <c r="W11" s="59" t="s">
        <v>428</v>
      </c>
      <c r="X11" s="60" t="str">
        <f t="shared" si="2"/>
        <v xml:space="preserve"> 
Device ID.
</v>
      </c>
      <c r="Y11" s="62" t="str">
        <f t="shared" si="3"/>
        <v/>
      </c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</row>
    <row r="12" spans="1:41" x14ac:dyDescent="0.25">
      <c r="A12" s="52"/>
      <c r="B12" s="52"/>
      <c r="C12" s="52"/>
      <c r="D12" s="52"/>
      <c r="E12" s="52"/>
      <c r="F12" s="52" t="s">
        <v>449</v>
      </c>
      <c r="G12" s="52"/>
      <c r="H12" s="52" t="s">
        <v>450</v>
      </c>
      <c r="I12" s="52" t="str">
        <f>IF(H12&lt;&gt;"","0x" &amp; DEC2HEX(HEX2DEC(RIGHT(TestChip!H$6,LEN(TestChip!H$6)-2)) + HEX2DEC(RIGHT(H12,LEN(H12)-2))),"")</f>
        <v>0x14</v>
      </c>
      <c r="J12" s="52">
        <v>16</v>
      </c>
      <c r="K12" s="52"/>
      <c r="L12" s="52"/>
      <c r="M12" s="52"/>
      <c r="N12" s="52"/>
      <c r="O12" s="52"/>
      <c r="P12" s="52"/>
      <c r="Q12" s="52" t="s">
        <v>451</v>
      </c>
      <c r="R12" s="57"/>
      <c r="S12" s="52"/>
      <c r="T12" s="52"/>
      <c r="U12" s="52"/>
      <c r="V12" s="52"/>
      <c r="W12" s="52" t="s">
        <v>428</v>
      </c>
      <c r="X12" s="60" t="str">
        <f t="shared" si="2"/>
        <v xml:space="preserve">
Device Revisions and Font ID
</v>
      </c>
      <c r="Y12" s="62" t="str">
        <f t="shared" si="3"/>
        <v/>
      </c>
    </row>
    <row r="13" spans="1:41" s="42" customFormat="1" x14ac:dyDescent="0.25">
      <c r="A13" s="59"/>
      <c r="B13" s="59"/>
      <c r="C13" s="59"/>
      <c r="D13" s="59"/>
      <c r="E13" s="59"/>
      <c r="F13" s="59"/>
      <c r="G13" s="59"/>
      <c r="H13" s="59"/>
      <c r="I13" s="52" t="str">
        <f>IF(H13&lt;&gt;"","0x" &amp; DEC2HEX(HEX2DEC(RIGHT(TestChip!H$5,LEN(TestChip!H$5)-2)) + HEX2DEC(RIGHT(H13,LEN(H13)-2))),"")</f>
        <v/>
      </c>
      <c r="J13" s="59"/>
      <c r="K13" s="59" t="s">
        <v>452</v>
      </c>
      <c r="L13" s="59" t="s">
        <v>453</v>
      </c>
      <c r="M13" s="59" t="s">
        <v>433</v>
      </c>
      <c r="N13" s="59" t="s">
        <v>434</v>
      </c>
      <c r="O13" s="59" t="s">
        <v>435</v>
      </c>
      <c r="P13" s="59" t="s">
        <v>436</v>
      </c>
      <c r="Q13" s="59" t="s">
        <v>454</v>
      </c>
      <c r="R13" s="54"/>
      <c r="S13" s="54"/>
      <c r="T13" s="54"/>
      <c r="U13" s="54"/>
      <c r="V13" s="59" t="s">
        <v>428</v>
      </c>
      <c r="W13" s="59" t="s">
        <v>428</v>
      </c>
      <c r="X13" s="60" t="str">
        <f t="shared" si="2"/>
        <v xml:space="preserve">{registered=false}
Font ID.
</v>
      </c>
      <c r="Y13" s="62" t="str">
        <f t="shared" si="3"/>
        <v/>
      </c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59"/>
      <c r="B14" s="59"/>
      <c r="C14" s="59"/>
      <c r="D14" s="59"/>
      <c r="E14" s="59"/>
      <c r="F14" s="59"/>
      <c r="G14" s="59"/>
      <c r="H14" s="59"/>
      <c r="I14" s="52" t="str">
        <f>IF(H14&lt;&gt;"","0x" &amp; DEC2HEX(HEX2DEC(RIGHT(TestChip!H$5,LEN(TestChip!H$5)-2)) + HEX2DEC(RIGHT(H14,LEN(H14)-2))),"")</f>
        <v/>
      </c>
      <c r="J14" s="59"/>
      <c r="K14" s="59" t="s">
        <v>455</v>
      </c>
      <c r="L14" s="59" t="s">
        <v>456</v>
      </c>
      <c r="M14" s="59" t="s">
        <v>433</v>
      </c>
      <c r="N14" s="59" t="s">
        <v>434</v>
      </c>
      <c r="O14" s="59" t="s">
        <v>435</v>
      </c>
      <c r="P14" s="59" t="s">
        <v>436</v>
      </c>
      <c r="Q14" s="59" t="s">
        <v>457</v>
      </c>
      <c r="R14" s="54"/>
      <c r="S14" s="54"/>
      <c r="T14" s="54"/>
      <c r="U14" s="54"/>
      <c r="V14" s="59" t="s">
        <v>428</v>
      </c>
      <c r="W14" s="59" t="s">
        <v>428</v>
      </c>
      <c r="X14" s="60" t="str">
        <f t="shared" si="2"/>
        <v xml:space="preserve">{registered=false}
Hardware analog revision.
</v>
      </c>
      <c r="Y14" s="62" t="str">
        <f t="shared" si="3"/>
        <v/>
      </c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</row>
    <row r="15" spans="1:41" x14ac:dyDescent="0.25">
      <c r="A15" s="59"/>
      <c r="B15" s="59"/>
      <c r="C15" s="59"/>
      <c r="D15" s="59"/>
      <c r="E15" s="59"/>
      <c r="F15" s="59"/>
      <c r="G15" s="59"/>
      <c r="H15" s="59"/>
      <c r="I15" s="52" t="str">
        <f>IF(H15&lt;&gt;"","0x" &amp; DEC2HEX(HEX2DEC(RIGHT(TestChip!H$5,LEN(TestChip!H$5)-2)) + HEX2DEC(RIGHT(H15,LEN(H15)-2))),"")</f>
        <v/>
      </c>
      <c r="J15" s="59"/>
      <c r="K15" s="59" t="s">
        <v>458</v>
      </c>
      <c r="L15" s="59" t="s">
        <v>459</v>
      </c>
      <c r="M15" s="59" t="s">
        <v>433</v>
      </c>
      <c r="N15" s="59" t="s">
        <v>434</v>
      </c>
      <c r="O15" s="59" t="s">
        <v>435</v>
      </c>
      <c r="P15" s="59" t="s">
        <v>436</v>
      </c>
      <c r="Q15" s="59" t="s">
        <v>460</v>
      </c>
      <c r="R15" s="54"/>
      <c r="S15" s="54"/>
      <c r="T15" s="54"/>
      <c r="U15" s="54"/>
      <c r="V15" s="59" t="s">
        <v>428</v>
      </c>
      <c r="W15" s="59" t="s">
        <v>428</v>
      </c>
      <c r="X15" s="60" t="str">
        <f t="shared" si="2"/>
        <v xml:space="preserve">{registered=false}
Hardware digital revision.
</v>
      </c>
      <c r="Y15" s="62" t="str">
        <f t="shared" si="3"/>
        <v/>
      </c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</row>
    <row r="16" spans="1:41" x14ac:dyDescent="0.25">
      <c r="A16" s="59"/>
      <c r="B16" s="59"/>
      <c r="C16" s="59"/>
      <c r="D16" s="59"/>
      <c r="E16" s="59"/>
      <c r="F16" s="59" t="s">
        <v>465</v>
      </c>
      <c r="G16" s="59"/>
      <c r="H16" s="59" t="s">
        <v>475</v>
      </c>
      <c r="I16" s="52" t="str">
        <f>IF(H16&lt;&gt;"","0x" &amp; DEC2HEX(HEX2DEC(RIGHT(TestChip!H$6,LEN(TestChip!H$6)-2)) + HEX2DEC(RIGHT(H16,LEN(H16)-2))),"")</f>
        <v>0x18</v>
      </c>
      <c r="J16" s="59">
        <v>64</v>
      </c>
      <c r="K16" s="59"/>
      <c r="L16" s="59"/>
      <c r="M16" s="59"/>
      <c r="N16" s="59"/>
      <c r="O16" s="59"/>
      <c r="P16" s="59"/>
      <c r="Q16" s="59" t="s">
        <v>466</v>
      </c>
      <c r="R16" s="54"/>
      <c r="S16" s="59"/>
      <c r="T16" s="59" t="s">
        <v>496</v>
      </c>
      <c r="U16" s="59"/>
      <c r="V16" s="59"/>
      <c r="W16" s="59"/>
      <c r="X16" s="60" t="str">
        <f t="shared" ref="X16:X18" si="4">CONCATENATE(P16, CHAR(10), Q16, CHAR(10), R16, CHAR(10), S16)</f>
        <v xml:space="preserve">
Spare status
</v>
      </c>
      <c r="Y16" s="62" t="str">
        <f t="shared" ref="Y16:Y18" si="5">IF(S16&lt;&gt;"","['" &amp; SUBSTITUTE(S16,"
","', '") &amp; "']","")</f>
        <v/>
      </c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</row>
    <row r="17" spans="1:41" x14ac:dyDescent="0.25">
      <c r="A17" s="59"/>
      <c r="B17" s="59"/>
      <c r="C17" s="59"/>
      <c r="D17" s="59"/>
      <c r="E17" s="59"/>
      <c r="F17" s="59"/>
      <c r="G17" s="59"/>
      <c r="H17" s="59"/>
      <c r="I17" s="52" t="str">
        <f>IF(H17&lt;&gt;"","0x" &amp; DEC2HEX(HEX2DEC(RIGHT(TestChip!H$5,LEN(TestChip!H$5)-2)) + HEX2DEC(RIGHT(H17,LEN(H17)-2))),"")</f>
        <v/>
      </c>
      <c r="J17" s="59"/>
      <c r="K17" s="59" t="s">
        <v>467</v>
      </c>
      <c r="L17" s="59" t="s">
        <v>468</v>
      </c>
      <c r="M17" s="59" t="s">
        <v>433</v>
      </c>
      <c r="N17" s="59" t="s">
        <v>434</v>
      </c>
      <c r="O17" s="59" t="s">
        <v>70</v>
      </c>
      <c r="P17" s="59" t="s">
        <v>436</v>
      </c>
      <c r="Q17" s="59" t="s">
        <v>469</v>
      </c>
      <c r="R17" s="54"/>
      <c r="S17" s="59"/>
      <c r="T17" s="59"/>
      <c r="U17" s="59"/>
      <c r="V17" s="59"/>
      <c r="W17" s="59"/>
      <c r="X17" s="60" t="str">
        <f t="shared" si="4"/>
        <v xml:space="preserve">{registered=false}
Spare sts registers
</v>
      </c>
      <c r="Y17" s="62" t="str">
        <f t="shared" si="5"/>
        <v/>
      </c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</row>
    <row r="18" spans="1:41" x14ac:dyDescent="0.25">
      <c r="A18" s="56"/>
      <c r="B18" s="56"/>
      <c r="C18" s="56"/>
      <c r="D18" s="56"/>
      <c r="E18" s="56" t="s">
        <v>140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8"/>
      <c r="S18" s="56"/>
      <c r="T18" s="56"/>
      <c r="U18" s="56"/>
      <c r="V18" s="56"/>
      <c r="W18" s="56" t="s">
        <v>428</v>
      </c>
      <c r="X18" s="60" t="str">
        <f t="shared" si="4"/>
        <v xml:space="preserve">
</v>
      </c>
      <c r="Y18" s="62" t="str">
        <f t="shared" si="5"/>
        <v/>
      </c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</row>
  </sheetData>
  <conditionalFormatting sqref="A5:F5 A6:D6 X5:Y5 A7:E15 F6:G15 H5:W15 A16:W18">
    <cfRule type="expression" dxfId="39" priority="6329">
      <formula>$A5&lt;&gt;""</formula>
    </cfRule>
    <cfRule type="expression" dxfId="38" priority="6330">
      <formula>$B5&lt;&gt;""</formula>
    </cfRule>
    <cfRule type="expression" dxfId="37" priority="6331">
      <formula>$E5&lt;&gt;""</formula>
    </cfRule>
    <cfRule type="expression" dxfId="36" priority="6332">
      <formula>$F5&lt;&gt;""</formula>
    </cfRule>
    <cfRule type="expression" dxfId="35" priority="6333">
      <formula>$K5&lt;&gt;""</formula>
    </cfRule>
  </conditionalFormatting>
  <conditionalFormatting sqref="G5">
    <cfRule type="expression" dxfId="34" priority="6479">
      <formula>$A5&lt;&gt;""</formula>
    </cfRule>
    <cfRule type="expression" dxfId="33" priority="6480">
      <formula>$B5&lt;&gt;""</formula>
    </cfRule>
    <cfRule type="expression" dxfId="32" priority="6481">
      <formula>#REF!&lt;&gt;""</formula>
    </cfRule>
    <cfRule type="expression" dxfId="31" priority="6482">
      <formula>#REF!&lt;&gt;""</formula>
    </cfRule>
    <cfRule type="expression" dxfId="30" priority="6483">
      <formula>$I5&lt;&gt;""</formula>
    </cfRule>
  </conditionalFormatting>
  <conditionalFormatting sqref="E6">
    <cfRule type="expression" dxfId="29" priority="6579">
      <formula>$A6&lt;&gt;""</formula>
    </cfRule>
    <cfRule type="expression" dxfId="28" priority="6580">
      <formula>$B6&lt;&gt;""</formula>
    </cfRule>
    <cfRule type="expression" dxfId="27" priority="6581">
      <formula>$E6&lt;&gt;""</formula>
    </cfRule>
    <cfRule type="expression" dxfId="26" priority="6582">
      <formula>$F6&lt;&gt;""</formula>
    </cfRule>
    <cfRule type="expression" dxfId="25" priority="6583">
      <formula>#REF!&lt;&gt;""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2383-FC0E-43F6-A29A-7F7818A718CE}">
  <sheetPr>
    <tabColor rgb="FF00B0F0"/>
  </sheetPr>
  <dimension ref="A1:AO18"/>
  <sheetViews>
    <sheetView topLeftCell="E4" zoomScale="85" zoomScaleNormal="85" workbookViewId="0">
      <pane ySplit="1" topLeftCell="A5" activePane="bottomLeft" state="frozen"/>
      <selection activeCell="E4" sqref="E4"/>
      <selection pane="bottomLeft" activeCell="E22" sqref="E22"/>
    </sheetView>
  </sheetViews>
  <sheetFormatPr defaultRowHeight="15" x14ac:dyDescent="0.25"/>
  <cols>
    <col min="1" max="1" width="10.42578125" style="69" hidden="1" customWidth="1"/>
    <col min="2" max="2" width="6" style="69" hidden="1" customWidth="1"/>
    <col min="3" max="3" width="7" style="69" hidden="1" customWidth="1"/>
    <col min="4" max="4" width="8.140625" style="69" hidden="1" customWidth="1"/>
    <col min="5" max="5" width="23.85546875" style="69" customWidth="1"/>
    <col min="6" max="6" width="42.140625" style="69" bestFit="1" customWidth="1"/>
    <col min="7" max="7" width="9" style="69" customWidth="1"/>
    <col min="8" max="8" width="7.7109375" style="69" customWidth="1"/>
    <col min="9" max="9" width="9.85546875" style="69" customWidth="1"/>
    <col min="10" max="10" width="8.42578125" style="69" customWidth="1"/>
    <col min="11" max="11" width="35.140625" style="69" customWidth="1"/>
    <col min="12" max="12" width="10.28515625" style="69" customWidth="1"/>
    <col min="13" max="13" width="8.7109375" style="69" customWidth="1"/>
    <col min="14" max="14" width="9.85546875" style="69" customWidth="1"/>
    <col min="15" max="15" width="21.7109375" style="69" customWidth="1"/>
    <col min="16" max="16" width="30.140625" style="69" customWidth="1"/>
    <col min="17" max="17" width="44.7109375" style="69" customWidth="1"/>
    <col min="18" max="18" width="51.85546875" style="69" customWidth="1"/>
    <col min="19" max="19" width="58.140625" style="69" customWidth="1"/>
    <col min="20" max="21" width="17.42578125" style="69" customWidth="1"/>
    <col min="22" max="22" width="14.140625" style="69" customWidth="1"/>
    <col min="23" max="23" width="19.5703125" style="69" customWidth="1"/>
    <col min="24" max="25" width="49.28515625" style="69" customWidth="1"/>
    <col min="26" max="16384" width="9.140625" style="69"/>
  </cols>
  <sheetData>
    <row r="1" spans="1:41" ht="30" hidden="1" customHeight="1" x14ac:dyDescent="0.25">
      <c r="A1" s="70" t="s">
        <v>210</v>
      </c>
      <c r="B1" s="71" t="s">
        <v>212</v>
      </c>
      <c r="C1" s="71" t="s">
        <v>214</v>
      </c>
      <c r="D1" s="72"/>
      <c r="E1" s="72"/>
      <c r="F1" s="72"/>
      <c r="H1" s="72"/>
      <c r="I1" s="72"/>
      <c r="J1" s="72"/>
      <c r="K1" s="72"/>
      <c r="L1" s="72"/>
      <c r="M1" s="72"/>
      <c r="N1" s="72"/>
      <c r="O1" s="77"/>
      <c r="P1" s="72"/>
      <c r="Q1" s="72"/>
      <c r="R1" s="72"/>
      <c r="S1" s="77"/>
      <c r="T1" s="77"/>
      <c r="U1" s="77"/>
      <c r="V1" s="72"/>
      <c r="W1" s="77"/>
      <c r="X1" s="77"/>
      <c r="Y1" s="77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</row>
    <row r="2" spans="1:41" ht="60" hidden="1" x14ac:dyDescent="0.25">
      <c r="A2" s="73" t="s">
        <v>399</v>
      </c>
      <c r="B2" s="75" t="s">
        <v>400</v>
      </c>
      <c r="C2" s="75" t="s">
        <v>401</v>
      </c>
      <c r="D2" s="72"/>
      <c r="E2" s="72"/>
      <c r="F2" s="72"/>
      <c r="H2" s="72"/>
      <c r="I2" s="72"/>
      <c r="J2" s="72"/>
      <c r="K2" s="72"/>
      <c r="L2" s="72"/>
      <c r="M2" s="72"/>
      <c r="N2" s="72"/>
      <c r="O2" s="77"/>
      <c r="P2" s="72"/>
      <c r="Q2" s="72"/>
      <c r="R2" s="72"/>
      <c r="S2" s="77"/>
      <c r="T2" s="77"/>
      <c r="U2" s="77"/>
      <c r="V2" s="72"/>
      <c r="W2" s="77"/>
      <c r="X2" s="77"/>
      <c r="Y2" s="77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</row>
    <row r="3" spans="1:41" hidden="1" x14ac:dyDescent="0.25">
      <c r="A3" s="72"/>
      <c r="B3" s="72"/>
      <c r="C3" s="72"/>
      <c r="D3" s="72"/>
      <c r="E3" s="72"/>
      <c r="F3" s="72"/>
      <c r="H3" s="72"/>
      <c r="I3" s="72"/>
      <c r="J3" s="72"/>
      <c r="K3" s="72"/>
      <c r="L3" s="72"/>
      <c r="M3" s="72"/>
      <c r="N3" s="72"/>
      <c r="O3" s="77"/>
      <c r="P3" s="72"/>
      <c r="Q3" s="72"/>
      <c r="R3" s="72"/>
      <c r="S3" s="77"/>
      <c r="T3" s="77"/>
      <c r="U3" s="77"/>
      <c r="V3" s="72"/>
      <c r="W3" s="77"/>
      <c r="X3" s="77"/>
      <c r="Y3" s="77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</row>
    <row r="4" spans="1:41" s="8" customFormat="1" ht="44.25" customHeight="1" x14ac:dyDescent="0.25">
      <c r="A4" s="70" t="s">
        <v>17</v>
      </c>
      <c r="B4" s="71" t="s">
        <v>402</v>
      </c>
      <c r="C4" s="71" t="s">
        <v>403</v>
      </c>
      <c r="D4" s="71" t="s">
        <v>44</v>
      </c>
      <c r="E4" s="71" t="s">
        <v>404</v>
      </c>
      <c r="F4" s="71" t="s">
        <v>409</v>
      </c>
      <c r="G4" s="71" t="s">
        <v>410</v>
      </c>
      <c r="H4" s="71" t="s">
        <v>411</v>
      </c>
      <c r="I4" s="71" t="s">
        <v>412</v>
      </c>
      <c r="J4" s="71" t="s">
        <v>77</v>
      </c>
      <c r="K4" s="71" t="s">
        <v>413</v>
      </c>
      <c r="L4" s="71" t="s">
        <v>414</v>
      </c>
      <c r="M4" s="71" t="s">
        <v>415</v>
      </c>
      <c r="N4" s="71" t="s">
        <v>416</v>
      </c>
      <c r="O4" s="71" t="s">
        <v>417</v>
      </c>
      <c r="P4" s="71" t="s">
        <v>418</v>
      </c>
      <c r="Q4" s="71" t="s">
        <v>419</v>
      </c>
      <c r="R4" s="71" t="s">
        <v>420</v>
      </c>
      <c r="S4" s="66" t="s">
        <v>421</v>
      </c>
      <c r="T4" s="66" t="s">
        <v>178</v>
      </c>
      <c r="U4" s="66" t="s">
        <v>422</v>
      </c>
      <c r="V4" s="71" t="s">
        <v>423</v>
      </c>
      <c r="W4" s="71" t="s">
        <v>424</v>
      </c>
      <c r="X4" s="66" t="s">
        <v>160</v>
      </c>
      <c r="Y4" s="49" t="s">
        <v>425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</row>
    <row r="5" spans="1:41" x14ac:dyDescent="0.25">
      <c r="A5" s="51"/>
      <c r="B5" s="51" t="s">
        <v>426</v>
      </c>
      <c r="C5" s="51">
        <v>0</v>
      </c>
      <c r="D5" s="51" t="s">
        <v>427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 t="s">
        <v>428</v>
      </c>
      <c r="R5" s="63"/>
      <c r="S5" s="51"/>
      <c r="T5" s="51"/>
      <c r="U5" s="51"/>
      <c r="V5" s="51"/>
      <c r="W5" s="51" t="s">
        <v>428</v>
      </c>
      <c r="X5" s="51" t="str">
        <f t="shared" ref="X5:X7" si="0">CONCATENATE(P5, CHAR(10), Q5, CHAR(10), R5)</f>
        <v xml:space="preserve">
</v>
      </c>
      <c r="Y5" s="51" t="str">
        <f t="shared" ref="Y5:Y7" si="1">IF(R5&lt;&gt;"","['" &amp; SUBSTITUTE(R5,"
","', '") &amp; "']","")</f>
        <v/>
      </c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</row>
    <row r="6" spans="1:41" x14ac:dyDescent="0.25">
      <c r="A6" s="67"/>
      <c r="B6" s="67"/>
      <c r="C6" s="67"/>
      <c r="D6" s="67"/>
      <c r="E6" s="67" t="s">
        <v>512</v>
      </c>
      <c r="F6" s="67"/>
      <c r="G6" s="67"/>
      <c r="H6" s="67"/>
      <c r="I6" s="74" t="str">
        <f>IF(H6&lt;&gt;"","0x" &amp; DEC2HEX(HEX2DEC(RIGHT(TestChip!H$5,LEN(TestChip!H$5)-2)) + HEX2DEC(RIGHT(H6,LEN(H6)-2))),"")</f>
        <v/>
      </c>
      <c r="J6" s="67"/>
      <c r="K6" s="67"/>
      <c r="L6" s="67"/>
      <c r="M6" s="67"/>
      <c r="N6" s="67"/>
      <c r="O6" s="67"/>
      <c r="P6" s="67"/>
      <c r="Q6" s="67"/>
      <c r="R6" s="68"/>
      <c r="S6" s="67"/>
      <c r="T6" s="67"/>
      <c r="U6" s="67"/>
      <c r="V6" s="67"/>
      <c r="W6" s="67" t="s">
        <v>428</v>
      </c>
      <c r="X6" s="79" t="str">
        <f t="shared" si="0"/>
        <v xml:space="preserve">
</v>
      </c>
      <c r="Y6" s="80" t="str">
        <f t="shared" si="1"/>
        <v/>
      </c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</row>
    <row r="7" spans="1:41" x14ac:dyDescent="0.25">
      <c r="A7" s="74"/>
      <c r="B7" s="74"/>
      <c r="C7" s="74"/>
      <c r="D7" s="74"/>
      <c r="E7" s="74"/>
      <c r="F7" s="74" t="s">
        <v>497</v>
      </c>
      <c r="G7" s="74"/>
      <c r="H7" s="74" t="s">
        <v>394</v>
      </c>
      <c r="I7" s="74" t="str">
        <f>IF(H7&lt;&gt;"","0x" &amp; DEC2HEX(HEX2DEC(RIGHT(TestChip!H$6,LEN(TestChip!H$6)-2)) + HEX2DEC(RIGHT(H7,LEN(H7)-2))),"")</f>
        <v>0x10</v>
      </c>
      <c r="J7" s="74">
        <v>32</v>
      </c>
      <c r="K7" s="74"/>
      <c r="L7" s="74"/>
      <c r="M7" s="74"/>
      <c r="N7" s="74"/>
      <c r="O7" s="74"/>
      <c r="P7" s="74"/>
      <c r="Q7" s="74"/>
      <c r="R7" s="57"/>
      <c r="S7" s="74"/>
      <c r="T7" s="74"/>
      <c r="U7" s="74"/>
      <c r="V7" s="74"/>
      <c r="W7" s="74" t="s">
        <v>428</v>
      </c>
      <c r="X7" s="79" t="str">
        <f t="shared" si="0"/>
        <v xml:space="preserve">
</v>
      </c>
      <c r="Y7" s="80" t="str">
        <f t="shared" si="1"/>
        <v/>
      </c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</row>
    <row r="8" spans="1:41" x14ac:dyDescent="0.25">
      <c r="A8" s="78"/>
      <c r="B8" s="78"/>
      <c r="C8" s="78"/>
      <c r="D8" s="78"/>
      <c r="E8" s="78"/>
      <c r="F8" s="78"/>
      <c r="G8" s="78"/>
      <c r="H8" s="78"/>
      <c r="I8" s="74" t="str">
        <f>IF(H8&lt;&gt;"","0x" &amp; DEC2HEX(HEX2DEC(RIGHT(TestChip!H$5,LEN(TestChip!H$5)-2)) + HEX2DEC(RIGHT(H8,LEN(H8)-2))),"")</f>
        <v/>
      </c>
      <c r="J8" s="78"/>
      <c r="K8" s="78" t="s">
        <v>501</v>
      </c>
      <c r="L8" s="78" t="s">
        <v>478</v>
      </c>
      <c r="M8" s="78" t="s">
        <v>447</v>
      </c>
      <c r="N8" s="78" t="s">
        <v>433</v>
      </c>
      <c r="O8" s="78" t="s">
        <v>474</v>
      </c>
      <c r="P8" s="78"/>
      <c r="Q8" s="78"/>
      <c r="R8" s="76"/>
      <c r="S8" s="78"/>
      <c r="T8" s="78"/>
      <c r="U8" s="78"/>
      <c r="V8" s="78" t="s">
        <v>428</v>
      </c>
      <c r="W8" s="78" t="s">
        <v>428</v>
      </c>
      <c r="X8" s="79" t="str">
        <f>CONCATENATE(P8, CHAR(10), Q8, CHAR(10), R8, CHAR(10), S8)</f>
        <v xml:space="preserve">
</v>
      </c>
      <c r="Y8" s="80" t="str">
        <f>IF(S8&lt;&gt;"","['" &amp; SUBSTITUTE(S8,"
","', '") &amp; "']","")</f>
        <v/>
      </c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</row>
    <row r="9" spans="1:41" x14ac:dyDescent="0.25">
      <c r="A9" s="78"/>
      <c r="B9" s="78"/>
      <c r="C9" s="78"/>
      <c r="D9" s="78"/>
      <c r="E9" s="78"/>
      <c r="F9" s="78"/>
      <c r="G9" s="78"/>
      <c r="H9" s="78"/>
      <c r="I9" s="74" t="str">
        <f>IF(H9&lt;&gt;"","0x" &amp; DEC2HEX(HEX2DEC(RIGHT(TestChip!H$5,LEN(TestChip!H$5)-2)) + HEX2DEC(RIGHT(H9,LEN(H9)-2))),"")</f>
        <v/>
      </c>
      <c r="J9" s="78"/>
      <c r="K9" s="78" t="s">
        <v>502</v>
      </c>
      <c r="L9" s="78" t="s">
        <v>472</v>
      </c>
      <c r="M9" s="78" t="s">
        <v>447</v>
      </c>
      <c r="N9" s="78" t="s">
        <v>433</v>
      </c>
      <c r="O9" s="78" t="s">
        <v>508</v>
      </c>
      <c r="P9" s="78"/>
      <c r="Q9" s="78"/>
      <c r="R9" s="76"/>
      <c r="S9" s="78"/>
      <c r="T9" s="78"/>
      <c r="U9" s="78"/>
      <c r="V9" s="78" t="s">
        <v>428</v>
      </c>
      <c r="W9" s="78" t="s">
        <v>428</v>
      </c>
      <c r="X9" s="79" t="str">
        <f t="shared" ref="X9:X18" si="2">CONCATENATE(P9, CHAR(10), Q9, CHAR(10), R9, CHAR(10), S9)</f>
        <v xml:space="preserve">
</v>
      </c>
      <c r="Y9" s="80" t="str">
        <f t="shared" ref="Y9:Y18" si="3">IF(S9&lt;&gt;"","['" &amp; SUBSTITUTE(S9,"
","', '") &amp; "']","")</f>
        <v/>
      </c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</row>
    <row r="10" spans="1:41" s="42" customFormat="1" x14ac:dyDescent="0.25">
      <c r="A10" s="74"/>
      <c r="B10" s="74"/>
      <c r="C10" s="74"/>
      <c r="D10" s="74"/>
      <c r="E10" s="74"/>
      <c r="F10" s="74" t="s">
        <v>498</v>
      </c>
      <c r="G10" s="74"/>
      <c r="H10" s="74" t="s">
        <v>473</v>
      </c>
      <c r="I10" s="74" t="str">
        <f>IF(H10&lt;&gt;"","0x" &amp; DEC2HEX(HEX2DEC(RIGHT(TestChip!H$5,LEN(TestChip!H$5)-2)) + HEX2DEC(RIGHT(H10,LEN(H10)-2))),"")</f>
        <v>0x4</v>
      </c>
      <c r="J10" s="74">
        <v>16</v>
      </c>
      <c r="K10" s="74"/>
      <c r="L10" s="74"/>
      <c r="M10" s="74"/>
      <c r="N10" s="74"/>
      <c r="O10" s="74"/>
      <c r="P10" s="74"/>
      <c r="Q10" s="74"/>
      <c r="R10" s="57"/>
      <c r="S10" s="74"/>
      <c r="T10" s="74"/>
      <c r="U10" s="74"/>
      <c r="V10" s="74"/>
      <c r="W10" s="74" t="s">
        <v>428</v>
      </c>
      <c r="X10" s="79" t="str">
        <f t="shared" si="2"/>
        <v xml:space="preserve">
</v>
      </c>
      <c r="Y10" s="80" t="str">
        <f t="shared" si="3"/>
        <v/>
      </c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</row>
    <row r="11" spans="1:41" x14ac:dyDescent="0.25">
      <c r="A11" s="78"/>
      <c r="B11" s="78"/>
      <c r="C11" s="78"/>
      <c r="D11" s="78"/>
      <c r="E11" s="78"/>
      <c r="F11" s="78"/>
      <c r="G11" s="78"/>
      <c r="H11" s="78"/>
      <c r="I11" s="74" t="str">
        <f>IF(H11&lt;&gt;"","0x" &amp; DEC2HEX(HEX2DEC(RIGHT(TestChip!H$5,LEN(TestChip!H$5)-2)) + HEX2DEC(RIGHT(H11,LEN(H11)-2))),"")</f>
        <v/>
      </c>
      <c r="J11" s="78"/>
      <c r="K11" s="78" t="s">
        <v>503</v>
      </c>
      <c r="L11" s="78" t="s">
        <v>446</v>
      </c>
      <c r="M11" s="78" t="s">
        <v>447</v>
      </c>
      <c r="N11" s="78" t="s">
        <v>433</v>
      </c>
      <c r="O11" s="78" t="s">
        <v>509</v>
      </c>
      <c r="P11" s="78" t="s">
        <v>428</v>
      </c>
      <c r="Q11" s="78"/>
      <c r="R11" s="76"/>
      <c r="S11" s="78"/>
      <c r="T11" s="78"/>
      <c r="U11" s="78"/>
      <c r="V11" s="78" t="s">
        <v>428</v>
      </c>
      <c r="W11" s="78" t="s">
        <v>428</v>
      </c>
      <c r="X11" s="79" t="str">
        <f t="shared" si="2"/>
        <v xml:space="preserve"> 
</v>
      </c>
      <c r="Y11" s="80" t="str">
        <f t="shared" si="3"/>
        <v/>
      </c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</row>
    <row r="12" spans="1:41" x14ac:dyDescent="0.25">
      <c r="A12" s="74"/>
      <c r="B12" s="74"/>
      <c r="C12" s="74"/>
      <c r="D12" s="74"/>
      <c r="E12" s="74"/>
      <c r="F12" s="74" t="s">
        <v>499</v>
      </c>
      <c r="G12" s="74"/>
      <c r="H12" s="74" t="s">
        <v>475</v>
      </c>
      <c r="I12" s="74" t="s">
        <v>476</v>
      </c>
      <c r="J12" s="74">
        <v>16</v>
      </c>
      <c r="K12" s="74"/>
      <c r="L12" s="74"/>
      <c r="M12" s="74"/>
      <c r="N12" s="74"/>
      <c r="O12" s="74"/>
      <c r="P12" s="74"/>
      <c r="Q12" s="74"/>
      <c r="R12" s="57"/>
      <c r="S12" s="74"/>
      <c r="T12" s="74"/>
      <c r="U12" s="74"/>
      <c r="V12" s="74"/>
      <c r="W12" s="74" t="s">
        <v>428</v>
      </c>
      <c r="X12" s="79" t="str">
        <f t="shared" si="2"/>
        <v xml:space="preserve">
</v>
      </c>
      <c r="Y12" s="80" t="str">
        <f t="shared" si="3"/>
        <v/>
      </c>
    </row>
    <row r="13" spans="1:41" s="42" customFormat="1" x14ac:dyDescent="0.25">
      <c r="A13" s="78"/>
      <c r="B13" s="78"/>
      <c r="C13" s="78"/>
      <c r="D13" s="78"/>
      <c r="E13" s="78"/>
      <c r="F13" s="78"/>
      <c r="G13" s="78"/>
      <c r="H13" s="78"/>
      <c r="I13" s="74" t="str">
        <f>IF(H13&lt;&gt;"","0x" &amp; DEC2HEX(HEX2DEC(RIGHT(TestChip!H$5,LEN(TestChip!H$5)-2)) + HEX2DEC(RIGHT(H13,LEN(H13)-2))),"")</f>
        <v/>
      </c>
      <c r="J13" s="78"/>
      <c r="K13" s="78" t="s">
        <v>504</v>
      </c>
      <c r="L13" s="78" t="s">
        <v>464</v>
      </c>
      <c r="M13" s="78" t="s">
        <v>434</v>
      </c>
      <c r="N13" s="78" t="s">
        <v>433</v>
      </c>
      <c r="O13" s="78" t="s">
        <v>70</v>
      </c>
      <c r="P13" s="78" t="s">
        <v>477</v>
      </c>
      <c r="Q13" s="78"/>
      <c r="R13" s="76"/>
      <c r="S13" s="76"/>
      <c r="T13" s="76"/>
      <c r="U13" s="76"/>
      <c r="V13" s="78" t="s">
        <v>428</v>
      </c>
      <c r="W13" s="78" t="s">
        <v>428</v>
      </c>
      <c r="X13" s="79" t="str">
        <f t="shared" si="2"/>
        <v xml:space="preserve">{singlepulse=true}
</v>
      </c>
      <c r="Y13" s="80" t="str">
        <f t="shared" si="3"/>
        <v/>
      </c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</row>
    <row r="14" spans="1:41" x14ac:dyDescent="0.25">
      <c r="A14" s="78"/>
      <c r="B14" s="78"/>
      <c r="C14" s="78"/>
      <c r="D14" s="78"/>
      <c r="E14" s="78"/>
      <c r="F14" s="78"/>
      <c r="G14" s="78"/>
      <c r="H14" s="78"/>
      <c r="I14" s="74" t="str">
        <f>IF(H14&lt;&gt;"","0x" &amp; DEC2HEX(HEX2DEC(RIGHT(TestChip!H$5,LEN(TestChip!H$5)-2)) + HEX2DEC(RIGHT(H14,LEN(H14)-2))),"")</f>
        <v/>
      </c>
      <c r="J14" s="78"/>
      <c r="K14" s="78" t="s">
        <v>505</v>
      </c>
      <c r="L14" s="78" t="s">
        <v>461</v>
      </c>
      <c r="M14" s="78" t="s">
        <v>434</v>
      </c>
      <c r="N14" s="78" t="s">
        <v>433</v>
      </c>
      <c r="O14" s="78" t="s">
        <v>70</v>
      </c>
      <c r="P14" s="78" t="s">
        <v>477</v>
      </c>
      <c r="Q14" s="78"/>
      <c r="R14" s="76"/>
      <c r="S14" s="76"/>
      <c r="T14" s="76"/>
      <c r="U14" s="76"/>
      <c r="V14" s="78" t="s">
        <v>428</v>
      </c>
      <c r="W14" s="78" t="s">
        <v>428</v>
      </c>
      <c r="X14" s="79" t="str">
        <f t="shared" si="2"/>
        <v xml:space="preserve">{singlepulse=true}
</v>
      </c>
      <c r="Y14" s="80" t="str">
        <f t="shared" si="3"/>
        <v/>
      </c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</row>
    <row r="15" spans="1:41" x14ac:dyDescent="0.25">
      <c r="A15" s="78"/>
      <c r="B15" s="78"/>
      <c r="C15" s="78"/>
      <c r="D15" s="78"/>
      <c r="E15" s="78"/>
      <c r="F15" s="78"/>
      <c r="G15" s="78"/>
      <c r="H15" s="78"/>
      <c r="I15" s="74" t="str">
        <f>IF(H15&lt;&gt;"","0x" &amp; DEC2HEX(HEX2DEC(RIGHT(TestChip!H$5,LEN(TestChip!H$5)-2)) + HEX2DEC(RIGHT(H15,LEN(H15)-2))),"")</f>
        <v/>
      </c>
      <c r="J15" s="78"/>
      <c r="K15" s="78" t="s">
        <v>506</v>
      </c>
      <c r="L15" s="78" t="s">
        <v>462</v>
      </c>
      <c r="M15" s="78" t="s">
        <v>434</v>
      </c>
      <c r="N15" s="78" t="s">
        <v>433</v>
      </c>
      <c r="O15" s="78" t="s">
        <v>70</v>
      </c>
      <c r="P15" s="78" t="s">
        <v>477</v>
      </c>
      <c r="Q15" s="78"/>
      <c r="R15" s="76"/>
      <c r="S15" s="76"/>
      <c r="T15" s="76"/>
      <c r="U15" s="76"/>
      <c r="V15" s="78" t="s">
        <v>428</v>
      </c>
      <c r="W15" s="78" t="s">
        <v>428</v>
      </c>
      <c r="X15" s="79" t="str">
        <f t="shared" si="2"/>
        <v xml:space="preserve">{singlepulse=true}
</v>
      </c>
      <c r="Y15" s="80" t="str">
        <f t="shared" si="3"/>
        <v/>
      </c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</row>
    <row r="16" spans="1:41" x14ac:dyDescent="0.25">
      <c r="A16" s="78"/>
      <c r="B16" s="78"/>
      <c r="C16" s="78"/>
      <c r="D16" s="78"/>
      <c r="E16" s="78"/>
      <c r="F16" s="78" t="s">
        <v>500</v>
      </c>
      <c r="G16" s="78"/>
      <c r="H16" s="78" t="s">
        <v>463</v>
      </c>
      <c r="I16" s="74" t="s">
        <v>475</v>
      </c>
      <c r="J16" s="78">
        <v>64</v>
      </c>
      <c r="K16" s="78"/>
      <c r="L16" s="78"/>
      <c r="M16" s="78"/>
      <c r="N16" s="78"/>
      <c r="O16" s="78"/>
      <c r="P16" s="78"/>
      <c r="Q16" s="78"/>
      <c r="R16" s="76"/>
      <c r="S16" s="78"/>
      <c r="T16" s="78" t="s">
        <v>496</v>
      </c>
      <c r="U16" s="78"/>
      <c r="V16" s="78"/>
      <c r="W16" s="78"/>
      <c r="X16" s="79" t="str">
        <f t="shared" si="2"/>
        <v xml:space="preserve">
</v>
      </c>
      <c r="Y16" s="80" t="str">
        <f t="shared" si="3"/>
        <v/>
      </c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</row>
    <row r="17" spans="1:41" x14ac:dyDescent="0.25">
      <c r="A17" s="78"/>
      <c r="B17" s="78"/>
      <c r="C17" s="78"/>
      <c r="D17" s="78"/>
      <c r="E17" s="78"/>
      <c r="F17" s="78"/>
      <c r="G17" s="78"/>
      <c r="H17" s="78"/>
      <c r="I17" s="74" t="str">
        <f>IF(H17&lt;&gt;"","0x" &amp; DEC2HEX(HEX2DEC(RIGHT(TestChip!H$5,LEN(TestChip!H$5)-2)) + HEX2DEC(RIGHT(H17,LEN(H17)-2))),"")</f>
        <v/>
      </c>
      <c r="J17" s="78"/>
      <c r="K17" s="78" t="s">
        <v>507</v>
      </c>
      <c r="L17" s="78" t="s">
        <v>468</v>
      </c>
      <c r="M17" s="78" t="s">
        <v>447</v>
      </c>
      <c r="N17" s="78" t="s">
        <v>433</v>
      </c>
      <c r="O17" s="78" t="s">
        <v>510</v>
      </c>
      <c r="P17" s="78" t="s">
        <v>436</v>
      </c>
      <c r="Q17" s="78"/>
      <c r="R17" s="76"/>
      <c r="S17" s="78"/>
      <c r="T17" s="78"/>
      <c r="U17" s="78"/>
      <c r="V17" s="78"/>
      <c r="W17" s="78"/>
      <c r="X17" s="79" t="str">
        <f t="shared" si="2"/>
        <v xml:space="preserve">{registered=false}
</v>
      </c>
      <c r="Y17" s="80" t="str">
        <f t="shared" si="3"/>
        <v/>
      </c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</row>
    <row r="18" spans="1:41" x14ac:dyDescent="0.25">
      <c r="A18" s="67"/>
      <c r="B18" s="67"/>
      <c r="C18" s="67"/>
      <c r="D18" s="67"/>
      <c r="E18" s="67" t="s">
        <v>140</v>
      </c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8"/>
      <c r="S18" s="67"/>
      <c r="T18" s="67"/>
      <c r="U18" s="67"/>
      <c r="V18" s="67"/>
      <c r="W18" s="67" t="s">
        <v>428</v>
      </c>
      <c r="X18" s="79" t="str">
        <f t="shared" si="2"/>
        <v xml:space="preserve">
</v>
      </c>
      <c r="Y18" s="80" t="str">
        <f t="shared" si="3"/>
        <v/>
      </c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</row>
  </sheetData>
  <conditionalFormatting sqref="A5:F5 A6:D6 X5:Y5 A7:E15 F6:G15 A16:W18 H5:W15">
    <cfRule type="expression" dxfId="24" priority="1">
      <formula>$A5&lt;&gt;""</formula>
    </cfRule>
    <cfRule type="expression" dxfId="23" priority="2">
      <formula>$B5&lt;&gt;""</formula>
    </cfRule>
    <cfRule type="expression" dxfId="22" priority="3">
      <formula>$E5&lt;&gt;""</formula>
    </cfRule>
    <cfRule type="expression" dxfId="21" priority="4">
      <formula>$F5&lt;&gt;""</formula>
    </cfRule>
    <cfRule type="expression" dxfId="20" priority="5">
      <formula>$K5&lt;&gt;""</formula>
    </cfRule>
  </conditionalFormatting>
  <conditionalFormatting sqref="G5">
    <cfRule type="expression" dxfId="19" priority="6">
      <formula>$A5&lt;&gt;""</formula>
    </cfRule>
    <cfRule type="expression" dxfId="18" priority="7">
      <formula>$B5&lt;&gt;""</formula>
    </cfRule>
    <cfRule type="expression" dxfId="17" priority="8">
      <formula>#REF!&lt;&gt;""</formula>
    </cfRule>
    <cfRule type="expression" dxfId="16" priority="9">
      <formula>#REF!&lt;&gt;""</formula>
    </cfRule>
    <cfRule type="expression" dxfId="15" priority="10">
      <formula>$I5&lt;&gt;""</formula>
    </cfRule>
  </conditionalFormatting>
  <conditionalFormatting sqref="E6">
    <cfRule type="expression" dxfId="14" priority="11">
      <formula>$A6&lt;&gt;""</formula>
    </cfRule>
    <cfRule type="expression" dxfId="13" priority="12">
      <formula>$B6&lt;&gt;""</formula>
    </cfRule>
    <cfRule type="expression" dxfId="12" priority="13">
      <formula>$E6&lt;&gt;""</formula>
    </cfRule>
    <cfRule type="expression" dxfId="11" priority="14">
      <formula>$F6&lt;&gt;""</formula>
    </cfRule>
    <cfRule type="expression" dxfId="10" priority="15">
      <formula>#REF!&lt;&gt;""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F26F-7962-40DA-9C0F-25DA7483CDA4}">
  <sheetPr>
    <tabColor rgb="FF00B0F0"/>
  </sheetPr>
  <dimension ref="A1:AO13"/>
  <sheetViews>
    <sheetView zoomScale="85" zoomScaleNormal="85" workbookViewId="0">
      <pane ySplit="4" topLeftCell="A5" activePane="bottomLeft" state="frozen"/>
      <selection activeCell="E4" sqref="E4"/>
      <selection pane="bottomLeft" activeCell="P12" sqref="P12"/>
    </sheetView>
  </sheetViews>
  <sheetFormatPr defaultRowHeight="15" x14ac:dyDescent="0.25"/>
  <cols>
    <col min="1" max="1" width="10.42578125" customWidth="1"/>
    <col min="2" max="2" width="6" customWidth="1"/>
    <col min="3" max="3" width="7" customWidth="1"/>
    <col min="4" max="4" width="8.140625" customWidth="1"/>
    <col min="5" max="5" width="23.85546875" customWidth="1"/>
    <col min="6" max="6" width="42.140625" bestFit="1" customWidth="1"/>
    <col min="7" max="7" width="9" customWidth="1"/>
    <col min="8" max="8" width="7.7109375" customWidth="1"/>
    <col min="9" max="9" width="9.85546875" customWidth="1"/>
    <col min="10" max="10" width="8.42578125" customWidth="1"/>
    <col min="11" max="11" width="35.140625" customWidth="1"/>
    <col min="12" max="12" width="10.28515625" customWidth="1"/>
    <col min="13" max="13" width="8.7109375" customWidth="1"/>
    <col min="14" max="14" width="9.85546875" customWidth="1"/>
    <col min="15" max="15" width="21.7109375" customWidth="1"/>
    <col min="16" max="16" width="30.140625" customWidth="1"/>
    <col min="17" max="17" width="44.7109375" customWidth="1"/>
    <col min="18" max="18" width="51.85546875" customWidth="1"/>
    <col min="19" max="19" width="58.140625" customWidth="1"/>
    <col min="20" max="21" width="17.42578125" customWidth="1"/>
    <col min="22" max="22" width="14.140625" customWidth="1"/>
    <col min="23" max="23" width="19.5703125" customWidth="1"/>
    <col min="24" max="25" width="49.28515625" customWidth="1"/>
  </cols>
  <sheetData>
    <row r="1" spans="1:41" ht="30" hidden="1" customHeight="1" x14ac:dyDescent="0.25">
      <c r="A1" s="44" t="s">
        <v>210</v>
      </c>
      <c r="B1" s="45" t="s">
        <v>212</v>
      </c>
      <c r="C1" s="45" t="s">
        <v>214</v>
      </c>
      <c r="D1" s="46"/>
      <c r="E1" s="46"/>
      <c r="F1" s="46"/>
      <c r="H1" s="46"/>
      <c r="I1" s="46"/>
      <c r="J1" s="46"/>
      <c r="K1" s="46"/>
      <c r="L1" s="46"/>
      <c r="M1" s="46"/>
      <c r="N1" s="46"/>
      <c r="O1" s="55"/>
      <c r="P1" s="46"/>
      <c r="Q1" s="46"/>
      <c r="R1" s="46"/>
      <c r="S1" s="55"/>
      <c r="T1" s="55"/>
      <c r="U1" s="55"/>
      <c r="V1" s="46"/>
      <c r="W1" s="55"/>
      <c r="X1" s="55"/>
      <c r="Y1" s="55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</row>
    <row r="2" spans="1:41" ht="60" hidden="1" x14ac:dyDescent="0.25">
      <c r="A2" s="47" t="s">
        <v>399</v>
      </c>
      <c r="B2" s="53" t="s">
        <v>400</v>
      </c>
      <c r="C2" s="53" t="s">
        <v>401</v>
      </c>
      <c r="D2" s="46"/>
      <c r="E2" s="46"/>
      <c r="F2" s="46"/>
      <c r="H2" s="46"/>
      <c r="I2" s="46"/>
      <c r="J2" s="46"/>
      <c r="K2" s="46"/>
      <c r="L2" s="46"/>
      <c r="M2" s="46"/>
      <c r="N2" s="46"/>
      <c r="O2" s="55"/>
      <c r="P2" s="46"/>
      <c r="Q2" s="46"/>
      <c r="R2" s="46"/>
      <c r="S2" s="55"/>
      <c r="T2" s="55"/>
      <c r="U2" s="55"/>
      <c r="V2" s="46"/>
      <c r="W2" s="55"/>
      <c r="X2" s="55"/>
      <c r="Y2" s="55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</row>
    <row r="3" spans="1:41" hidden="1" x14ac:dyDescent="0.25">
      <c r="A3" s="46"/>
      <c r="B3" s="46"/>
      <c r="C3" s="46"/>
      <c r="D3" s="46"/>
      <c r="E3" s="46"/>
      <c r="F3" s="46"/>
      <c r="H3" s="46"/>
      <c r="I3" s="46"/>
      <c r="J3" s="46"/>
      <c r="K3" s="46"/>
      <c r="L3" s="46"/>
      <c r="M3" s="46"/>
      <c r="N3" s="46"/>
      <c r="O3" s="55"/>
      <c r="P3" s="46"/>
      <c r="Q3" s="46"/>
      <c r="R3" s="46"/>
      <c r="S3" s="55"/>
      <c r="T3" s="55"/>
      <c r="U3" s="55"/>
      <c r="V3" s="46"/>
      <c r="W3" s="55"/>
      <c r="X3" s="55"/>
      <c r="Y3" s="55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1" s="8" customFormat="1" ht="44.25" customHeight="1" x14ac:dyDescent="0.25">
      <c r="A4" s="44" t="s">
        <v>17</v>
      </c>
      <c r="B4" s="45" t="s">
        <v>402</v>
      </c>
      <c r="C4" s="45" t="s">
        <v>403</v>
      </c>
      <c r="D4" s="45" t="s">
        <v>44</v>
      </c>
      <c r="E4" s="45" t="s">
        <v>404</v>
      </c>
      <c r="F4" s="45" t="s">
        <v>409</v>
      </c>
      <c r="G4" s="45" t="s">
        <v>410</v>
      </c>
      <c r="H4" s="45" t="s">
        <v>411</v>
      </c>
      <c r="I4" s="71" t="s">
        <v>412</v>
      </c>
      <c r="J4" s="45" t="s">
        <v>77</v>
      </c>
      <c r="K4" s="45" t="s">
        <v>413</v>
      </c>
      <c r="L4" s="45" t="s">
        <v>414</v>
      </c>
      <c r="M4" s="45" t="s">
        <v>415</v>
      </c>
      <c r="N4" s="45" t="s">
        <v>416</v>
      </c>
      <c r="O4" s="45" t="s">
        <v>417</v>
      </c>
      <c r="P4" s="45" t="s">
        <v>418</v>
      </c>
      <c r="Q4" s="45" t="s">
        <v>419</v>
      </c>
      <c r="R4" s="45" t="s">
        <v>420</v>
      </c>
      <c r="S4" s="50" t="s">
        <v>421</v>
      </c>
      <c r="T4" s="66" t="s">
        <v>178</v>
      </c>
      <c r="U4" s="50" t="s">
        <v>422</v>
      </c>
      <c r="V4" s="45" t="s">
        <v>423</v>
      </c>
      <c r="W4" s="45" t="s">
        <v>424</v>
      </c>
      <c r="X4" s="50" t="s">
        <v>160</v>
      </c>
      <c r="Y4" s="49" t="s">
        <v>425</v>
      </c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</row>
    <row r="5" spans="1:41" x14ac:dyDescent="0.25">
      <c r="A5" s="51"/>
      <c r="B5" s="51" t="s">
        <v>426</v>
      </c>
      <c r="C5" s="51">
        <v>0</v>
      </c>
      <c r="D5" s="51" t="s">
        <v>427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 t="s">
        <v>428</v>
      </c>
      <c r="R5" s="63"/>
      <c r="S5" s="51"/>
      <c r="T5" s="51"/>
      <c r="U5" s="51"/>
      <c r="V5" s="51"/>
      <c r="W5" s="51" t="s">
        <v>428</v>
      </c>
      <c r="X5" s="51" t="str">
        <f t="shared" ref="X5" si="0">CONCATENATE(P5, CHAR(10), Q5, CHAR(10), R5)</f>
        <v xml:space="preserve">
</v>
      </c>
      <c r="Y5" s="51" t="str">
        <f t="shared" ref="Y5" si="1">IF(R5&lt;&gt;"","['" &amp; SUBSTITUTE(R5,"
","', '") &amp; "']","")</f>
        <v/>
      </c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</row>
    <row r="6" spans="1:41" x14ac:dyDescent="0.25">
      <c r="A6" s="56"/>
      <c r="B6" s="56"/>
      <c r="C6" s="56"/>
      <c r="D6" s="56"/>
      <c r="E6" s="56" t="s">
        <v>396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 t="s">
        <v>398</v>
      </c>
      <c r="R6" s="58"/>
      <c r="S6" s="56"/>
      <c r="T6" s="56"/>
      <c r="U6" s="56"/>
      <c r="V6" s="56"/>
      <c r="W6" s="56" t="s">
        <v>428</v>
      </c>
      <c r="X6" s="60" t="str">
        <f t="shared" ref="X6:X13" si="2">CONCATENATE(P6, CHAR(10), Q6, CHAR(10), R6, CHAR(10), S6)</f>
        <v xml:space="preserve">
DFT Registers
</v>
      </c>
      <c r="Y6" s="62" t="str">
        <f t="shared" ref="Y6:Y13" si="3">IF(S6&lt;&gt;"","['" &amp; SUBSTITUTE(S6,"
","', '") &amp; "']","")</f>
        <v/>
      </c>
    </row>
    <row r="7" spans="1:41" x14ac:dyDescent="0.25">
      <c r="A7" s="52"/>
      <c r="B7" s="52"/>
      <c r="C7" s="52"/>
      <c r="D7" s="52"/>
      <c r="E7" s="52"/>
      <c r="F7" s="52" t="s">
        <v>479</v>
      </c>
      <c r="G7" s="52"/>
      <c r="H7" s="52" t="s">
        <v>394</v>
      </c>
      <c r="I7" s="52" t="str">
        <f>IF(H7&lt;&gt;"","0x" &amp; DEC2HEX(HEX2DEC(RIGHT(TestChip!H$7,LEN(TestChip!H$7)-2)) + HEX2DEC(RIGHT(H7,LEN(H7)-2))),"")</f>
        <v>0xB80</v>
      </c>
      <c r="J7" s="52">
        <v>8</v>
      </c>
      <c r="K7" s="52"/>
      <c r="L7" s="52"/>
      <c r="M7" s="52"/>
      <c r="N7" s="52"/>
      <c r="O7" s="52"/>
      <c r="P7" s="52"/>
      <c r="Q7" s="52" t="s">
        <v>480</v>
      </c>
      <c r="R7" s="57"/>
      <c r="S7" s="52"/>
      <c r="T7" s="52"/>
      <c r="U7" s="52"/>
      <c r="V7" s="52"/>
      <c r="W7" s="52" t="s">
        <v>428</v>
      </c>
      <c r="X7" s="60" t="str">
        <f t="shared" si="2"/>
        <v xml:space="preserve">
Scan Control Configuration (RevA Feature)
</v>
      </c>
      <c r="Y7" s="62" t="str">
        <f t="shared" si="3"/>
        <v/>
      </c>
    </row>
    <row r="8" spans="1:41" x14ac:dyDescent="0.25">
      <c r="A8" s="59"/>
      <c r="B8" s="59"/>
      <c r="C8" s="59"/>
      <c r="D8" s="59"/>
      <c r="E8" s="59"/>
      <c r="F8" s="59"/>
      <c r="G8" s="59"/>
      <c r="H8" s="59"/>
      <c r="I8" s="52" t="str">
        <f>IF(H8&lt;&gt;"","0x" &amp; DEC2HEX(HEX2DEC(RIGHT(TestChip!H$7,LEN(TestChip!H$7)-2)) + HEX2DEC(RIGHT(H8,LEN(H8)-2))),"")</f>
        <v/>
      </c>
      <c r="J8" s="59"/>
      <c r="K8" s="59" t="s">
        <v>481</v>
      </c>
      <c r="L8" s="59" t="s">
        <v>471</v>
      </c>
      <c r="M8" s="59" t="s">
        <v>447</v>
      </c>
      <c r="N8" s="59" t="s">
        <v>433</v>
      </c>
      <c r="O8" s="59" t="s">
        <v>70</v>
      </c>
      <c r="P8" s="59" t="s">
        <v>428</v>
      </c>
      <c r="Q8" s="59" t="s">
        <v>482</v>
      </c>
      <c r="R8" s="54"/>
      <c r="S8" s="59"/>
      <c r="T8" s="59"/>
      <c r="U8" s="59"/>
      <c r="V8" s="59" t="s">
        <v>428</v>
      </c>
      <c r="W8" s="59" t="s">
        <v>428</v>
      </c>
      <c r="X8" s="60" t="str">
        <f t="shared" si="2"/>
        <v xml:space="preserve"> 
Scan control enable.
</v>
      </c>
      <c r="Y8" s="62" t="str">
        <f t="shared" si="3"/>
        <v/>
      </c>
    </row>
    <row r="9" spans="1:41" x14ac:dyDescent="0.25">
      <c r="A9" s="52"/>
      <c r="B9" s="52"/>
      <c r="C9" s="52"/>
      <c r="D9" s="52"/>
      <c r="E9" s="52"/>
      <c r="F9" s="52" t="s">
        <v>483</v>
      </c>
      <c r="G9" s="52"/>
      <c r="H9" s="52" t="s">
        <v>470</v>
      </c>
      <c r="I9" s="52" t="str">
        <f>IF(H9&lt;&gt;"","0x" &amp; DEC2HEX(HEX2DEC(RIGHT(TestChip!H$7,LEN(TestChip!H$7)-2)) + HEX2DEC(RIGHT(H9,LEN(H9)-2))),"")</f>
        <v>0xB81</v>
      </c>
      <c r="J9" s="52">
        <v>8</v>
      </c>
      <c r="K9" s="52"/>
      <c r="L9" s="52"/>
      <c r="M9" s="52"/>
      <c r="N9" s="52"/>
      <c r="O9" s="52"/>
      <c r="P9" s="52"/>
      <c r="Q9" s="52" t="s">
        <v>484</v>
      </c>
      <c r="R9" s="57"/>
      <c r="S9" s="52"/>
      <c r="T9" s="52"/>
      <c r="U9" s="52"/>
      <c r="V9" s="52"/>
      <c r="W9" s="52" t="s">
        <v>428</v>
      </c>
      <c r="X9" s="60" t="str">
        <f t="shared" si="2"/>
        <v xml:space="preserve">
Scan Control 1  (RevA Feature)
</v>
      </c>
      <c r="Y9" s="62" t="str">
        <f t="shared" si="3"/>
        <v/>
      </c>
    </row>
    <row r="10" spans="1:41" x14ac:dyDescent="0.25">
      <c r="A10" s="59"/>
      <c r="B10" s="59"/>
      <c r="C10" s="59"/>
      <c r="D10" s="59"/>
      <c r="E10" s="59"/>
      <c r="F10" s="59"/>
      <c r="G10" s="59"/>
      <c r="H10" s="59"/>
      <c r="I10" s="52" t="str">
        <f>IF(H10&lt;&gt;"","0x" &amp; DEC2HEX(HEX2DEC(RIGHT(TestChip!H$7,LEN(TestChip!H$7)-2)) + HEX2DEC(RIGHT(H10,LEN(H10)-2))),"")</f>
        <v/>
      </c>
      <c r="J10" s="59"/>
      <c r="K10" s="59" t="s">
        <v>485</v>
      </c>
      <c r="L10" s="59" t="s">
        <v>471</v>
      </c>
      <c r="M10" s="59" t="s">
        <v>447</v>
      </c>
      <c r="N10" s="59" t="s">
        <v>433</v>
      </c>
      <c r="O10" s="59" t="s">
        <v>70</v>
      </c>
      <c r="P10" s="59"/>
      <c r="Q10" s="59" t="s">
        <v>486</v>
      </c>
      <c r="R10" s="54"/>
      <c r="S10" s="59"/>
      <c r="T10" s="59"/>
      <c r="U10" s="59"/>
      <c r="V10" s="59" t="s">
        <v>428</v>
      </c>
      <c r="W10" s="59" t="s">
        <v>428</v>
      </c>
      <c r="X10" s="60" t="str">
        <f t="shared" si="2"/>
        <v xml:space="preserve">
Scan control.
</v>
      </c>
      <c r="Y10" s="62" t="str">
        <f t="shared" si="3"/>
        <v/>
      </c>
    </row>
    <row r="11" spans="1:41" x14ac:dyDescent="0.25">
      <c r="A11" s="52"/>
      <c r="B11" s="52"/>
      <c r="C11" s="52"/>
      <c r="D11" s="52"/>
      <c r="E11" s="52"/>
      <c r="F11" s="52" t="s">
        <v>487</v>
      </c>
      <c r="G11" s="52"/>
      <c r="H11" s="52" t="s">
        <v>443</v>
      </c>
      <c r="I11" s="52" t="str">
        <f>IF(H11&lt;&gt;"","0x" &amp; DEC2HEX(HEX2DEC(RIGHT(TestChip!H$7,LEN(TestChip!H$7)-2)) + HEX2DEC(RIGHT(H11,LEN(H11)-2))),"")</f>
        <v>0xB82</v>
      </c>
      <c r="J11" s="52">
        <v>16</v>
      </c>
      <c r="K11" s="52"/>
      <c r="L11" s="52"/>
      <c r="M11" s="52"/>
      <c r="N11" s="52"/>
      <c r="O11" s="52"/>
      <c r="P11" s="52"/>
      <c r="Q11" s="52" t="s">
        <v>488</v>
      </c>
      <c r="R11" s="57"/>
      <c r="S11" s="52"/>
      <c r="T11" s="52"/>
      <c r="U11" s="52"/>
      <c r="V11" s="52"/>
      <c r="W11" s="52" t="s">
        <v>428</v>
      </c>
      <c r="X11" s="60" t="str">
        <f t="shared" si="2"/>
        <v xml:space="preserve">
Scan Control 2 (RevA Feature)
</v>
      </c>
      <c r="Y11" s="62" t="str">
        <f t="shared" si="3"/>
        <v/>
      </c>
    </row>
    <row r="12" spans="1:41" x14ac:dyDescent="0.25">
      <c r="A12" s="59"/>
      <c r="B12" s="59"/>
      <c r="C12" s="59"/>
      <c r="D12" s="59"/>
      <c r="E12" s="59"/>
      <c r="F12" s="59"/>
      <c r="G12" s="59"/>
      <c r="H12" s="59"/>
      <c r="I12" s="52" t="str">
        <f>IF(H12&lt;&gt;"","0x" &amp; DEC2HEX(HEX2DEC(RIGHT(TestChip!H$7,LEN(TestChip!H$7)-2)) + HEX2DEC(RIGHT(H12,LEN(H12)-2))),"")</f>
        <v/>
      </c>
      <c r="J12" s="59"/>
      <c r="K12" s="59" t="s">
        <v>489</v>
      </c>
      <c r="L12" s="59" t="s">
        <v>446</v>
      </c>
      <c r="M12" s="59" t="s">
        <v>447</v>
      </c>
      <c r="N12" s="59" t="s">
        <v>433</v>
      </c>
      <c r="O12" s="59" t="s">
        <v>70</v>
      </c>
      <c r="P12" s="59"/>
      <c r="Q12" s="59" t="s">
        <v>490</v>
      </c>
      <c r="R12" s="54"/>
      <c r="S12" s="59"/>
      <c r="T12" s="59"/>
      <c r="U12" s="59"/>
      <c r="V12" s="59" t="s">
        <v>428</v>
      </c>
      <c r="W12" s="59" t="s">
        <v>428</v>
      </c>
      <c r="X12" s="60" t="str">
        <f t="shared" si="2"/>
        <v xml:space="preserve">
Scan control 2.
</v>
      </c>
      <c r="Y12" s="62" t="str">
        <f t="shared" si="3"/>
        <v/>
      </c>
    </row>
    <row r="13" spans="1:41" x14ac:dyDescent="0.25">
      <c r="A13" s="56"/>
      <c r="B13" s="56"/>
      <c r="C13" s="56"/>
      <c r="D13" s="56"/>
      <c r="E13" s="56" t="s">
        <v>140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8"/>
      <c r="S13" s="56"/>
      <c r="T13" s="56"/>
      <c r="U13" s="56"/>
      <c r="V13" s="56"/>
      <c r="W13" s="56" t="s">
        <v>428</v>
      </c>
      <c r="X13" s="60" t="str">
        <f t="shared" si="2"/>
        <v xml:space="preserve">
</v>
      </c>
      <c r="Y13" s="62" t="str">
        <f t="shared" si="3"/>
        <v/>
      </c>
    </row>
  </sheetData>
  <conditionalFormatting sqref="G5">
    <cfRule type="expression" dxfId="9" priority="16">
      <formula>$A5&lt;&gt;""</formula>
    </cfRule>
    <cfRule type="expression" dxfId="8" priority="17">
      <formula>$B5&lt;&gt;""</formula>
    </cfRule>
    <cfRule type="expression" dxfId="7" priority="18">
      <formula>#REF!&lt;&gt;""</formula>
    </cfRule>
    <cfRule type="expression" dxfId="6" priority="19">
      <formula>#REF!&lt;&gt;""</formula>
    </cfRule>
    <cfRule type="expression" dxfId="5" priority="20">
      <formula>$I5&lt;&gt;""</formula>
    </cfRule>
  </conditionalFormatting>
  <conditionalFormatting sqref="A5:F5 H5:Y5 A6:W13">
    <cfRule type="expression" dxfId="4" priority="6779">
      <formula>$A5&lt;&gt;""</formula>
    </cfRule>
    <cfRule type="expression" dxfId="3" priority="6780">
      <formula>$B5&lt;&gt;""</formula>
    </cfRule>
    <cfRule type="expression" dxfId="2" priority="6781">
      <formula>$E5&lt;&gt;""</formula>
    </cfRule>
    <cfRule type="expression" dxfId="1" priority="6782">
      <formula>$F5&lt;&gt;""</formula>
    </cfRule>
    <cfRule type="expression" dxfId="0" priority="6783">
      <formula>$K5&lt;&gt;""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F207"/>
  <sheetViews>
    <sheetView topLeftCell="A31" workbookViewId="0">
      <selection activeCell="D72" sqref="D72"/>
    </sheetView>
  </sheetViews>
  <sheetFormatPr defaultRowHeight="15" x14ac:dyDescent="0.25"/>
  <cols>
    <col min="1" max="1" width="18.5703125" customWidth="1" collapsed="1"/>
    <col min="2" max="2" width="35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1" t="s">
        <v>0</v>
      </c>
      <c r="C2" s="2" t="s">
        <v>1</v>
      </c>
      <c r="D2" s="3" t="s">
        <v>2</v>
      </c>
      <c r="E2" s="3" t="s">
        <v>3</v>
      </c>
      <c r="F2" s="4" t="s">
        <v>4</v>
      </c>
    </row>
    <row r="3" spans="1:6" x14ac:dyDescent="0.25">
      <c r="B3" s="5"/>
      <c r="C3" s="6"/>
      <c r="D3" s="6"/>
      <c r="E3" s="6"/>
      <c r="F3" s="7"/>
    </row>
    <row r="4" spans="1:6" x14ac:dyDescent="0.25">
      <c r="B4" s="8"/>
      <c r="C4" s="9"/>
      <c r="D4" s="9"/>
      <c r="E4" s="9"/>
      <c r="F4" s="10"/>
    </row>
    <row r="5" spans="1:6" x14ac:dyDescent="0.25">
      <c r="B5" s="11" t="s">
        <v>5</v>
      </c>
      <c r="C5" s="12" t="s">
        <v>6</v>
      </c>
      <c r="D5" s="81"/>
      <c r="E5" s="83"/>
      <c r="F5" s="13" t="s">
        <v>7</v>
      </c>
    </row>
    <row r="6" spans="1:6" x14ac:dyDescent="0.25">
      <c r="B6" s="11" t="s">
        <v>8</v>
      </c>
      <c r="C6" s="12" t="s">
        <v>9</v>
      </c>
      <c r="D6" s="81"/>
      <c r="E6" s="83"/>
      <c r="F6" s="13" t="s">
        <v>10</v>
      </c>
    </row>
    <row r="7" spans="1:6" x14ac:dyDescent="0.25">
      <c r="B7" s="11" t="s">
        <v>11</v>
      </c>
      <c r="C7" s="12" t="s">
        <v>12</v>
      </c>
      <c r="D7" s="81"/>
      <c r="E7" s="83"/>
      <c r="F7" s="13" t="s">
        <v>13</v>
      </c>
    </row>
    <row r="8" spans="1:6" x14ac:dyDescent="0.25">
      <c r="A8" s="8"/>
      <c r="B8" s="11" t="s">
        <v>14</v>
      </c>
      <c r="C8" s="14" t="s">
        <v>15</v>
      </c>
      <c r="D8" s="81"/>
      <c r="E8" s="83"/>
      <c r="F8" s="13" t="s">
        <v>16</v>
      </c>
    </row>
    <row r="9" spans="1:6" x14ac:dyDescent="0.25">
      <c r="A9" s="8"/>
      <c r="B9" s="11" t="s">
        <v>17</v>
      </c>
      <c r="C9" s="14" t="s">
        <v>18</v>
      </c>
      <c r="D9" s="81"/>
      <c r="E9" s="83"/>
      <c r="F9" s="13" t="s">
        <v>19</v>
      </c>
    </row>
    <row r="10" spans="1:6" x14ac:dyDescent="0.25">
      <c r="A10" s="8"/>
      <c r="B10" s="11" t="s">
        <v>20</v>
      </c>
      <c r="C10" s="14" t="s">
        <v>21</v>
      </c>
      <c r="D10" s="81"/>
      <c r="E10" s="83"/>
      <c r="F10" s="13" t="s">
        <v>22</v>
      </c>
    </row>
    <row r="11" spans="1:6" x14ac:dyDescent="0.25">
      <c r="A11" s="8"/>
      <c r="B11" s="11" t="s">
        <v>23</v>
      </c>
      <c r="C11" s="14" t="s">
        <v>24</v>
      </c>
      <c r="D11" s="81"/>
      <c r="E11" s="83"/>
      <c r="F11" s="13" t="s">
        <v>25</v>
      </c>
    </row>
    <row r="12" spans="1:6" x14ac:dyDescent="0.25">
      <c r="A12" s="8"/>
      <c r="B12" s="11" t="s">
        <v>26</v>
      </c>
      <c r="C12" s="12" t="s">
        <v>27</v>
      </c>
      <c r="D12" s="81"/>
      <c r="E12" s="83"/>
      <c r="F12" s="13" t="s">
        <v>28</v>
      </c>
    </row>
    <row r="13" spans="1:6" ht="15" customHeight="1" x14ac:dyDescent="0.25">
      <c r="B13" s="15" t="s">
        <v>29</v>
      </c>
      <c r="C13" s="12" t="s">
        <v>30</v>
      </c>
      <c r="D13" s="81"/>
      <c r="E13" s="83"/>
      <c r="F13" s="13" t="s">
        <v>31</v>
      </c>
    </row>
    <row r="14" spans="1:6" x14ac:dyDescent="0.25">
      <c r="B14" s="11" t="s">
        <v>32</v>
      </c>
      <c r="C14" s="12" t="s">
        <v>33</v>
      </c>
      <c r="D14" s="81"/>
      <c r="E14" s="83"/>
      <c r="F14" s="13" t="s">
        <v>34</v>
      </c>
    </row>
    <row r="15" spans="1:6" x14ac:dyDescent="0.25">
      <c r="B15" s="16" t="s">
        <v>35</v>
      </c>
      <c r="C15" s="12" t="s">
        <v>36</v>
      </c>
      <c r="D15" s="81"/>
      <c r="E15" s="83"/>
      <c r="F15" s="13" t="s">
        <v>37</v>
      </c>
    </row>
    <row r="16" spans="1:6" x14ac:dyDescent="0.25">
      <c r="B16" s="16" t="s">
        <v>38</v>
      </c>
      <c r="C16" s="12" t="s">
        <v>39</v>
      </c>
      <c r="D16" s="81"/>
      <c r="E16" s="83"/>
      <c r="F16" s="13" t="s">
        <v>40</v>
      </c>
    </row>
    <row r="17" spans="1:6" x14ac:dyDescent="0.25">
      <c r="A17" s="17"/>
      <c r="B17" s="11" t="s">
        <v>41</v>
      </c>
      <c r="C17" s="12" t="s">
        <v>42</v>
      </c>
      <c r="D17" s="81"/>
      <c r="E17" s="83"/>
      <c r="F17" s="13" t="s">
        <v>43</v>
      </c>
    </row>
    <row r="18" spans="1:6" x14ac:dyDescent="0.25">
      <c r="A18" s="18"/>
      <c r="B18" s="11" t="s">
        <v>44</v>
      </c>
      <c r="C18" s="12" t="s">
        <v>45</v>
      </c>
      <c r="D18" s="81"/>
      <c r="E18" s="83"/>
      <c r="F18" s="13" t="s">
        <v>46</v>
      </c>
    </row>
    <row r="19" spans="1:6" x14ac:dyDescent="0.25">
      <c r="A19" s="18"/>
      <c r="B19" s="11" t="s">
        <v>47</v>
      </c>
      <c r="C19" s="12" t="s">
        <v>48</v>
      </c>
      <c r="D19" s="81"/>
      <c r="E19" s="83"/>
      <c r="F19" s="13"/>
    </row>
    <row r="20" spans="1:6" x14ac:dyDescent="0.25">
      <c r="A20" s="18"/>
      <c r="B20" s="11" t="s">
        <v>49</v>
      </c>
      <c r="C20" s="12" t="s">
        <v>50</v>
      </c>
      <c r="D20" s="81"/>
      <c r="E20" s="83"/>
      <c r="F20" s="13"/>
    </row>
    <row r="21" spans="1:6" x14ac:dyDescent="0.25">
      <c r="B21" s="11" t="s">
        <v>51</v>
      </c>
      <c r="C21" s="12" t="s">
        <v>52</v>
      </c>
      <c r="D21" s="81"/>
      <c r="E21" s="83"/>
    </row>
    <row r="22" spans="1:6" x14ac:dyDescent="0.25">
      <c r="B22" s="11" t="s">
        <v>53</v>
      </c>
      <c r="C22" s="12" t="s">
        <v>54</v>
      </c>
      <c r="D22" s="81"/>
      <c r="E22" s="83"/>
      <c r="F22" t="s">
        <v>55</v>
      </c>
    </row>
    <row r="23" spans="1:6" x14ac:dyDescent="0.25">
      <c r="B23" s="19"/>
      <c r="C23" s="12"/>
      <c r="D23" s="81"/>
      <c r="E23" s="83"/>
    </row>
    <row r="24" spans="1:6" x14ac:dyDescent="0.25">
      <c r="B24" s="15" t="s">
        <v>56</v>
      </c>
      <c r="C24" s="12" t="s">
        <v>57</v>
      </c>
      <c r="D24" s="81"/>
      <c r="E24" s="83"/>
      <c r="F24" s="13" t="s">
        <v>58</v>
      </c>
    </row>
    <row r="25" spans="1:6" x14ac:dyDescent="0.25">
      <c r="A25" s="8"/>
      <c r="B25" s="20" t="s">
        <v>59</v>
      </c>
      <c r="C25" s="12" t="s">
        <v>60</v>
      </c>
      <c r="D25" s="81"/>
      <c r="E25" s="83"/>
      <c r="F25" s="13" t="s">
        <v>61</v>
      </c>
    </row>
    <row r="26" spans="1:6" x14ac:dyDescent="0.25">
      <c r="B26" s="15" t="s">
        <v>62</v>
      </c>
      <c r="C26" s="12" t="s">
        <v>63</v>
      </c>
      <c r="D26" s="81"/>
      <c r="E26" s="83"/>
      <c r="F26" s="13" t="s">
        <v>64</v>
      </c>
    </row>
    <row r="27" spans="1:6" x14ac:dyDescent="0.25">
      <c r="A27" s="8"/>
      <c r="B27" s="21" t="s">
        <v>65</v>
      </c>
      <c r="C27" s="12" t="s">
        <v>66</v>
      </c>
      <c r="D27" s="82"/>
      <c r="E27" s="83"/>
      <c r="F27" s="13" t="s">
        <v>67</v>
      </c>
    </row>
    <row r="28" spans="1:6" x14ac:dyDescent="0.25">
      <c r="B28" s="21" t="s">
        <v>68</v>
      </c>
      <c r="C28" s="12" t="s">
        <v>69</v>
      </c>
      <c r="D28" s="22" t="s">
        <v>70</v>
      </c>
      <c r="E28" s="83"/>
      <c r="F28" s="13" t="s">
        <v>71</v>
      </c>
    </row>
    <row r="29" spans="1:6" x14ac:dyDescent="0.25">
      <c r="A29" s="8"/>
      <c r="B29" s="21" t="s">
        <v>72</v>
      </c>
      <c r="C29" s="12" t="s">
        <v>73</v>
      </c>
      <c r="D29" s="84"/>
      <c r="E29" s="83"/>
      <c r="F29" s="13"/>
    </row>
    <row r="30" spans="1:6" x14ac:dyDescent="0.25">
      <c r="A30" s="18"/>
      <c r="B30" s="15" t="s">
        <v>74</v>
      </c>
      <c r="C30" s="12" t="s">
        <v>75</v>
      </c>
      <c r="D30" s="85"/>
      <c r="E30" s="83"/>
      <c r="F30" s="13" t="s">
        <v>76</v>
      </c>
    </row>
    <row r="31" spans="1:6" x14ac:dyDescent="0.25">
      <c r="A31" s="18"/>
      <c r="B31" s="15" t="s">
        <v>77</v>
      </c>
      <c r="C31" s="12" t="s">
        <v>78</v>
      </c>
      <c r="D31" s="85"/>
      <c r="E31" s="83"/>
      <c r="F31" s="13"/>
    </row>
    <row r="32" spans="1:6" x14ac:dyDescent="0.25">
      <c r="A32" s="18"/>
      <c r="B32" s="11" t="s">
        <v>79</v>
      </c>
      <c r="C32" s="12" t="s">
        <v>80</v>
      </c>
      <c r="D32" s="85"/>
      <c r="E32" s="83"/>
      <c r="F32" s="13" t="s">
        <v>81</v>
      </c>
    </row>
    <row r="33" spans="1:6" x14ac:dyDescent="0.25">
      <c r="A33" s="18"/>
      <c r="B33" s="11" t="s">
        <v>82</v>
      </c>
      <c r="C33" s="12" t="s">
        <v>83</v>
      </c>
      <c r="D33" s="85"/>
      <c r="E33" s="83"/>
      <c r="F33" s="13"/>
    </row>
    <row r="34" spans="1:6" x14ac:dyDescent="0.25">
      <c r="A34" s="18"/>
      <c r="B34" s="11" t="s">
        <v>84</v>
      </c>
      <c r="C34" s="12" t="s">
        <v>85</v>
      </c>
      <c r="D34" s="85"/>
      <c r="E34" s="83"/>
      <c r="F34" s="13"/>
    </row>
    <row r="35" spans="1:6" x14ac:dyDescent="0.25">
      <c r="A35" s="18"/>
      <c r="B35" s="11" t="s">
        <v>86</v>
      </c>
      <c r="C35" s="12" t="s">
        <v>87</v>
      </c>
      <c r="D35" s="85"/>
      <c r="E35" s="83"/>
      <c r="F35" s="13"/>
    </row>
    <row r="36" spans="1:6" x14ac:dyDescent="0.25">
      <c r="A36" s="18"/>
      <c r="B36" s="21" t="s">
        <v>88</v>
      </c>
      <c r="C36" s="12" t="s">
        <v>89</v>
      </c>
      <c r="D36" s="85"/>
      <c r="E36" s="83"/>
      <c r="F36" s="13"/>
    </row>
    <row r="37" spans="1:6" x14ac:dyDescent="0.25">
      <c r="B37" s="21" t="s">
        <v>90</v>
      </c>
      <c r="C37" s="12" t="s">
        <v>91</v>
      </c>
      <c r="D37" s="85"/>
      <c r="E37" s="83"/>
      <c r="F37" s="13"/>
    </row>
    <row r="38" spans="1:6" x14ac:dyDescent="0.25">
      <c r="B38" s="21"/>
      <c r="C38" s="12"/>
      <c r="D38" s="85"/>
      <c r="E38" s="83"/>
      <c r="F38" s="13"/>
    </row>
    <row r="39" spans="1:6" x14ac:dyDescent="0.25">
      <c r="B39" s="15" t="s">
        <v>92</v>
      </c>
      <c r="C39" s="12" t="s">
        <v>93</v>
      </c>
      <c r="D39" s="85"/>
      <c r="E39" s="83"/>
      <c r="F39" s="13" t="s">
        <v>94</v>
      </c>
    </row>
    <row r="40" spans="1:6" x14ac:dyDescent="0.25">
      <c r="B40" s="15" t="s">
        <v>95</v>
      </c>
      <c r="C40" s="12" t="s">
        <v>96</v>
      </c>
      <c r="D40" s="86"/>
      <c r="E40" s="83"/>
      <c r="F40" s="13" t="s">
        <v>97</v>
      </c>
    </row>
    <row r="41" spans="1:6" x14ac:dyDescent="0.25">
      <c r="A41" s="18"/>
      <c r="B41" s="15" t="s">
        <v>98</v>
      </c>
      <c r="C41" s="12" t="s">
        <v>99</v>
      </c>
      <c r="D41" s="23" t="s">
        <v>100</v>
      </c>
      <c r="E41" s="83"/>
      <c r="F41" s="13" t="s">
        <v>101</v>
      </c>
    </row>
    <row r="42" spans="1:6" x14ac:dyDescent="0.25">
      <c r="B42" s="24" t="s">
        <v>102</v>
      </c>
      <c r="C42" s="12" t="s">
        <v>103</v>
      </c>
      <c r="D42" s="22" t="s">
        <v>70</v>
      </c>
      <c r="E42" s="83"/>
      <c r="F42" s="13" t="s">
        <v>104</v>
      </c>
    </row>
    <row r="43" spans="1:6" x14ac:dyDescent="0.25">
      <c r="A43" s="18"/>
      <c r="B43" s="15" t="s">
        <v>105</v>
      </c>
      <c r="C43" s="12" t="s">
        <v>106</v>
      </c>
      <c r="D43" s="23" t="s">
        <v>107</v>
      </c>
      <c r="E43" s="83"/>
      <c r="F43" s="13" t="s">
        <v>108</v>
      </c>
    </row>
    <row r="44" spans="1:6" x14ac:dyDescent="0.25">
      <c r="B44" s="15" t="s">
        <v>109</v>
      </c>
      <c r="C44" s="25" t="s">
        <v>110</v>
      </c>
      <c r="D44" s="87"/>
      <c r="E44" s="83"/>
      <c r="F44" s="13" t="s">
        <v>111</v>
      </c>
    </row>
    <row r="45" spans="1:6" x14ac:dyDescent="0.25">
      <c r="B45" s="15" t="s">
        <v>112</v>
      </c>
      <c r="C45" s="25" t="s">
        <v>113</v>
      </c>
      <c r="D45" s="88"/>
      <c r="E45" s="83"/>
      <c r="F45" s="13" t="s">
        <v>114</v>
      </c>
    </row>
    <row r="46" spans="1:6" x14ac:dyDescent="0.25">
      <c r="B46" s="15" t="s">
        <v>115</v>
      </c>
      <c r="C46" s="25" t="s">
        <v>116</v>
      </c>
      <c r="D46" s="88"/>
      <c r="E46" s="83"/>
      <c r="F46" s="13"/>
    </row>
    <row r="47" spans="1:6" x14ac:dyDescent="0.25">
      <c r="B47" s="15"/>
      <c r="C47" s="25"/>
      <c r="D47" s="88"/>
      <c r="E47" s="83"/>
      <c r="F47" s="13"/>
    </row>
    <row r="48" spans="1:6" x14ac:dyDescent="0.25">
      <c r="B48" s="11" t="s">
        <v>117</v>
      </c>
      <c r="C48" s="25" t="s">
        <v>118</v>
      </c>
      <c r="D48" s="88"/>
      <c r="E48" s="83"/>
      <c r="F48" s="13" t="s">
        <v>119</v>
      </c>
    </row>
    <row r="49" spans="1:6" x14ac:dyDescent="0.25">
      <c r="B49" s="11" t="s">
        <v>120</v>
      </c>
      <c r="C49" s="25" t="s">
        <v>121</v>
      </c>
      <c r="D49" s="88"/>
      <c r="E49" s="83"/>
    </row>
    <row r="50" spans="1:6" x14ac:dyDescent="0.25">
      <c r="B50" s="19"/>
      <c r="C50" s="25"/>
      <c r="D50" s="88"/>
      <c r="E50" s="83"/>
    </row>
    <row r="51" spans="1:6" x14ac:dyDescent="0.25">
      <c r="B51" s="15" t="s">
        <v>122</v>
      </c>
      <c r="C51" s="25" t="s">
        <v>123</v>
      </c>
      <c r="D51" s="88"/>
      <c r="E51" s="83"/>
      <c r="F51" s="13" t="s">
        <v>124</v>
      </c>
    </row>
    <row r="52" spans="1:6" x14ac:dyDescent="0.25">
      <c r="B52" s="15" t="s">
        <v>125</v>
      </c>
      <c r="C52" s="25" t="s">
        <v>126</v>
      </c>
      <c r="D52" s="88"/>
      <c r="E52" s="83"/>
      <c r="F52" s="13" t="s">
        <v>127</v>
      </c>
    </row>
    <row r="53" spans="1:6" x14ac:dyDescent="0.25">
      <c r="B53" s="15" t="s">
        <v>128</v>
      </c>
      <c r="C53" s="25" t="s">
        <v>129</v>
      </c>
      <c r="D53" s="88"/>
      <c r="E53" s="83"/>
      <c r="F53" s="13" t="s">
        <v>130</v>
      </c>
    </row>
    <row r="54" spans="1:6" x14ac:dyDescent="0.25">
      <c r="B54" s="15" t="s">
        <v>131</v>
      </c>
      <c r="C54" s="25" t="s">
        <v>132</v>
      </c>
      <c r="D54" s="88"/>
      <c r="E54" s="83"/>
      <c r="F54" s="13" t="s">
        <v>133</v>
      </c>
    </row>
    <row r="55" spans="1:6" x14ac:dyDescent="0.25">
      <c r="B55" s="15" t="s">
        <v>134</v>
      </c>
      <c r="C55" s="25" t="s">
        <v>135</v>
      </c>
      <c r="D55" s="88"/>
      <c r="E55" s="83"/>
      <c r="F55" s="13" t="s">
        <v>136</v>
      </c>
    </row>
    <row r="56" spans="1:6" x14ac:dyDescent="0.25">
      <c r="B56" s="15" t="s">
        <v>137</v>
      </c>
      <c r="C56" s="25" t="s">
        <v>138</v>
      </c>
      <c r="D56" s="88"/>
      <c r="E56" s="83"/>
      <c r="F56" s="13" t="s">
        <v>139</v>
      </c>
    </row>
    <row r="57" spans="1:6" x14ac:dyDescent="0.25">
      <c r="B57" s="15" t="s">
        <v>140</v>
      </c>
      <c r="C57" s="25" t="s">
        <v>141</v>
      </c>
      <c r="D57" s="88"/>
      <c r="E57" s="83"/>
      <c r="F57" s="13" t="s">
        <v>142</v>
      </c>
    </row>
    <row r="58" spans="1:6" x14ac:dyDescent="0.25">
      <c r="B58" s="15"/>
      <c r="C58" s="25"/>
      <c r="D58" s="88"/>
      <c r="E58" s="83"/>
      <c r="F58" s="13"/>
    </row>
    <row r="59" spans="1:6" x14ac:dyDescent="0.25">
      <c r="A59" s="26"/>
      <c r="B59" s="15" t="s">
        <v>143</v>
      </c>
      <c r="C59" s="25" t="s">
        <v>144</v>
      </c>
      <c r="D59" s="88"/>
      <c r="E59" s="83"/>
      <c r="F59" s="13" t="s">
        <v>145</v>
      </c>
    </row>
    <row r="60" spans="1:6" x14ac:dyDescent="0.25">
      <c r="A60" s="18"/>
      <c r="B60" s="15" t="s">
        <v>146</v>
      </c>
      <c r="C60" s="25" t="s">
        <v>147</v>
      </c>
      <c r="D60" s="88"/>
      <c r="E60" s="83"/>
      <c r="F60" s="13" t="s">
        <v>148</v>
      </c>
    </row>
    <row r="61" spans="1:6" x14ac:dyDescent="0.25">
      <c r="A61" s="18"/>
      <c r="B61" s="15" t="s">
        <v>149</v>
      </c>
      <c r="C61" s="25" t="s">
        <v>150</v>
      </c>
      <c r="D61" s="88"/>
      <c r="E61" s="83"/>
      <c r="F61" s="13" t="s">
        <v>151</v>
      </c>
    </row>
    <row r="62" spans="1:6" x14ac:dyDescent="0.25">
      <c r="A62" s="18"/>
      <c r="B62" s="15" t="s">
        <v>152</v>
      </c>
      <c r="C62" s="25" t="s">
        <v>153</v>
      </c>
      <c r="D62" s="88"/>
      <c r="E62" s="83"/>
      <c r="F62" s="13" t="s">
        <v>154</v>
      </c>
    </row>
    <row r="63" spans="1:6" x14ac:dyDescent="0.25">
      <c r="A63" s="18"/>
      <c r="B63" s="15" t="s">
        <v>155</v>
      </c>
      <c r="C63" s="25" t="s">
        <v>156</v>
      </c>
      <c r="D63" s="88"/>
      <c r="E63" s="83"/>
      <c r="F63" s="13" t="s">
        <v>154</v>
      </c>
    </row>
    <row r="64" spans="1:6" ht="15" customHeight="1" x14ac:dyDescent="0.25">
      <c r="B64" s="15" t="s">
        <v>157</v>
      </c>
      <c r="C64" s="25" t="s">
        <v>158</v>
      </c>
      <c r="D64" s="88"/>
      <c r="E64" s="83"/>
      <c r="F64" s="13" t="s">
        <v>159</v>
      </c>
    </row>
    <row r="65" spans="1:6" x14ac:dyDescent="0.25">
      <c r="B65" s="15" t="s">
        <v>160</v>
      </c>
      <c r="C65" s="25" t="s">
        <v>161</v>
      </c>
      <c r="D65" s="88"/>
      <c r="E65" s="83"/>
      <c r="F65" s="13" t="s">
        <v>162</v>
      </c>
    </row>
    <row r="66" spans="1:6" x14ac:dyDescent="0.25">
      <c r="B66" s="15" t="s">
        <v>163</v>
      </c>
      <c r="C66" s="25" t="s">
        <v>164</v>
      </c>
      <c r="D66" s="88"/>
      <c r="E66" s="83"/>
      <c r="F66" s="13" t="s">
        <v>165</v>
      </c>
    </row>
    <row r="67" spans="1:6" x14ac:dyDescent="0.25">
      <c r="B67" s="15" t="s">
        <v>166</v>
      </c>
      <c r="C67" s="25" t="s">
        <v>167</v>
      </c>
      <c r="D67" s="88"/>
      <c r="E67" s="83"/>
      <c r="F67" s="13" t="s">
        <v>168</v>
      </c>
    </row>
    <row r="68" spans="1:6" x14ac:dyDescent="0.25">
      <c r="B68" s="15" t="s">
        <v>169</v>
      </c>
      <c r="C68" s="25" t="s">
        <v>170</v>
      </c>
      <c r="D68" s="88"/>
      <c r="E68" s="83"/>
      <c r="F68" s="13" t="s">
        <v>171</v>
      </c>
    </row>
    <row r="69" spans="1:6" x14ac:dyDescent="0.25">
      <c r="B69" s="15" t="s">
        <v>172</v>
      </c>
      <c r="C69" s="25" t="s">
        <v>173</v>
      </c>
      <c r="D69" s="88"/>
      <c r="E69" s="83"/>
      <c r="F69" s="13" t="s">
        <v>174</v>
      </c>
    </row>
    <row r="70" spans="1:6" x14ac:dyDescent="0.25">
      <c r="B70" s="15" t="s">
        <v>175</v>
      </c>
      <c r="C70" s="25" t="s">
        <v>176</v>
      </c>
      <c r="D70" s="61"/>
      <c r="E70" s="27"/>
      <c r="F70" s="13" t="s">
        <v>177</v>
      </c>
    </row>
    <row r="71" spans="1:6" x14ac:dyDescent="0.25">
      <c r="B71" s="15" t="s">
        <v>178</v>
      </c>
      <c r="C71" s="25" t="s">
        <v>179</v>
      </c>
      <c r="D71" s="23" t="s">
        <v>495</v>
      </c>
      <c r="E71" s="27"/>
      <c r="F71" s="13"/>
    </row>
    <row r="72" spans="1:6" x14ac:dyDescent="0.25">
      <c r="B72" s="15" t="s">
        <v>180</v>
      </c>
      <c r="C72" s="25" t="s">
        <v>181</v>
      </c>
      <c r="D72" s="28"/>
      <c r="E72" s="29"/>
      <c r="F72" s="13" t="s">
        <v>182</v>
      </c>
    </row>
    <row r="73" spans="1:6" x14ac:dyDescent="0.25">
      <c r="B73" s="30"/>
      <c r="C73" s="31"/>
      <c r="D73" s="32"/>
      <c r="E73" s="33"/>
      <c r="F73" s="13"/>
    </row>
    <row r="74" spans="1:6" x14ac:dyDescent="0.25">
      <c r="B74" s="15" t="s">
        <v>183</v>
      </c>
      <c r="C74" s="25" t="s">
        <v>184</v>
      </c>
      <c r="D74" s="32"/>
      <c r="E74" s="33"/>
    </row>
    <row r="75" spans="1:6" x14ac:dyDescent="0.25">
      <c r="B75" s="15" t="s">
        <v>185</v>
      </c>
      <c r="C75" s="25" t="s">
        <v>186</v>
      </c>
      <c r="D75" s="32"/>
      <c r="E75" s="33"/>
    </row>
    <row r="76" spans="1:6" x14ac:dyDescent="0.25">
      <c r="B76" s="15" t="s">
        <v>187</v>
      </c>
      <c r="C76" s="25" t="s">
        <v>188</v>
      </c>
      <c r="D76" s="32"/>
      <c r="E76" s="33"/>
      <c r="F76" s="13"/>
    </row>
    <row r="77" spans="1:6" x14ac:dyDescent="0.25">
      <c r="B77" s="15" t="s">
        <v>189</v>
      </c>
      <c r="C77" s="25" t="s">
        <v>190</v>
      </c>
      <c r="D77" s="32"/>
      <c r="E77" s="33"/>
      <c r="F77" s="13"/>
    </row>
    <row r="78" spans="1:6" x14ac:dyDescent="0.25">
      <c r="B78" s="30"/>
      <c r="C78" s="31"/>
      <c r="D78" s="32"/>
      <c r="E78" s="33"/>
      <c r="F78" s="13"/>
    </row>
    <row r="79" spans="1:6" x14ac:dyDescent="0.25">
      <c r="B79" s="30"/>
      <c r="C79" s="31"/>
      <c r="D79" s="32"/>
      <c r="E79" s="33"/>
      <c r="F79" s="13"/>
    </row>
    <row r="80" spans="1:6" x14ac:dyDescent="0.25">
      <c r="A80" s="8" t="s">
        <v>191</v>
      </c>
      <c r="B80" s="15" t="s">
        <v>192</v>
      </c>
      <c r="C80" s="25" t="s">
        <v>193</v>
      </c>
      <c r="D80" s="32"/>
      <c r="E80" s="33"/>
      <c r="F80" s="13"/>
    </row>
    <row r="81" spans="1:6" x14ac:dyDescent="0.25">
      <c r="B81" s="15" t="s">
        <v>194</v>
      </c>
      <c r="C81" s="25" t="s">
        <v>195</v>
      </c>
      <c r="D81" s="32"/>
      <c r="E81" s="33"/>
      <c r="F81" s="13"/>
    </row>
    <row r="82" spans="1:6" x14ac:dyDescent="0.25">
      <c r="B82" s="15" t="s">
        <v>196</v>
      </c>
      <c r="C82" s="25" t="s">
        <v>197</v>
      </c>
      <c r="D82" s="32"/>
      <c r="E82" s="33"/>
      <c r="F82" s="13"/>
    </row>
    <row r="83" spans="1:6" x14ac:dyDescent="0.25">
      <c r="B83" s="15" t="s">
        <v>198</v>
      </c>
      <c r="C83" s="25" t="s">
        <v>199</v>
      </c>
      <c r="D83" s="32"/>
      <c r="E83" s="33"/>
      <c r="F83" s="13"/>
    </row>
    <row r="84" spans="1:6" x14ac:dyDescent="0.25">
      <c r="B84" s="34"/>
      <c r="C84" s="35"/>
      <c r="D84" s="32"/>
      <c r="E84" s="33"/>
      <c r="F84" s="13"/>
    </row>
    <row r="85" spans="1:6" x14ac:dyDescent="0.25">
      <c r="A85" s="8" t="s">
        <v>200</v>
      </c>
      <c r="B85" s="15" t="s">
        <v>201</v>
      </c>
      <c r="C85" s="25" t="s">
        <v>202</v>
      </c>
      <c r="D85" s="32"/>
      <c r="E85" s="33"/>
      <c r="F85" s="13"/>
    </row>
    <row r="86" spans="1:6" x14ac:dyDescent="0.25">
      <c r="B86" s="15" t="s">
        <v>203</v>
      </c>
      <c r="C86" s="25" t="s">
        <v>204</v>
      </c>
      <c r="D86" s="32"/>
      <c r="E86" s="33"/>
      <c r="F86" s="13"/>
    </row>
    <row r="87" spans="1:6" x14ac:dyDescent="0.25">
      <c r="B87" s="15" t="s">
        <v>205</v>
      </c>
      <c r="C87" s="25" t="s">
        <v>206</v>
      </c>
      <c r="D87" s="32"/>
      <c r="E87" s="33"/>
      <c r="F87" s="13"/>
    </row>
    <row r="88" spans="1:6" x14ac:dyDescent="0.25">
      <c r="B88" s="15" t="s">
        <v>207</v>
      </c>
      <c r="C88" s="25" t="s">
        <v>208</v>
      </c>
      <c r="D88" s="32"/>
      <c r="E88" s="33"/>
      <c r="F88" s="13"/>
    </row>
    <row r="89" spans="1:6" x14ac:dyDescent="0.25">
      <c r="B89" s="15"/>
      <c r="C89" s="25"/>
      <c r="D89" s="32"/>
      <c r="E89" s="33"/>
      <c r="F89" s="13"/>
    </row>
    <row r="90" spans="1:6" x14ac:dyDescent="0.25">
      <c r="A90" s="8" t="s">
        <v>209</v>
      </c>
      <c r="B90" s="15" t="s">
        <v>210</v>
      </c>
      <c r="C90" s="25" t="s">
        <v>211</v>
      </c>
      <c r="D90" s="32"/>
      <c r="E90" s="33"/>
      <c r="F90" s="13"/>
    </row>
    <row r="91" spans="1:6" x14ac:dyDescent="0.25">
      <c r="B91" s="15" t="s">
        <v>212</v>
      </c>
      <c r="C91" s="25" t="s">
        <v>213</v>
      </c>
      <c r="D91" s="32"/>
      <c r="E91" s="33"/>
      <c r="F91" s="13"/>
    </row>
    <row r="92" spans="1:6" x14ac:dyDescent="0.25">
      <c r="B92" s="15" t="s">
        <v>214</v>
      </c>
      <c r="C92" s="25" t="s">
        <v>215</v>
      </c>
      <c r="D92" s="32"/>
      <c r="E92" s="33"/>
      <c r="F92" s="13"/>
    </row>
    <row r="93" spans="1:6" x14ac:dyDescent="0.25">
      <c r="B93" s="15"/>
      <c r="C93" s="25"/>
      <c r="D93" s="32"/>
      <c r="E93" s="33"/>
      <c r="F93" s="13"/>
    </row>
    <row r="94" spans="1:6" x14ac:dyDescent="0.25">
      <c r="B94" s="15"/>
      <c r="C94" s="25"/>
      <c r="D94" s="32"/>
      <c r="E94" s="33"/>
      <c r="F94" s="13"/>
    </row>
    <row r="95" spans="1:6" x14ac:dyDescent="0.25">
      <c r="B95" s="34"/>
      <c r="C95" s="35"/>
      <c r="D95" s="32"/>
      <c r="E95" s="33"/>
      <c r="F95" s="13"/>
    </row>
    <row r="96" spans="1:6" x14ac:dyDescent="0.25">
      <c r="A96" s="8" t="s">
        <v>216</v>
      </c>
      <c r="B96" s="15" t="s">
        <v>217</v>
      </c>
      <c r="C96" s="25" t="s">
        <v>218</v>
      </c>
      <c r="D96" s="32"/>
      <c r="E96" s="33"/>
      <c r="F96" s="13"/>
    </row>
    <row r="97" spans="1:6" x14ac:dyDescent="0.25">
      <c r="B97" s="15" t="s">
        <v>219</v>
      </c>
      <c r="C97" s="25" t="s">
        <v>220</v>
      </c>
      <c r="D97" s="32"/>
      <c r="E97" s="33"/>
      <c r="F97" s="13"/>
    </row>
    <row r="98" spans="1:6" x14ac:dyDescent="0.25">
      <c r="B98" s="15" t="s">
        <v>221</v>
      </c>
      <c r="C98" s="25" t="s">
        <v>222</v>
      </c>
      <c r="D98" s="32"/>
      <c r="E98" s="33"/>
      <c r="F98" s="13"/>
    </row>
    <row r="99" spans="1:6" x14ac:dyDescent="0.25">
      <c r="B99" s="15" t="s">
        <v>223</v>
      </c>
      <c r="C99" s="25" t="s">
        <v>224</v>
      </c>
      <c r="D99" s="32"/>
      <c r="E99" s="33"/>
      <c r="F99" s="13"/>
    </row>
    <row r="100" spans="1:6" x14ac:dyDescent="0.25">
      <c r="B100" s="30"/>
      <c r="C100" s="31"/>
      <c r="D100" s="32"/>
      <c r="E100" s="33"/>
      <c r="F100" s="13"/>
    </row>
    <row r="101" spans="1:6" x14ac:dyDescent="0.25">
      <c r="A101" s="8" t="s">
        <v>225</v>
      </c>
      <c r="B101" s="30"/>
      <c r="C101" s="31"/>
      <c r="D101" s="32"/>
      <c r="E101" s="33"/>
      <c r="F101" s="13"/>
    </row>
    <row r="102" spans="1:6" x14ac:dyDescent="0.25">
      <c r="B102" s="15" t="s">
        <v>226</v>
      </c>
      <c r="C102" s="25" t="s">
        <v>227</v>
      </c>
      <c r="D102" s="32"/>
      <c r="E102" s="33"/>
      <c r="F102" s="13"/>
    </row>
    <row r="103" spans="1:6" x14ac:dyDescent="0.25">
      <c r="B103" s="15" t="s">
        <v>228</v>
      </c>
      <c r="C103" s="25" t="s">
        <v>229</v>
      </c>
      <c r="D103" s="32"/>
      <c r="E103" s="33"/>
      <c r="F103" s="13"/>
    </row>
    <row r="104" spans="1:6" x14ac:dyDescent="0.25">
      <c r="B104" s="15" t="s">
        <v>230</v>
      </c>
      <c r="C104" s="25" t="s">
        <v>231</v>
      </c>
      <c r="D104" s="32"/>
      <c r="E104" s="33"/>
      <c r="F104" s="13"/>
    </row>
    <row r="105" spans="1:6" x14ac:dyDescent="0.25">
      <c r="B105" s="15" t="s">
        <v>232</v>
      </c>
      <c r="C105" s="25" t="s">
        <v>233</v>
      </c>
      <c r="D105" s="32"/>
      <c r="E105" s="33"/>
      <c r="F105" s="13"/>
    </row>
    <row r="106" spans="1:6" x14ac:dyDescent="0.25">
      <c r="B106" s="15" t="s">
        <v>234</v>
      </c>
      <c r="C106" s="25" t="s">
        <v>235</v>
      </c>
      <c r="D106" s="32"/>
      <c r="E106" s="33"/>
      <c r="F106" s="13"/>
    </row>
    <row r="107" spans="1:6" x14ac:dyDescent="0.25">
      <c r="B107" s="15" t="s">
        <v>236</v>
      </c>
      <c r="C107" s="25" t="s">
        <v>237</v>
      </c>
      <c r="D107" s="32"/>
      <c r="E107" s="33"/>
      <c r="F107" s="13"/>
    </row>
    <row r="108" spans="1:6" x14ac:dyDescent="0.25">
      <c r="B108" s="15" t="s">
        <v>238</v>
      </c>
      <c r="C108" s="25" t="s">
        <v>239</v>
      </c>
      <c r="D108" s="32"/>
      <c r="E108" s="33"/>
      <c r="F108" s="13"/>
    </row>
    <row r="109" spans="1:6" x14ac:dyDescent="0.25">
      <c r="B109" s="30"/>
      <c r="C109" s="31"/>
      <c r="D109" s="32"/>
      <c r="E109" s="33"/>
      <c r="F109" s="13"/>
    </row>
    <row r="110" spans="1:6" x14ac:dyDescent="0.25">
      <c r="A110" s="8" t="s">
        <v>240</v>
      </c>
      <c r="B110" s="30"/>
      <c r="C110" s="31"/>
      <c r="D110" s="32"/>
      <c r="E110" s="33"/>
      <c r="F110" s="13"/>
    </row>
    <row r="111" spans="1:6" x14ac:dyDescent="0.25">
      <c r="B111" s="15" t="s">
        <v>241</v>
      </c>
      <c r="C111" s="25" t="s">
        <v>242</v>
      </c>
      <c r="D111" s="32"/>
      <c r="E111" s="33"/>
      <c r="F111" s="13"/>
    </row>
    <row r="112" spans="1:6" x14ac:dyDescent="0.25">
      <c r="B112" s="15" t="s">
        <v>243</v>
      </c>
      <c r="C112" s="25" t="s">
        <v>244</v>
      </c>
      <c r="D112" s="32"/>
      <c r="E112" s="33"/>
      <c r="F112" s="13"/>
    </row>
    <row r="113" spans="1:6" x14ac:dyDescent="0.25">
      <c r="B113" s="15" t="s">
        <v>245</v>
      </c>
      <c r="C113" s="25" t="s">
        <v>246</v>
      </c>
      <c r="D113" s="32"/>
      <c r="E113" s="33"/>
      <c r="F113" s="13"/>
    </row>
    <row r="114" spans="1:6" x14ac:dyDescent="0.25">
      <c r="B114" s="15" t="s">
        <v>247</v>
      </c>
      <c r="C114" s="25" t="s">
        <v>248</v>
      </c>
      <c r="D114" s="32"/>
      <c r="E114" s="33"/>
      <c r="F114" s="13"/>
    </row>
    <row r="115" spans="1:6" x14ac:dyDescent="0.25">
      <c r="B115" s="15" t="s">
        <v>249</v>
      </c>
      <c r="C115" s="25" t="s">
        <v>250</v>
      </c>
      <c r="D115" s="32"/>
      <c r="E115" s="33"/>
      <c r="F115" s="13"/>
    </row>
    <row r="116" spans="1:6" x14ac:dyDescent="0.25">
      <c r="B116" s="15" t="s">
        <v>251</v>
      </c>
      <c r="C116" s="25" t="s">
        <v>252</v>
      </c>
      <c r="D116" s="32"/>
      <c r="E116" s="33"/>
      <c r="F116" s="13"/>
    </row>
    <row r="117" spans="1:6" x14ac:dyDescent="0.25">
      <c r="B117" s="15" t="s">
        <v>253</v>
      </c>
      <c r="C117" s="25" t="s">
        <v>254</v>
      </c>
      <c r="D117" s="32"/>
      <c r="E117" s="33"/>
      <c r="F117" s="13"/>
    </row>
    <row r="118" spans="1:6" x14ac:dyDescent="0.25">
      <c r="B118" s="15" t="s">
        <v>255</v>
      </c>
      <c r="C118" s="25" t="s">
        <v>256</v>
      </c>
      <c r="D118" s="32"/>
      <c r="E118" s="33"/>
      <c r="F118" s="13"/>
    </row>
    <row r="119" spans="1:6" x14ac:dyDescent="0.25">
      <c r="B119" s="15" t="s">
        <v>257</v>
      </c>
      <c r="C119" s="25" t="s">
        <v>258</v>
      </c>
      <c r="D119" s="32"/>
      <c r="E119" s="33"/>
      <c r="F119" s="13"/>
    </row>
    <row r="120" spans="1:6" x14ac:dyDescent="0.25">
      <c r="B120" s="15" t="s">
        <v>259</v>
      </c>
      <c r="C120" s="25" t="s">
        <v>260</v>
      </c>
      <c r="D120" s="32"/>
      <c r="E120" s="33"/>
      <c r="F120" s="13"/>
    </row>
    <row r="121" spans="1:6" x14ac:dyDescent="0.25">
      <c r="B121" s="15" t="s">
        <v>261</v>
      </c>
      <c r="C121" s="25" t="s">
        <v>262</v>
      </c>
      <c r="D121" s="32"/>
      <c r="E121" s="33"/>
      <c r="F121" s="13"/>
    </row>
    <row r="122" spans="1:6" x14ac:dyDescent="0.25">
      <c r="B122" s="15" t="s">
        <v>263</v>
      </c>
      <c r="C122" s="25" t="s">
        <v>264</v>
      </c>
      <c r="D122" s="32"/>
      <c r="E122" s="33"/>
      <c r="F122" s="13"/>
    </row>
    <row r="123" spans="1:6" x14ac:dyDescent="0.25">
      <c r="B123" s="30"/>
      <c r="C123" s="31"/>
      <c r="D123" s="32"/>
      <c r="E123" s="33"/>
      <c r="F123" s="13"/>
    </row>
    <row r="124" spans="1:6" x14ac:dyDescent="0.25">
      <c r="A124" s="8" t="s">
        <v>265</v>
      </c>
      <c r="B124" s="15" t="s">
        <v>266</v>
      </c>
      <c r="C124" s="25" t="s">
        <v>267</v>
      </c>
      <c r="D124" s="32"/>
      <c r="E124" s="33"/>
      <c r="F124" s="13"/>
    </row>
    <row r="125" spans="1:6" x14ac:dyDescent="0.25">
      <c r="B125" s="15" t="s">
        <v>268</v>
      </c>
      <c r="C125" s="25" t="s">
        <v>269</v>
      </c>
      <c r="D125" s="32"/>
      <c r="E125" s="33"/>
      <c r="F125" s="13"/>
    </row>
    <row r="126" spans="1:6" x14ac:dyDescent="0.25">
      <c r="B126" s="30"/>
      <c r="C126" s="31"/>
      <c r="D126" s="32"/>
      <c r="E126" s="33"/>
      <c r="F126" s="13"/>
    </row>
    <row r="127" spans="1:6" x14ac:dyDescent="0.25">
      <c r="A127" s="8" t="s">
        <v>270</v>
      </c>
      <c r="B127" s="30"/>
      <c r="C127" s="31"/>
      <c r="D127" s="32"/>
      <c r="E127" s="33"/>
      <c r="F127" s="13"/>
    </row>
    <row r="128" spans="1:6" x14ac:dyDescent="0.25">
      <c r="B128" s="15" t="s">
        <v>271</v>
      </c>
      <c r="C128" s="25" t="s">
        <v>272</v>
      </c>
      <c r="D128" s="32"/>
      <c r="E128" s="33"/>
      <c r="F128" s="13"/>
    </row>
    <row r="129" spans="1:6" x14ac:dyDescent="0.25">
      <c r="B129" s="15" t="s">
        <v>273</v>
      </c>
      <c r="C129" s="25" t="s">
        <v>274</v>
      </c>
      <c r="D129" s="32"/>
      <c r="E129" s="33"/>
      <c r="F129" s="13"/>
    </row>
    <row r="130" spans="1:6" x14ac:dyDescent="0.25">
      <c r="B130" s="15" t="s">
        <v>275</v>
      </c>
      <c r="C130" s="25" t="s">
        <v>276</v>
      </c>
      <c r="D130" s="32"/>
      <c r="E130" s="33"/>
      <c r="F130" s="13"/>
    </row>
    <row r="131" spans="1:6" x14ac:dyDescent="0.25">
      <c r="B131" s="15" t="s">
        <v>277</v>
      </c>
      <c r="C131" s="25" t="s">
        <v>278</v>
      </c>
      <c r="D131" s="32"/>
      <c r="E131" s="33"/>
      <c r="F131" s="13"/>
    </row>
    <row r="132" spans="1:6" x14ac:dyDescent="0.25">
      <c r="B132" s="15" t="s">
        <v>279</v>
      </c>
      <c r="C132" s="25" t="s">
        <v>280</v>
      </c>
      <c r="D132" s="32"/>
      <c r="E132" s="33"/>
      <c r="F132" s="13"/>
    </row>
    <row r="133" spans="1:6" x14ac:dyDescent="0.25">
      <c r="B133" s="15" t="s">
        <v>281</v>
      </c>
      <c r="C133" s="25" t="s">
        <v>282</v>
      </c>
      <c r="D133" s="32"/>
      <c r="E133" s="33"/>
      <c r="F133" s="13"/>
    </row>
    <row r="134" spans="1:6" x14ac:dyDescent="0.25">
      <c r="B134" s="15" t="s">
        <v>283</v>
      </c>
      <c r="C134" s="25" t="s">
        <v>284</v>
      </c>
      <c r="D134" s="32"/>
      <c r="E134" s="33"/>
      <c r="F134" s="13"/>
    </row>
    <row r="135" spans="1:6" x14ac:dyDescent="0.25">
      <c r="B135" s="15" t="s">
        <v>285</v>
      </c>
      <c r="C135" s="25" t="s">
        <v>286</v>
      </c>
      <c r="D135" s="32"/>
      <c r="E135" s="33"/>
      <c r="F135" s="13"/>
    </row>
    <row r="136" spans="1:6" x14ac:dyDescent="0.25">
      <c r="B136" s="15" t="s">
        <v>287</v>
      </c>
      <c r="C136" s="25" t="s">
        <v>288</v>
      </c>
      <c r="D136" s="32"/>
      <c r="E136" s="33"/>
      <c r="F136" s="13"/>
    </row>
    <row r="137" spans="1:6" x14ac:dyDescent="0.25">
      <c r="B137" s="15" t="s">
        <v>289</v>
      </c>
      <c r="C137" s="25" t="s">
        <v>290</v>
      </c>
      <c r="D137" s="32"/>
      <c r="E137" s="33"/>
      <c r="F137" s="13"/>
    </row>
    <row r="138" spans="1:6" x14ac:dyDescent="0.25">
      <c r="B138" s="30"/>
      <c r="C138" s="31"/>
      <c r="D138" s="32"/>
      <c r="E138" s="33"/>
      <c r="F138" s="13"/>
    </row>
    <row r="139" spans="1:6" x14ac:dyDescent="0.25">
      <c r="A139" s="8" t="s">
        <v>291</v>
      </c>
      <c r="B139" s="30"/>
      <c r="C139" s="31"/>
      <c r="D139" s="32"/>
      <c r="E139" s="33"/>
      <c r="F139" s="13"/>
    </row>
    <row r="140" spans="1:6" x14ac:dyDescent="0.25">
      <c r="B140" s="15" t="s">
        <v>292</v>
      </c>
      <c r="C140" s="25" t="s">
        <v>293</v>
      </c>
      <c r="D140" s="32"/>
      <c r="E140" s="33"/>
      <c r="F140" s="13"/>
    </row>
    <row r="141" spans="1:6" x14ac:dyDescent="0.25">
      <c r="B141" s="15" t="s">
        <v>294</v>
      </c>
      <c r="C141" s="25" t="s">
        <v>295</v>
      </c>
      <c r="D141" s="32"/>
      <c r="E141" s="33"/>
      <c r="F141" s="13"/>
    </row>
    <row r="142" spans="1:6" x14ac:dyDescent="0.25">
      <c r="B142" s="15" t="s">
        <v>296</v>
      </c>
      <c r="C142" s="25" t="s">
        <v>297</v>
      </c>
      <c r="D142" s="32"/>
      <c r="E142" s="33"/>
      <c r="F142" s="13"/>
    </row>
    <row r="143" spans="1:6" x14ac:dyDescent="0.25">
      <c r="B143" s="15" t="s">
        <v>298</v>
      </c>
      <c r="C143" s="25" t="s">
        <v>299</v>
      </c>
      <c r="D143" s="32"/>
      <c r="E143" s="33"/>
      <c r="F143" s="13"/>
    </row>
    <row r="144" spans="1:6" x14ac:dyDescent="0.25">
      <c r="B144" s="15" t="s">
        <v>300</v>
      </c>
      <c r="C144" s="25" t="s">
        <v>301</v>
      </c>
      <c r="D144" s="32"/>
      <c r="E144" s="33"/>
      <c r="F144" s="13"/>
    </row>
    <row r="145" spans="1:6" x14ac:dyDescent="0.25">
      <c r="B145" s="15" t="s">
        <v>302</v>
      </c>
      <c r="C145" s="25" t="s">
        <v>303</v>
      </c>
      <c r="D145" s="32"/>
      <c r="E145" s="33"/>
      <c r="F145" s="13"/>
    </row>
    <row r="146" spans="1:6" x14ac:dyDescent="0.25">
      <c r="B146" s="15" t="s">
        <v>304</v>
      </c>
      <c r="C146" s="25" t="s">
        <v>305</v>
      </c>
      <c r="D146" s="32"/>
      <c r="E146" s="33"/>
      <c r="F146" s="13"/>
    </row>
    <row r="147" spans="1:6" x14ac:dyDescent="0.25">
      <c r="B147" s="15" t="s">
        <v>306</v>
      </c>
      <c r="C147" s="25" t="s">
        <v>307</v>
      </c>
      <c r="D147" s="32"/>
      <c r="E147" s="33"/>
      <c r="F147" s="13"/>
    </row>
    <row r="148" spans="1:6" x14ac:dyDescent="0.25">
      <c r="B148" s="15" t="s">
        <v>308</v>
      </c>
      <c r="C148" s="25" t="s">
        <v>309</v>
      </c>
      <c r="D148" s="32"/>
      <c r="E148" s="33"/>
      <c r="F148" s="13"/>
    </row>
    <row r="149" spans="1:6" x14ac:dyDescent="0.25">
      <c r="B149" s="15" t="s">
        <v>310</v>
      </c>
      <c r="C149" s="25" t="s">
        <v>311</v>
      </c>
      <c r="D149" s="32"/>
      <c r="E149" s="33"/>
      <c r="F149" s="13"/>
    </row>
    <row r="150" spans="1:6" x14ac:dyDescent="0.25">
      <c r="B150" s="30"/>
      <c r="C150" s="31"/>
      <c r="D150" s="32"/>
      <c r="E150" s="33"/>
      <c r="F150" s="13"/>
    </row>
    <row r="151" spans="1:6" x14ac:dyDescent="0.25">
      <c r="B151" s="30"/>
      <c r="C151" s="31"/>
      <c r="D151" s="32"/>
      <c r="E151" s="33"/>
      <c r="F151" s="13"/>
    </row>
    <row r="152" spans="1:6" x14ac:dyDescent="0.25">
      <c r="A152" s="8" t="s">
        <v>312</v>
      </c>
      <c r="B152" s="30"/>
      <c r="C152" s="31"/>
      <c r="D152" s="32"/>
      <c r="E152" s="33"/>
      <c r="F152" s="13"/>
    </row>
    <row r="153" spans="1:6" x14ac:dyDescent="0.25">
      <c r="B153" s="15" t="s">
        <v>313</v>
      </c>
      <c r="C153" s="25" t="s">
        <v>314</v>
      </c>
      <c r="D153" s="32"/>
      <c r="E153" s="33"/>
      <c r="F153" s="13"/>
    </row>
    <row r="154" spans="1:6" x14ac:dyDescent="0.25">
      <c r="B154" s="15" t="s">
        <v>315</v>
      </c>
      <c r="C154" s="25" t="s">
        <v>316</v>
      </c>
      <c r="D154" s="32"/>
      <c r="E154" s="33"/>
      <c r="F154" s="13"/>
    </row>
    <row r="155" spans="1:6" x14ac:dyDescent="0.25">
      <c r="B155" s="15" t="s">
        <v>317</v>
      </c>
      <c r="C155" s="25" t="s">
        <v>318</v>
      </c>
      <c r="D155" s="32"/>
      <c r="E155" s="33"/>
      <c r="F155" s="13"/>
    </row>
    <row r="156" spans="1:6" x14ac:dyDescent="0.25">
      <c r="B156" s="15" t="s">
        <v>319</v>
      </c>
      <c r="C156" s="25" t="s">
        <v>320</v>
      </c>
      <c r="D156" s="32"/>
      <c r="E156" s="33"/>
      <c r="F156" s="13"/>
    </row>
    <row r="157" spans="1:6" x14ac:dyDescent="0.25">
      <c r="B157" s="15" t="s">
        <v>321</v>
      </c>
      <c r="C157" s="25" t="s">
        <v>322</v>
      </c>
      <c r="D157" s="32"/>
      <c r="E157" s="33"/>
      <c r="F157" s="13"/>
    </row>
    <row r="158" spans="1:6" x14ac:dyDescent="0.25">
      <c r="B158" s="15" t="s">
        <v>323</v>
      </c>
      <c r="C158" s="25" t="s">
        <v>324</v>
      </c>
      <c r="D158" s="32"/>
      <c r="E158" s="33"/>
      <c r="F158" s="13"/>
    </row>
    <row r="159" spans="1:6" x14ac:dyDescent="0.25">
      <c r="B159" s="30"/>
      <c r="C159" s="31"/>
      <c r="D159" s="32"/>
      <c r="E159" s="33"/>
      <c r="F159" s="13"/>
    </row>
    <row r="160" spans="1:6" x14ac:dyDescent="0.25">
      <c r="A160" s="8" t="s">
        <v>325</v>
      </c>
      <c r="B160" s="30"/>
      <c r="C160" s="31"/>
      <c r="D160" s="32"/>
      <c r="E160" s="33"/>
      <c r="F160" s="13"/>
    </row>
    <row r="161" spans="1:6" x14ac:dyDescent="0.25">
      <c r="B161" s="15" t="s">
        <v>326</v>
      </c>
      <c r="C161" s="25" t="s">
        <v>327</v>
      </c>
      <c r="D161" s="32"/>
      <c r="E161" s="33"/>
      <c r="F161" s="13"/>
    </row>
    <row r="162" spans="1:6" x14ac:dyDescent="0.25">
      <c r="B162" s="15" t="s">
        <v>328</v>
      </c>
      <c r="C162" s="25" t="s">
        <v>329</v>
      </c>
      <c r="D162" s="32"/>
      <c r="E162" s="33"/>
      <c r="F162" s="13"/>
    </row>
    <row r="163" spans="1:6" x14ac:dyDescent="0.25">
      <c r="B163" s="15" t="s">
        <v>330</v>
      </c>
      <c r="C163" s="25" t="s">
        <v>331</v>
      </c>
      <c r="D163" s="32"/>
      <c r="E163" s="33"/>
      <c r="F163" s="13"/>
    </row>
    <row r="164" spans="1:6" x14ac:dyDescent="0.25">
      <c r="B164" s="15" t="s">
        <v>332</v>
      </c>
      <c r="C164" s="25" t="s">
        <v>333</v>
      </c>
      <c r="D164" s="32"/>
      <c r="E164" s="33"/>
      <c r="F164" s="13"/>
    </row>
    <row r="165" spans="1:6" x14ac:dyDescent="0.25">
      <c r="B165" s="15" t="s">
        <v>334</v>
      </c>
      <c r="C165" s="25" t="s">
        <v>335</v>
      </c>
      <c r="D165" s="32"/>
      <c r="E165" s="33"/>
      <c r="F165" s="13"/>
    </row>
    <row r="166" spans="1:6" x14ac:dyDescent="0.25">
      <c r="B166" s="15" t="s">
        <v>336</v>
      </c>
      <c r="C166" s="25" t="s">
        <v>337</v>
      </c>
      <c r="D166" s="32"/>
      <c r="E166" s="33"/>
      <c r="F166" s="13"/>
    </row>
    <row r="167" spans="1:6" x14ac:dyDescent="0.25">
      <c r="A167" s="8" t="s">
        <v>338</v>
      </c>
      <c r="B167" s="30"/>
      <c r="C167" s="31"/>
      <c r="D167" s="32"/>
      <c r="E167" s="33"/>
      <c r="F167" s="13"/>
    </row>
    <row r="168" spans="1:6" x14ac:dyDescent="0.25">
      <c r="B168" s="15" t="s">
        <v>339</v>
      </c>
      <c r="C168" s="25" t="s">
        <v>340</v>
      </c>
      <c r="D168" s="32"/>
      <c r="E168" s="33"/>
      <c r="F168" s="13"/>
    </row>
    <row r="169" spans="1:6" x14ac:dyDescent="0.25">
      <c r="B169" s="15" t="s">
        <v>341</v>
      </c>
      <c r="C169" s="25" t="s">
        <v>342</v>
      </c>
      <c r="D169" s="32"/>
      <c r="E169" s="33"/>
      <c r="F169" s="13"/>
    </row>
    <row r="170" spans="1:6" x14ac:dyDescent="0.25">
      <c r="B170" s="15" t="s">
        <v>343</v>
      </c>
      <c r="C170" s="25" t="s">
        <v>344</v>
      </c>
      <c r="D170" s="32"/>
      <c r="E170" s="33"/>
      <c r="F170" s="13"/>
    </row>
    <row r="171" spans="1:6" x14ac:dyDescent="0.25">
      <c r="B171" s="15" t="s">
        <v>345</v>
      </c>
      <c r="C171" s="25" t="s">
        <v>346</v>
      </c>
      <c r="D171" s="32"/>
      <c r="E171" s="33"/>
      <c r="F171" s="13"/>
    </row>
    <row r="172" spans="1:6" x14ac:dyDescent="0.25">
      <c r="B172" s="15" t="s">
        <v>347</v>
      </c>
      <c r="C172" s="25" t="s">
        <v>348</v>
      </c>
      <c r="D172" s="32"/>
      <c r="E172" s="33"/>
      <c r="F172" s="13"/>
    </row>
    <row r="173" spans="1:6" x14ac:dyDescent="0.25">
      <c r="B173" s="15" t="s">
        <v>349</v>
      </c>
      <c r="C173" s="25" t="s">
        <v>350</v>
      </c>
      <c r="D173" s="32"/>
      <c r="E173" s="33"/>
      <c r="F173" s="13"/>
    </row>
    <row r="174" spans="1:6" x14ac:dyDescent="0.25">
      <c r="B174" s="30"/>
      <c r="C174" s="31"/>
      <c r="D174" s="32"/>
      <c r="E174" s="33"/>
      <c r="F174" s="13"/>
    </row>
    <row r="175" spans="1:6" x14ac:dyDescent="0.25">
      <c r="B175" s="30"/>
      <c r="C175" s="31"/>
      <c r="D175" s="32"/>
      <c r="E175" s="33"/>
      <c r="F175" s="13"/>
    </row>
    <row r="176" spans="1:6" x14ac:dyDescent="0.25">
      <c r="A176" s="8" t="s">
        <v>351</v>
      </c>
      <c r="B176" s="30"/>
      <c r="C176" s="31"/>
      <c r="D176" s="32"/>
      <c r="E176" s="33"/>
      <c r="F176" s="13"/>
    </row>
    <row r="177" spans="1:6" x14ac:dyDescent="0.25">
      <c r="B177" s="15" t="s">
        <v>352</v>
      </c>
      <c r="C177" s="25" t="s">
        <v>353</v>
      </c>
      <c r="D177" s="32"/>
      <c r="E177" s="33"/>
      <c r="F177" s="13"/>
    </row>
    <row r="178" spans="1:6" x14ac:dyDescent="0.25">
      <c r="B178" s="15" t="s">
        <v>354</v>
      </c>
      <c r="C178" s="25" t="s">
        <v>355</v>
      </c>
      <c r="D178" s="32"/>
      <c r="E178" s="33"/>
      <c r="F178" s="13"/>
    </row>
    <row r="179" spans="1:6" x14ac:dyDescent="0.25">
      <c r="B179" s="15" t="s">
        <v>356</v>
      </c>
      <c r="C179" s="25" t="s">
        <v>357</v>
      </c>
      <c r="D179" s="32"/>
      <c r="E179" s="33"/>
      <c r="F179" s="13"/>
    </row>
    <row r="180" spans="1:6" x14ac:dyDescent="0.25">
      <c r="B180" s="15" t="s">
        <v>358</v>
      </c>
      <c r="C180" s="25" t="s">
        <v>359</v>
      </c>
      <c r="D180" s="32"/>
      <c r="E180" s="33"/>
      <c r="F180" s="13"/>
    </row>
    <row r="181" spans="1:6" x14ac:dyDescent="0.25">
      <c r="B181" s="15" t="s">
        <v>360</v>
      </c>
      <c r="C181" s="25" t="s">
        <v>361</v>
      </c>
      <c r="D181" s="32"/>
      <c r="E181" s="33"/>
      <c r="F181" s="13"/>
    </row>
    <row r="182" spans="1:6" x14ac:dyDescent="0.25">
      <c r="B182" s="15" t="s">
        <v>362</v>
      </c>
      <c r="C182" s="25" t="s">
        <v>363</v>
      </c>
      <c r="D182" s="32"/>
      <c r="E182" s="33"/>
      <c r="F182" s="13"/>
    </row>
    <row r="183" spans="1:6" x14ac:dyDescent="0.25">
      <c r="B183" s="15" t="s">
        <v>364</v>
      </c>
      <c r="C183" s="25" t="s">
        <v>365</v>
      </c>
      <c r="D183" s="32"/>
      <c r="E183" s="33"/>
      <c r="F183" s="13"/>
    </row>
    <row r="184" spans="1:6" x14ac:dyDescent="0.25">
      <c r="B184" s="15" t="s">
        <v>366</v>
      </c>
      <c r="C184" s="25" t="s">
        <v>367</v>
      </c>
      <c r="D184" s="32"/>
      <c r="E184" s="33"/>
      <c r="F184" s="13"/>
    </row>
    <row r="185" spans="1:6" x14ac:dyDescent="0.25">
      <c r="B185" s="15" t="s">
        <v>368</v>
      </c>
      <c r="C185" s="25" t="s">
        <v>369</v>
      </c>
      <c r="D185" s="32"/>
      <c r="E185" s="33"/>
      <c r="F185" s="13"/>
    </row>
    <row r="186" spans="1:6" x14ac:dyDescent="0.25">
      <c r="B186" s="30"/>
      <c r="C186" s="31"/>
      <c r="D186" s="32"/>
      <c r="E186" s="33"/>
      <c r="F186" s="13"/>
    </row>
    <row r="187" spans="1:6" x14ac:dyDescent="0.25">
      <c r="B187" s="30"/>
      <c r="C187" s="31"/>
      <c r="D187" s="32"/>
      <c r="E187" s="33"/>
      <c r="F187" s="13"/>
    </row>
    <row r="188" spans="1:6" x14ac:dyDescent="0.25">
      <c r="B188" s="30"/>
      <c r="C188" s="31"/>
      <c r="D188" s="32"/>
      <c r="E188" s="33"/>
      <c r="F188" s="13"/>
    </row>
    <row r="190" spans="1:6" x14ac:dyDescent="0.25">
      <c r="A190" s="89" t="s">
        <v>370</v>
      </c>
      <c r="B190" s="1" t="s">
        <v>0</v>
      </c>
      <c r="C190" s="2" t="s">
        <v>1</v>
      </c>
      <c r="D190" s="3" t="s">
        <v>2</v>
      </c>
      <c r="E190" s="3" t="s">
        <v>3</v>
      </c>
      <c r="F190" s="4" t="s">
        <v>4</v>
      </c>
    </row>
    <row r="191" spans="1:6" x14ac:dyDescent="0.25">
      <c r="A191" s="90"/>
      <c r="B191" s="11" t="s">
        <v>371</v>
      </c>
      <c r="C191" s="12" t="s">
        <v>372</v>
      </c>
      <c r="D191" s="36"/>
      <c r="E191" s="36" t="s">
        <v>373</v>
      </c>
      <c r="F191" s="13"/>
    </row>
    <row r="192" spans="1:6" x14ac:dyDescent="0.25">
      <c r="A192" s="90"/>
      <c r="B192" s="15" t="s">
        <v>374</v>
      </c>
      <c r="C192" s="12" t="s">
        <v>375</v>
      </c>
      <c r="D192" s="36"/>
      <c r="E192" s="36" t="s">
        <v>373</v>
      </c>
      <c r="F192" s="13"/>
    </row>
    <row r="193" spans="1:6" x14ac:dyDescent="0.25">
      <c r="A193" s="90"/>
      <c r="B193" s="11" t="s">
        <v>376</v>
      </c>
      <c r="C193" s="12" t="s">
        <v>377</v>
      </c>
      <c r="D193" s="36"/>
      <c r="E193" s="36" t="s">
        <v>373</v>
      </c>
      <c r="F193" s="13"/>
    </row>
    <row r="194" spans="1:6" x14ac:dyDescent="0.25">
      <c r="A194" s="90"/>
      <c r="B194" s="11" t="s">
        <v>378</v>
      </c>
      <c r="C194" s="12" t="s">
        <v>379</v>
      </c>
      <c r="D194" s="36"/>
      <c r="E194" s="36" t="s">
        <v>373</v>
      </c>
      <c r="F194" s="13"/>
    </row>
    <row r="195" spans="1:6" x14ac:dyDescent="0.25">
      <c r="B195" s="37" t="s">
        <v>380</v>
      </c>
      <c r="C195" s="12" t="s">
        <v>381</v>
      </c>
      <c r="D195" s="36"/>
      <c r="E195" s="36" t="s">
        <v>373</v>
      </c>
    </row>
    <row r="196" spans="1:6" x14ac:dyDescent="0.25">
      <c r="A196" s="38"/>
      <c r="B196" s="11" t="s">
        <v>382</v>
      </c>
      <c r="C196" s="12" t="s">
        <v>383</v>
      </c>
      <c r="D196" s="36"/>
      <c r="E196" s="36" t="s">
        <v>373</v>
      </c>
    </row>
    <row r="197" spans="1:6" x14ac:dyDescent="0.25">
      <c r="A197" s="38"/>
    </row>
    <row r="198" spans="1:6" x14ac:dyDescent="0.25">
      <c r="A198" s="38"/>
    </row>
    <row r="199" spans="1:6" x14ac:dyDescent="0.25">
      <c r="C199" s="39" t="s">
        <v>384</v>
      </c>
    </row>
    <row r="200" spans="1:6" x14ac:dyDescent="0.25">
      <c r="D200" s="13" t="s">
        <v>385</v>
      </c>
    </row>
    <row r="201" spans="1:6" x14ac:dyDescent="0.25">
      <c r="D201" s="13" t="s">
        <v>386</v>
      </c>
    </row>
    <row r="202" spans="1:6" x14ac:dyDescent="0.25">
      <c r="D202" s="13" t="s">
        <v>387</v>
      </c>
    </row>
    <row r="203" spans="1:6" x14ac:dyDescent="0.25">
      <c r="D203" s="40" t="s">
        <v>388</v>
      </c>
    </row>
    <row r="204" spans="1:6" x14ac:dyDescent="0.25">
      <c r="D204" s="13" t="s">
        <v>389</v>
      </c>
    </row>
    <row r="205" spans="1:6" x14ac:dyDescent="0.25">
      <c r="D205" s="41"/>
      <c r="E205" t="s">
        <v>390</v>
      </c>
    </row>
    <row r="206" spans="1:6" x14ac:dyDescent="0.25">
      <c r="D206" s="42"/>
      <c r="E206" t="s">
        <v>391</v>
      </c>
    </row>
    <row r="207" spans="1:6" x14ac:dyDescent="0.25">
      <c r="D207" s="61"/>
      <c r="E207" t="s">
        <v>392</v>
      </c>
    </row>
  </sheetData>
  <mergeCells count="5">
    <mergeCell ref="D5:D27"/>
    <mergeCell ref="E5:E69"/>
    <mergeCell ref="D29:D40"/>
    <mergeCell ref="D44:D69"/>
    <mergeCell ref="A190:A194"/>
  </mergeCell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f39cc76-2721-4c43-8045-6d7ed04e8c4c">
      <UserInfo>
        <DisplayName>Wei Xiao</DisplayName>
        <AccountId>42</AccountId>
        <AccountType/>
      </UserInfo>
      <UserInfo>
        <DisplayName>Patrick Wong</DisplayName>
        <AccountId>64</AccountId>
        <AccountType/>
      </UserInfo>
      <UserInfo>
        <DisplayName>Indra Kabul</DisplayName>
        <AccountId>89</AccountId>
        <AccountType/>
      </UserInfo>
      <UserInfo>
        <DisplayName>Li Li Koay</DisplayName>
        <AccountId>85</AccountId>
        <AccountType/>
      </UserInfo>
      <UserInfo>
        <DisplayName>Lee Lee Cheung(Retired)</DisplayName>
        <AccountId>123</AccountId>
        <AccountType/>
      </UserInfo>
      <UserInfo>
        <DisplayName>Hao Shang(Retired)</DisplayName>
        <AccountId>125</AccountId>
        <AccountType/>
      </UserInfo>
      <UserInfo>
        <DisplayName>Jesse Rendleman(Retired)</DisplayName>
        <AccountId>119</AccountId>
        <AccountType/>
      </UserInfo>
      <UserInfo>
        <DisplayName>Harikrishna Menon Thelakkat</DisplayName>
        <AccountId>124</AccountId>
        <AccountType/>
      </UserInfo>
      <UserInfo>
        <DisplayName>Mohammad Ghoniem(Retired)</DisplayName>
        <AccountId>135</AccountId>
        <AccountType/>
      </UserInfo>
      <UserInfo>
        <DisplayName>Jennifer James</DisplayName>
        <AccountId>121</AccountId>
        <AccountType/>
      </UserInfo>
      <UserInfo>
        <DisplayName>Tomoyuki Miyagawa</DisplayName>
        <AccountId>79</AccountId>
        <AccountType/>
      </UserInfo>
      <UserInfo>
        <DisplayName>Jim Melanson(Retired)</DisplayName>
        <AccountId>70</AccountId>
        <AccountType/>
      </UserInfo>
      <UserInfo>
        <DisplayName>Kenji Yamamoto</DisplayName>
        <AccountId>101</AccountId>
        <AccountType/>
      </UserInfo>
      <UserInfo>
        <DisplayName>Tetsuo Haoka(Retired)</DisplayName>
        <AccountId>102</AccountId>
        <AccountType/>
      </UserInfo>
      <UserInfo>
        <DisplayName>Song Gao(Retired)</DisplayName>
        <AccountId>146</AccountId>
        <AccountType/>
      </UserInfo>
      <UserInfo>
        <DisplayName>Veronique Allard</DisplayName>
        <AccountId>18</AccountId>
        <AccountType/>
      </UserInfo>
      <UserInfo>
        <DisplayName>Zaher Baidas</DisplayName>
        <AccountId>137</AccountId>
        <AccountType/>
      </UserInfo>
      <UserInfo>
        <DisplayName>Qiang Ma</DisplayName>
        <AccountId>118</AccountId>
        <AccountType/>
      </UserInfo>
      <UserInfo>
        <DisplayName>Ruben Eribes</DisplayName>
        <AccountId>386</AccountId>
        <AccountType/>
      </UserInfo>
      <UserInfo>
        <DisplayName>Lisa Low</DisplayName>
        <AccountId>157</AccountId>
        <AccountType/>
      </UserInfo>
      <UserInfo>
        <DisplayName>George He</DisplayName>
        <AccountId>149</AccountId>
        <AccountType/>
      </UserInfo>
      <UserInfo>
        <DisplayName>Nate Castile</DisplayName>
        <AccountId>95</AccountId>
        <AccountType/>
      </UserInfo>
      <UserInfo>
        <DisplayName>David Cater</DisplayName>
        <AccountId>387</AccountId>
        <AccountType/>
      </UserInfo>
      <UserInfo>
        <DisplayName>Alexander Helms</DisplayName>
        <AccountId>388</AccountId>
        <AccountType/>
      </UserInfo>
      <UserInfo>
        <DisplayName>Brian Buell</DisplayName>
        <AccountId>389</AccountId>
        <AccountType/>
      </UserInfo>
      <UserInfo>
        <DisplayName>Dung Nguyen</DisplayName>
        <AccountId>53</AccountId>
        <AccountType/>
      </UserInfo>
      <UserInfo>
        <DisplayName>Joshua Miklos</DisplayName>
        <AccountId>25</AccountId>
        <AccountType/>
      </UserInfo>
      <UserInfo>
        <DisplayName>Ruben Eribes</DisplayName>
        <AccountId>143</AccountId>
        <AccountType/>
      </UserInfo>
    </SharedWithUsers>
    <Milestone xmlns="cf17ae08-4176-4317-8d13-9c07c06b73f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67383325BB4C4589E08BAF1AB1890C" ma:contentTypeVersion="14" ma:contentTypeDescription="Create a new document." ma:contentTypeScope="" ma:versionID="6e2a356d150601485a7a639bafa2f1c8">
  <xsd:schema xmlns:xsd="http://www.w3.org/2001/XMLSchema" xmlns:xs="http://www.w3.org/2001/XMLSchema" xmlns:p="http://schemas.microsoft.com/office/2006/metadata/properties" xmlns:ns2="cf17ae08-4176-4317-8d13-9c07c06b73fd" xmlns:ns3="bf39cc76-2721-4c43-8045-6d7ed04e8c4c" xmlns:ns4="9fd0c7cc-8056-4d91-b6ba-e543a1a6fb8b" targetNamespace="http://schemas.microsoft.com/office/2006/metadata/properties" ma:root="true" ma:fieldsID="cde7b959eb586b0fef5d26c53824f042" ns2:_="" ns3:_="" ns4:_="">
    <xsd:import namespace="cf17ae08-4176-4317-8d13-9c07c06b73fd"/>
    <xsd:import namespace="bf39cc76-2721-4c43-8045-6d7ed04e8c4c"/>
    <xsd:import namespace="9fd0c7cc-8056-4d91-b6ba-e543a1a6fb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ilestone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7ae08-4176-4317-8d13-9c07c06b7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ilestone" ma:index="10" nillable="true" ma:displayName="Milestone" ma:internalName="Mileston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9cc76-2721-4c43-8045-6d7ed04e8c4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0c7cc-8056-4d91-b6ba-e543a1a6fb8b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F1FF50-14D5-42D1-B8FB-4EB32D41F0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5FE2DD-8C3D-41B9-940E-CD87FB2F43AF}">
  <ds:schemaRefs>
    <ds:schemaRef ds:uri="http://purl.org/dc/terms/"/>
    <ds:schemaRef ds:uri="http://schemas.openxmlformats.org/package/2006/metadata/core-properties"/>
    <ds:schemaRef ds:uri="cf17ae08-4176-4317-8d13-9c07c06b73fd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9fd0c7cc-8056-4d91-b6ba-e543a1a6fb8b"/>
    <ds:schemaRef ds:uri="bf39cc76-2721-4c43-8045-6d7ed04e8c4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7BC3E3C-94DE-4D75-BB2B-EB5485220B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7ae08-4176-4317-8d13-9c07c06b73fd"/>
    <ds:schemaRef ds:uri="bf39cc76-2721-4c43-8045-6d7ed04e8c4c"/>
    <ds:schemaRef ds:uri="9fd0c7cc-8056-4d91-b6ba-e543a1a6fb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TestChip</vt:lpstr>
      <vt:lpstr>TestChip2</vt:lpstr>
      <vt:lpstr>GLOBAL</vt:lpstr>
      <vt:lpstr>CONFIG</vt:lpstr>
      <vt:lpstr>DFT</vt:lpstr>
      <vt:lpstr>ids_template</vt:lpstr>
    </vt:vector>
  </TitlesOfParts>
  <Manager/>
  <Company>IDT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Allard, Veronique</dc:creator>
  <cp:keywords/>
  <dc:description/>
  <cp:lastModifiedBy>Véronique Allard</cp:lastModifiedBy>
  <cp:revision/>
  <dcterms:created xsi:type="dcterms:W3CDTF">2018-09-17T14:13:42Z</dcterms:created>
  <dcterms:modified xsi:type="dcterms:W3CDTF">2022-04-01T16:41:52Z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q_firmware_templatename.0">
    <vt:lpwstr>default</vt:lpwstr>
  </property>
  <property fmtid="{D5CDD505-2E9C-101B-9397-08002B2CF9AE}" pid="3" name="seq_firmware_write.0">
    <vt:lpwstr>REG_WRITE(%a,%d)</vt:lpwstr>
  </property>
  <property fmtid="{D5CDD505-2E9C-101B-9397-08002B2CF9AE}" pid="4" name="seq_firmware_read.0">
    <vt:lpwstr>REG_READ(%a)</vt:lpwstr>
  </property>
  <property fmtid="{D5CDD505-2E9C-101B-9397-08002B2CF9AE}" pid="5" name="seq_firmwarefield_fieldtemplatename.0">
    <vt:lpwstr>default</vt:lpwstr>
  </property>
  <property fmtid="{D5CDD505-2E9C-101B-9397-08002B2CF9AE}" pid="6" name="seq_firmwarefield_fieldwrite.0">
    <vt:lpwstr>FIELD_WRITE(%a,%d,%m,%lsb)</vt:lpwstr>
  </property>
  <property fmtid="{D5CDD505-2E9C-101B-9397-08002B2CF9AE}" pid="7" name="seq_firmwarefield_fieldread.0">
    <vt:lpwstr>FIELD_READ(%a,%m,%lsb)</vt:lpwstr>
  </property>
  <property fmtid="{D5CDD505-2E9C-101B-9397-08002B2CF9AE}" pid="8" name="seq_matlab_templatename.0">
    <vt:lpwstr>default</vt:lpwstr>
  </property>
  <property fmtid="{D5CDD505-2E9C-101B-9397-08002B2CF9AE}" pid="9" name="seq_matlab_write.0">
    <vt:lpwstr>REG_WRITE(%a,%d)</vt:lpwstr>
  </property>
  <property fmtid="{D5CDD505-2E9C-101B-9397-08002B2CF9AE}" pid="10" name="seq_matlab_read.0">
    <vt:lpwstr>REG_READ(%a)</vt:lpwstr>
  </property>
  <property fmtid="{D5CDD505-2E9C-101B-9397-08002B2CF9AE}" pid="11" name="seq_matlab_fieldtemplatename.0">
    <vt:lpwstr>default</vt:lpwstr>
  </property>
  <property fmtid="{D5CDD505-2E9C-101B-9397-08002B2CF9AE}" pid="12" name="seq_matlab_fieldwrite.0">
    <vt:lpwstr>FIELD_WRITE(%a,%d,%m,%lsb)</vt:lpwstr>
  </property>
  <property fmtid="{D5CDD505-2E9C-101B-9397-08002B2CF9AE}" pid="13" name="seq_matlab_fieldread.0">
    <vt:lpwstr>FIELD_READ(%a,%m,%lsb)</vt:lpwstr>
  </property>
  <property fmtid="{D5CDD505-2E9C-101B-9397-08002B2CF9AE}" pid="14" name="seq_verilog_bus.0">
    <vt:lpwstr>default</vt:lpwstr>
  </property>
  <property fmtid="{D5CDD505-2E9C-101B-9397-08002B2CF9AE}" pid="15" name="seq_verilog_write.0">
    <vt:lpwstr>write_mirror(%a, %d, 0, 0)</vt:lpwstr>
  </property>
  <property fmtid="{D5CDD505-2E9C-101B-9397-08002B2CF9AE}" pid="16" name="seq_verilog_read.0">
    <vt:lpwstr>read_mirror(%a)</vt:lpwstr>
  </property>
  <property fmtid="{D5CDD505-2E9C-101B-9397-08002B2CF9AE}" pid="17" name="seq_uvm_regmodel.0">
    <vt:lpwstr>default</vt:lpwstr>
  </property>
  <property fmtid="{D5CDD505-2E9C-101B-9397-08002B2CF9AE}" pid="18" name="seq_uvm_write.0">
    <vt:lpwstr>write(status, %d, .parent(this))</vt:lpwstr>
  </property>
  <property fmtid="{D5CDD505-2E9C-101B-9397-08002B2CF9AE}" pid="19" name="seq_uvm_read.0">
    <vt:lpwstr>read(status, %lhs, .parent(this))</vt:lpwstr>
  </property>
  <property fmtid="{D5CDD505-2E9C-101B-9397-08002B2CF9AE}" pid="20" name="seq_csvcd_isscmd.0">
    <vt:lpwstr>write</vt:lpwstr>
  </property>
  <property fmtid="{D5CDD505-2E9C-101B-9397-08002B2CF9AE}" pid="21" name="seq_csvcd_cmd.0">
    <vt:lpwstr>WRITE</vt:lpwstr>
  </property>
  <property fmtid="{D5CDD505-2E9C-101B-9397-08002B2CF9AE}" pid="22" name="seq_csvcd_isscmd.1">
    <vt:lpwstr>write_1_set</vt:lpwstr>
  </property>
  <property fmtid="{D5CDD505-2E9C-101B-9397-08002B2CF9AE}" pid="23" name="seq_csvcd_cmd.1">
    <vt:lpwstr>WRITE_SET</vt:lpwstr>
  </property>
  <property fmtid="{D5CDD505-2E9C-101B-9397-08002B2CF9AE}" pid="24" name="seq_csvcd_isscmd.2">
    <vt:lpwstr>write_1_clr</vt:lpwstr>
  </property>
  <property fmtid="{D5CDD505-2E9C-101B-9397-08002B2CF9AE}" pid="25" name="seq_csvcd_cmd.2">
    <vt:lpwstr>WRITE_CLR</vt:lpwstr>
  </property>
  <property fmtid="{D5CDD505-2E9C-101B-9397-08002B2CF9AE}" pid="26" name="seq_csvcd_isscmd.3">
    <vt:lpwstr>call</vt:lpwstr>
  </property>
  <property fmtid="{D5CDD505-2E9C-101B-9397-08002B2CF9AE}" pid="27" name="seq_csvcd_cmd.3">
    <vt:lpwstr>CALL</vt:lpwstr>
  </property>
  <property fmtid="{D5CDD505-2E9C-101B-9397-08002B2CF9AE}" pid="28" name="seq_csvcd_isscmd.4">
    <vt:lpwstr>switch</vt:lpwstr>
  </property>
  <property fmtid="{D5CDD505-2E9C-101B-9397-08002B2CF9AE}" pid="29" name="seq_csvcd_cmd.4">
    <vt:lpwstr>SWITCH</vt:lpwstr>
  </property>
  <property fmtid="{D5CDD505-2E9C-101B-9397-08002B2CF9AE}" pid="30" name="seq_csvcd_isscmd.5">
    <vt:lpwstr>wait</vt:lpwstr>
  </property>
  <property fmtid="{D5CDD505-2E9C-101B-9397-08002B2CF9AE}" pid="31" name="seq_csvcd_cmd.5">
    <vt:lpwstr>WAIT</vt:lpwstr>
  </property>
  <property fmtid="{D5CDD505-2E9C-101B-9397-08002B2CF9AE}" pid="32" name="seq_csvhd_issheader.0">
    <vt:lpwstr>command</vt:lpwstr>
  </property>
  <property fmtid="{D5CDD505-2E9C-101B-9397-08002B2CF9AE}" pid="33" name="seq_csvhd_header.0">
    <vt:lpwstr>command</vt:lpwstr>
  </property>
  <property fmtid="{D5CDD505-2E9C-101B-9397-08002B2CF9AE}" pid="34" name="seq_csvhd_issheader.1">
    <vt:lpwstr>step</vt:lpwstr>
  </property>
  <property fmtid="{D5CDD505-2E9C-101B-9397-08002B2CF9AE}" pid="35" name="seq_csvhd_header.1">
    <vt:lpwstr>step</vt:lpwstr>
  </property>
  <property fmtid="{D5CDD505-2E9C-101B-9397-08002B2CF9AE}" pid="36" name="seq_csvhd_issheader.2">
    <vt:lpwstr>value</vt:lpwstr>
  </property>
  <property fmtid="{D5CDD505-2E9C-101B-9397-08002B2CF9AE}" pid="37" name="seq_csvhd_header.2">
    <vt:lpwstr>value</vt:lpwstr>
  </property>
  <property fmtid="{D5CDD505-2E9C-101B-9397-08002B2CF9AE}" pid="38" name="seq_csvhd_issheader.3">
    <vt:lpwstr>address</vt:lpwstr>
  </property>
  <property fmtid="{D5CDD505-2E9C-101B-9397-08002B2CF9AE}" pid="39" name="seq_csvhd_header.3">
    <vt:lpwstr>address</vt:lpwstr>
  </property>
  <property fmtid="{D5CDD505-2E9C-101B-9397-08002B2CF9AE}" pid="40" name="seq_csvhd_issheader.4">
    <vt:lpwstr>description</vt:lpwstr>
  </property>
  <property fmtid="{D5CDD505-2E9C-101B-9397-08002B2CF9AE}" pid="41" name="seq_csvhd_header.4">
    <vt:lpwstr>description</vt:lpwstr>
  </property>
  <property fmtid="{D5CDD505-2E9C-101B-9397-08002B2CF9AE}" pid="42" name="Company">
    <vt:lpwstr>IDT</vt:lpwstr>
  </property>
  <property fmtid="{D5CDD505-2E9C-101B-9397-08002B2CF9AE}" pid="43" name="IssFirmwareVariable">
    <vt:lpwstr>int</vt:lpwstr>
  </property>
  <property fmtid="{D5CDD505-2E9C-101B-9397-08002B2CF9AE}" pid="44" name="IssFirmwareArgs">
    <vt:lpwstr>int</vt:lpwstr>
  </property>
  <property fmtid="{D5CDD505-2E9C-101B-9397-08002B2CF9AE}" pid="45" name="IssFirmwareConstant">
    <vt:lpwstr>int</vt:lpwstr>
  </property>
  <property fmtid="{D5CDD505-2E9C-101B-9397-08002B2CF9AE}" pid="46" name="IssFirmwareMultiplier">
    <vt:lpwstr>100</vt:lpwstr>
  </property>
  <property fmtid="{D5CDD505-2E9C-101B-9397-08002B2CF9AE}" pid="47" name="IssFirmwareNameFormat">
    <vt:lpwstr>%s</vt:lpwstr>
  </property>
  <property fmtid="{D5CDD505-2E9C-101B-9397-08002B2CF9AE}" pid="48" name="IssFirmwareNestimg">
    <vt:lpwstr>1</vt:lpwstr>
  </property>
  <property fmtid="{D5CDD505-2E9C-101B-9397-08002B2CF9AE}" pid="49" name="C_api">
    <vt:bool>false</vt:bool>
  </property>
  <property fmtid="{D5CDD505-2E9C-101B-9397-08002B2CF9AE}" pid="50" name="DataSheet">
    <vt:bool>false</vt:bool>
  </property>
  <property fmtid="{D5CDD505-2E9C-101B-9397-08002B2CF9AE}" pid="51" name="Word">
    <vt:bool>false</vt:bool>
  </property>
  <property fmtid="{D5CDD505-2E9C-101B-9397-08002B2CF9AE}" pid="52" name="SaveDocument">
    <vt:bool>true</vt:bool>
  </property>
  <property fmtid="{D5CDD505-2E9C-101B-9397-08002B2CF9AE}" pid="53" name="Copyright">
    <vt:lpwstr>***** Copyright 2018 All Rights Reserved. *****</vt:lpwstr>
  </property>
  <property fmtid="{D5CDD505-2E9C-101B-9397-08002B2CF9AE}" pid="54" name="Verilog">
    <vt:bool>true</vt:bool>
  </property>
  <property fmtid="{D5CDD505-2E9C-101B-9397-08002B2CF9AE}" pid="55" name="VHDL">
    <vt:bool>false</vt:bool>
  </property>
  <property fmtid="{D5CDD505-2E9C-101B-9397-08002B2CF9AE}" pid="56" name="VhdlAlt1">
    <vt:bool>true</vt:bool>
  </property>
  <property fmtid="{D5CDD505-2E9C-101B-9397-08002B2CF9AE}" pid="57" name="VhdlAlt2">
    <vt:bool>false</vt:bool>
  </property>
  <property fmtid="{D5CDD505-2E9C-101B-9397-08002B2CF9AE}" pid="58" name="OCP">
    <vt:bool>false</vt:bool>
  </property>
  <property fmtid="{D5CDD505-2E9C-101B-9397-08002B2CF9AE}" pid="59" name="UVM">
    <vt:bool>true</vt:bool>
  </property>
  <property fmtid="{D5CDD505-2E9C-101B-9397-08002B2CF9AE}" pid="60" name="eRM">
    <vt:bool>false</vt:bool>
  </property>
  <property fmtid="{D5CDD505-2E9C-101B-9397-08002B2CF9AE}" pid="61" name="SVG">
    <vt:bool>false</vt:bool>
  </property>
  <property fmtid="{D5CDD505-2E9C-101B-9397-08002B2CF9AE}" pid="62" name="YAML">
    <vt:bool>false</vt:bool>
  </property>
  <property fmtid="{D5CDD505-2E9C-101B-9397-08002B2CF9AE}" pid="63" name="SVHeader">
    <vt:bool>false</vt:bool>
  </property>
  <property fmtid="{D5CDD505-2E9C-101B-9397-08002B2CF9AE}" pid="64" name="OutDir">
    <vt:lpwstr>ids</vt:lpwstr>
  </property>
  <property fmtid="{D5CDD505-2E9C-101B-9397-08002B2CF9AE}" pid="65" name="OVM">
    <vt:bool>false</vt:bool>
  </property>
  <property fmtid="{D5CDD505-2E9C-101B-9397-08002B2CF9AE}" pid="66" name="VMM">
    <vt:bool>false</vt:bool>
  </property>
  <property fmtid="{D5CDD505-2E9C-101B-9397-08002B2CF9AE}" pid="67" name="IP-XACT">
    <vt:bool>false</vt:bool>
  </property>
  <property fmtid="{D5CDD505-2E9C-101B-9397-08002B2CF9AE}" pid="68" name="IPXactMOFile">
    <vt:bool>false</vt:bool>
  </property>
  <property fmtid="{D5CDD505-2E9C-101B-9397-08002B2CF9AE}" pid="69" name="Header">
    <vt:bool>false</vt:bool>
  </property>
  <property fmtid="{D5CDD505-2E9C-101B-9397-08002B2CF9AE}" pid="70" name="HeaderAlt1">
    <vt:bool>true</vt:bool>
  </property>
  <property fmtid="{D5CDD505-2E9C-101B-9397-08002B2CF9AE}" pid="71" name="HeaderAlt2">
    <vt:bool>false</vt:bool>
  </property>
  <property fmtid="{D5CDD505-2E9C-101B-9397-08002B2CF9AE}" pid="72" name="HeaderMisrac">
    <vt:bool>false</vt:bool>
  </property>
  <property fmtid="{D5CDD505-2E9C-101B-9397-08002B2CF9AE}" pid="73" name="Classes">
    <vt:bool>false</vt:bool>
  </property>
  <property fmtid="{D5CDD505-2E9C-101B-9397-08002B2CF9AE}" pid="74" name="HTML">
    <vt:bool>false</vt:bool>
  </property>
  <property fmtid="{D5CDD505-2E9C-101B-9397-08002B2CF9AE}" pid="75" name="HTMLAlt1">
    <vt:bool>true</vt:bool>
  </property>
  <property fmtid="{D5CDD505-2E9C-101B-9397-08002B2CF9AE}" pid="76" name="HTMLAlt2">
    <vt:bool>false</vt:bool>
  </property>
  <property fmtid="{D5CDD505-2E9C-101B-9397-08002B2CF9AE}" pid="77" name="XML">
    <vt:bool>false</vt:bool>
  </property>
  <property fmtid="{D5CDD505-2E9C-101B-9397-08002B2CF9AE}" pid="78" name="IVSXML">
    <vt:bool>false</vt:bool>
  </property>
  <property fmtid="{D5CDD505-2E9C-101B-9397-08002B2CF9AE}" pid="79" name="IvsExcel">
    <vt:bool>false</vt:bool>
  </property>
  <property fmtid="{D5CDD505-2E9C-101B-9397-08002B2CF9AE}" pid="80" name="PDF">
    <vt:bool>false</vt:bool>
  </property>
  <property fmtid="{D5CDD505-2E9C-101B-9397-08002B2CF9AE}" pid="81" name="RDL">
    <vt:bool>false</vt:bool>
  </property>
  <property fmtid="{D5CDD505-2E9C-101B-9397-08002B2CF9AE}" pid="82" name="TypeInt">
    <vt:lpwstr>hwint</vt:lpwstr>
  </property>
  <property fmtid="{D5CDD505-2E9C-101B-9397-08002B2CF9AE}" pid="83" name="BigEdian">
    <vt:bool>true</vt:bool>
  </property>
  <property fmtid="{D5CDD505-2E9C-101B-9397-08002B2CF9AE}" pid="84" name="LittleEdian">
    <vt:bool>true</vt:bool>
  </property>
  <property fmtid="{D5CDD505-2E9C-101B-9397-08002B2CF9AE}" pid="85" name="IndexHeading">
    <vt:bool>true</vt:bool>
  </property>
  <property fmtid="{D5CDD505-2E9C-101B-9397-08002B2CF9AE}" pid="86" name="StartingIndex">
    <vt:lpwstr>1</vt:lpwstr>
  </property>
  <property fmtid="{D5CDD505-2E9C-101B-9397-08002B2CF9AE}" pid="87" name="Headings">
    <vt:bool>true</vt:bool>
  </property>
  <property fmtid="{D5CDD505-2E9C-101B-9397-08002B2CF9AE}" pid="88" name="StartingHeading">
    <vt:i4>1</vt:i4>
  </property>
  <property fmtid="{D5CDD505-2E9C-101B-9397-08002B2CF9AE}" pid="89" name="IndexTable">
    <vt:bool>true</vt:bool>
  </property>
  <property fmtid="{D5CDD505-2E9C-101B-9397-08002B2CF9AE}" pid="90" name="LimitTOC">
    <vt:bool>false</vt:bool>
  </property>
  <property fmtid="{D5CDD505-2E9C-101B-9397-08002B2CF9AE}" pid="91" name="BusWidth">
    <vt:i4>8</vt:i4>
  </property>
  <property fmtid="{D5CDD505-2E9C-101B-9397-08002B2CF9AE}" pid="92" name="CustomBusWidth">
    <vt:i4>256</vt:i4>
  </property>
  <property fmtid="{D5CDD505-2E9C-101B-9397-08002B2CF9AE}" pid="93" name="RegWidth">
    <vt:i4>8</vt:i4>
  </property>
  <property fmtid="{D5CDD505-2E9C-101B-9397-08002B2CF9AE}" pid="94" name="CustomRegWidth">
    <vt:i4>256</vt:i4>
  </property>
  <property fmtid="{D5CDD505-2E9C-101B-9397-08002B2CF9AE}" pid="95" name="AMBA">
    <vt:bool>true</vt:bool>
  </property>
  <property fmtid="{D5CDD505-2E9C-101B-9397-08002B2CF9AE}" pid="96" name="AMBAAXI">
    <vt:bool>false</vt:bool>
  </property>
  <property fmtid="{D5CDD505-2E9C-101B-9397-08002B2CF9AE}" pid="97" name="AMBAAXI4FULL">
    <vt:bool>false</vt:bool>
  </property>
  <property fmtid="{D5CDD505-2E9C-101B-9397-08002B2CF9AE}" pid="98" name="AMBAAPB">
    <vt:bool>false</vt:bool>
  </property>
  <property fmtid="{D5CDD505-2E9C-101B-9397-08002B2CF9AE}" pid="99" name="AVALON">
    <vt:bool>false</vt:bool>
  </property>
  <property fmtid="{D5CDD505-2E9C-101B-9397-08002B2CF9AE}" pid="100" name="PROPRIETARY">
    <vt:bool>false</vt:bool>
  </property>
  <property fmtid="{D5CDD505-2E9C-101B-9397-08002B2CF9AE}" pid="101" name="PreserveNames">
    <vt:bool>true</vt:bool>
  </property>
  <property fmtid="{D5CDD505-2E9C-101B-9397-08002B2CF9AE}" pid="102" name="PreserveDescInHtmlFormat">
    <vt:bool>false</vt:bool>
  </property>
  <property fmtid="{D5CDD505-2E9C-101B-9397-08002B2CF9AE}" pid="103" name="Groups">
    <vt:bool>false</vt:bool>
  </property>
  <property fmtid="{D5CDD505-2E9C-101B-9397-08002B2CF9AE}" pid="104" name="DistributedDecode">
    <vt:bool>false</vt:bool>
  </property>
  <property fmtid="{D5CDD505-2E9C-101B-9397-08002B2CF9AE}" pid="105" name="variant0">
    <vt:lpwstr>none</vt:lpwstr>
  </property>
  <property fmtid="{D5CDD505-2E9C-101B-9397-08002B2CF9AE}" pid="106" name="VERSION">
    <vt:lpwstr>IEEE 1685-2009</vt:lpwstr>
  </property>
  <property fmtid="{D5CDD505-2E9C-101B-9397-08002B2CF9AE}" pid="107" name="UNIT">
    <vt:i4>8</vt:i4>
  </property>
  <property fmtid="{D5CDD505-2E9C-101B-9397-08002B2CF9AE}" pid="108" name="CustomUNIT">
    <vt:i4>256</vt:i4>
  </property>
  <property fmtid="{D5CDD505-2E9C-101B-9397-08002B2CF9AE}" pid="109" name="HDLPATH">
    <vt:bool>false</vt:bool>
  </property>
  <property fmtid="{D5CDD505-2E9C-101B-9397-08002B2CF9AE}" pid="110" name="COVERAGE">
    <vt:bool>false</vt:bool>
  </property>
  <property fmtid="{D5CDD505-2E9C-101B-9397-08002B2CF9AE}" pid="111" name="ILLEGALBINS">
    <vt:bool>false</vt:bool>
  </property>
  <property fmtid="{D5CDD505-2E9C-101B-9397-08002B2CF9AE}" pid="112" name="CoverageGenerate">
    <vt:bool>false</vt:bool>
  </property>
  <property fmtid="{D5CDD505-2E9C-101B-9397-08002B2CF9AE}" pid="113" name="ConstraintsGenerate">
    <vt:bool>false</vt:bool>
  </property>
  <property fmtid="{D5CDD505-2E9C-101B-9397-08002B2CF9AE}" pid="114" name="OptimiseLowPower">
    <vt:bool>false</vt:bool>
  </property>
  <property fmtid="{D5CDD505-2E9C-101B-9397-08002B2CF9AE}" pid="115" name="NoLint">
    <vt:bool>false</vt:bool>
  </property>
  <property fmtid="{D5CDD505-2E9C-101B-9397-08002B2CF9AE}" pid="116" name="AutoSequence">
    <vt:bool>false</vt:bool>
  </property>
  <property fmtid="{D5CDD505-2E9C-101B-9397-08002B2CF9AE}" pid="117" name="Interrupt">
    <vt:bool>false</vt:bool>
  </property>
  <property fmtid="{D5CDD505-2E9C-101B-9397-08002B2CF9AE}" pid="118" name="Mbd">
    <vt:bool>false</vt:bool>
  </property>
  <property fmtid="{D5CDD505-2E9C-101B-9397-08002B2CF9AE}" pid="119" name="CSharp">
    <vt:bool>false</vt:bool>
  </property>
  <property fmtid="{D5CDD505-2E9C-101B-9397-08002B2CF9AE}" pid="120" name="ARV_Assertion">
    <vt:bool>false</vt:bool>
  </property>
  <property fmtid="{D5CDD505-2E9C-101B-9397-08002B2CF9AE}" pid="121" name="Memory_Mapping">
    <vt:bool>false</vt:bool>
  </property>
  <property fmtid="{D5CDD505-2E9C-101B-9397-08002B2CF9AE}" pid="122" name="SV_W_intf">
    <vt:bool>true</vt:bool>
  </property>
  <property fmtid="{D5CDD505-2E9C-101B-9397-08002B2CF9AE}" pid="123" name="SV_WO_intf">
    <vt:bool>false</vt:bool>
  </property>
  <property fmtid="{D5CDD505-2E9C-101B-9397-08002B2CF9AE}" pid="124" name="SV">
    <vt:bool>false</vt:bool>
  </property>
  <property fmtid="{D5CDD505-2E9C-101B-9397-08002B2CF9AE}" pid="125" name="Amba3AhbLite">
    <vt:bool>false</vt:bool>
  </property>
  <property fmtid="{D5CDD505-2E9C-101B-9397-08002B2CF9AE}" pid="126" name="RTL_wire">
    <vt:bool>true</vt:bool>
  </property>
  <property fmtid="{D5CDD505-2E9C-101B-9397-08002B2CF9AE}" pid="127" name="Special_reg">
    <vt:bool>false</vt:bool>
  </property>
  <property fmtid="{D5CDD505-2E9C-101B-9397-08002B2CF9AE}" pid="128" name="CMSIS">
    <vt:bool>false</vt:bool>
  </property>
  <property fmtid="{D5CDD505-2E9C-101B-9397-08002B2CF9AE}" pid="129" name="sysc">
    <vt:bool>false</vt:bool>
  </property>
  <property fmtid="{D5CDD505-2E9C-101B-9397-08002B2CF9AE}" pid="130" name="syscalt2">
    <vt:bool>false</vt:bool>
  </property>
  <property fmtid="{D5CDD505-2E9C-101B-9397-08002B2CF9AE}" pid="131" name="MultiOutFile">
    <vt:bool>false</vt:bool>
  </property>
  <property fmtid="{D5CDD505-2E9C-101B-9397-08002B2CF9AE}" pid="132" name="Perl">
    <vt:bool>false</vt:bool>
  </property>
  <property fmtid="{D5CDD505-2E9C-101B-9397-08002B2CF9AE}" pid="133" name="Python">
    <vt:bool>false</vt:bool>
  </property>
  <property fmtid="{D5CDD505-2E9C-101B-9397-08002B2CF9AE}" pid="134" name="ARV">
    <vt:bool>false</vt:bool>
  </property>
  <property fmtid="{D5CDD505-2E9C-101B-9397-08002B2CF9AE}" pid="135" name="MultiOutFileUVM">
    <vt:bool>false</vt:bool>
  </property>
  <property fmtid="{D5CDD505-2E9C-101B-9397-08002B2CF9AE}" pid="136" name="CPP">
    <vt:bool>false</vt:bool>
  </property>
  <property fmtid="{D5CDD505-2E9C-101B-9397-08002B2CF9AE}" pid="137" name="WB">
    <vt:bool>false</vt:bool>
  </property>
  <property fmtid="{D5CDD505-2E9C-101B-9397-08002B2CF9AE}" pid="138" name="SPI">
    <vt:bool>false</vt:bool>
  </property>
  <property fmtid="{D5CDD505-2E9C-101B-9397-08002B2CF9AE}" pid="139" name="I2C">
    <vt:bool>false</vt:bool>
  </property>
  <property fmtid="{D5CDD505-2E9C-101B-9397-08002B2CF9AE}" pid="140" name="AddressSort">
    <vt:bool>false</vt:bool>
  </property>
  <property fmtid="{D5CDD505-2E9C-101B-9397-08002B2CF9AE}" pid="141" name="PdfAlt2">
    <vt:bool>false</vt:bool>
  </property>
  <property fmtid="{D5CDD505-2E9C-101B-9397-08002B2CF9AE}" pid="142" name="VHeader">
    <vt:bool>false</vt:bool>
  </property>
  <property fmtid="{D5CDD505-2E9C-101B-9397-08002B2CF9AE}" pid="143" name="VhdHeader">
    <vt:bool>false</vt:bool>
  </property>
  <property fmtid="{D5CDD505-2E9C-101B-9397-08002B2CF9AE}" pid="144" name="Formal">
    <vt:bool>false</vt:bool>
  </property>
  <property fmtid="{D5CDD505-2E9C-101B-9397-08002B2CF9AE}" pid="145" name="CsvProp">
    <vt:lpwstr>;;;;;;;;;</vt:lpwstr>
  </property>
  <property fmtid="{D5CDD505-2E9C-101B-9397-08002B2CF9AE}" pid="146" name="CsvHeaderChk">
    <vt:bool>false</vt:bool>
  </property>
  <property fmtid="{D5CDD505-2E9C-101B-9397-08002B2CF9AE}" pid="147" name="Rtl2001">
    <vt:bool>false</vt:bool>
  </property>
  <property fmtid="{D5CDD505-2E9C-101B-9397-08002B2CF9AE}" pid="148" name="FirmwareSequence">
    <vt:bool>false</vt:bool>
  </property>
  <property fmtid="{D5CDD505-2E9C-101B-9397-08002B2CF9AE}" pid="149" name="UVMSequence">
    <vt:bool>false</vt:bool>
  </property>
  <property fmtid="{D5CDD505-2E9C-101B-9397-08002B2CF9AE}" pid="150" name="custom_xml">
    <vt:bool>false</vt:bool>
  </property>
  <property fmtid="{D5CDD505-2E9C-101B-9397-08002B2CF9AE}" pid="151" name="HeaderMout">
    <vt:bool>false</vt:bool>
  </property>
  <property fmtid="{D5CDD505-2E9C-101B-9397-08002B2CF9AE}" pid="152" name="IssUVMMultiplier">
    <vt:lpwstr>100</vt:lpwstr>
  </property>
  <property fmtid="{D5CDD505-2E9C-101B-9397-08002B2CF9AE}" pid="153" name="IssUVMNesting">
    <vt:lpwstr>1</vt:lpwstr>
  </property>
  <property fmtid="{D5CDD505-2E9C-101B-9397-08002B2CF9AE}" pid="154" name="IssUVMArgs">
    <vt:lpwstr>int</vt:lpwstr>
  </property>
  <property fmtid="{D5CDD505-2E9C-101B-9397-08002B2CF9AE}" pid="155" name="IssUvmConstant">
    <vt:lpwstr>int</vt:lpwstr>
  </property>
  <property fmtid="{D5CDD505-2E9C-101B-9397-08002B2CF9AE}" pid="156" name="IssUVMVariable">
    <vt:lpwstr>int</vt:lpwstr>
  </property>
  <property fmtid="{D5CDD505-2E9C-101B-9397-08002B2CF9AE}" pid="157" name="IssCSVMultiplier">
    <vt:lpwstr>100</vt:lpwstr>
  </property>
  <property fmtid="{D5CDD505-2E9C-101B-9397-08002B2CF9AE}" pid="158" name="IssCSVNesting">
    <vt:lpwstr>1</vt:lpwstr>
  </property>
  <property fmtid="{D5CDD505-2E9C-101B-9397-08002B2CF9AE}" pid="159" name="IssCSVArgs">
    <vt:lpwstr>integer</vt:lpwstr>
  </property>
  <property fmtid="{D5CDD505-2E9C-101B-9397-08002B2CF9AE}" pid="160" name="IssCSVVariable">
    <vt:lpwstr>integer</vt:lpwstr>
  </property>
  <property fmtid="{D5CDD505-2E9C-101B-9397-08002B2CF9AE}" pid="161" name="IssVerilogTimeUnit1">
    <vt:lpwstr>1</vt:lpwstr>
  </property>
  <property fmtid="{D5CDD505-2E9C-101B-9397-08002B2CF9AE}" pid="162" name="IssVerilogTimeUnit2">
    <vt:lpwstr>ns</vt:lpwstr>
  </property>
  <property fmtid="{D5CDD505-2E9C-101B-9397-08002B2CF9AE}" pid="163" name="IssVerilogTimePrecision1">
    <vt:lpwstr>1</vt:lpwstr>
  </property>
  <property fmtid="{D5CDD505-2E9C-101B-9397-08002B2CF9AE}" pid="164" name="IssVerilogTimePrecision2">
    <vt:lpwstr>ns</vt:lpwstr>
  </property>
  <property fmtid="{D5CDD505-2E9C-101B-9397-08002B2CF9AE}" pid="165" name="IssVerilogConsolidatedWr">
    <vt:bool>true</vt:bool>
  </property>
  <property fmtid="{D5CDD505-2E9C-101B-9397-08002B2CF9AE}" pid="166" name="IssFirmwareConsolidatedWr">
    <vt:bool>true</vt:bool>
  </property>
  <property fmtid="{D5CDD505-2E9C-101B-9397-08002B2CF9AE}" pid="167" name="IssUvmConsolidatedWr">
    <vt:bool>true</vt:bool>
  </property>
  <property fmtid="{D5CDD505-2E9C-101B-9397-08002B2CF9AE}" pid="168" name="IssVerilogNesting">
    <vt:lpwstr>1</vt:lpwstr>
  </property>
  <property fmtid="{D5CDD505-2E9C-101B-9397-08002B2CF9AE}" pid="169" name="IssVerilogArgs">
    <vt:lpwstr>integer</vt:lpwstr>
  </property>
  <property fmtid="{D5CDD505-2E9C-101B-9397-08002B2CF9AE}" pid="170" name="IssVerilogConstant">
    <vt:lpwstr>integer</vt:lpwstr>
  </property>
  <property fmtid="{D5CDD505-2E9C-101B-9397-08002B2CF9AE}" pid="171" name="IssVerilogVariable">
    <vt:lpwstr>integer</vt:lpwstr>
  </property>
  <property fmtid="{D5CDD505-2E9C-101B-9397-08002B2CF9AE}" pid="172" name="IssMatlabNameFormat">
    <vt:lpwstr>%s</vt:lpwstr>
  </property>
  <property fmtid="{D5CDD505-2E9C-101B-9397-08002B2CF9AE}" pid="173" name="IssMatlabTimeUnit1">
    <vt:lpwstr>1</vt:lpwstr>
  </property>
  <property fmtid="{D5CDD505-2E9C-101B-9397-08002B2CF9AE}" pid="174" name="IssMatlabTimeUnit2">
    <vt:lpwstr>ns</vt:lpwstr>
  </property>
  <property fmtid="{D5CDD505-2E9C-101B-9397-08002B2CF9AE}" pid="175" name="IssMatlabTimePrecision1">
    <vt:lpwstr>1</vt:lpwstr>
  </property>
  <property fmtid="{D5CDD505-2E9C-101B-9397-08002B2CF9AE}" pid="176" name="IssMatlabTimePrecision2">
    <vt:lpwstr>ns</vt:lpwstr>
  </property>
  <property fmtid="{D5CDD505-2E9C-101B-9397-08002B2CF9AE}" pid="177" name="IssMatlabNesting">
    <vt:lpwstr>1</vt:lpwstr>
  </property>
  <property fmtid="{D5CDD505-2E9C-101B-9397-08002B2CF9AE}" pid="178" name="IssMatlabArgs">
    <vt:lpwstr>integer</vt:lpwstr>
  </property>
  <property fmtid="{D5CDD505-2E9C-101B-9397-08002B2CF9AE}" pid="179" name="IssMatlabConstant">
    <vt:lpwstr>integer</vt:lpwstr>
  </property>
  <property fmtid="{D5CDD505-2E9C-101B-9397-08002B2CF9AE}" pid="180" name="IssMatlabVariable">
    <vt:lpwstr>integer</vt:lpwstr>
  </property>
  <property fmtid="{D5CDD505-2E9C-101B-9397-08002B2CF9AE}" pid="181" name="IssVerilog">
    <vt:bool>true</vt:bool>
  </property>
  <property fmtid="{D5CDD505-2E9C-101B-9397-08002B2CF9AE}" pid="182" name="IssUVM">
    <vt:bool>true</vt:bool>
  </property>
  <property fmtid="{D5CDD505-2E9C-101B-9397-08002B2CF9AE}" pid="183" name="IssCSV">
    <vt:bool>false</vt:bool>
  </property>
  <property fmtid="{D5CDD505-2E9C-101B-9397-08002B2CF9AE}" pid="184" name="IssFirmware">
    <vt:bool>true</vt:bool>
  </property>
  <property fmtid="{D5CDD505-2E9C-101B-9397-08002B2CF9AE}" pid="185" name="IssUVMNameFormat">
    <vt:lpwstr>%s</vt:lpwstr>
  </property>
  <property fmtid="{D5CDD505-2E9C-101B-9397-08002B2CF9AE}" pid="186" name="IssVerilogNameFormat">
    <vt:lpwstr>%s</vt:lpwstr>
  </property>
  <property fmtid="{D5CDD505-2E9C-101B-9397-08002B2CF9AE}" pid="187" name="IssCsvNameFormat">
    <vt:lpwstr>%s</vt:lpwstr>
  </property>
  <property fmtid="{D5CDD505-2E9C-101B-9397-08002B2CF9AE}" pid="188" name="IssHTML">
    <vt:bool>false</vt:bool>
  </property>
  <property fmtid="{D5CDD505-2E9C-101B-9397-08002B2CF9AE}" pid="189" name="IssUvmMultiOutFile">
    <vt:bool>false</vt:bool>
  </property>
  <property fmtid="{D5CDD505-2E9C-101B-9397-08002B2CF9AE}" pid="190" name="IssVerilogMultiOutFile">
    <vt:bool>false</vt:bool>
  </property>
  <property fmtid="{D5CDD505-2E9C-101B-9397-08002B2CF9AE}" pid="191" name="IssFirmwareMultiOutFile">
    <vt:bool>false</vt:bool>
  </property>
  <property fmtid="{D5CDD505-2E9C-101B-9397-08002B2CF9AE}" pid="192" name="IssCsvMultiOutFile">
    <vt:bool>false</vt:bool>
  </property>
  <property fmtid="{D5CDD505-2E9C-101B-9397-08002B2CF9AE}" pid="193" name="IssHtmlMultiOutFile">
    <vt:bool>false</vt:bool>
  </property>
  <property fmtid="{D5CDD505-2E9C-101B-9397-08002B2CF9AE}" pid="194" name="IssMatlab">
    <vt:bool>true</vt:bool>
  </property>
  <property fmtid="{D5CDD505-2E9C-101B-9397-08002B2CF9AE}" pid="195" name="IssMatlabMultiOutFile">
    <vt:bool>false</vt:bool>
  </property>
  <property fmtid="{D5CDD505-2E9C-101B-9397-08002B2CF9AE}" pid="196" name="RemoveDefVar">
    <vt:bool>false</vt:bool>
  </property>
  <property fmtid="{D5CDD505-2E9C-101B-9397-08002B2CF9AE}" pid="197" name="RemoveEnum">
    <vt:bool>false</vt:bool>
  </property>
  <property fmtid="{D5CDD505-2E9C-101B-9397-08002B2CF9AE}" pid="198" name="RemoveProp">
    <vt:bool>false</vt:bool>
  </property>
  <property fmtid="{D5CDD505-2E9C-101B-9397-08002B2CF9AE}" pid="199" name="ContentTypeId">
    <vt:lpwstr>0x010100E867383325BB4C4589E08BAF1AB1890C</vt:lpwstr>
  </property>
  <property fmtid="{D5CDD505-2E9C-101B-9397-08002B2CF9AE}" pid="200" name="AuthorIds_UIVersion_56">
    <vt:lpwstr>85</vt:lpwstr>
  </property>
  <property fmtid="{D5CDD505-2E9C-101B-9397-08002B2CF9AE}" pid="201" name="GUID">
    <vt:lpwstr>136232b1-26c7-4c81-94d9-25e31b1bd130</vt:lpwstr>
  </property>
  <property fmtid="{D5CDD505-2E9C-101B-9397-08002B2CF9AE}" pid="202" name="IDSTemplate">
    <vt:lpwstr/>
  </property>
  <property fmtid="{D5CDD505-2E9C-101B-9397-08002B2CF9AE}" pid="203" name="TemplateDir">
    <vt:lpwstr/>
  </property>
  <property fmtid="{D5CDD505-2E9C-101B-9397-08002B2CF9AE}" pid="204" name="ChipAddr">
    <vt:lpwstr/>
  </property>
  <property fmtid="{D5CDD505-2E9C-101B-9397-08002B2CF9AE}" pid="205" name="BlockAddr">
    <vt:lpwstr/>
  </property>
  <property fmtid="{D5CDD505-2E9C-101B-9397-08002B2CF9AE}" pid="206" name="RegAddr">
    <vt:lpwstr/>
  </property>
  <property fmtid="{D5CDD505-2E9C-101B-9397-08002B2CF9AE}" pid="207" name="TCL">
    <vt:lpwstr/>
  </property>
  <property fmtid="{D5CDD505-2E9C-101B-9397-08002B2CF9AE}" pid="208" name="LOCALTCL">
    <vt:lpwstr/>
  </property>
  <property fmtid="{D5CDD505-2E9C-101B-9397-08002B2CF9AE}" pid="209" name="USEROUTPUTSLOCALDIR">
    <vt:lpwstr/>
  </property>
  <property fmtid="{D5CDD505-2E9C-101B-9397-08002B2CF9AE}" pid="210" name="HideHeader">
    <vt:lpwstr/>
  </property>
  <property fmtid="{D5CDD505-2E9C-101B-9397-08002B2CF9AE}" pid="211" name="CustomCsvProp1">
    <vt:lpwstr/>
  </property>
  <property fmtid="{D5CDD505-2E9C-101B-9397-08002B2CF9AE}" pid="212" name="CustomCsvProp2">
    <vt:lpwstr/>
  </property>
  <property fmtid="{D5CDD505-2E9C-101B-9397-08002B2CF9AE}" pid="213" name="P_seterTclFiles">
    <vt:lpwstr/>
  </property>
  <property fmtid="{D5CDD505-2E9C-101B-9397-08002B2CF9AE}" pid="214" name="xquery_path">
    <vt:lpwstr/>
  </property>
</Properties>
</file>