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Lee\Documents\SFML_personal\PersoanlProject_SFML\PS_SFMLFramework Bin\tables\"/>
    </mc:Choice>
  </mc:AlternateContent>
  <xr:revisionPtr revIDLastSave="0" documentId="13_ncr:1_{58FFAC62-DD3B-4B75-AB72-0B028A3DBFBD}" xr6:coauthVersionLast="47" xr6:coauthVersionMax="47" xr10:uidLastSave="{00000000-0000-0000-0000-000000000000}"/>
  <bookViews>
    <workbookView xWindow="-28920" yWindow="-120" windowWidth="29040" windowHeight="15720" xr2:uid="{CDCD011B-6758-4FF7-AC6E-8F4015868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M4" i="1" s="1"/>
  <c r="K5" i="1"/>
  <c r="M5" i="1" s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11" i="1"/>
  <c r="K6" i="1"/>
  <c r="K16" i="1"/>
  <c r="K17" i="1" s="1"/>
  <c r="K18" i="1"/>
  <c r="K14" i="1"/>
  <c r="K9" i="1"/>
  <c r="K7" i="1"/>
  <c r="K8" i="1"/>
  <c r="M8" i="1" l="1"/>
  <c r="M6" i="1"/>
  <c r="M9" i="1"/>
  <c r="M11" i="1"/>
  <c r="M14" i="1"/>
  <c r="M16" i="1"/>
  <c r="M17" i="1"/>
  <c r="M7" i="1"/>
  <c r="M18" i="1"/>
  <c r="E8" i="1"/>
  <c r="E9" i="1"/>
  <c r="E11" i="1"/>
  <c r="E14" i="1"/>
  <c r="E16" i="1"/>
  <c r="E17" i="1"/>
  <c r="E18" i="1"/>
  <c r="E3" i="1"/>
  <c r="E5" i="1"/>
  <c r="E7" i="1"/>
  <c r="E4" i="1"/>
  <c r="E6" i="1"/>
  <c r="E2" i="1"/>
  <c r="K10" i="1"/>
  <c r="K15" i="1"/>
  <c r="K19" i="1"/>
  <c r="K12" i="1"/>
  <c r="M12" i="1" l="1"/>
  <c r="E12" i="1"/>
  <c r="M19" i="1"/>
  <c r="E19" i="1"/>
  <c r="M15" i="1"/>
  <c r="E15" i="1"/>
  <c r="E10" i="1"/>
  <c r="M10" i="1"/>
  <c r="K13" i="1"/>
  <c r="E13" i="1" l="1"/>
  <c r="M13" i="1"/>
</calcChain>
</file>

<file path=xl/sharedStrings.xml><?xml version="1.0" encoding="utf-8"?>
<sst xmlns="http://schemas.openxmlformats.org/spreadsheetml/2006/main" count="77" uniqueCount="74">
  <si>
    <t>ID</t>
  </si>
  <si>
    <t>TEXTUREID</t>
  </si>
  <si>
    <t>name</t>
  </si>
  <si>
    <t>range</t>
  </si>
  <si>
    <t>isMultitarget</t>
  </si>
  <si>
    <t>price</t>
  </si>
  <si>
    <t>onSell</t>
  </si>
  <si>
    <t>isUpgradable</t>
  </si>
  <si>
    <t>AttackTypes(0: default, 1: GroundOnly, 2: AirOnly)</t>
  </si>
  <si>
    <t>AttackBonusTypes</t>
  </si>
  <si>
    <t>Description</t>
  </si>
  <si>
    <t>dcrtn2</t>
  </si>
  <si>
    <t>dcrtn3</t>
  </si>
  <si>
    <t>graphics/electricRocquet.png</t>
  </si>
  <si>
    <t>Electric Rocquet</t>
  </si>
  <si>
    <t>전기파리채</t>
  </si>
  <si>
    <t>공격속도 : 빠름</t>
  </si>
  <si>
    <t>지상 및 공중 단일공격</t>
  </si>
  <si>
    <t>graphics/SprayF.png</t>
  </si>
  <si>
    <t>에프킬라</t>
  </si>
  <si>
    <t>공격속도 : 느림</t>
  </si>
  <si>
    <t>공중 단일공격</t>
  </si>
  <si>
    <t>graphics/SprayR.png</t>
  </si>
  <si>
    <t>Raid</t>
  </si>
  <si>
    <t>레이드</t>
  </si>
  <si>
    <t>공격속도 : 보통</t>
  </si>
  <si>
    <t>지상 단일공격</t>
  </si>
  <si>
    <t>graphics/mosquitoRepellent.png</t>
  </si>
  <si>
    <t>Mosquito Repellent</t>
  </si>
  <si>
    <t>모기향</t>
  </si>
  <si>
    <t>공격속도 : 매우느림</t>
  </si>
  <si>
    <t>공중 범위공격</t>
  </si>
  <si>
    <t>From</t>
    <phoneticPr fontId="1" type="noConversion"/>
  </si>
  <si>
    <t>N/A</t>
    <phoneticPr fontId="1" type="noConversion"/>
  </si>
  <si>
    <t>UV Repellent</t>
    <phoneticPr fontId="1" type="noConversion"/>
  </si>
  <si>
    <t>개량형 전기파리채</t>
  </si>
  <si>
    <t>UV 모기퇴치제</t>
  </si>
  <si>
    <t>초강력 전기파리채</t>
    <phoneticPr fontId="1" type="noConversion"/>
  </si>
  <si>
    <t>번개 ( 성공확률 20% )</t>
    <phoneticPr fontId="1" type="noConversion"/>
  </si>
  <si>
    <t>Super Electric Rocquet</t>
    <phoneticPr fontId="1" type="noConversion"/>
  </si>
  <si>
    <t>Ultimate Electric Rocquet</t>
    <phoneticPr fontId="1" type="noConversion"/>
  </si>
  <si>
    <t>Lightning</t>
    <phoneticPr fontId="1" type="noConversion"/>
  </si>
  <si>
    <t>Tesla Coil</t>
    <phoneticPr fontId="1" type="noConversion"/>
  </si>
  <si>
    <t>테슬라 코일</t>
    <phoneticPr fontId="1" type="noConversion"/>
  </si>
  <si>
    <t>F-Killer</t>
    <phoneticPr fontId="1" type="noConversion"/>
  </si>
  <si>
    <t>Super F-Killer</t>
    <phoneticPr fontId="1" type="noConversion"/>
  </si>
  <si>
    <t>강력 에프킬라</t>
    <phoneticPr fontId="1" type="noConversion"/>
  </si>
  <si>
    <t>급냉 스프레이</t>
    <phoneticPr fontId="1" type="noConversion"/>
  </si>
  <si>
    <t>Freeze Spray</t>
    <phoneticPr fontId="1" type="noConversion"/>
  </si>
  <si>
    <t>얼음 ( 성공확률 20% )</t>
    <phoneticPr fontId="1" type="noConversion"/>
  </si>
  <si>
    <t>Ice</t>
    <phoneticPr fontId="1" type="noConversion"/>
  </si>
  <si>
    <t>Torch Spray</t>
    <phoneticPr fontId="1" type="noConversion"/>
  </si>
  <si>
    <t>토치 스프레이</t>
    <phoneticPr fontId="1" type="noConversion"/>
  </si>
  <si>
    <t>불 ( 성공확률 20%)</t>
    <phoneticPr fontId="1" type="noConversion"/>
  </si>
  <si>
    <t>Fire</t>
    <phoneticPr fontId="1" type="noConversion"/>
  </si>
  <si>
    <t>Home Mat</t>
    <phoneticPr fontId="1" type="noConversion"/>
  </si>
  <si>
    <t>홈매트</t>
    <phoneticPr fontId="1" type="noConversion"/>
  </si>
  <si>
    <t>Super Home Mat</t>
    <phoneticPr fontId="1" type="noConversion"/>
  </si>
  <si>
    <t>강력 홈매트</t>
    <phoneticPr fontId="1" type="noConversion"/>
  </si>
  <si>
    <t>Dry ice</t>
    <phoneticPr fontId="1" type="noConversion"/>
  </si>
  <si>
    <t>드라이아이스</t>
    <phoneticPr fontId="1" type="noConversion"/>
  </si>
  <si>
    <t>Volcano</t>
    <phoneticPr fontId="1" type="noConversion"/>
  </si>
  <si>
    <t>화산</t>
    <phoneticPr fontId="1" type="noConversion"/>
  </si>
  <si>
    <t>Accum</t>
    <phoneticPr fontId="1" type="noConversion"/>
  </si>
  <si>
    <t>DPS</t>
    <phoneticPr fontId="1" type="noConversion"/>
  </si>
  <si>
    <t>DPG</t>
    <phoneticPr fontId="1" type="noConversion"/>
  </si>
  <si>
    <t>slow</t>
    <phoneticPr fontId="1" type="noConversion"/>
  </si>
  <si>
    <t>stun</t>
    <phoneticPr fontId="1" type="noConversion"/>
  </si>
  <si>
    <t>dmg</t>
    <phoneticPr fontId="1" type="noConversion"/>
  </si>
  <si>
    <t>dur</t>
    <phoneticPr fontId="1" type="noConversion"/>
  </si>
  <si>
    <t>특수효과 전체 도트뎀</t>
    <phoneticPr fontId="1" type="noConversion"/>
  </si>
  <si>
    <t>특수효과 전체 슬로우</t>
    <phoneticPr fontId="1" type="noConversion"/>
  </si>
  <si>
    <t>깡뎀+스턴</t>
    <phoneticPr fontId="1" type="noConversion"/>
  </si>
  <si>
    <t>사거리 내 슬로우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</si>
</sst>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2" fontId="0" fillId="6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9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0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3740-245E-4134-A34A-EE856CAADE1A}">
  <dimension ref="A1:U19"/>
  <sheetViews>
    <sheetView tabSelected="1" zoomScale="160" zoomScaleNormal="160" workbookViewId="0">
      <selection activeCell="I14" sqref="I14"/>
    </sheetView>
  </sheetViews>
  <sheetFormatPr defaultRowHeight="16.5" x14ac:dyDescent="0.3"/>
  <cols>
    <col min="2" max="2" width="3.375" bestFit="1" customWidth="1"/>
    <col min="3" max="3" width="5" hidden="1" customWidth="1"/>
    <col min="4" max="4" width="4.875" hidden="1" customWidth="1"/>
    <col min="5" max="5" width="8.625" customWidth="1"/>
    <col min="6" max="6" width="6.625" customWidth="1"/>
    <col min="7" max="7" width="4.625" customWidth="1"/>
    <col min="8" max="8" width="4.875" customWidth="1"/>
    <col min="9" max="9" width="4.375" customWidth="1"/>
    <col min="10" max="15" width="4" customWidth="1"/>
    <col min="16" max="18" width="3.125" customWidth="1"/>
    <col min="19" max="19" width="18.75" customWidth="1"/>
    <col min="20" max="20" width="17.125" customWidth="1"/>
    <col min="21" max="21" width="21.375" bestFit="1" customWidth="1"/>
  </cols>
  <sheetData>
    <row r="1" spans="1:21" x14ac:dyDescent="0.3">
      <c r="A1" s="2" t="s">
        <v>32</v>
      </c>
      <c r="B1" s="2" t="s">
        <v>0</v>
      </c>
      <c r="C1" s="2" t="s">
        <v>1</v>
      </c>
      <c r="D1" s="2" t="s">
        <v>2</v>
      </c>
      <c r="E1" s="2" t="s">
        <v>65</v>
      </c>
      <c r="F1" s="2" t="s">
        <v>64</v>
      </c>
      <c r="G1" s="2" t="s">
        <v>68</v>
      </c>
      <c r="H1" s="2" t="s">
        <v>69</v>
      </c>
      <c r="I1" s="2" t="s">
        <v>3</v>
      </c>
      <c r="J1" s="2" t="s">
        <v>4</v>
      </c>
      <c r="K1" s="2" t="s">
        <v>63</v>
      </c>
      <c r="L1" s="2" t="s">
        <v>5</v>
      </c>
      <c r="M1" s="2" t="s">
        <v>6</v>
      </c>
      <c r="N1" s="2" t="s">
        <v>66</v>
      </c>
      <c r="O1" s="2" t="s">
        <v>67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x14ac:dyDescent="0.3">
      <c r="A2" s="1" t="s">
        <v>33</v>
      </c>
      <c r="B2" s="1">
        <v>0</v>
      </c>
      <c r="C2" s="1" t="s">
        <v>13</v>
      </c>
      <c r="D2" s="1" t="s">
        <v>14</v>
      </c>
      <c r="E2" s="14">
        <f>IFERROR(F2/K2, )</f>
        <v>0.33333333333333331</v>
      </c>
      <c r="F2" s="8">
        <f t="shared" ref="F2:F6" si="0">IFERROR(G2/H2, )</f>
        <v>5</v>
      </c>
      <c r="G2" s="3">
        <v>6</v>
      </c>
      <c r="H2" s="9">
        <v>1.2</v>
      </c>
      <c r="I2" s="4">
        <v>1</v>
      </c>
      <c r="J2" s="6">
        <v>0</v>
      </c>
      <c r="K2" s="7">
        <f>L2</f>
        <v>15</v>
      </c>
      <c r="L2" s="5">
        <v>15</v>
      </c>
      <c r="M2" s="5">
        <f t="shared" ref="M2:M19" si="1">IFERROR(K2/3*2,0)</f>
        <v>10</v>
      </c>
      <c r="N2" s="10">
        <v>0</v>
      </c>
      <c r="O2" s="10">
        <v>0</v>
      </c>
      <c r="P2" s="1">
        <v>1</v>
      </c>
      <c r="Q2" s="6">
        <v>0</v>
      </c>
      <c r="R2" s="1">
        <v>4</v>
      </c>
      <c r="S2" s="17" t="s">
        <v>15</v>
      </c>
      <c r="T2" s="1" t="s">
        <v>16</v>
      </c>
      <c r="U2" s="1" t="s">
        <v>17</v>
      </c>
    </row>
    <row r="3" spans="1:21" x14ac:dyDescent="0.3">
      <c r="A3" s="1" t="s">
        <v>33</v>
      </c>
      <c r="B3" s="1">
        <v>1</v>
      </c>
      <c r="C3" s="1" t="s">
        <v>18</v>
      </c>
      <c r="D3" s="1" t="s">
        <v>44</v>
      </c>
      <c r="E3" s="12">
        <f t="shared" ref="E3:E19" si="2">IFERROR(F3/K3, )</f>
        <v>0.4</v>
      </c>
      <c r="F3" s="8">
        <f t="shared" si="0"/>
        <v>4</v>
      </c>
      <c r="G3" s="3">
        <v>8</v>
      </c>
      <c r="H3" s="9">
        <v>2</v>
      </c>
      <c r="I3" s="4">
        <v>2</v>
      </c>
      <c r="J3" s="6">
        <v>0</v>
      </c>
      <c r="K3" s="7">
        <f t="shared" ref="K3:K5" si="3">L3</f>
        <v>10</v>
      </c>
      <c r="L3" s="5">
        <v>10</v>
      </c>
      <c r="M3" s="5">
        <f t="shared" si="1"/>
        <v>6.666666666666667</v>
      </c>
      <c r="N3" s="10">
        <v>0</v>
      </c>
      <c r="O3" s="10">
        <v>0</v>
      </c>
      <c r="P3" s="1">
        <v>1</v>
      </c>
      <c r="Q3" s="6">
        <v>2</v>
      </c>
      <c r="R3" s="1">
        <v>2</v>
      </c>
      <c r="S3" s="17" t="s">
        <v>19</v>
      </c>
      <c r="T3" s="1" t="s">
        <v>20</v>
      </c>
      <c r="U3" s="1" t="s">
        <v>21</v>
      </c>
    </row>
    <row r="4" spans="1:21" x14ac:dyDescent="0.3">
      <c r="A4" s="1" t="s">
        <v>33</v>
      </c>
      <c r="B4" s="1">
        <v>2</v>
      </c>
      <c r="C4" s="1" t="s">
        <v>22</v>
      </c>
      <c r="D4" s="1" t="s">
        <v>23</v>
      </c>
      <c r="E4" s="11">
        <f t="shared" si="2"/>
        <v>0.4</v>
      </c>
      <c r="F4" s="8">
        <f t="shared" si="0"/>
        <v>4</v>
      </c>
      <c r="G4" s="3">
        <v>8</v>
      </c>
      <c r="H4" s="9">
        <v>2</v>
      </c>
      <c r="I4" s="4">
        <v>2</v>
      </c>
      <c r="J4" s="6">
        <v>0</v>
      </c>
      <c r="K4" s="7">
        <f t="shared" si="3"/>
        <v>10</v>
      </c>
      <c r="L4" s="5">
        <v>10</v>
      </c>
      <c r="M4" s="5">
        <f t="shared" si="1"/>
        <v>6.666666666666667</v>
      </c>
      <c r="N4" s="10">
        <v>0</v>
      </c>
      <c r="O4" s="10">
        <v>0</v>
      </c>
      <c r="P4" s="1">
        <v>1</v>
      </c>
      <c r="Q4" s="6">
        <v>1</v>
      </c>
      <c r="R4" s="1">
        <v>1</v>
      </c>
      <c r="S4" s="17" t="s">
        <v>24</v>
      </c>
      <c r="T4" s="1" t="s">
        <v>25</v>
      </c>
      <c r="U4" s="1" t="s">
        <v>26</v>
      </c>
    </row>
    <row r="5" spans="1:21" x14ac:dyDescent="0.3">
      <c r="A5" s="1" t="s">
        <v>33</v>
      </c>
      <c r="B5" s="1">
        <v>3</v>
      </c>
      <c r="C5" s="1" t="s">
        <v>27</v>
      </c>
      <c r="D5" s="1" t="s">
        <v>28</v>
      </c>
      <c r="E5" s="13">
        <f t="shared" si="2"/>
        <v>0.125</v>
      </c>
      <c r="F5" s="8">
        <f t="shared" si="0"/>
        <v>3.75</v>
      </c>
      <c r="G5" s="3">
        <v>15</v>
      </c>
      <c r="H5" s="9">
        <v>4</v>
      </c>
      <c r="I5" s="4">
        <v>1.5</v>
      </c>
      <c r="J5" s="6">
        <v>1</v>
      </c>
      <c r="K5" s="7">
        <f t="shared" si="3"/>
        <v>30</v>
      </c>
      <c r="L5" s="5">
        <v>30</v>
      </c>
      <c r="M5" s="5">
        <f t="shared" si="1"/>
        <v>20</v>
      </c>
      <c r="N5" s="10">
        <v>0</v>
      </c>
      <c r="O5" s="10">
        <v>0</v>
      </c>
      <c r="P5" s="1">
        <v>1</v>
      </c>
      <c r="Q5" s="6">
        <v>2</v>
      </c>
      <c r="R5" s="1">
        <v>2</v>
      </c>
      <c r="S5" s="17" t="s">
        <v>29</v>
      </c>
      <c r="T5" s="1" t="s">
        <v>30</v>
      </c>
      <c r="U5" s="1" t="s">
        <v>31</v>
      </c>
    </row>
    <row r="6" spans="1:21" x14ac:dyDescent="0.3">
      <c r="A6" s="1">
        <v>0</v>
      </c>
      <c r="B6" s="1">
        <v>4</v>
      </c>
      <c r="C6" s="1"/>
      <c r="D6" s="1" t="s">
        <v>39</v>
      </c>
      <c r="E6" s="14">
        <f t="shared" ca="1" si="2"/>
        <v>0.41666666666666669</v>
      </c>
      <c r="F6" s="8">
        <f t="shared" si="0"/>
        <v>12.5</v>
      </c>
      <c r="G6" s="3">
        <v>10</v>
      </c>
      <c r="H6" s="9">
        <v>0.8</v>
      </c>
      <c r="I6" s="4">
        <v>1.5</v>
      </c>
      <c r="J6" s="6">
        <v>0</v>
      </c>
      <c r="K6" s="7">
        <f ca="1">IFERROR(L6+VLOOKUP(INDIRECT("A"&amp;ROW()),$B$1:$L$19,11), " ")</f>
        <v>30</v>
      </c>
      <c r="L6" s="5">
        <v>15</v>
      </c>
      <c r="M6" s="5">
        <f t="shared" ca="1" si="1"/>
        <v>20</v>
      </c>
      <c r="N6" s="10">
        <v>0</v>
      </c>
      <c r="O6" s="10">
        <v>0</v>
      </c>
      <c r="P6" s="1">
        <v>1</v>
      </c>
      <c r="Q6" s="6">
        <v>0</v>
      </c>
      <c r="R6" s="1"/>
      <c r="S6" s="17" t="s">
        <v>35</v>
      </c>
      <c r="T6" s="1"/>
      <c r="U6" s="1"/>
    </row>
    <row r="7" spans="1:21" x14ac:dyDescent="0.3">
      <c r="A7" s="1">
        <v>0</v>
      </c>
      <c r="B7" s="1">
        <v>5</v>
      </c>
      <c r="C7" s="1"/>
      <c r="D7" s="1" t="s">
        <v>34</v>
      </c>
      <c r="E7" s="16">
        <f t="shared" ca="1" si="2"/>
        <v>0.10416666666666667</v>
      </c>
      <c r="F7" s="8">
        <f>IFERROR(G7/H7, )</f>
        <v>6.25</v>
      </c>
      <c r="G7" s="3">
        <v>25</v>
      </c>
      <c r="H7" s="9">
        <v>4</v>
      </c>
      <c r="I7" s="4">
        <v>1.5</v>
      </c>
      <c r="J7" s="6">
        <v>1</v>
      </c>
      <c r="K7" s="7">
        <f ca="1">IFERROR(L7+VLOOKUP(INDIRECT("A"&amp;ROW()),$B$1:$L$19,11), " ")</f>
        <v>60</v>
      </c>
      <c r="L7" s="5">
        <v>45</v>
      </c>
      <c r="M7" s="5">
        <f t="shared" ca="1" si="1"/>
        <v>40</v>
      </c>
      <c r="N7" s="10">
        <v>0</v>
      </c>
      <c r="O7" s="10">
        <v>0.1</v>
      </c>
      <c r="P7" s="1">
        <v>1</v>
      </c>
      <c r="Q7" s="6">
        <v>0</v>
      </c>
      <c r="R7" s="1"/>
      <c r="S7" s="17" t="s">
        <v>36</v>
      </c>
      <c r="T7" s="1"/>
      <c r="U7" s="1"/>
    </row>
    <row r="8" spans="1:21" x14ac:dyDescent="0.3">
      <c r="A8" s="1">
        <v>4</v>
      </c>
      <c r="B8" s="1">
        <v>6</v>
      </c>
      <c r="C8" s="1"/>
      <c r="D8" s="1" t="s">
        <v>40</v>
      </c>
      <c r="E8" s="14">
        <f t="shared" ca="1" si="2"/>
        <v>0.47916666666666669</v>
      </c>
      <c r="F8" s="8">
        <f t="shared" ref="F8:F19" si="4">IFERROR(G8/H8, )</f>
        <v>38.333333333333336</v>
      </c>
      <c r="G8" s="3">
        <v>23</v>
      </c>
      <c r="H8" s="9">
        <v>0.6</v>
      </c>
      <c r="I8" s="4">
        <v>2.5</v>
      </c>
      <c r="J8" s="6">
        <v>0</v>
      </c>
      <c r="K8" s="7">
        <f ca="1">IFERROR(L8+VLOOKUP(INDIRECT("A"&amp;ROW()),$B$1:$L$19,10), " ")</f>
        <v>80</v>
      </c>
      <c r="L8" s="5">
        <v>50</v>
      </c>
      <c r="M8" s="5">
        <f t="shared" ca="1" si="1"/>
        <v>53.333333333333336</v>
      </c>
      <c r="N8" s="10">
        <v>0</v>
      </c>
      <c r="O8" s="10">
        <v>0</v>
      </c>
      <c r="P8" s="1">
        <v>0</v>
      </c>
      <c r="Q8" s="6">
        <v>0</v>
      </c>
      <c r="R8" s="1"/>
      <c r="S8" s="17" t="s">
        <v>37</v>
      </c>
      <c r="T8" s="1"/>
      <c r="U8" s="1"/>
    </row>
    <row r="9" spans="1:21" x14ac:dyDescent="0.3">
      <c r="A9" s="1">
        <v>4</v>
      </c>
      <c r="B9" s="1">
        <v>7</v>
      </c>
      <c r="C9" s="1"/>
      <c r="D9" s="1" t="s">
        <v>41</v>
      </c>
      <c r="E9" s="14">
        <f t="shared" ca="1" si="2"/>
        <v>0.61538461538461542</v>
      </c>
      <c r="F9" s="8">
        <f t="shared" si="4"/>
        <v>80</v>
      </c>
      <c r="G9" s="3">
        <v>200</v>
      </c>
      <c r="H9" s="9">
        <v>2.5</v>
      </c>
      <c r="I9" s="4">
        <v>8</v>
      </c>
      <c r="J9" s="6">
        <v>0</v>
      </c>
      <c r="K9" s="7">
        <f ca="1">IFERROR(L9+VLOOKUP(INDIRECT("A"&amp;ROW()),$B$1:$L$19,10), " ")</f>
        <v>130</v>
      </c>
      <c r="L9" s="5">
        <v>100</v>
      </c>
      <c r="M9" s="5">
        <f t="shared" ca="1" si="1"/>
        <v>86.666666666666671</v>
      </c>
      <c r="N9" s="10">
        <v>0</v>
      </c>
      <c r="O9" s="10">
        <v>1</v>
      </c>
      <c r="P9" s="1">
        <v>0</v>
      </c>
      <c r="Q9" s="6">
        <v>0</v>
      </c>
      <c r="R9" s="1"/>
      <c r="S9" s="17" t="s">
        <v>38</v>
      </c>
      <c r="T9" s="1"/>
      <c r="U9" s="1" t="s">
        <v>72</v>
      </c>
    </row>
    <row r="10" spans="1:21" x14ac:dyDescent="0.3">
      <c r="A10" s="1">
        <v>5</v>
      </c>
      <c r="B10" s="1">
        <v>8</v>
      </c>
      <c r="C10" s="1"/>
      <c r="D10" s="1" t="s">
        <v>42</v>
      </c>
      <c r="E10" s="16">
        <f t="shared" ca="1" si="2"/>
        <v>0.1</v>
      </c>
      <c r="F10" s="8">
        <f t="shared" si="4"/>
        <v>15</v>
      </c>
      <c r="G10" s="3">
        <v>60</v>
      </c>
      <c r="H10" s="9">
        <v>4</v>
      </c>
      <c r="I10" s="4">
        <v>2</v>
      </c>
      <c r="J10" s="6">
        <v>1</v>
      </c>
      <c r="K10" s="7">
        <f ca="1">IFERROR(L10+VLOOKUP(INDIRECT("A"&amp;ROW()),$B$1:$L$19,10), " ")</f>
        <v>150</v>
      </c>
      <c r="L10" s="5">
        <v>90</v>
      </c>
      <c r="M10" s="5">
        <f t="shared" ca="1" si="1"/>
        <v>100</v>
      </c>
      <c r="N10" s="10">
        <v>0</v>
      </c>
      <c r="O10" s="10">
        <v>0.2</v>
      </c>
      <c r="P10" s="1">
        <v>0</v>
      </c>
      <c r="Q10" s="6">
        <v>0</v>
      </c>
      <c r="R10" s="1"/>
      <c r="S10" s="17" t="s">
        <v>43</v>
      </c>
      <c r="T10" s="1"/>
      <c r="U10" s="1"/>
    </row>
    <row r="11" spans="1:21" x14ac:dyDescent="0.3">
      <c r="A11" s="1">
        <v>1</v>
      </c>
      <c r="B11" s="1">
        <v>9</v>
      </c>
      <c r="C11" s="1"/>
      <c r="D11" s="1" t="s">
        <v>45</v>
      </c>
      <c r="E11" s="12">
        <f t="shared" ca="1" si="2"/>
        <v>0.5</v>
      </c>
      <c r="F11" s="8">
        <f t="shared" si="4"/>
        <v>15</v>
      </c>
      <c r="G11" s="3">
        <v>30</v>
      </c>
      <c r="H11" s="9">
        <v>2</v>
      </c>
      <c r="I11" s="4">
        <v>3</v>
      </c>
      <c r="J11" s="6">
        <v>0</v>
      </c>
      <c r="K11" s="7">
        <f ca="1">IFERROR(L11+VLOOKUP(INDIRECT("A"&amp;ROW()),$B$1:$L$19,11), " ")</f>
        <v>30</v>
      </c>
      <c r="L11" s="5">
        <v>20</v>
      </c>
      <c r="M11" s="5">
        <f t="shared" ca="1" si="1"/>
        <v>20</v>
      </c>
      <c r="N11" s="10">
        <v>0</v>
      </c>
      <c r="O11" s="10">
        <v>0</v>
      </c>
      <c r="P11" s="1">
        <v>1</v>
      </c>
      <c r="Q11" s="6">
        <v>2</v>
      </c>
      <c r="R11" s="1"/>
      <c r="S11" s="17" t="s">
        <v>46</v>
      </c>
      <c r="T11" s="1"/>
      <c r="U11" s="1"/>
    </row>
    <row r="12" spans="1:21" x14ac:dyDescent="0.3">
      <c r="A12" s="1">
        <v>9</v>
      </c>
      <c r="B12" s="1">
        <v>10</v>
      </c>
      <c r="C12" s="1"/>
      <c r="D12" s="1" t="s">
        <v>48</v>
      </c>
      <c r="E12" s="14">
        <f t="shared" ca="1" si="2"/>
        <v>0.3125</v>
      </c>
      <c r="F12" s="8">
        <f t="shared" si="4"/>
        <v>25</v>
      </c>
      <c r="G12" s="3">
        <v>25</v>
      </c>
      <c r="H12" s="9">
        <v>1</v>
      </c>
      <c r="I12" s="4">
        <v>1.5</v>
      </c>
      <c r="J12" s="6">
        <v>0</v>
      </c>
      <c r="K12" s="7">
        <f t="shared" ref="K12:K13" ca="1" si="5">IFERROR(L12+VLOOKUP(INDIRECT("A"&amp;ROW()),$B$1:$L$19,10), " ")</f>
        <v>80</v>
      </c>
      <c r="L12" s="5">
        <v>50</v>
      </c>
      <c r="M12" s="5">
        <f t="shared" ca="1" si="1"/>
        <v>53.333333333333336</v>
      </c>
      <c r="N12" s="10">
        <v>1</v>
      </c>
      <c r="O12" s="10">
        <v>0</v>
      </c>
      <c r="P12" s="1">
        <v>1</v>
      </c>
      <c r="Q12" s="6">
        <v>0</v>
      </c>
      <c r="R12" s="1"/>
      <c r="S12" s="17" t="s">
        <v>47</v>
      </c>
      <c r="T12" s="1"/>
      <c r="U12" s="1"/>
    </row>
    <row r="13" spans="1:21" x14ac:dyDescent="0.3">
      <c r="A13" s="1">
        <v>10</v>
      </c>
      <c r="B13" s="1">
        <v>11</v>
      </c>
      <c r="C13" s="1"/>
      <c r="D13" s="1" t="s">
        <v>50</v>
      </c>
      <c r="E13" s="14">
        <f t="shared" ca="1" si="2"/>
        <v>7.4074074074074084E-2</v>
      </c>
      <c r="F13" s="8">
        <f t="shared" si="4"/>
        <v>13.333333333333334</v>
      </c>
      <c r="G13" s="3">
        <v>20</v>
      </c>
      <c r="H13" s="9">
        <v>1.5</v>
      </c>
      <c r="I13" s="4">
        <v>6</v>
      </c>
      <c r="J13" s="6">
        <v>0</v>
      </c>
      <c r="K13" s="7">
        <f t="shared" ca="1" si="5"/>
        <v>180</v>
      </c>
      <c r="L13" s="5">
        <v>100</v>
      </c>
      <c r="M13" s="5">
        <f t="shared" ca="1" si="1"/>
        <v>120</v>
      </c>
      <c r="N13" s="10">
        <v>3</v>
      </c>
      <c r="O13" s="10">
        <v>0</v>
      </c>
      <c r="P13" s="1">
        <v>0</v>
      </c>
      <c r="Q13" s="6">
        <v>0</v>
      </c>
      <c r="R13" s="1"/>
      <c r="S13" s="17" t="s">
        <v>49</v>
      </c>
      <c r="T13" s="1"/>
      <c r="U13" s="1" t="s">
        <v>71</v>
      </c>
    </row>
    <row r="14" spans="1:21" x14ac:dyDescent="0.3">
      <c r="A14" s="1">
        <v>2</v>
      </c>
      <c r="B14" s="1">
        <v>12</v>
      </c>
      <c r="C14" s="1"/>
      <c r="D14" s="1" t="s">
        <v>51</v>
      </c>
      <c r="E14" s="11">
        <f t="shared" ca="1" si="2"/>
        <v>0.53333333333333333</v>
      </c>
      <c r="F14" s="8">
        <f t="shared" si="4"/>
        <v>26.666666666666668</v>
      </c>
      <c r="G14" s="3">
        <v>40</v>
      </c>
      <c r="H14" s="9">
        <v>1.5</v>
      </c>
      <c r="I14" s="4">
        <v>2.5</v>
      </c>
      <c r="J14" s="6">
        <v>0</v>
      </c>
      <c r="K14" s="7">
        <f ca="1">IFERROR(L14+VLOOKUP(INDIRECT("A"&amp;ROW()),$B$1:$L$19,11), " ")</f>
        <v>50</v>
      </c>
      <c r="L14" s="5">
        <v>40</v>
      </c>
      <c r="M14" s="5">
        <f t="shared" ca="1" si="1"/>
        <v>33.333333333333336</v>
      </c>
      <c r="N14" s="10">
        <v>0</v>
      </c>
      <c r="O14" s="10">
        <v>0</v>
      </c>
      <c r="P14" s="1">
        <v>1</v>
      </c>
      <c r="Q14" s="6">
        <v>1</v>
      </c>
      <c r="R14" s="1"/>
      <c r="S14" s="17" t="s">
        <v>52</v>
      </c>
      <c r="T14" s="1"/>
      <c r="U14" s="1"/>
    </row>
    <row r="15" spans="1:21" x14ac:dyDescent="0.3">
      <c r="A15" s="1">
        <v>12</v>
      </c>
      <c r="B15" s="1">
        <v>13</v>
      </c>
      <c r="C15" s="1"/>
      <c r="D15" s="1" t="s">
        <v>54</v>
      </c>
      <c r="E15" s="15">
        <f t="shared" ca="1" si="2"/>
        <v>0.1</v>
      </c>
      <c r="F15" s="8">
        <f t="shared" si="4"/>
        <v>15</v>
      </c>
      <c r="G15" s="3">
        <v>30</v>
      </c>
      <c r="H15" s="9">
        <v>2</v>
      </c>
      <c r="I15" s="4">
        <v>5</v>
      </c>
      <c r="J15" s="6">
        <v>1</v>
      </c>
      <c r="K15" s="7">
        <f ca="1">IFERROR(L15+VLOOKUP(INDIRECT("A"&amp;ROW()),$B$1:$L$19,10), " ")</f>
        <v>150</v>
      </c>
      <c r="L15" s="5">
        <v>100</v>
      </c>
      <c r="M15" s="5">
        <f t="shared" ca="1" si="1"/>
        <v>100</v>
      </c>
      <c r="N15" s="10">
        <v>0</v>
      </c>
      <c r="O15" s="10">
        <v>0</v>
      </c>
      <c r="P15" s="1">
        <v>0</v>
      </c>
      <c r="Q15" s="6">
        <v>1</v>
      </c>
      <c r="R15" s="1"/>
      <c r="S15" s="17" t="s">
        <v>53</v>
      </c>
      <c r="T15" s="1"/>
      <c r="U15" s="1" t="s">
        <v>70</v>
      </c>
    </row>
    <row r="16" spans="1:21" x14ac:dyDescent="0.3">
      <c r="A16" s="1">
        <v>3</v>
      </c>
      <c r="B16" s="1">
        <v>14</v>
      </c>
      <c r="C16" s="1"/>
      <c r="D16" s="1" t="s">
        <v>55</v>
      </c>
      <c r="E16" s="13">
        <f t="shared" ca="1" si="2"/>
        <v>0.125</v>
      </c>
      <c r="F16" s="8">
        <f t="shared" si="4"/>
        <v>10</v>
      </c>
      <c r="G16" s="3">
        <v>30</v>
      </c>
      <c r="H16" s="9">
        <v>3</v>
      </c>
      <c r="I16" s="4">
        <v>2.5</v>
      </c>
      <c r="J16" s="6">
        <v>1</v>
      </c>
      <c r="K16" s="7">
        <f ca="1">IFERROR(L16+VLOOKUP(INDIRECT("A"&amp;ROW()),$B$1:$L$19,11), " ")</f>
        <v>80</v>
      </c>
      <c r="L16" s="5">
        <v>50</v>
      </c>
      <c r="M16" s="5">
        <f t="shared" ca="1" si="1"/>
        <v>53.333333333333336</v>
      </c>
      <c r="N16" s="10">
        <v>0</v>
      </c>
      <c r="O16" s="10">
        <v>0</v>
      </c>
      <c r="P16" s="1">
        <v>1</v>
      </c>
      <c r="Q16" s="6">
        <v>2</v>
      </c>
      <c r="R16" s="1"/>
      <c r="S16" s="17" t="s">
        <v>56</v>
      </c>
      <c r="T16" s="1"/>
      <c r="U16" s="1"/>
    </row>
    <row r="17" spans="1:21" x14ac:dyDescent="0.3">
      <c r="A17" s="1">
        <v>14</v>
      </c>
      <c r="B17" s="1">
        <v>15</v>
      </c>
      <c r="C17" s="1"/>
      <c r="D17" s="1" t="s">
        <v>57</v>
      </c>
      <c r="E17" s="13">
        <f t="shared" ca="1" si="2"/>
        <v>0.16666666666666666</v>
      </c>
      <c r="F17" s="8">
        <f t="shared" si="4"/>
        <v>30</v>
      </c>
      <c r="G17" s="3">
        <v>60</v>
      </c>
      <c r="H17" s="9">
        <v>2</v>
      </c>
      <c r="I17" s="4">
        <v>3</v>
      </c>
      <c r="J17" s="6">
        <v>1</v>
      </c>
      <c r="K17" s="7">
        <f t="shared" ref="K17:K19" ca="1" si="6">IFERROR(L17+VLOOKUP(INDIRECT("A"&amp;ROW()),$B$1:$L$19,10), " ")</f>
        <v>180</v>
      </c>
      <c r="L17" s="5">
        <v>100</v>
      </c>
      <c r="M17" s="5">
        <f t="shared" ca="1" si="1"/>
        <v>120</v>
      </c>
      <c r="N17" s="10">
        <v>0</v>
      </c>
      <c r="O17" s="10">
        <v>0</v>
      </c>
      <c r="P17" s="1">
        <v>1</v>
      </c>
      <c r="Q17" s="6">
        <v>2</v>
      </c>
      <c r="R17" s="1"/>
      <c r="S17" s="17" t="s">
        <v>58</v>
      </c>
      <c r="T17" s="1"/>
      <c r="U17" s="1"/>
    </row>
    <row r="18" spans="1:21" x14ac:dyDescent="0.3">
      <c r="A18" s="1">
        <v>14</v>
      </c>
      <c r="B18" s="1">
        <v>16</v>
      </c>
      <c r="C18" s="1"/>
      <c r="D18" s="1" t="s">
        <v>59</v>
      </c>
      <c r="E18" s="16">
        <f t="shared" ca="1" si="2"/>
        <v>0</v>
      </c>
      <c r="F18" s="8">
        <f t="shared" si="4"/>
        <v>0</v>
      </c>
      <c r="G18" s="3">
        <v>0</v>
      </c>
      <c r="H18" s="9">
        <v>1.5</v>
      </c>
      <c r="I18" s="4">
        <v>2.5</v>
      </c>
      <c r="J18" s="6">
        <v>1</v>
      </c>
      <c r="K18" s="7">
        <f t="shared" ca="1" si="6"/>
        <v>160</v>
      </c>
      <c r="L18" s="5">
        <v>80</v>
      </c>
      <c r="M18" s="5">
        <f t="shared" ca="1" si="1"/>
        <v>106.66666666666667</v>
      </c>
      <c r="N18" s="10">
        <v>1</v>
      </c>
      <c r="O18" s="10">
        <v>0</v>
      </c>
      <c r="P18" s="1">
        <v>0</v>
      </c>
      <c r="Q18" s="6">
        <v>0</v>
      </c>
      <c r="R18" s="1"/>
      <c r="S18" s="1" t="s">
        <v>60</v>
      </c>
      <c r="T18" s="1"/>
      <c r="U18" s="1" t="s">
        <v>73</v>
      </c>
    </row>
    <row r="19" spans="1:21" x14ac:dyDescent="0.3">
      <c r="A19" s="1">
        <v>15</v>
      </c>
      <c r="B19" s="1">
        <v>17</v>
      </c>
      <c r="C19" s="1"/>
      <c r="D19" s="1" t="s">
        <v>61</v>
      </c>
      <c r="E19" s="16">
        <f t="shared" ca="1" si="2"/>
        <v>0.10606060606060606</v>
      </c>
      <c r="F19" s="8">
        <f t="shared" si="4"/>
        <v>35</v>
      </c>
      <c r="G19" s="3">
        <v>140</v>
      </c>
      <c r="H19" s="9">
        <v>4</v>
      </c>
      <c r="I19" s="4">
        <v>4</v>
      </c>
      <c r="J19" s="6">
        <v>1</v>
      </c>
      <c r="K19" s="7">
        <f t="shared" ca="1" si="6"/>
        <v>330</v>
      </c>
      <c r="L19" s="5">
        <v>150</v>
      </c>
      <c r="M19" s="5">
        <f t="shared" ca="1" si="1"/>
        <v>220</v>
      </c>
      <c r="N19" s="10">
        <v>0</v>
      </c>
      <c r="O19" s="10">
        <v>0</v>
      </c>
      <c r="P19" s="1">
        <v>0</v>
      </c>
      <c r="Q19" s="6">
        <v>0</v>
      </c>
      <c r="R19" s="1"/>
      <c r="S19" s="1" t="s">
        <v>62</v>
      </c>
      <c r="T19" s="1"/>
      <c r="U19" s="1"/>
    </row>
  </sheetData>
  <phoneticPr fontId="1" type="noConversion"/>
  <conditionalFormatting sqref="N2:N19">
    <cfRule type="cellIs" dxfId="1" priority="2" operator="greaterThan">
      <formula>0</formula>
    </cfRule>
  </conditionalFormatting>
  <conditionalFormatting sqref="O2:O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2024-11-23T08:53:37Z</dcterms:created>
  <dcterms:modified xsi:type="dcterms:W3CDTF">2024-11-24T15:03:39Z</dcterms:modified>
</cp:coreProperties>
</file>