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TDC/Universiteit/2020-2012 WB master jaar 1/Kwartaal 4/ME41125 Introduction to Engineering Research/Data/"/>
    </mc:Choice>
  </mc:AlternateContent>
  <xr:revisionPtr revIDLastSave="0" documentId="13_ncr:1_{EF5C2254-BCDB-A245-9FBF-0FC574217290}" xr6:coauthVersionLast="45" xr6:coauthVersionMax="46" xr10:uidLastSave="{00000000-0000-0000-0000-000000000000}"/>
  <bookViews>
    <workbookView xWindow="0" yWindow="440" windowWidth="28800" windowHeight="17560" firstSheet="1" activeTab="1" xr2:uid="{00000000-000D-0000-FFFF-FFFF00000000}"/>
  </bookViews>
  <sheets>
    <sheet name="Data_analysis_Data_IERa SUBFILT" sheetId="1" r:id="rId1"/>
    <sheet name="BMI versus IPAQTOT2 full+norm" sheetId="12" r:id="rId2"/>
    <sheet name="Regression Analyses results" sheetId="8" r:id="rId3"/>
    <sheet name="Table 1"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9" i="12" l="1"/>
  <c r="J31" i="12" l="1"/>
  <c r="K31" i="12"/>
  <c r="P30" i="12" l="1"/>
  <c r="P32" i="12"/>
  <c r="P33" i="12"/>
  <c r="P34" i="12"/>
  <c r="P35" i="12"/>
  <c r="P36" i="12"/>
  <c r="P37" i="12"/>
  <c r="P38" i="12"/>
  <c r="P39" i="12"/>
  <c r="P40" i="12"/>
  <c r="P41" i="12"/>
  <c r="P42" i="12"/>
  <c r="P43" i="12"/>
  <c r="P44" i="12"/>
  <c r="O30" i="12"/>
  <c r="O32" i="12"/>
  <c r="O33" i="12"/>
  <c r="O34" i="12"/>
  <c r="O35" i="12"/>
  <c r="O36" i="12"/>
  <c r="O37" i="12"/>
  <c r="O38" i="12"/>
  <c r="O39" i="12"/>
  <c r="O40" i="12"/>
  <c r="O41" i="12"/>
  <c r="O42" i="12"/>
  <c r="O43" i="12"/>
  <c r="O44" i="12"/>
  <c r="O29" i="12"/>
  <c r="G104" i="12"/>
  <c r="E105" i="12"/>
  <c r="DC47" i="8"/>
  <c r="DD47" i="8"/>
  <c r="DE47" i="8"/>
  <c r="DF47" i="8"/>
  <c r="DG47" i="8"/>
  <c r="DH47" i="8"/>
  <c r="DI47" i="8"/>
  <c r="DJ47" i="8"/>
  <c r="DK47" i="8"/>
  <c r="DD46" i="8"/>
  <c r="DE46" i="8"/>
  <c r="DF46" i="8"/>
  <c r="DG46" i="8"/>
  <c r="DH46" i="8"/>
  <c r="DI46" i="8"/>
  <c r="DJ46" i="8"/>
  <c r="DK46" i="8"/>
  <c r="DC46" i="8"/>
  <c r="DD42" i="8"/>
  <c r="DE42" i="8"/>
  <c r="DF42" i="8"/>
  <c r="DG42" i="8"/>
  <c r="DH42" i="8"/>
  <c r="DI42" i="8"/>
  <c r="DJ42" i="8"/>
  <c r="DK42" i="8"/>
  <c r="DC42" i="8"/>
  <c r="DD41" i="8"/>
  <c r="DE41" i="8"/>
  <c r="DF41" i="8"/>
  <c r="DG41" i="8"/>
  <c r="DH41" i="8"/>
  <c r="DI41" i="8"/>
  <c r="DJ41" i="8"/>
  <c r="DK41" i="8"/>
  <c r="DC41" i="8"/>
  <c r="DD139" i="8"/>
  <c r="DE139" i="8"/>
  <c r="DF139" i="8"/>
  <c r="DG139" i="8"/>
  <c r="DH139" i="8"/>
  <c r="DI139" i="8"/>
  <c r="DJ139" i="8"/>
  <c r="DK139" i="8"/>
  <c r="DC139" i="8"/>
  <c r="DD138" i="8"/>
  <c r="DE138" i="8"/>
  <c r="DF138" i="8"/>
  <c r="DG138" i="8"/>
  <c r="DH138" i="8"/>
  <c r="DI138" i="8"/>
  <c r="DJ138" i="8"/>
  <c r="DK138" i="8"/>
  <c r="DC138" i="8"/>
  <c r="H93" i="12"/>
  <c r="F93" i="12"/>
  <c r="G93" i="12"/>
  <c r="E93" i="12"/>
  <c r="C93" i="12"/>
  <c r="D93" i="12"/>
  <c r="H94" i="12"/>
  <c r="G94" i="12"/>
  <c r="F94" i="12"/>
  <c r="E94" i="12"/>
  <c r="D94" i="12"/>
  <c r="C94" i="12"/>
  <c r="B94" i="12"/>
  <c r="B93" i="12"/>
  <c r="B160" i="12"/>
  <c r="B159" i="12"/>
  <c r="B157" i="12"/>
  <c r="B92" i="12"/>
  <c r="M38" i="12"/>
  <c r="K38" i="12"/>
  <c r="K32" i="12"/>
  <c r="M32" i="12" s="1"/>
  <c r="L38" i="12"/>
  <c r="M37" i="12"/>
  <c r="K37" i="12"/>
  <c r="M36" i="12"/>
  <c r="K36" i="12"/>
  <c r="M35" i="12"/>
  <c r="K35" i="12"/>
  <c r="M34" i="12"/>
  <c r="K34" i="12"/>
  <c r="M33" i="12"/>
  <c r="K33" i="12"/>
  <c r="M31" i="12"/>
  <c r="M30" i="12"/>
  <c r="K30" i="12"/>
  <c r="M29" i="12"/>
  <c r="K29" i="12"/>
  <c r="L37" i="12"/>
  <c r="J37" i="12"/>
  <c r="L36" i="12"/>
  <c r="J36" i="12"/>
  <c r="L35" i="12"/>
  <c r="J35" i="12"/>
  <c r="L34" i="12"/>
  <c r="J34" i="12"/>
  <c r="L33" i="12"/>
  <c r="J33" i="12"/>
  <c r="J32" i="12"/>
  <c r="L32" i="12" s="1"/>
  <c r="L31" i="12"/>
  <c r="L30" i="12"/>
  <c r="J30" i="12"/>
  <c r="O31" i="12" l="1"/>
  <c r="P31" i="12" s="1"/>
  <c r="M45" i="12"/>
  <c r="M39" i="12"/>
  <c r="M40" i="12"/>
  <c r="M41" i="12"/>
  <c r="M42" i="12"/>
  <c r="M43" i="12"/>
  <c r="M44" i="12"/>
  <c r="M28" i="12"/>
  <c r="L29" i="12"/>
  <c r="L45" i="12"/>
  <c r="L39" i="12"/>
  <c r="L40" i="12"/>
  <c r="L41" i="12"/>
  <c r="L42" i="12"/>
  <c r="L43" i="12"/>
  <c r="L44" i="12"/>
  <c r="L28" i="12"/>
  <c r="G10" i="12"/>
  <c r="G11" i="12"/>
  <c r="G18" i="12"/>
  <c r="G19" i="12"/>
  <c r="G26" i="12"/>
  <c r="G27" i="12"/>
  <c r="G34" i="12"/>
  <c r="G35" i="12"/>
  <c r="G42" i="12"/>
  <c r="G43" i="12"/>
  <c r="G50" i="12"/>
  <c r="G51" i="12"/>
  <c r="G58" i="12"/>
  <c r="G59" i="12"/>
  <c r="G66" i="12"/>
  <c r="G67" i="12"/>
  <c r="G74" i="12"/>
  <c r="G75" i="12"/>
  <c r="G82" i="12"/>
  <c r="G83" i="12"/>
  <c r="G90" i="12"/>
  <c r="G91" i="12"/>
  <c r="D10" i="12"/>
  <c r="D11" i="12"/>
  <c r="D18" i="12"/>
  <c r="D19" i="12"/>
  <c r="D26" i="12"/>
  <c r="D27" i="12"/>
  <c r="D34" i="12"/>
  <c r="D35" i="12"/>
  <c r="D42" i="12"/>
  <c r="D43" i="12"/>
  <c r="D50" i="12"/>
  <c r="D51" i="12"/>
  <c r="D58" i="12"/>
  <c r="D59" i="12"/>
  <c r="D66" i="12"/>
  <c r="D67" i="12"/>
  <c r="D74" i="12"/>
  <c r="D75" i="12"/>
  <c r="D82" i="12"/>
  <c r="D83" i="12"/>
  <c r="D90" i="12"/>
  <c r="D91" i="12"/>
  <c r="C92" i="12"/>
  <c r="D12" i="12" s="1"/>
  <c r="E92" i="12"/>
  <c r="F92" i="12"/>
  <c r="G4" i="12" s="1"/>
  <c r="K44" i="12"/>
  <c r="J29" i="12"/>
  <c r="DA4" i="8"/>
  <c r="CZ129" i="8"/>
  <c r="CZ128" i="8"/>
  <c r="DA120" i="8"/>
  <c r="DA119" i="8"/>
  <c r="DA118" i="8"/>
  <c r="DA117" i="8"/>
  <c r="DA116" i="8"/>
  <c r="DA115" i="8"/>
  <c r="DA114" i="8"/>
  <c r="DA113" i="8"/>
  <c r="DA112" i="8"/>
  <c r="DA111" i="8"/>
  <c r="DA110" i="8"/>
  <c r="DA109" i="8"/>
  <c r="DA108" i="8"/>
  <c r="DA107" i="8"/>
  <c r="DA106" i="8"/>
  <c r="DA105" i="8"/>
  <c r="DA104" i="8"/>
  <c r="DA103" i="8"/>
  <c r="DA100" i="8"/>
  <c r="DA99" i="8"/>
  <c r="DA98" i="8"/>
  <c r="DA97" i="8"/>
  <c r="DA96" i="8"/>
  <c r="DA95" i="8"/>
  <c r="DA94" i="8"/>
  <c r="DA93" i="8"/>
  <c r="DA92" i="8"/>
  <c r="DA91" i="8"/>
  <c r="DA90" i="8"/>
  <c r="DA89" i="8"/>
  <c r="DA88" i="8"/>
  <c r="DA87" i="8"/>
  <c r="DA86" i="8"/>
  <c r="DA85" i="8"/>
  <c r="DA84" i="8"/>
  <c r="DA83" i="8"/>
  <c r="DA82" i="8"/>
  <c r="DA81" i="8"/>
  <c r="DA80" i="8"/>
  <c r="DA79" i="8"/>
  <c r="DA78" i="8"/>
  <c r="DA77" i="8"/>
  <c r="DA76" i="8"/>
  <c r="CZ137" i="8"/>
  <c r="CZ136" i="8"/>
  <c r="CZ135" i="8"/>
  <c r="CZ134" i="8"/>
  <c r="CZ133" i="8"/>
  <c r="CZ132" i="8"/>
  <c r="CZ131" i="8"/>
  <c r="CZ130" i="8"/>
  <c r="CZ127" i="8"/>
  <c r="CZ126" i="8"/>
  <c r="CZ125" i="8"/>
  <c r="CZ124" i="8"/>
  <c r="CZ123" i="8"/>
  <c r="CZ122" i="8"/>
  <c r="CZ121" i="8"/>
  <c r="CZ120" i="8"/>
  <c r="CZ119" i="8"/>
  <c r="CZ118" i="8"/>
  <c r="CZ117" i="8"/>
  <c r="CZ116" i="8"/>
  <c r="CZ115" i="8"/>
  <c r="CZ114" i="8"/>
  <c r="CZ113" i="8"/>
  <c r="CZ112" i="8"/>
  <c r="CZ111" i="8"/>
  <c r="CZ110" i="8"/>
  <c r="CZ109" i="8"/>
  <c r="CZ108" i="8"/>
  <c r="CZ107" i="8"/>
  <c r="CZ106" i="8"/>
  <c r="CZ105" i="8"/>
  <c r="CZ104" i="8"/>
  <c r="CZ103" i="8"/>
  <c r="CZ102" i="8"/>
  <c r="CZ101" i="8"/>
  <c r="CZ100" i="8"/>
  <c r="CZ99" i="8"/>
  <c r="CZ98" i="8"/>
  <c r="CZ97" i="8"/>
  <c r="CZ96" i="8"/>
  <c r="CZ95" i="8"/>
  <c r="CZ94" i="8"/>
  <c r="CZ93" i="8"/>
  <c r="CZ92" i="8"/>
  <c r="CZ91" i="8"/>
  <c r="CZ88" i="8"/>
  <c r="CZ87" i="8"/>
  <c r="CZ90" i="8"/>
  <c r="CZ89" i="8"/>
  <c r="CZ86" i="8"/>
  <c r="CZ85" i="8"/>
  <c r="CZ84" i="8"/>
  <c r="CZ83" i="8"/>
  <c r="CZ82" i="8"/>
  <c r="CZ81" i="8"/>
  <c r="CZ80" i="8"/>
  <c r="CZ79" i="8"/>
  <c r="CZ78" i="8"/>
  <c r="CZ77" i="8"/>
  <c r="CZ76" i="8"/>
  <c r="DB76" i="8"/>
  <c r="DB77" i="8"/>
  <c r="DB78" i="8"/>
  <c r="DB79" i="8"/>
  <c r="DB80" i="8"/>
  <c r="DB81" i="8"/>
  <c r="DB82" i="8"/>
  <c r="DB83" i="8"/>
  <c r="DB84" i="8"/>
  <c r="DB85" i="8"/>
  <c r="DB86" i="8"/>
  <c r="DB87" i="8"/>
  <c r="DB88" i="8"/>
  <c r="DB89" i="8"/>
  <c r="DB90" i="8"/>
  <c r="DB91" i="8"/>
  <c r="DB92" i="8"/>
  <c r="DB93" i="8"/>
  <c r="DB94" i="8"/>
  <c r="DB95" i="8"/>
  <c r="DB96" i="8"/>
  <c r="DB97" i="8"/>
  <c r="DB98" i="8"/>
  <c r="DB99" i="8"/>
  <c r="DB100" i="8"/>
  <c r="DB101" i="8"/>
  <c r="DB102" i="8"/>
  <c r="DB103" i="8"/>
  <c r="DB104" i="8"/>
  <c r="DB105" i="8"/>
  <c r="DB106" i="8"/>
  <c r="DB107" i="8"/>
  <c r="DB108" i="8"/>
  <c r="DB109" i="8"/>
  <c r="DB110" i="8"/>
  <c r="DB111" i="8"/>
  <c r="DB112" i="8"/>
  <c r="DB113" i="8"/>
  <c r="DB114" i="8"/>
  <c r="DB115" i="8"/>
  <c r="DB116" i="8"/>
  <c r="DB117" i="8"/>
  <c r="DB118" i="8"/>
  <c r="DB119" i="8"/>
  <c r="DB120" i="8"/>
  <c r="DB121" i="8"/>
  <c r="DB122" i="8"/>
  <c r="DB123" i="8"/>
  <c r="DB124" i="8"/>
  <c r="DB125" i="8"/>
  <c r="DB126" i="8"/>
  <c r="DB127" i="8"/>
  <c r="DB128" i="8"/>
  <c r="DB129" i="8"/>
  <c r="DB130" i="8"/>
  <c r="DB131" i="8"/>
  <c r="DB132" i="8"/>
  <c r="DB133" i="8"/>
  <c r="DB134" i="8"/>
  <c r="DB135" i="8"/>
  <c r="DB136" i="8"/>
  <c r="DB137"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101" i="8"/>
  <c r="DA102" i="8"/>
  <c r="DA121" i="8"/>
  <c r="DA122" i="8"/>
  <c r="DA123" i="8"/>
  <c r="DA124" i="8"/>
  <c r="DA125" i="8"/>
  <c r="DA126" i="8"/>
  <c r="DA127" i="8"/>
  <c r="DA128" i="8"/>
  <c r="DA129" i="8"/>
  <c r="DA130" i="8"/>
  <c r="DA131" i="8"/>
  <c r="DA132" i="8"/>
  <c r="DA133" i="8"/>
  <c r="DA134" i="8"/>
  <c r="DA135" i="8"/>
  <c r="DA136" i="8"/>
  <c r="DA137" i="8"/>
  <c r="DB40" i="8"/>
  <c r="DB39" i="8"/>
  <c r="DB38" i="8"/>
  <c r="DB37" i="8"/>
  <c r="DB36" i="8"/>
  <c r="DB35" i="8"/>
  <c r="DB34" i="8"/>
  <c r="DB33" i="8"/>
  <c r="DB32" i="8"/>
  <c r="DB31" i="8"/>
  <c r="DB30" i="8"/>
  <c r="DB29" i="8"/>
  <c r="DB28" i="8"/>
  <c r="DB27" i="8"/>
  <c r="DB26" i="8"/>
  <c r="DB25" i="8"/>
  <c r="DB24" i="8"/>
  <c r="DB23" i="8"/>
  <c r="DB22" i="8"/>
  <c r="DB21" i="8"/>
  <c r="DB20" i="8"/>
  <c r="DB19" i="8"/>
  <c r="DB18" i="8"/>
  <c r="DB17" i="8"/>
  <c r="DB16" i="8"/>
  <c r="DB15" i="8"/>
  <c r="DB14" i="8"/>
  <c r="DB13" i="8"/>
  <c r="DB12" i="8"/>
  <c r="DB11" i="8"/>
  <c r="DB10" i="8"/>
  <c r="DB9" i="8"/>
  <c r="DB3" i="8"/>
  <c r="DB4" i="8"/>
  <c r="DB5" i="8"/>
  <c r="DB6" i="8"/>
  <c r="DB7" i="8"/>
  <c r="DB8" i="8"/>
  <c r="DB2" i="8"/>
  <c r="CZ31" i="8"/>
  <c r="CZ9" i="8"/>
  <c r="CZ36" i="8"/>
  <c r="CZ37" i="8"/>
  <c r="CZ40" i="8"/>
  <c r="DA16" i="8"/>
  <c r="DA33" i="8"/>
  <c r="DA3" i="8"/>
  <c r="DA5" i="8"/>
  <c r="DA6" i="8"/>
  <c r="DA7" i="8"/>
  <c r="DA8" i="8"/>
  <c r="DA9" i="8"/>
  <c r="DA10" i="8"/>
  <c r="DA11" i="8"/>
  <c r="DA12" i="8"/>
  <c r="DA13" i="8"/>
  <c r="DA14" i="8"/>
  <c r="DA15" i="8"/>
  <c r="DA17" i="8"/>
  <c r="DA18" i="8"/>
  <c r="DA19" i="8"/>
  <c r="DA20" i="8"/>
  <c r="DA21" i="8"/>
  <c r="DA22" i="8"/>
  <c r="DA23" i="8"/>
  <c r="DA24" i="8"/>
  <c r="DA25" i="8"/>
  <c r="DA26" i="8"/>
  <c r="DA27" i="8"/>
  <c r="DA28" i="8"/>
  <c r="DA29" i="8"/>
  <c r="DA30" i="8"/>
  <c r="DA31" i="8"/>
  <c r="DA32" i="8"/>
  <c r="DA34" i="8"/>
  <c r="DA35" i="8"/>
  <c r="DA36" i="8"/>
  <c r="DA37" i="8"/>
  <c r="DA38" i="8"/>
  <c r="DA39" i="8"/>
  <c r="DA40" i="8"/>
  <c r="DA2" i="8"/>
  <c r="CZ3" i="8"/>
  <c r="CZ4" i="8"/>
  <c r="CZ5" i="8"/>
  <c r="CZ6" i="8"/>
  <c r="CZ7" i="8"/>
  <c r="CZ8" i="8"/>
  <c r="CZ10" i="8"/>
  <c r="CZ11" i="8"/>
  <c r="CZ12" i="8"/>
  <c r="CZ13" i="8"/>
  <c r="CZ14" i="8"/>
  <c r="CZ15" i="8"/>
  <c r="CZ16" i="8"/>
  <c r="CZ17" i="8"/>
  <c r="CZ18" i="8"/>
  <c r="CZ19" i="8"/>
  <c r="CZ20" i="8"/>
  <c r="CZ21" i="8"/>
  <c r="CZ22" i="8"/>
  <c r="CZ23" i="8"/>
  <c r="CZ24" i="8"/>
  <c r="CZ25" i="8"/>
  <c r="CZ26" i="8"/>
  <c r="CZ27" i="8"/>
  <c r="CZ28" i="8"/>
  <c r="CZ29" i="8"/>
  <c r="CZ30" i="8"/>
  <c r="CZ32" i="8"/>
  <c r="CZ33" i="8"/>
  <c r="CZ34" i="8"/>
  <c r="CZ35" i="8"/>
  <c r="CZ38" i="8"/>
  <c r="CZ39" i="8"/>
  <c r="CZ2" i="8"/>
  <c r="O45" i="12" l="1"/>
  <c r="P45" i="12" s="1"/>
  <c r="D89" i="12"/>
  <c r="D81" i="12"/>
  <c r="D73" i="12"/>
  <c r="D65" i="12"/>
  <c r="D57" i="12"/>
  <c r="D49" i="12"/>
  <c r="D41" i="12"/>
  <c r="D33" i="12"/>
  <c r="D25" i="12"/>
  <c r="D17" i="12"/>
  <c r="D9" i="12"/>
  <c r="G89" i="12"/>
  <c r="G81" i="12"/>
  <c r="G73" i="12"/>
  <c r="G65" i="12"/>
  <c r="G57" i="12"/>
  <c r="G49" i="12"/>
  <c r="G41" i="12"/>
  <c r="G33" i="12"/>
  <c r="G25" i="12"/>
  <c r="G17" i="12"/>
  <c r="G9" i="12"/>
  <c r="D88" i="12"/>
  <c r="D80" i="12"/>
  <c r="D72" i="12"/>
  <c r="D64" i="12"/>
  <c r="D56" i="12"/>
  <c r="D48" i="12"/>
  <c r="D40" i="12"/>
  <c r="D32" i="12"/>
  <c r="D24" i="12"/>
  <c r="D16" i="12"/>
  <c r="D8" i="12"/>
  <c r="G88" i="12"/>
  <c r="G80" i="12"/>
  <c r="G72" i="12"/>
  <c r="G64" i="12"/>
  <c r="G56" i="12"/>
  <c r="G48" i="12"/>
  <c r="G40" i="12"/>
  <c r="G32" i="12"/>
  <c r="G24" i="12"/>
  <c r="G16" i="12"/>
  <c r="G8" i="12"/>
  <c r="D87" i="12"/>
  <c r="D79" i="12"/>
  <c r="D71" i="12"/>
  <c r="D63" i="12"/>
  <c r="D55" i="12"/>
  <c r="D47" i="12"/>
  <c r="D39" i="12"/>
  <c r="D31" i="12"/>
  <c r="D23" i="12"/>
  <c r="D15" i="12"/>
  <c r="D7" i="12"/>
  <c r="G87" i="12"/>
  <c r="G79" i="12"/>
  <c r="G71" i="12"/>
  <c r="G63" i="12"/>
  <c r="G55" i="12"/>
  <c r="G47" i="12"/>
  <c r="G39" i="12"/>
  <c r="G31" i="12"/>
  <c r="G23" i="12"/>
  <c r="G15" i="12"/>
  <c r="G7" i="12"/>
  <c r="D86" i="12"/>
  <c r="D78" i="12"/>
  <c r="D70" i="12"/>
  <c r="D62" i="12"/>
  <c r="D54" i="12"/>
  <c r="D46" i="12"/>
  <c r="D38" i="12"/>
  <c r="D30" i="12"/>
  <c r="D6" i="12"/>
  <c r="G86" i="12"/>
  <c r="G78" i="12"/>
  <c r="G70" i="12"/>
  <c r="G62" i="12"/>
  <c r="G54" i="12"/>
  <c r="G46" i="12"/>
  <c r="G38" i="12"/>
  <c r="G30" i="12"/>
  <c r="G22" i="12"/>
  <c r="G14" i="12"/>
  <c r="D3" i="12"/>
  <c r="D85" i="12"/>
  <c r="D77" i="12"/>
  <c r="D69" i="12"/>
  <c r="D61" i="12"/>
  <c r="D53" i="12"/>
  <c r="D37" i="12"/>
  <c r="D29" i="12"/>
  <c r="D21" i="12"/>
  <c r="D13" i="12"/>
  <c r="D5" i="12"/>
  <c r="G85" i="12"/>
  <c r="G77" i="12"/>
  <c r="G69" i="12"/>
  <c r="G61" i="12"/>
  <c r="G53" i="12"/>
  <c r="G45" i="12"/>
  <c r="G37" i="12"/>
  <c r="G29" i="12"/>
  <c r="G21" i="12"/>
  <c r="G13" i="12"/>
  <c r="G5" i="12"/>
  <c r="D4" i="12"/>
  <c r="D84" i="12"/>
  <c r="D76" i="12"/>
  <c r="D68" i="12"/>
  <c r="D60" i="12"/>
  <c r="D52" i="12"/>
  <c r="D44" i="12"/>
  <c r="D36" i="12"/>
  <c r="D28" i="12"/>
  <c r="D20" i="12"/>
  <c r="G3" i="12"/>
  <c r="G84" i="12"/>
  <c r="G76" i="12"/>
  <c r="G68" i="12"/>
  <c r="G60" i="12"/>
  <c r="G52" i="12"/>
  <c r="G44" i="12"/>
  <c r="G36" i="12"/>
  <c r="G28" i="12"/>
  <c r="G20" i="12"/>
  <c r="G12" i="12"/>
</calcChain>
</file>

<file path=xl/sharedStrings.xml><?xml version="1.0" encoding="utf-8"?>
<sst xmlns="http://schemas.openxmlformats.org/spreadsheetml/2006/main" count="10936" uniqueCount="552">
  <si>
    <t>ID</t>
  </si>
  <si>
    <t>year</t>
  </si>
  <si>
    <t>gender</t>
  </si>
  <si>
    <t>bmi</t>
  </si>
  <si>
    <t>living</t>
  </si>
  <si>
    <t>stap_est</t>
  </si>
  <si>
    <t>erv_fa_sub1_q</t>
  </si>
  <si>
    <t>erv_fa_sub2_q</t>
  </si>
  <si>
    <t>erv_fa</t>
  </si>
  <si>
    <t>dag_zwa1</t>
  </si>
  <si>
    <t>tijd_zwa1_uur</t>
  </si>
  <si>
    <t>tijd_zwa1_min</t>
  </si>
  <si>
    <t>dag_mat1</t>
  </si>
  <si>
    <t>tijd_mat1_uur</t>
  </si>
  <si>
    <t>tijd_mat1_min</t>
  </si>
  <si>
    <t>dag_wan1</t>
  </si>
  <si>
    <t>tijd_wan1_uur</t>
  </si>
  <si>
    <t>tijd_wan1_min</t>
  </si>
  <si>
    <t>ipaqtot1</t>
  </si>
  <si>
    <t>tijd_zit1_uur</t>
  </si>
  <si>
    <t>tijd_zit1_min</t>
  </si>
  <si>
    <t>attitu_1</t>
  </si>
  <si>
    <t>attitu_2</t>
  </si>
  <si>
    <t>attitu_tot</t>
  </si>
  <si>
    <t>soc_omg_1</t>
  </si>
  <si>
    <t>soc_omg_2</t>
  </si>
  <si>
    <t>soc_omg_tot</t>
  </si>
  <si>
    <t>systeem</t>
  </si>
  <si>
    <t>stap_app_1_aantal</t>
  </si>
  <si>
    <t>stap_app_2_aantal</t>
  </si>
  <si>
    <t>stap_app_3_aantal</t>
  </si>
  <si>
    <t>stap_app_4_aantal</t>
  </si>
  <si>
    <t>stap_app_5_aantal</t>
  </si>
  <si>
    <t>stap_app_6_aantal</t>
  </si>
  <si>
    <t>stap_app_7_aantal</t>
  </si>
  <si>
    <t>comment_app_1</t>
  </si>
  <si>
    <t>comment_app_2</t>
  </si>
  <si>
    <t>comment_app_3</t>
  </si>
  <si>
    <t>comment_app_4</t>
  </si>
  <si>
    <t>comment_app_5</t>
  </si>
  <si>
    <t>comment_app_6</t>
  </si>
  <si>
    <t>comment_app_7</t>
  </si>
  <si>
    <t>stap_om_1_aantal</t>
  </si>
  <si>
    <t>stap_om_1_aer</t>
  </si>
  <si>
    <t>stap_om_1_afs</t>
  </si>
  <si>
    <t>stap_om_1_cal</t>
  </si>
  <si>
    <t>stap_om_2_aantal</t>
  </si>
  <si>
    <t>stap_om_2_aer</t>
  </si>
  <si>
    <t>stap_om_2_afs</t>
  </si>
  <si>
    <t>stap_om_2_cal</t>
  </si>
  <si>
    <t>stap_om_3_aantal</t>
  </si>
  <si>
    <t>stap_om_3_aer</t>
  </si>
  <si>
    <t>stap_om_3_afs</t>
  </si>
  <si>
    <t>stap_om_3_cal</t>
  </si>
  <si>
    <t>stap_om_4_aantal</t>
  </si>
  <si>
    <t>stap_om_4_aer</t>
  </si>
  <si>
    <t>stap_om_4_afs</t>
  </si>
  <si>
    <t>stap_om_4_cal</t>
  </si>
  <si>
    <t>stap_om_5_aantal</t>
  </si>
  <si>
    <t>stap_om_5_aer</t>
  </si>
  <si>
    <t>stap_om_5_afs</t>
  </si>
  <si>
    <t>stap_om_5_cal</t>
  </si>
  <si>
    <t>stap_om_6_aantal</t>
  </si>
  <si>
    <t>stap_om_6_aer</t>
  </si>
  <si>
    <t>stap_om_6_afs</t>
  </si>
  <si>
    <t>stap_om_6_cal</t>
  </si>
  <si>
    <t>stap_om_7_aantal</t>
  </si>
  <si>
    <t>stap_om_7_aer</t>
  </si>
  <si>
    <t>stap_om_7_afs</t>
  </si>
  <si>
    <t>stap_om_7_cal</t>
  </si>
  <si>
    <t>reden_1</t>
  </si>
  <si>
    <t>reden_2</t>
  </si>
  <si>
    <t>reden_3</t>
  </si>
  <si>
    <t>reden_4</t>
  </si>
  <si>
    <t>reden_5</t>
  </si>
  <si>
    <t>reden_6</t>
  </si>
  <si>
    <t>reden_7</t>
  </si>
  <si>
    <t>locatie_1</t>
  </si>
  <si>
    <t>locatie_2</t>
  </si>
  <si>
    <t>locatie_3</t>
  </si>
  <si>
    <t>locatie_4</t>
  </si>
  <si>
    <t>locatie_5</t>
  </si>
  <si>
    <t>locatie_6</t>
  </si>
  <si>
    <t>locatie_7</t>
  </si>
  <si>
    <t>dag_zwa2</t>
  </si>
  <si>
    <t>tijd_zwa2_uur</t>
  </si>
  <si>
    <t>tijd_zwa2_min</t>
  </si>
  <si>
    <t>dag_mat2</t>
  </si>
  <si>
    <t>tijd_mat2_uur</t>
  </si>
  <si>
    <t>tijd_mat2_min</t>
  </si>
  <si>
    <t>dag_wan2</t>
  </si>
  <si>
    <t>tijd_wan2_uur</t>
  </si>
  <si>
    <t>tijd_wan2_min</t>
  </si>
  <si>
    <t>ipaqtot2</t>
  </si>
  <si>
    <t>tijd_zit2_uur</t>
  </si>
  <si>
    <t>tijd_zit2_min</t>
  </si>
  <si>
    <t>wear_1</t>
  </si>
  <si>
    <t>wear_2</t>
  </si>
  <si>
    <t>wear_3</t>
  </si>
  <si>
    <t>wear_4</t>
  </si>
  <si>
    <t>wear_5</t>
  </si>
  <si>
    <t>wear_6</t>
  </si>
  <si>
    <t>wear_7</t>
  </si>
  <si>
    <t>Female</t>
  </si>
  <si>
    <t>Moved_out</t>
  </si>
  <si>
    <t>NA</t>
  </si>
  <si>
    <t>2.5</t>
  </si>
  <si>
    <t>Omron &amp; app</t>
  </si>
  <si>
    <t>7.2</t>
  </si>
  <si>
    <t>3.2</t>
  </si>
  <si>
    <t>3.8</t>
  </si>
  <si>
    <t>3.9</t>
  </si>
  <si>
    <t>2.2</t>
  </si>
  <si>
    <t>1.8</t>
  </si>
  <si>
    <t>5.3</t>
  </si>
  <si>
    <t>Riem</t>
  </si>
  <si>
    <t>Broekzak</t>
  </si>
  <si>
    <t>Yes</t>
  </si>
  <si>
    <t>1.5</t>
  </si>
  <si>
    <t>5.5</t>
  </si>
  <si>
    <t>4.5</t>
  </si>
  <si>
    <t>8.2</t>
  </si>
  <si>
    <t>3.5</t>
  </si>
  <si>
    <t>1.6</t>
  </si>
  <si>
    <t>9.6</t>
  </si>
  <si>
    <t>Broekrand</t>
  </si>
  <si>
    <t>Hockeytraining</t>
  </si>
  <si>
    <t>Hockeywedstrijd</t>
  </si>
  <si>
    <t>7.6</t>
  </si>
  <si>
    <t>6.4</t>
  </si>
  <si>
    <t>7.4</t>
  </si>
  <si>
    <t>7.8</t>
  </si>
  <si>
    <t>6.1</t>
  </si>
  <si>
    <t>7.1</t>
  </si>
  <si>
    <t>4.6</t>
  </si>
  <si>
    <t>Activiteit vanaf 5 tot laat niet meegenomen (kon niet)</t>
  </si>
  <si>
    <t>Niet mee naar hockeywedstrijd en erheen lopen en terug (met ov erheen)</t>
  </si>
  <si>
    <t>broekzak</t>
  </si>
  <si>
    <t>No</t>
  </si>
  <si>
    <t>Living_with_parents</t>
  </si>
  <si>
    <t>2.6</t>
  </si>
  <si>
    <t>3.6</t>
  </si>
  <si>
    <t>1.7</t>
  </si>
  <si>
    <t>0.9</t>
  </si>
  <si>
    <t>11.1</t>
  </si>
  <si>
    <t>2.9</t>
  </si>
  <si>
    <t>10.4</t>
  </si>
  <si>
    <t>Het regende best wel hard, dus ik wilde niet dat de Omron buiten kapot zou gaan.</t>
  </si>
  <si>
    <t>Male</t>
  </si>
  <si>
    <t>6.5</t>
  </si>
  <si>
    <t>10.2</t>
  </si>
  <si>
    <t>12.4</t>
  </si>
  <si>
    <t>3.4</t>
  </si>
  <si>
    <t>6.3</t>
  </si>
  <si>
    <t>Vergeten</t>
  </si>
  <si>
    <t>RIem</t>
  </si>
  <si>
    <t>Unsure</t>
  </si>
  <si>
    <t>Omron</t>
  </si>
  <si>
    <t>11.5</t>
  </si>
  <si>
    <t>2.3</t>
  </si>
  <si>
    <t>2.7</t>
  </si>
  <si>
    <t>Gehockeyed. Niet mijn telefoon wel mijn stappenteller</t>
  </si>
  <si>
    <t>Telefoon staat op 00:00 en de stappenteller om 03:00. Aangezien ik op stap was tot 3 uur komt dit niet overeen.</t>
  </si>
  <si>
    <t>Gehockeyed. Niet mijn telefooon, wel stappenteller</t>
  </si>
  <si>
    <t>3.7</t>
  </si>
  <si>
    <t>1.2</t>
  </si>
  <si>
    <t>3.1</t>
  </si>
  <si>
    <t>Ik werd laat wakker en ben toen vergeten de stappenteller direct om te doen</t>
  </si>
  <si>
    <t>broekrand</t>
  </si>
  <si>
    <t>niet gedragen bij hockey training</t>
  </si>
  <si>
    <t>4.1</t>
  </si>
  <si>
    <t>4.9</t>
  </si>
  <si>
    <t>heup</t>
  </si>
  <si>
    <t>Borstzakje</t>
  </si>
  <si>
    <t>1.9</t>
  </si>
  <si>
    <t>4.8</t>
  </si>
  <si>
    <t>0.1</t>
  </si>
  <si>
    <t>6.7</t>
  </si>
  <si>
    <t>5.7</t>
  </si>
  <si>
    <t>2.4</t>
  </si>
  <si>
    <t>3.3</t>
  </si>
  <si>
    <t>halverwege kwijtgeraakt</t>
  </si>
  <si>
    <t>nog steeds kwijt</t>
  </si>
  <si>
    <t>om 17u opgehaald</t>
  </si>
  <si>
    <t>0.5</t>
  </si>
  <si>
    <t>4.7</t>
  </si>
  <si>
    <t>4.4</t>
  </si>
  <si>
    <t>riem</t>
  </si>
  <si>
    <t>5.2</t>
  </si>
  <si>
    <t>6.8</t>
  </si>
  <si>
    <t>Ik heb mijn stappenteller overdag bij mijn tante laten liggen.</t>
  </si>
  <si>
    <t>5.6</t>
  </si>
  <si>
    <t>8.4</t>
  </si>
  <si>
    <t>15.8</t>
  </si>
  <si>
    <t>8.8</t>
  </si>
  <si>
    <t>Omron kwijtgeraakt</t>
  </si>
  <si>
    <t>-</t>
  </si>
  <si>
    <t>Telefoon niet 10 uur bij me gehad</t>
  </si>
  <si>
    <t>5.1</t>
  </si>
  <si>
    <t>9.4</t>
  </si>
  <si>
    <t>jaszak</t>
  </si>
  <si>
    <t>9.5</t>
  </si>
  <si>
    <t>4.2</t>
  </si>
  <si>
    <t>8.6</t>
  </si>
  <si>
    <t>riem/broekrand</t>
  </si>
  <si>
    <t>2.8</t>
  </si>
  <si>
    <t>s'ochtends thuis vergeten</t>
  </si>
  <si>
    <t>s'avonds activiteit waarbij hij niet kon worden gedragen</t>
  </si>
  <si>
    <t>kwijt</t>
  </si>
  <si>
    <t>0.2</t>
  </si>
  <si>
    <t>vergeten te dragen</t>
  </si>
  <si>
    <t>ochtend vergeten, avond wel gedragen</t>
  </si>
  <si>
    <t>broekrand ochtend/sok avond</t>
  </si>
  <si>
    <t>sok ochtend/broekrand avond</t>
  </si>
  <si>
    <t>ochtend broekrand/ avond sok</t>
  </si>
  <si>
    <t>9.9</t>
  </si>
  <si>
    <t>9.2</t>
  </si>
  <si>
    <t>Telefoon niet de hele tijd op zak</t>
  </si>
  <si>
    <t>niet meegenomen naar werk</t>
  </si>
  <si>
    <t>8.5</t>
  </si>
  <si>
    <t>5.9</t>
  </si>
  <si>
    <t>5.4</t>
  </si>
  <si>
    <t>9.8</t>
  </si>
  <si>
    <t>11.4</t>
  </si>
  <si>
    <t>In Delft laten liggen, toen ik op bezoek was in Haarlem.</t>
  </si>
  <si>
    <t>7.9</t>
  </si>
  <si>
    <t>vergeten op delen van de dag</t>
  </si>
  <si>
    <t>211.68</t>
  </si>
  <si>
    <t>6.2</t>
  </si>
  <si>
    <t>208.32</t>
  </si>
  <si>
    <t>Hele dag gewerkt zonder telefoon</t>
  </si>
  <si>
    <t>8.3</t>
  </si>
  <si>
    <t>7.7</t>
  </si>
  <si>
    <t>vergeten</t>
  </si>
  <si>
    <t>telefoon niet heel de dag bij mij gehad</t>
  </si>
  <si>
    <t>10.9</t>
  </si>
  <si>
    <t>0.7</t>
  </si>
  <si>
    <t>7.5</t>
  </si>
  <si>
    <t>broekrand/jaszak</t>
  </si>
  <si>
    <t>6.6</t>
  </si>
  <si>
    <t>7.3</t>
  </si>
  <si>
    <t>broekzak/sok</t>
  </si>
  <si>
    <t>telt stappen tijdens fietsen</t>
  </si>
  <si>
    <t>telt stappen tijdens autorijden</t>
  </si>
  <si>
    <t>telt stappen tijdens autorijden/OV gebruiken</t>
  </si>
  <si>
    <t>11.3</t>
  </si>
  <si>
    <t>Thuis vergeten in de ochtend</t>
  </si>
  <si>
    <t>Vergeten meenemen tijdens looptraining</t>
  </si>
  <si>
    <t>Horizontaal aan broek</t>
  </si>
  <si>
    <t>Horizontaal(?) in fannypack</t>
  </si>
  <si>
    <t>/</t>
  </si>
  <si>
    <t>Prive omstandigheden (nare familiegebeurtenis)</t>
  </si>
  <si>
    <t>Perongeluk thuis laten liggen</t>
  </si>
  <si>
    <t>13.3</t>
  </si>
  <si>
    <t>16.4</t>
  </si>
  <si>
    <t>Telefoon thuis gelaten tijdens boodschappen doen.</t>
  </si>
  <si>
    <t>9.3</t>
  </si>
  <si>
    <t>4.3</t>
  </si>
  <si>
    <t>Halverwege de dag omgekleed en toen vergeten weer om te doen.</t>
  </si>
  <si>
    <t>Pas in de middag omgedaan.</t>
  </si>
  <si>
    <t>Thuis vergeten.</t>
  </si>
  <si>
    <t>Heup</t>
  </si>
  <si>
    <t>Middel</t>
  </si>
  <si>
    <t>Niet de hele dag bij me gehad</t>
  </si>
  <si>
    <t>Niet mee bij training</t>
  </si>
  <si>
    <t>Zaterdagnacht pols gebroken dus alleen op bed en de bank gelegen.</t>
  </si>
  <si>
    <t>8.1</t>
  </si>
  <si>
    <t>12.6</t>
  </si>
  <si>
    <t>9.1</t>
  </si>
  <si>
    <t>broekzak en sok</t>
  </si>
  <si>
    <t>Telefoon amper bij me gehad ivm werk</t>
  </si>
  <si>
    <t>Compleet de hele opdracht vergeten</t>
  </si>
  <si>
    <t>Andere broek aangedaan en stappenteller niet overgezet</t>
  </si>
  <si>
    <t>Deels vergete</t>
  </si>
  <si>
    <t>broekrand en sok</t>
  </si>
  <si>
    <t>Mobiel niet heel de dag bij me gehad</t>
  </si>
  <si>
    <t>1.1</t>
  </si>
  <si>
    <t>Dit geldt eigenlijk voor alle dagen: in huis heb ik mijn telefoon niet continu bij me, en tijdens trainingen natuurlijk ook niet</t>
  </si>
  <si>
    <t>op het werk niet gedragen</t>
  </si>
  <si>
    <t>0.8</t>
  </si>
  <si>
    <t>Werk, app niet gebruikt</t>
  </si>
  <si>
    <t>0.3</t>
  </si>
  <si>
    <t>ik had rijexamen en was hem vergeten</t>
  </si>
  <si>
    <t>ik kreeg een blessure die dag en had hem toen afgedaan</t>
  </si>
  <si>
    <t>ik heb hem alleen gedragen toen ik een stukje ging wandelen</t>
  </si>
  <si>
    <t>broek</t>
  </si>
  <si>
    <t>tas</t>
  </si>
  <si>
    <t>2.1</t>
  </si>
  <si>
    <t>0.4</t>
  </si>
  <si>
    <t>Telefoon niet mee in de sportschool</t>
  </si>
  <si>
    <t>Telefoon niet mee tijdens werken (horeca)</t>
  </si>
  <si>
    <t>Telefoon niet mee tijdens werken</t>
  </si>
  <si>
    <t>Enkel(sporten) en broekzak</t>
  </si>
  <si>
    <t>8.9</t>
  </si>
  <si>
    <t>telefoon bijna de hele dag niet meegenomen</t>
  </si>
  <si>
    <t>1 uur gedanst zonder telefoon (en stappenteller)</t>
  </si>
  <si>
    <t>10.7</t>
  </si>
  <si>
    <t>broekzak en broekrand</t>
  </si>
  <si>
    <t>Niet bij gehad tijdens sporten</t>
  </si>
  <si>
    <t>Was hele week ziek dus heel weinig gelopen</t>
  </si>
  <si>
    <t>ging nog niet automatisch om mee te nemen dis verg</t>
  </si>
  <si>
    <t>niet omgehad bij sporten</t>
  </si>
  <si>
    <t>Niet omgehad bij sporten</t>
  </si>
  <si>
    <t>shirt</t>
  </si>
  <si>
    <t>Shirt</t>
  </si>
  <si>
    <t>Broekzak en bij enkel</t>
  </si>
  <si>
    <t>Broekzak en aan hardloopschoen</t>
  </si>
  <si>
    <t>Omron vergeten mee te nemen toen ik zo'n 7,0 km ging wandelen</t>
  </si>
  <si>
    <t>1.3</t>
  </si>
  <si>
    <t>Telefoon niet aanwezig tijdens training</t>
  </si>
  <si>
    <t>Telefoon niet aanwezig tijdens wedstrijd</t>
  </si>
  <si>
    <t>14.7</t>
  </si>
  <si>
    <t>1.4</t>
  </si>
  <si>
    <t>10.5</t>
  </si>
  <si>
    <t>Broekrand, tijdens training in sok</t>
  </si>
  <si>
    <t>Broekrand, tijdens wedstrijd in sok</t>
  </si>
  <si>
    <t>12.7</t>
  </si>
  <si>
    <t>Deze avond ging ik uit, dus een deel van de stappen van die dag zijn na 12 uur gezet en horen dus bij vrijdag</t>
  </si>
  <si>
    <t>11.2</t>
  </si>
  <si>
    <t>Ik ben m vergeten om te doen ës ochtends</t>
  </si>
  <si>
    <t>15.7</t>
  </si>
  <si>
    <t>'s ochtends vergeten, rond 14:00 omgedaan</t>
  </si>
  <si>
    <t>Telefoon niet tijdens hockeytraining gedragen</t>
  </si>
  <si>
    <t>s'avonds Omron vergeten te dragen</t>
  </si>
  <si>
    <t>Ik was thuis en was het vergeten</t>
  </si>
  <si>
    <t>Ik ging sporten en toen was ik het vergeten</t>
  </si>
  <si>
    <t>Stappen na 0.00 uur bij volgende dag</t>
  </si>
  <si>
    <t>Omron 's ochtends vergeten, telefoon wel bij</t>
  </si>
  <si>
    <t>Telefoon telt fietsen als stappen, Omron niet.</t>
  </si>
  <si>
    <t>broekband</t>
  </si>
  <si>
    <t>Broeksband</t>
  </si>
  <si>
    <t>Ik had mijn telefoon minder bij me omdat ik die dag de hele dag les gaf.</t>
  </si>
  <si>
    <t>5.8</t>
  </si>
  <si>
    <t>linker heup</t>
  </si>
  <si>
    <t>Broekband</t>
  </si>
  <si>
    <t>telefoon niet bij me gehad tijdens sporten</t>
  </si>
  <si>
    <t>telefoon zat een lange tijd in de tas, waardoor metingen dus kunnen afwijken.</t>
  </si>
  <si>
    <t>6.9</t>
  </si>
  <si>
    <t>Vergeten te dragen bij het sporten</t>
  </si>
  <si>
    <t>niet gedragen tijdens sporten</t>
  </si>
  <si>
    <t>truizak</t>
  </si>
  <si>
    <t>Thuis gebleven. Hierdoor telefoon niet vaak bij me gedragen.</t>
  </si>
  <si>
    <t>Broek- en shirtrand</t>
  </si>
  <si>
    <t>Shirtrand</t>
  </si>
  <si>
    <t>toen ik weg ging was ik hem vergeten in mijn andere broek</t>
  </si>
  <si>
    <t>nvt</t>
  </si>
  <si>
    <t>Op campus</t>
  </si>
  <si>
    <t>Dierentuin</t>
  </si>
  <si>
    <t>Golfen</t>
  </si>
  <si>
    <t>3.12</t>
  </si>
  <si>
    <t>1.95</t>
  </si>
  <si>
    <t>kamerisolatie</t>
  </si>
  <si>
    <t>1147 stappen meer in app.</t>
  </si>
  <si>
    <t>Hele dag thuis, bij kleine afstanden nam ik mijn telefoon niet mee</t>
  </si>
  <si>
    <t>Hele dag thuis, bij kleine afstanden nam ik mijn telefoon niet mee.</t>
  </si>
  <si>
    <t>Vergeten in de ochtend en avond, alleen gedragen toen ik naar de campus ging.</t>
  </si>
  <si>
    <t>Stappenteller vergeten in Delft</t>
  </si>
  <si>
    <t>Niet aan bij paardrijden</t>
  </si>
  <si>
    <t>Niet aan bij ballet</t>
  </si>
  <si>
    <t>Niet aan bij sporten</t>
  </si>
  <si>
    <t>Niet aan bij turnen</t>
  </si>
  <si>
    <t>Vandaag alleen online college gevolgd en veel gezeten.</t>
  </si>
  <si>
    <t>Vandaag niet veel thuis geweest en de omron vergeten mee te nemen.</t>
  </si>
  <si>
    <t>Broekzak/riem</t>
  </si>
  <si>
    <t>vergeten in de ochtend te pakken</t>
  </si>
  <si>
    <t>vergeten te pakken in de ochtend</t>
  </si>
  <si>
    <t>had hem in een zak van een kledingstuk zitten dat ik in de ochtend aan had. Na het omkleden ben ik hem vergeten uit die zak te halen</t>
  </si>
  <si>
    <t>broekrand/broekzak</t>
  </si>
  <si>
    <t>niet de hele dag bij me</t>
  </si>
  <si>
    <t>telefoon niet bij me tijdens boodschappen doen</t>
  </si>
  <si>
    <t>telefoon niet bij me tijdens het voetballen, dus aanzienlijk minder stappen</t>
  </si>
  <si>
    <t>Onduidelijkheid over wanneer metingen moesten beginnen</t>
  </si>
  <si>
    <t>Niet altijd m'n telefoon gedragen</t>
  </si>
  <si>
    <t>Telefoon niet bij me gehad</t>
  </si>
  <si>
    <t>Rond 18.00 is de sensor kapot gegaan</t>
  </si>
  <si>
    <t>Sensor kapot</t>
  </si>
  <si>
    <t>Horizontaal aan broekrand</t>
  </si>
  <si>
    <t>Ik was het vergeten</t>
  </si>
  <si>
    <t>Ik was de omron vergeten op te doen in de ochtend</t>
  </si>
  <si>
    <t>Minder dan de helft van wat de Omron aangaf.</t>
  </si>
  <si>
    <t>Ik was hem vergeten aan te doen</t>
  </si>
  <si>
    <t>Aan broek riem</t>
  </si>
  <si>
    <t>Gesport</t>
  </si>
  <si>
    <t>Hardgelopen zonder telefoon, met stappenteller</t>
  </si>
  <si>
    <t>Was hem vergeten om te doen in de ochtend, heb hem vanaf 14.00 wel gedragen</t>
  </si>
  <si>
    <t>Telefoon niet bij sporten</t>
  </si>
  <si>
    <t>Ik dacht dat het onderzoek de dag erna pas inging. Daarnaast was ik dronke/brak bij iemand thuis tot voor het avondeten</t>
  </si>
  <si>
    <t>Wel gedragen, maar je kan blijkbaar maar 1 week terugkijken in plaats van 2</t>
  </si>
  <si>
    <t>Vergeten, zat nog aan mijn broek</t>
  </si>
  <si>
    <t>3.45</t>
  </si>
  <si>
    <t>2.78</t>
  </si>
  <si>
    <t>7.89</t>
  </si>
  <si>
    <t>9.98</t>
  </si>
  <si>
    <t>4.71</t>
  </si>
  <si>
    <t>1.27</t>
  </si>
  <si>
    <t>Niet hele dag gedragen</t>
  </si>
  <si>
    <t>0.6</t>
  </si>
  <si>
    <t>Broekzak voor</t>
  </si>
  <si>
    <t>niet altijd bij me door thuiscollege</t>
  </si>
  <si>
    <t>gewisseld van broek waar hij inzat</t>
  </si>
  <si>
    <t>Met apple watch gemeten</t>
  </si>
  <si>
    <t>later uit bed, vroeger in bed, sport</t>
  </si>
  <si>
    <t>sport</t>
  </si>
  <si>
    <t>Telefoon lang niet bij me gehad, wel hond uitgelaten.</t>
  </si>
  <si>
    <t>ik was m vergeten toen ik ging wandelen</t>
  </si>
  <si>
    <t>broekrand/zak</t>
  </si>
  <si>
    <t>Deze dag ging ik naar mijn ouders, en heb toen de stappenteller in mijn kamer in Delft laten liggen waardoor ik geen meting heb kunnen doen deze dag.</t>
  </si>
  <si>
    <t>'S ochtends vergeten in mijn broekzak te doen en niet thuis geweest om hem later nog te dragen.</t>
  </si>
  <si>
    <t>Hele dag thuis gezeten, dus niet veel stappen gezet en daardoor stappenteller vergeten</t>
  </si>
  <si>
    <t>in de avond pas de app geactiveerd</t>
  </si>
  <si>
    <t>vanaf vandaag moest ik in quarantaine gaan, waardoor mijn waardes de hele week erg laag zijn.</t>
  </si>
  <si>
    <t>quarantaine</t>
  </si>
  <si>
    <t>hij zat in mijn jas en die heb ik niet veel gedragen die dag</t>
  </si>
  <si>
    <t>voor mijn gevoel wel, maar kijkend naar het verschil in app en Omron resultaten mogelijk minder dan 10uur gedragen</t>
  </si>
  <si>
    <t>tijdens het studeren uit mijn zak gehaald of van riem afgehaald en weer vergeten terug te doen als ik weg ging van mijn bureau</t>
  </si>
  <si>
    <t>jas</t>
  </si>
  <si>
    <t>riem en broekzak</t>
  </si>
  <si>
    <t>had me telefoon niet gedragen tijdens hockeywedstrijd, dus daardoor groot verschil met omron</t>
  </si>
  <si>
    <t>in broekzak</t>
  </si>
  <si>
    <t>telefoon weinig bij me gehad</t>
  </si>
  <si>
    <t>ik zat een groot deel van de dag te leren, toen had ik hem niet om</t>
  </si>
  <si>
    <t>ik was hem in de ochtend vergeten mee te nemen</t>
  </si>
  <si>
    <t>zak</t>
  </si>
  <si>
    <t>riem en zak</t>
  </si>
  <si>
    <t>ik heb deze dag weinig met mijn telefoon gelopen</t>
  </si>
  <si>
    <t>Ik ging van half 2 tot half 5 windsurfen.</t>
  </si>
  <si>
    <t>In mijn broekzak</t>
  </si>
  <si>
    <t>Op riem</t>
  </si>
  <si>
    <t>Omron niet in gebruik genomen.</t>
  </si>
  <si>
    <t>"</t>
  </si>
  <si>
    <t>0.48</t>
  </si>
  <si>
    <t>0.23</t>
  </si>
  <si>
    <t>0.96</t>
  </si>
  <si>
    <t>0.41</t>
  </si>
  <si>
    <t>0.32</t>
  </si>
  <si>
    <t>9.7</t>
  </si>
  <si>
    <t>app stond hele dag al aan. omron 's middags ingesteld</t>
  </si>
  <si>
    <t>in de sportschool droeg ik mijn telefoon niet in mijn zak, maar de omron wel</t>
  </si>
  <si>
    <t>ik had mijn telefoon mee naar de campus maar de omron was ik vergeten.</t>
  </si>
  <si>
    <t>Ik had hem 's middags pas ingesteld.</t>
  </si>
  <si>
    <t>Hij zat nog aan de verkeerde broek toen ik vanuit Rotterdam naar de campus in Delft ging. Ervoor en erna wel gedragen.</t>
  </si>
  <si>
    <t>Rechter heup, op de riem/broekrand</t>
  </si>
  <si>
    <t>Tijdens training niet gebruikt</t>
  </si>
  <si>
    <t>Tijdens het fietsen in mijn zak gehouden</t>
  </si>
  <si>
    <t>Rand broekzak</t>
  </si>
  <si>
    <t>Klein broekzakje</t>
  </si>
  <si>
    <t>Alleen app gebruikt</t>
  </si>
  <si>
    <t>Aan het begin van de dag niet gedragen omdat ik ergens bleef logeren en hem niet mee had. Toen wel veel gelopen vandaar het verschil in stappen tussen de app en Omron.</t>
  </si>
  <si>
    <t>Aan het begin van de dag niet gedragen omdat ik hem vergeten was</t>
  </si>
  <si>
    <t>App (telefoon) in broekzak gehad tijdens een uur drummen. Telefoon nam dit als stappen waar, terwijl de omron dit niet deed.</t>
  </si>
  <si>
    <t>App (telefoon) in broekzak gehad tijdens een uur drummen. Telefoon nam dit als 3000 extra stappen waar, terwijl de omron dit niet deed.</t>
  </si>
  <si>
    <t>App (telefoon) in broekzak gehad tijdens een uur drummen. Telefoon nam dit als 5790 extra stappen waar, terwijl de omron dit niet deed.</t>
  </si>
  <si>
    <t>telefoon niet veel bij me</t>
  </si>
  <si>
    <t>Vergeten tijdens werk, app wel mee</t>
  </si>
  <si>
    <t>Thuis vergeten tijdens verhuizing</t>
  </si>
  <si>
    <t>Van broek gewisseld waar omron in zat</t>
  </si>
  <si>
    <t>niet hele dag bij me gehad</t>
  </si>
  <si>
    <t>broekband/zak</t>
  </si>
  <si>
    <t>Doordat ik nog in quarantaine zat, kon ik de omron pas aan het einde van de middag halen bij een studiegenootje.</t>
  </si>
  <si>
    <t>totaal aantal gezette stappen</t>
  </si>
  <si>
    <t>ipaqtot22019</t>
  </si>
  <si>
    <t>ipaqtot22020</t>
  </si>
  <si>
    <t>bmi2019</t>
  </si>
  <si>
    <t>bmi2020</t>
  </si>
  <si>
    <t>BMI</t>
  </si>
  <si>
    <t>Gstap_om_1_aantal</t>
  </si>
  <si>
    <t>Gegevens voor de regressie</t>
  </si>
  <si>
    <t>Meervoudige correlatiecoëfficiënt R</t>
  </si>
  <si>
    <t>R-kwadraat</t>
  </si>
  <si>
    <t>Aangepaste kleinste kwadraat</t>
  </si>
  <si>
    <t>Standaardfout</t>
  </si>
  <si>
    <t>Waarnemingen</t>
  </si>
  <si>
    <t>Variantie-analyse</t>
  </si>
  <si>
    <t>Regressie</t>
  </si>
  <si>
    <t>Storing</t>
  </si>
  <si>
    <t>Totaal</t>
  </si>
  <si>
    <t>Snijpunt</t>
  </si>
  <si>
    <t>Vrijheidsgraden</t>
  </si>
  <si>
    <t>Kwadratensom</t>
  </si>
  <si>
    <t>Gemiddelde kwadraten</t>
  </si>
  <si>
    <t>F</t>
  </si>
  <si>
    <t>Significantie F</t>
  </si>
  <si>
    <t>Coëfficiënten</t>
  </si>
  <si>
    <t>T- statistische gegevens</t>
  </si>
  <si>
    <t>P-waarde</t>
  </si>
  <si>
    <t>Laagste 95%</t>
  </si>
  <si>
    <t>Hoogste 95%</t>
  </si>
  <si>
    <t>Laagste 95,0%</t>
  </si>
  <si>
    <t>Hoogste 95,0%</t>
  </si>
  <si>
    <t>Ik had hem 's middags pas ingesteld,</t>
  </si>
  <si>
    <t>Vandaag alleen online college gevolgd en veel gezeten,</t>
  </si>
  <si>
    <t>Ik heb mijn stappenteller overdag bij mijn tante laten liggen,</t>
  </si>
  <si>
    <t>Ik ging van half 2 tot half 5 windsurfen,</t>
  </si>
  <si>
    <t>Het regende best wel hard, dus ik wilde niet dat de Omron buiten kapot zou gaan,</t>
  </si>
  <si>
    <t>Halverwege de dag omgekleed en toen vergeten weer om te doen,</t>
  </si>
  <si>
    <t>Vandaag niet veel thuis geweest en de omron vergeten mee te nemen,</t>
  </si>
  <si>
    <t>Pas in de middag omgedaan,</t>
  </si>
  <si>
    <t>Zaterdagnacht pols gebroken dus alleen op bed en de bank gelegen,</t>
  </si>
  <si>
    <t>Was hem vergeten om te doen in de ochtend, heb hem vanaf 14,00 wel gedragen</t>
  </si>
  <si>
    <t>Hij zat nog aan de verkeerde broek toen ik vanuit Rotterdam naar de campus in Delft ging, Ervoor en erna wel gedragen,</t>
  </si>
  <si>
    <t>Thuis vergeten,</t>
  </si>
  <si>
    <t>Deze dag ging ik naar mijn ouders, en heb toen de stappenteller in mijn kamer in Delft laten liggen waardoor ik geen meting heb kunnen doen deze dag,</t>
  </si>
  <si>
    <t>Telefoon thuis gelaten tijdens boodschappen doen,</t>
  </si>
  <si>
    <t>Gehockeyed, Niet mijn telefoon wel mijn stappenteller</t>
  </si>
  <si>
    <t>Ik had mijn telefoon minder bij me omdat ik die dag de hele dag les gaf,</t>
  </si>
  <si>
    <t>Stappen na 0,00 uur bij volgende dag</t>
  </si>
  <si>
    <t>app stond hele dag al aan, omron 's middags ingesteld</t>
  </si>
  <si>
    <t>App (telefoon) in broekzak gehad tijdens een uur drummen, Telefoon nam dit als stappen waar, terwijl de omron dit niet deed,</t>
  </si>
  <si>
    <t>Telefoon lang niet bij me gehad, wel hond uitgelaten,</t>
  </si>
  <si>
    <t>Telefoon staat op 00:00 en de stappenteller om 03:00, Aangezien ik op stap was tot 3 uur komt dit niet overeen,</t>
  </si>
  <si>
    <t>vanaf vandaag moest ik in quarantaine gaan, waardoor mijn waardes de hele week erg laag zijn,</t>
  </si>
  <si>
    <t>App (telefoon) in broekzak gehad tijdens een uur drummen, Telefoon nam dit als 3000 extra stappen waar, terwijl de omron dit niet deed,</t>
  </si>
  <si>
    <t>Thuis gebleven, Hierdoor telefoon niet vaak bij me gedragen,</t>
  </si>
  <si>
    <t>Gehockeyed, Niet mijn telefooon, wel stappenteller</t>
  </si>
  <si>
    <t>telefoon zat een lange tijd in de tas, waardoor metingen dus kunnen afwijken,</t>
  </si>
  <si>
    <t>ik had mijn telefoon mee naar de campus maar de omron was ik vergeten,</t>
  </si>
  <si>
    <t>Rond 18,00 is de sensor kapot gegaan</t>
  </si>
  <si>
    <t>Telefoon telt fietsen als stappen, Omron niet,</t>
  </si>
  <si>
    <t>App (telefoon) in broekzak gehad tijdens een uur drummen, Telefoon nam dit als 5790 extra stappen waar, terwijl de omron dit niet deed,</t>
  </si>
  <si>
    <t>Gcalorie</t>
  </si>
  <si>
    <t>Gafstand</t>
  </si>
  <si>
    <t>^</t>
  </si>
  <si>
    <t>0 female</t>
  </si>
  <si>
    <t>1 male</t>
  </si>
  <si>
    <t xml:space="preserve">living </t>
  </si>
  <si>
    <t>1 Moved_out</t>
  </si>
  <si>
    <t>0 Living_with_parents</t>
  </si>
  <si>
    <t>If significance F is less than 0.05, you're OK. If Significance F is greater than 0.05, it's probably better to stop using this set of independent variables.</t>
  </si>
  <si>
    <t>Delete a variable with a high P-value (greater than 0.05) and rerun the regression until Significance F drops below 0.05.</t>
  </si>
  <si>
    <t>SAMENVATTING UITVOER 2019</t>
  </si>
  <si>
    <t>SAMENVATTING UITVOER 2020</t>
  </si>
  <si>
    <t>Study sample IPAQTOT2</t>
  </si>
  <si>
    <t>Study sample Regression analyses</t>
  </si>
  <si>
    <t>female</t>
  </si>
  <si>
    <t>male</t>
  </si>
  <si>
    <t>IPAQTOT22019</t>
  </si>
  <si>
    <t>IPAQTOT22020</t>
  </si>
  <si>
    <t>ipaqtot22019norm</t>
  </si>
  <si>
    <t>ipaqtot22020norm</t>
  </si>
  <si>
    <t>IPAQTOT22019norm</t>
  </si>
  <si>
    <t>IPAQTOT22020norm</t>
  </si>
  <si>
    <t>Gemiddelde en standaarddeviatie</t>
  </si>
  <si>
    <t>GEM</t>
  </si>
  <si>
    <t>STDEV</t>
  </si>
  <si>
    <t>IPAQTOT2</t>
  </si>
  <si>
    <t>IPAQTOT1</t>
  </si>
  <si>
    <t>Table1</t>
  </si>
  <si>
    <t>Mean</t>
  </si>
  <si>
    <t>SD</t>
  </si>
  <si>
    <t>percentuele verandering</t>
  </si>
  <si>
    <t>Findings are copy paste from the other tabblats</t>
  </si>
  <si>
    <t>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</si>
</sst>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4"/>
      <color rgb="FF212121"/>
      <name val="Helvetic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bgColor indexed="64"/>
      </patternFill>
    </fill>
    <fill>
      <patternFill patternType="solid">
        <fgColor theme="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top style="thin">
        <color indexed="64"/>
      </top>
      <bottom/>
      <diagonal/>
    </border>
    <border>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9">
    <xf numFmtId="0" fontId="0" fillId="0" borderId="0" xfId="0"/>
    <xf numFmtId="0" fontId="0" fillId="33" borderId="0" xfId="0" applyFill="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4" borderId="0" xfId="0" applyFill="1"/>
    <xf numFmtId="0" fontId="0" fillId="35" borderId="0" xfId="0" applyFill="1"/>
    <xf numFmtId="0" fontId="19" fillId="0" borderId="0" xfId="0" applyFont="1"/>
    <xf numFmtId="0" fontId="0" fillId="36" borderId="0" xfId="0" applyFill="1" applyBorder="1" applyAlignment="1"/>
    <xf numFmtId="0" fontId="0" fillId="36" borderId="10" xfId="0" applyFill="1" applyBorder="1" applyAlignment="1"/>
    <xf numFmtId="0" fontId="0" fillId="0" borderId="0" xfId="0" applyFill="1"/>
    <xf numFmtId="0" fontId="0" fillId="37" borderId="0" xfId="0" applyFill="1"/>
    <xf numFmtId="0" fontId="0" fillId="0" borderId="12" xfId="0" applyBorder="1"/>
    <xf numFmtId="0" fontId="0" fillId="33" borderId="13" xfId="0" applyFill="1" applyBorder="1"/>
    <xf numFmtId="0" fontId="0" fillId="0" borderId="13" xfId="0" applyFill="1" applyBorder="1"/>
    <xf numFmtId="0" fontId="0" fillId="0" borderId="13" xfId="0" applyBorder="1"/>
    <xf numFmtId="0" fontId="0" fillId="0" borderId="14" xfId="0" applyBorder="1"/>
    <xf numFmtId="0" fontId="0" fillId="0" borderId="15" xfId="0" applyBorder="1"/>
    <xf numFmtId="0" fontId="0" fillId="33" borderId="0" xfId="0" applyFill="1" applyBorder="1"/>
    <xf numFmtId="0" fontId="0" fillId="0" borderId="0" xfId="0" applyBorder="1"/>
    <xf numFmtId="0" fontId="0" fillId="33" borderId="16" xfId="0" applyFill="1" applyBorder="1"/>
    <xf numFmtId="0" fontId="0" fillId="0" borderId="0" xfId="0" applyFill="1" applyBorder="1"/>
    <xf numFmtId="0" fontId="0" fillId="0" borderId="17" xfId="0" applyBorder="1"/>
    <xf numFmtId="0" fontId="0" fillId="33" borderId="10" xfId="0" applyFill="1" applyBorder="1"/>
    <xf numFmtId="0" fontId="0" fillId="0" borderId="10" xfId="0" applyFill="1" applyBorder="1"/>
    <xf numFmtId="0" fontId="0" fillId="0" borderId="10" xfId="0" applyBorder="1"/>
    <xf numFmtId="0" fontId="0" fillId="33" borderId="18" xfId="0" applyFill="1" applyBorder="1"/>
    <xf numFmtId="0" fontId="0" fillId="0" borderId="0" xfId="0" quotePrefix="1"/>
    <xf numFmtId="0" fontId="0" fillId="38" borderId="25" xfId="0" applyFill="1" applyBorder="1"/>
    <xf numFmtId="0" fontId="0" fillId="38" borderId="16" xfId="0" applyFill="1" applyBorder="1"/>
    <xf numFmtId="0" fontId="0" fillId="38" borderId="12" xfId="0" applyFill="1" applyBorder="1"/>
    <xf numFmtId="0" fontId="0" fillId="38" borderId="27" xfId="0" applyFill="1" applyBorder="1"/>
    <xf numFmtId="0" fontId="0" fillId="38" borderId="13" xfId="0" applyFill="1" applyBorder="1"/>
    <xf numFmtId="0" fontId="0" fillId="38" borderId="31" xfId="0" applyFill="1" applyBorder="1"/>
    <xf numFmtId="0" fontId="0" fillId="38" borderId="22" xfId="0" applyFill="1" applyBorder="1"/>
    <xf numFmtId="0" fontId="0" fillId="38" borderId="28" xfId="0" applyFill="1" applyBorder="1"/>
    <xf numFmtId="0" fontId="0" fillId="38" borderId="15" xfId="0" applyFill="1" applyBorder="1"/>
    <xf numFmtId="0" fontId="0" fillId="38" borderId="23" xfId="0" applyFill="1" applyBorder="1"/>
    <xf numFmtId="0" fontId="0" fillId="38" borderId="0" xfId="0" applyFill="1" applyBorder="1"/>
    <xf numFmtId="1" fontId="0" fillId="38" borderId="23" xfId="0" applyNumberFormat="1" applyFill="1" applyBorder="1"/>
    <xf numFmtId="2" fontId="0" fillId="38" borderId="0" xfId="0" applyNumberFormat="1" applyFill="1" applyBorder="1"/>
    <xf numFmtId="2" fontId="0" fillId="38" borderId="16" xfId="0" applyNumberFormat="1" applyFill="1" applyBorder="1"/>
    <xf numFmtId="0" fontId="0" fillId="38" borderId="17" xfId="0" applyFill="1" applyBorder="1"/>
    <xf numFmtId="1" fontId="0" fillId="38" borderId="26" xfId="0" applyNumberFormat="1" applyFill="1" applyBorder="1"/>
    <xf numFmtId="2" fontId="0" fillId="38" borderId="10" xfId="0" applyNumberFormat="1" applyFill="1" applyBorder="1"/>
    <xf numFmtId="2" fontId="0" fillId="38" borderId="18" xfId="0" applyNumberFormat="1" applyFill="1" applyBorder="1"/>
    <xf numFmtId="0" fontId="0" fillId="38" borderId="24" xfId="0" applyFill="1" applyBorder="1"/>
    <xf numFmtId="0" fontId="0" fillId="38" borderId="26" xfId="0" applyFill="1" applyBorder="1"/>
    <xf numFmtId="0" fontId="0" fillId="38" borderId="19" xfId="0" applyFill="1" applyBorder="1"/>
    <xf numFmtId="0" fontId="0" fillId="38" borderId="14" xfId="0" applyFill="1" applyBorder="1"/>
    <xf numFmtId="0" fontId="0" fillId="38" borderId="35" xfId="0" applyFill="1" applyBorder="1"/>
    <xf numFmtId="0" fontId="16" fillId="38" borderId="37" xfId="0" applyFont="1" applyFill="1" applyBorder="1"/>
    <xf numFmtId="0" fontId="16" fillId="38" borderId="20" xfId="0" applyFont="1" applyFill="1" applyBorder="1"/>
    <xf numFmtId="0" fontId="16" fillId="38" borderId="21" xfId="0" applyFont="1" applyFill="1" applyBorder="1"/>
    <xf numFmtId="0" fontId="16" fillId="38" borderId="12" xfId="0" applyFont="1" applyFill="1" applyBorder="1"/>
    <xf numFmtId="0" fontId="16" fillId="38" borderId="15" xfId="0" applyFont="1" applyFill="1" applyBorder="1"/>
    <xf numFmtId="0" fontId="16" fillId="38" borderId="33" xfId="0" applyFont="1" applyFill="1" applyBorder="1"/>
    <xf numFmtId="0" fontId="16" fillId="38" borderId="34" xfId="0" applyFont="1" applyFill="1" applyBorder="1"/>
    <xf numFmtId="0" fontId="16" fillId="38" borderId="36" xfId="0" applyFont="1" applyFill="1" applyBorder="1"/>
    <xf numFmtId="0" fontId="16" fillId="38" borderId="30" xfId="0" applyFont="1" applyFill="1" applyBorder="1"/>
    <xf numFmtId="0" fontId="16" fillId="38" borderId="13" xfId="0" applyFont="1" applyFill="1" applyBorder="1"/>
    <xf numFmtId="0" fontId="16" fillId="38" borderId="14" xfId="0" applyFont="1" applyFill="1" applyBorder="1"/>
    <xf numFmtId="0" fontId="16" fillId="38" borderId="0" xfId="0" applyFont="1" applyFill="1" applyBorder="1"/>
    <xf numFmtId="0" fontId="16" fillId="38" borderId="16" xfId="0" applyFont="1" applyFill="1" applyBorder="1"/>
    <xf numFmtId="0" fontId="0" fillId="38" borderId="10" xfId="0" applyFill="1" applyBorder="1"/>
    <xf numFmtId="0" fontId="0" fillId="38" borderId="18" xfId="0" applyFill="1" applyBorder="1"/>
    <xf numFmtId="2" fontId="0" fillId="38" borderId="28" xfId="0" applyNumberFormat="1" applyFill="1" applyBorder="1"/>
    <xf numFmtId="0" fontId="0" fillId="38" borderId="29" xfId="0" applyFill="1" applyBorder="1"/>
    <xf numFmtId="1" fontId="0" fillId="38" borderId="22" xfId="0" applyNumberFormat="1" applyFill="1" applyBorder="1"/>
    <xf numFmtId="0" fontId="16" fillId="38" borderId="23" xfId="0" applyFont="1" applyFill="1" applyBorder="1"/>
    <xf numFmtId="0" fontId="16" fillId="38" borderId="38" xfId="0" applyFont="1" applyFill="1" applyBorder="1"/>
    <xf numFmtId="0" fontId="16" fillId="38" borderId="32" xfId="0" applyFont="1" applyFill="1" applyBorder="1"/>
    <xf numFmtId="0" fontId="16" fillId="38" borderId="11" xfId="0" applyFont="1" applyFill="1" applyBorder="1"/>
    <xf numFmtId="0" fontId="16" fillId="38" borderId="39" xfId="0" applyFont="1" applyFill="1" applyBorder="1"/>
    <xf numFmtId="2" fontId="0" fillId="38" borderId="25" xfId="0" applyNumberFormat="1" applyFill="1" applyBorder="1"/>
    <xf numFmtId="0" fontId="0" fillId="38" borderId="40" xfId="0" applyFill="1" applyBorder="1"/>
    <xf numFmtId="0" fontId="0" fillId="38" borderId="41" xfId="0" applyFill="1" applyBorder="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a:t>
            </a:r>
            <a:r>
              <a:rPr lang="nl-NL" baseline="0"/>
              <a:t> versus IPAQTOT2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'BMI versus IPAQTOT2 full+norm'!$J$27</c:f>
              <c:strCache>
                <c:ptCount val="1"/>
                <c:pt idx="0">
                  <c:v>IPAQTOT22019</c:v>
                </c:pt>
              </c:strCache>
            </c:strRef>
          </c:tx>
          <c:spPr>
            <a:solidFill>
              <a:schemeClr val="accent1"/>
            </a:solidFill>
            <a:ln>
              <a:noFill/>
            </a:ln>
            <a:effectLst/>
          </c:spPr>
          <c:invertIfNegative val="0"/>
          <c:cat>
            <c:numRef>
              <c:f>'BMI versus IPAQTOT2 full+norm'!$I$28:$I$44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full+norm'!$J$28:$J$44</c:f>
              <c:numCache>
                <c:formatCode>General</c:formatCode>
                <c:ptCount val="17"/>
                <c:pt idx="0">
                  <c:v>0</c:v>
                </c:pt>
                <c:pt idx="1">
                  <c:v>4399</c:v>
                </c:pt>
                <c:pt idx="2">
                  <c:v>3043.1428571428573</c:v>
                </c:pt>
                <c:pt idx="3">
                  <c:v>6287.583333333333</c:v>
                </c:pt>
                <c:pt idx="4">
                  <c:v>4240.208333333333</c:v>
                </c:pt>
                <c:pt idx="5">
                  <c:v>3824.1666666666665</c:v>
                </c:pt>
                <c:pt idx="6">
                  <c:v>4267.25</c:v>
                </c:pt>
                <c:pt idx="7">
                  <c:v>3832.625</c:v>
                </c:pt>
                <c:pt idx="8">
                  <c:v>4644</c:v>
                </c:pt>
                <c:pt idx="9">
                  <c:v>10912.5</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AFCE-461D-A88F-6B6AEECC3EEB}"/>
            </c:ext>
          </c:extLst>
        </c:ser>
        <c:ser>
          <c:idx val="1"/>
          <c:order val="1"/>
          <c:tx>
            <c:strRef>
              <c:f>'BMI versus IPAQTOT2 full+norm'!$K$27</c:f>
              <c:strCache>
                <c:ptCount val="1"/>
                <c:pt idx="0">
                  <c:v>IPAQTOT22020</c:v>
                </c:pt>
              </c:strCache>
            </c:strRef>
          </c:tx>
          <c:spPr>
            <a:solidFill>
              <a:schemeClr val="accent2"/>
            </a:solidFill>
            <a:ln>
              <a:noFill/>
            </a:ln>
            <a:effectLst/>
          </c:spPr>
          <c:invertIfNegative val="0"/>
          <c:cat>
            <c:numRef>
              <c:f>'BMI versus IPAQTOT2 full+norm'!$I$28:$I$44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full+norm'!$K$28:$K$44</c:f>
              <c:numCache>
                <c:formatCode>General</c:formatCode>
                <c:ptCount val="17"/>
                <c:pt idx="0">
                  <c:v>0</c:v>
                </c:pt>
                <c:pt idx="1">
                  <c:v>2137.6666666666665</c:v>
                </c:pt>
                <c:pt idx="2">
                  <c:v>3350.25</c:v>
                </c:pt>
                <c:pt idx="3">
                  <c:v>1447.2</c:v>
                </c:pt>
                <c:pt idx="4">
                  <c:v>2779.1470588235293</c:v>
                </c:pt>
                <c:pt idx="5">
                  <c:v>1770.0823529411766</c:v>
                </c:pt>
                <c:pt idx="6">
                  <c:v>1967.8928571428571</c:v>
                </c:pt>
                <c:pt idx="7">
                  <c:v>1566.1666666666667</c:v>
                </c:pt>
                <c:pt idx="8">
                  <c:v>1259</c:v>
                </c:pt>
                <c:pt idx="9">
                  <c:v>1565.1666666666667</c:v>
                </c:pt>
                <c:pt idx="10">
                  <c:v>3722</c:v>
                </c:pt>
                <c:pt idx="11">
                  <c:v>0</c:v>
                </c:pt>
                <c:pt idx="12">
                  <c:v>0</c:v>
                </c:pt>
                <c:pt idx="13">
                  <c:v>0</c:v>
                </c:pt>
                <c:pt idx="14">
                  <c:v>0</c:v>
                </c:pt>
                <c:pt idx="15">
                  <c:v>0</c:v>
                </c:pt>
                <c:pt idx="16">
                  <c:v>829.5</c:v>
                </c:pt>
              </c:numCache>
            </c:numRef>
          </c:val>
          <c:extLst>
            <c:ext xmlns:c16="http://schemas.microsoft.com/office/drawing/2014/chart" uri="{C3380CC4-5D6E-409C-BE32-E72D297353CC}">
              <c16:uniqueId val="{00000001-AFCE-461D-A88F-6B6AEECC3EEB}"/>
            </c:ext>
          </c:extLst>
        </c:ser>
        <c:dLbls>
          <c:showLegendKey val="0"/>
          <c:showVal val="0"/>
          <c:showCatName val="0"/>
          <c:showSerName val="0"/>
          <c:showPercent val="0"/>
          <c:showBubbleSize val="0"/>
        </c:dLbls>
        <c:gapWidth val="219"/>
        <c:overlap val="-27"/>
        <c:axId val="563028544"/>
        <c:axId val="562857392"/>
      </c:barChart>
      <c:catAx>
        <c:axId val="5630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IPAQTOT2 [minutes/week]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tr"/>
      <c:layout>
        <c:manualLayout>
          <c:xMode val="edge"/>
          <c:yMode val="edge"/>
          <c:x val="0.82074879465608419"/>
          <c:y val="0.12253918495297807"/>
          <c:w val="0.16328769337128185"/>
          <c:h val="0.1058001135438007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rgbClr val="4472C4">
          <a:alpha val="86000"/>
        </a:srgb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 versus IPAQTOT2norm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6.0736412758676056E-2"/>
          <c:y val="0.19585350091008957"/>
          <c:w val="0.91397590592620526"/>
          <c:h val="0.66680885400383805"/>
        </c:manualLayout>
      </c:layout>
      <c:barChart>
        <c:barDir val="col"/>
        <c:grouping val="clustered"/>
        <c:varyColors val="0"/>
        <c:ser>
          <c:idx val="0"/>
          <c:order val="0"/>
          <c:tx>
            <c:strRef>
              <c:f>'BMI versus IPAQTOT2 full+norm'!$L$27</c:f>
              <c:strCache>
                <c:ptCount val="1"/>
                <c:pt idx="0">
                  <c:v>IPAQTOT22019norm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'BMI versus IPAQTOT2 full+norm'!$I$28:$I$44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full+norm'!$L$28:$L$44</c:f>
              <c:numCache>
                <c:formatCode>General</c:formatCode>
                <c:ptCount val="17"/>
                <c:pt idx="0">
                  <c:v>0</c:v>
                </c:pt>
                <c:pt idx="1">
                  <c:v>1.7981634125454497E-2</c:v>
                </c:pt>
                <c:pt idx="2">
                  <c:v>8.7075419445426613E-2</c:v>
                </c:pt>
                <c:pt idx="3">
                  <c:v>0.15420916985674782</c:v>
                </c:pt>
                <c:pt idx="4">
                  <c:v>0.2079905656713886</c:v>
                </c:pt>
                <c:pt idx="5">
                  <c:v>0.14068717720228011</c:v>
                </c:pt>
                <c:pt idx="6">
                  <c:v>0.13954467510224269</c:v>
                </c:pt>
                <c:pt idx="7">
                  <c:v>0.12533186722449655</c:v>
                </c:pt>
                <c:pt idx="8">
                  <c:v>3.796622363201213E-2</c:v>
                </c:pt>
                <c:pt idx="9">
                  <c:v>8.9213267739950988E-2</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750-4F98-B144-7DFE6D9861AE}"/>
            </c:ext>
          </c:extLst>
        </c:ser>
        <c:ser>
          <c:idx val="1"/>
          <c:order val="1"/>
          <c:tx>
            <c:strRef>
              <c:f>'BMI versus IPAQTOT2 full+norm'!$M$27</c:f>
              <c:strCache>
                <c:ptCount val="1"/>
                <c:pt idx="0">
                  <c:v>IPAQTOT22020norm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'BMI versus IPAQTOT2 full+norm'!$I$28:$I$44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full+norm'!$M$28:$M$44</c:f>
              <c:numCache>
                <c:formatCode>General</c:formatCode>
                <c:ptCount val="17"/>
                <c:pt idx="0">
                  <c:v>0</c:v>
                </c:pt>
                <c:pt idx="1">
                  <c:v>3.5350102720905073E-2</c:v>
                </c:pt>
                <c:pt idx="2">
                  <c:v>0.11080462963422318</c:v>
                </c:pt>
                <c:pt idx="3">
                  <c:v>7.9773380099319849E-2</c:v>
                </c:pt>
                <c:pt idx="4">
                  <c:v>0.26042932763145493</c:v>
                </c:pt>
                <c:pt idx="5">
                  <c:v>0.1658715236263594</c:v>
                </c:pt>
                <c:pt idx="6">
                  <c:v>0.15186543037771638</c:v>
                </c:pt>
                <c:pt idx="7">
                  <c:v>0.10359735389625602</c:v>
                </c:pt>
                <c:pt idx="8">
                  <c:v>2.0819793852620998E-2</c:v>
                </c:pt>
                <c:pt idx="9">
                  <c:v>2.5882801703728326E-2</c:v>
                </c:pt>
                <c:pt idx="10">
                  <c:v>4.1033239459600399E-2</c:v>
                </c:pt>
                <c:pt idx="11">
                  <c:v>0</c:v>
                </c:pt>
                <c:pt idx="12">
                  <c:v>0</c:v>
                </c:pt>
                <c:pt idx="13">
                  <c:v>0</c:v>
                </c:pt>
                <c:pt idx="14">
                  <c:v>0</c:v>
                </c:pt>
                <c:pt idx="15">
                  <c:v>0</c:v>
                </c:pt>
                <c:pt idx="16">
                  <c:v>4.5724169978154927E-3</c:v>
                </c:pt>
              </c:numCache>
            </c:numRef>
          </c:val>
          <c:extLst>
            <c:ext xmlns:c16="http://schemas.microsoft.com/office/drawing/2014/chart" uri="{C3380CC4-5D6E-409C-BE32-E72D297353CC}">
              <c16:uniqueId val="{00000001-3750-4F98-B144-7DFE6D9861AE}"/>
            </c:ext>
          </c:extLst>
        </c:ser>
        <c:dLbls>
          <c:dLblPos val="outEnd"/>
          <c:showLegendKey val="0"/>
          <c:showVal val="1"/>
          <c:showCatName val="0"/>
          <c:showSerName val="0"/>
          <c:showPercent val="0"/>
          <c:showBubbleSize val="0"/>
        </c:dLbls>
        <c:gapWidth val="219"/>
        <c:overlap val="-27"/>
        <c:axId val="563028544"/>
        <c:axId val="562857392"/>
      </c:barChart>
      <c:catAx>
        <c:axId val="5630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IPAQTOT2norm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454025</xdr:colOff>
      <xdr:row>3</xdr:row>
      <xdr:rowOff>82550</xdr:rowOff>
    </xdr:from>
    <xdr:to>
      <xdr:col>11</xdr:col>
      <xdr:colOff>1431925</xdr:colOff>
      <xdr:row>23</xdr:row>
      <xdr:rowOff>133350</xdr:rowOff>
    </xdr:to>
    <xdr:graphicFrame macro="">
      <xdr:nvGraphicFramePr>
        <xdr:cNvPr id="4" name="Grafiek 3">
          <a:extLst>
            <a:ext uri="{FF2B5EF4-FFF2-40B4-BE49-F238E27FC236}">
              <a16:creationId xmlns:a16="http://schemas.microsoft.com/office/drawing/2014/main" id="{6B28CC92-A4C5-462D-9E76-9EC326F5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3</xdr:row>
      <xdr:rowOff>76200</xdr:rowOff>
    </xdr:from>
    <xdr:to>
      <xdr:col>18</xdr:col>
      <xdr:colOff>434975</xdr:colOff>
      <xdr:row>23</xdr:row>
      <xdr:rowOff>127000</xdr:rowOff>
    </xdr:to>
    <xdr:graphicFrame macro="">
      <xdr:nvGraphicFramePr>
        <xdr:cNvPr id="6" name="Grafiek 3">
          <a:extLst>
            <a:ext uri="{FF2B5EF4-FFF2-40B4-BE49-F238E27FC236}">
              <a16:creationId xmlns:a16="http://schemas.microsoft.com/office/drawing/2014/main" id="{52CCAAD0-4A06-4B29-B934-3044BFD3E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194"/>
  <sheetViews>
    <sheetView zoomScale="65" workbookViewId="0">
      <selection activeCell="R28" sqref="R28"/>
    </sheetView>
  </sheetViews>
  <sheetFormatPr baseColWidth="10" defaultColWidth="11.1640625" defaultRowHeight="16" x14ac:dyDescent="0.2"/>
  <cols>
    <col min="94" max="94" width="10.83203125" style="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t="s">
        <v>459</v>
      </c>
    </row>
    <row r="4" spans="1:104" x14ac:dyDescent="0.2">
      <c r="A4">
        <v>3</v>
      </c>
      <c r="B4">
        <v>2019</v>
      </c>
      <c r="C4" t="s">
        <v>103</v>
      </c>
      <c r="D4">
        <v>21.8</v>
      </c>
      <c r="E4" t="s">
        <v>104</v>
      </c>
      <c r="F4">
        <v>6500</v>
      </c>
      <c r="G4">
        <v>6</v>
      </c>
      <c r="H4">
        <v>2</v>
      </c>
      <c r="I4">
        <v>4</v>
      </c>
      <c r="J4">
        <v>2</v>
      </c>
      <c r="K4">
        <v>1</v>
      </c>
      <c r="L4">
        <v>30</v>
      </c>
      <c r="M4">
        <v>7</v>
      </c>
      <c r="N4">
        <v>1</v>
      </c>
      <c r="O4" t="s">
        <v>105</v>
      </c>
      <c r="P4">
        <v>6</v>
      </c>
      <c r="Q4">
        <v>1</v>
      </c>
      <c r="R4" t="s">
        <v>105</v>
      </c>
      <c r="S4">
        <v>4308</v>
      </c>
      <c r="T4">
        <v>8</v>
      </c>
      <c r="U4" t="s">
        <v>105</v>
      </c>
      <c r="V4">
        <v>6</v>
      </c>
      <c r="W4">
        <v>6</v>
      </c>
      <c r="X4">
        <v>6</v>
      </c>
      <c r="Y4">
        <v>6</v>
      </c>
      <c r="Z4">
        <v>3</v>
      </c>
      <c r="AA4" t="s">
        <v>120</v>
      </c>
      <c r="AB4" t="s">
        <v>107</v>
      </c>
      <c r="AC4">
        <v>8434</v>
      </c>
      <c r="AD4">
        <v>5199</v>
      </c>
      <c r="AE4">
        <v>7128</v>
      </c>
      <c r="AF4">
        <v>11142</v>
      </c>
      <c r="AG4">
        <v>9211</v>
      </c>
      <c r="AH4">
        <v>7360</v>
      </c>
      <c r="AI4">
        <v>11866</v>
      </c>
      <c r="AJ4" t="s">
        <v>105</v>
      </c>
      <c r="AK4" t="s">
        <v>126</v>
      </c>
      <c r="AL4" t="s">
        <v>105</v>
      </c>
      <c r="AM4" t="s">
        <v>105</v>
      </c>
      <c r="AN4" t="s">
        <v>127</v>
      </c>
      <c r="AO4" t="s">
        <v>105</v>
      </c>
      <c r="AP4" t="s">
        <v>105</v>
      </c>
      <c r="AQ4">
        <v>5906</v>
      </c>
      <c r="AR4">
        <v>3401</v>
      </c>
      <c r="AS4" t="s">
        <v>128</v>
      </c>
      <c r="AT4">
        <v>186</v>
      </c>
      <c r="AU4">
        <v>4997</v>
      </c>
      <c r="AV4">
        <v>1320</v>
      </c>
      <c r="AW4" t="s">
        <v>129</v>
      </c>
      <c r="AX4">
        <v>56</v>
      </c>
      <c r="AY4">
        <v>6987</v>
      </c>
      <c r="AZ4">
        <v>2389</v>
      </c>
      <c r="BA4" t="s">
        <v>130</v>
      </c>
      <c r="BB4">
        <v>92</v>
      </c>
      <c r="BC4">
        <v>8054</v>
      </c>
      <c r="BD4">
        <v>4678</v>
      </c>
      <c r="BE4" t="s">
        <v>131</v>
      </c>
      <c r="BF4">
        <v>223</v>
      </c>
      <c r="BG4">
        <v>7543</v>
      </c>
      <c r="BH4">
        <v>3784</v>
      </c>
      <c r="BI4" t="s">
        <v>132</v>
      </c>
      <c r="BJ4">
        <v>201</v>
      </c>
      <c r="BK4">
        <v>6789</v>
      </c>
      <c r="BL4">
        <v>3458</v>
      </c>
      <c r="BM4" t="s">
        <v>133</v>
      </c>
      <c r="BN4">
        <v>112</v>
      </c>
      <c r="BO4">
        <v>9080</v>
      </c>
      <c r="BP4">
        <v>6098</v>
      </c>
      <c r="BQ4" t="s">
        <v>134</v>
      </c>
      <c r="BR4">
        <v>289</v>
      </c>
      <c r="BS4" t="s">
        <v>105</v>
      </c>
      <c r="BT4" t="s">
        <v>105</v>
      </c>
      <c r="BU4" t="s">
        <v>135</v>
      </c>
      <c r="BV4" t="s">
        <v>105</v>
      </c>
      <c r="BW4" t="s">
        <v>136</v>
      </c>
      <c r="BX4" t="s">
        <v>105</v>
      </c>
      <c r="BY4" t="s">
        <v>105</v>
      </c>
      <c r="BZ4" t="s">
        <v>137</v>
      </c>
      <c r="CA4" t="s">
        <v>137</v>
      </c>
      <c r="CB4" t="s">
        <v>137</v>
      </c>
      <c r="CC4" t="s">
        <v>137</v>
      </c>
      <c r="CD4" t="s">
        <v>137</v>
      </c>
      <c r="CE4" t="s">
        <v>137</v>
      </c>
      <c r="CF4" t="s">
        <v>137</v>
      </c>
      <c r="CG4">
        <v>2</v>
      </c>
      <c r="CH4">
        <v>2</v>
      </c>
      <c r="CI4" t="s">
        <v>105</v>
      </c>
      <c r="CJ4">
        <v>7</v>
      </c>
      <c r="CK4">
        <v>4</v>
      </c>
      <c r="CL4" t="s">
        <v>105</v>
      </c>
      <c r="CM4">
        <v>7</v>
      </c>
      <c r="CN4" t="s">
        <v>105</v>
      </c>
      <c r="CO4">
        <v>50</v>
      </c>
      <c r="CP4" s="1">
        <v>9795</v>
      </c>
      <c r="CQ4">
        <v>9</v>
      </c>
      <c r="CR4" t="s">
        <v>105</v>
      </c>
      <c r="CS4" t="s">
        <v>117</v>
      </c>
      <c r="CT4" t="s">
        <v>117</v>
      </c>
      <c r="CU4" t="s">
        <v>138</v>
      </c>
      <c r="CV4" t="s">
        <v>117</v>
      </c>
      <c r="CW4" t="s">
        <v>138</v>
      </c>
      <c r="CX4" t="s">
        <v>117</v>
      </c>
      <c r="CY4" t="s">
        <v>117</v>
      </c>
    </row>
    <row r="5" spans="1:104" x14ac:dyDescent="0.2">
      <c r="A5">
        <v>4</v>
      </c>
      <c r="B5">
        <v>2019</v>
      </c>
      <c r="C5" t="s">
        <v>103</v>
      </c>
      <c r="D5">
        <v>18.7</v>
      </c>
      <c r="E5" t="s">
        <v>139</v>
      </c>
      <c r="F5">
        <v>5000</v>
      </c>
      <c r="G5">
        <v>1</v>
      </c>
      <c r="H5">
        <v>2</v>
      </c>
      <c r="I5" t="s">
        <v>118</v>
      </c>
      <c r="J5">
        <v>1</v>
      </c>
      <c r="K5">
        <v>1</v>
      </c>
      <c r="L5" t="s">
        <v>105</v>
      </c>
      <c r="M5">
        <v>5</v>
      </c>
      <c r="N5">
        <v>1</v>
      </c>
      <c r="O5" t="s">
        <v>105</v>
      </c>
      <c r="P5">
        <v>5</v>
      </c>
      <c r="Q5" t="s">
        <v>105</v>
      </c>
      <c r="R5">
        <v>20</v>
      </c>
      <c r="S5">
        <v>2010</v>
      </c>
      <c r="T5">
        <v>10</v>
      </c>
      <c r="U5" t="s">
        <v>105</v>
      </c>
      <c r="V5">
        <v>7</v>
      </c>
      <c r="W5">
        <v>5</v>
      </c>
      <c r="X5">
        <v>6</v>
      </c>
      <c r="Y5">
        <v>5</v>
      </c>
      <c r="Z5">
        <v>1</v>
      </c>
      <c r="AA5">
        <v>3</v>
      </c>
      <c r="AB5" t="s">
        <v>107</v>
      </c>
      <c r="AC5">
        <v>4173</v>
      </c>
      <c r="AD5">
        <v>5949</v>
      </c>
      <c r="AE5">
        <v>3003</v>
      </c>
      <c r="AF5">
        <v>3699</v>
      </c>
      <c r="AG5">
        <v>17582</v>
      </c>
      <c r="AH5">
        <v>5727</v>
      </c>
      <c r="AI5">
        <v>18154</v>
      </c>
      <c r="AJ5" t="s">
        <v>105</v>
      </c>
      <c r="AK5" t="s">
        <v>105</v>
      </c>
      <c r="AL5" t="s">
        <v>105</v>
      </c>
      <c r="AM5" t="s">
        <v>105</v>
      </c>
      <c r="AN5" t="s">
        <v>105</v>
      </c>
      <c r="AO5" t="s">
        <v>105</v>
      </c>
      <c r="AP5" t="s">
        <v>105</v>
      </c>
      <c r="AQ5">
        <v>4094</v>
      </c>
      <c r="AR5">
        <v>0</v>
      </c>
      <c r="AS5" t="s">
        <v>140</v>
      </c>
      <c r="AT5">
        <v>108</v>
      </c>
      <c r="AU5">
        <v>5949</v>
      </c>
      <c r="AV5">
        <v>5774</v>
      </c>
      <c r="AW5" t="s">
        <v>141</v>
      </c>
      <c r="AX5">
        <v>148</v>
      </c>
      <c r="AY5">
        <v>2808</v>
      </c>
      <c r="AZ5">
        <v>1000</v>
      </c>
      <c r="BA5" t="s">
        <v>142</v>
      </c>
      <c r="BB5">
        <v>62</v>
      </c>
      <c r="BC5">
        <v>1454</v>
      </c>
      <c r="BD5">
        <v>0</v>
      </c>
      <c r="BE5" t="s">
        <v>143</v>
      </c>
      <c r="BF5">
        <v>35</v>
      </c>
      <c r="BG5">
        <v>17456</v>
      </c>
      <c r="BH5">
        <v>15984</v>
      </c>
      <c r="BI5" t="s">
        <v>144</v>
      </c>
      <c r="BJ5">
        <v>573</v>
      </c>
      <c r="BK5">
        <v>4546</v>
      </c>
      <c r="BL5">
        <v>0</v>
      </c>
      <c r="BM5" t="s">
        <v>145</v>
      </c>
      <c r="BN5">
        <v>93</v>
      </c>
      <c r="BO5">
        <v>16316</v>
      </c>
      <c r="BP5">
        <v>10284</v>
      </c>
      <c r="BQ5" t="s">
        <v>146</v>
      </c>
      <c r="BR5">
        <v>453</v>
      </c>
      <c r="BS5" t="s">
        <v>105</v>
      </c>
      <c r="BT5" t="s">
        <v>105</v>
      </c>
      <c r="BU5" t="s">
        <v>105</v>
      </c>
      <c r="BV5" t="s">
        <v>147</v>
      </c>
      <c r="BW5" t="s">
        <v>105</v>
      </c>
      <c r="BX5" t="s">
        <v>105</v>
      </c>
      <c r="BY5" t="s">
        <v>105</v>
      </c>
      <c r="BZ5" t="s">
        <v>137</v>
      </c>
      <c r="CA5" t="s">
        <v>137</v>
      </c>
      <c r="CB5" t="s">
        <v>137</v>
      </c>
      <c r="CC5" t="s">
        <v>137</v>
      </c>
      <c r="CD5" t="s">
        <v>137</v>
      </c>
      <c r="CE5" t="s">
        <v>137</v>
      </c>
      <c r="CF5" t="s">
        <v>137</v>
      </c>
      <c r="CG5">
        <v>1</v>
      </c>
      <c r="CH5">
        <v>0</v>
      </c>
      <c r="CI5">
        <v>30</v>
      </c>
      <c r="CJ5">
        <v>4</v>
      </c>
      <c r="CK5">
        <v>0</v>
      </c>
      <c r="CL5">
        <v>15</v>
      </c>
      <c r="CM5">
        <v>4</v>
      </c>
      <c r="CN5">
        <v>0</v>
      </c>
      <c r="CO5">
        <v>20</v>
      </c>
      <c r="CP5" s="1">
        <v>744</v>
      </c>
      <c r="CQ5">
        <v>10</v>
      </c>
      <c r="CR5" t="s">
        <v>105</v>
      </c>
      <c r="CS5" t="s">
        <v>117</v>
      </c>
      <c r="CT5" t="s">
        <v>117</v>
      </c>
      <c r="CU5" t="s">
        <v>117</v>
      </c>
      <c r="CV5" t="s">
        <v>138</v>
      </c>
      <c r="CW5" t="s">
        <v>117</v>
      </c>
      <c r="CX5" t="s">
        <v>117</v>
      </c>
      <c r="CY5" t="s">
        <v>117</v>
      </c>
    </row>
    <row r="7" spans="1:104" x14ac:dyDescent="0.2">
      <c r="A7">
        <v>6</v>
      </c>
      <c r="B7">
        <v>2019</v>
      </c>
      <c r="C7" t="s">
        <v>148</v>
      </c>
      <c r="D7">
        <v>23.6</v>
      </c>
      <c r="E7" t="s">
        <v>139</v>
      </c>
      <c r="F7">
        <v>8000</v>
      </c>
      <c r="G7">
        <v>7</v>
      </c>
      <c r="H7">
        <v>6</v>
      </c>
      <c r="I7" t="s">
        <v>149</v>
      </c>
      <c r="J7">
        <v>5</v>
      </c>
      <c r="K7">
        <v>1</v>
      </c>
      <c r="L7">
        <v>30</v>
      </c>
      <c r="M7">
        <v>7</v>
      </c>
      <c r="N7">
        <v>2</v>
      </c>
      <c r="O7" t="s">
        <v>105</v>
      </c>
      <c r="P7">
        <v>7</v>
      </c>
      <c r="Q7">
        <v>1</v>
      </c>
      <c r="R7" t="s">
        <v>105</v>
      </c>
      <c r="S7">
        <v>8346</v>
      </c>
      <c r="T7">
        <v>6</v>
      </c>
      <c r="U7" t="s">
        <v>105</v>
      </c>
      <c r="V7">
        <v>7</v>
      </c>
      <c r="W7">
        <v>7</v>
      </c>
      <c r="X7">
        <v>7</v>
      </c>
      <c r="Y7">
        <v>5</v>
      </c>
      <c r="Z7">
        <v>7</v>
      </c>
      <c r="AA7">
        <v>6</v>
      </c>
      <c r="AB7" t="s">
        <v>107</v>
      </c>
      <c r="AC7">
        <v>18769</v>
      </c>
      <c r="AD7">
        <v>16589</v>
      </c>
      <c r="AE7">
        <v>7969</v>
      </c>
      <c r="AF7">
        <v>13499</v>
      </c>
      <c r="AG7">
        <v>6739</v>
      </c>
      <c r="AH7">
        <v>4564</v>
      </c>
      <c r="AI7">
        <v>10398</v>
      </c>
      <c r="AJ7" t="s">
        <v>105</v>
      </c>
      <c r="AK7" t="s">
        <v>105</v>
      </c>
      <c r="AL7" t="s">
        <v>105</v>
      </c>
      <c r="AM7" t="s">
        <v>105</v>
      </c>
      <c r="AN7" t="s">
        <v>105</v>
      </c>
      <c r="AO7" t="s">
        <v>105</v>
      </c>
      <c r="AP7" t="s">
        <v>105</v>
      </c>
      <c r="AQ7">
        <v>18769</v>
      </c>
      <c r="AR7">
        <v>2857</v>
      </c>
      <c r="AS7" t="s">
        <v>150</v>
      </c>
      <c r="AT7">
        <v>283</v>
      </c>
      <c r="AU7">
        <v>16589</v>
      </c>
      <c r="AV7">
        <v>1274</v>
      </c>
      <c r="AW7" t="s">
        <v>151</v>
      </c>
      <c r="AX7">
        <v>248</v>
      </c>
      <c r="AY7">
        <v>7969</v>
      </c>
      <c r="AZ7">
        <v>2357</v>
      </c>
      <c r="BA7" t="s">
        <v>110</v>
      </c>
      <c r="BB7">
        <v>120</v>
      </c>
      <c r="BC7">
        <v>13499</v>
      </c>
      <c r="BD7">
        <v>231</v>
      </c>
      <c r="BE7" t="s">
        <v>121</v>
      </c>
      <c r="BF7">
        <v>202</v>
      </c>
      <c r="BG7">
        <v>6739</v>
      </c>
      <c r="BH7">
        <v>1238</v>
      </c>
      <c r="BI7" t="s">
        <v>152</v>
      </c>
      <c r="BJ7">
        <v>101</v>
      </c>
      <c r="BK7">
        <v>4564</v>
      </c>
      <c r="BL7">
        <v>1333</v>
      </c>
      <c r="BM7" t="s">
        <v>118</v>
      </c>
      <c r="BN7">
        <v>68</v>
      </c>
      <c r="BO7">
        <v>10398</v>
      </c>
      <c r="BP7">
        <v>2234</v>
      </c>
      <c r="BQ7" t="s">
        <v>153</v>
      </c>
      <c r="BR7">
        <v>155</v>
      </c>
      <c r="BS7" t="s">
        <v>105</v>
      </c>
      <c r="BT7" t="s">
        <v>105</v>
      </c>
      <c r="BU7" t="s">
        <v>105</v>
      </c>
      <c r="BV7" t="s">
        <v>105</v>
      </c>
      <c r="BW7" t="s">
        <v>105</v>
      </c>
      <c r="BX7" t="s">
        <v>154</v>
      </c>
      <c r="BY7" t="s">
        <v>154</v>
      </c>
      <c r="BZ7" t="s">
        <v>115</v>
      </c>
      <c r="CA7" t="s">
        <v>115</v>
      </c>
      <c r="CB7" t="s">
        <v>155</v>
      </c>
      <c r="CC7" t="s">
        <v>115</v>
      </c>
      <c r="CD7" t="s">
        <v>115</v>
      </c>
      <c r="CE7" t="s">
        <v>105</v>
      </c>
      <c r="CF7" t="s">
        <v>105</v>
      </c>
      <c r="CG7">
        <v>3</v>
      </c>
      <c r="CH7">
        <v>1</v>
      </c>
      <c r="CI7">
        <v>30</v>
      </c>
      <c r="CJ7">
        <v>7</v>
      </c>
      <c r="CK7">
        <v>2</v>
      </c>
      <c r="CL7" t="s">
        <v>105</v>
      </c>
      <c r="CM7">
        <v>7</v>
      </c>
      <c r="CN7">
        <v>1</v>
      </c>
      <c r="CO7" t="s">
        <v>105</v>
      </c>
      <c r="CP7" s="1">
        <v>6906</v>
      </c>
      <c r="CQ7">
        <v>3</v>
      </c>
      <c r="CR7" t="s">
        <v>105</v>
      </c>
      <c r="CS7" t="s">
        <v>117</v>
      </c>
      <c r="CT7" t="s">
        <v>117</v>
      </c>
      <c r="CU7" t="s">
        <v>156</v>
      </c>
      <c r="CV7" t="s">
        <v>117</v>
      </c>
      <c r="CW7" t="s">
        <v>156</v>
      </c>
      <c r="CX7" t="s">
        <v>138</v>
      </c>
      <c r="CY7" t="s">
        <v>138</v>
      </c>
    </row>
    <row r="8" spans="1:104" x14ac:dyDescent="0.2">
      <c r="A8">
        <v>7</v>
      </c>
      <c r="B8">
        <v>2019</v>
      </c>
      <c r="C8" t="s">
        <v>148</v>
      </c>
      <c r="D8">
        <v>19.899999999999999</v>
      </c>
      <c r="E8" t="s">
        <v>139</v>
      </c>
      <c r="F8">
        <v>7000</v>
      </c>
      <c r="G8">
        <v>4</v>
      </c>
      <c r="H8">
        <v>4</v>
      </c>
      <c r="I8">
        <v>4</v>
      </c>
      <c r="J8">
        <v>1</v>
      </c>
      <c r="K8">
        <v>1</v>
      </c>
      <c r="L8">
        <v>0</v>
      </c>
      <c r="M8">
        <v>7</v>
      </c>
      <c r="N8">
        <v>0</v>
      </c>
      <c r="O8">
        <v>45</v>
      </c>
      <c r="P8">
        <v>7</v>
      </c>
      <c r="Q8">
        <v>1</v>
      </c>
      <c r="R8">
        <v>0</v>
      </c>
      <c r="S8">
        <v>3126</v>
      </c>
      <c r="T8">
        <v>10</v>
      </c>
      <c r="U8">
        <v>0</v>
      </c>
      <c r="V8">
        <v>7</v>
      </c>
      <c r="W8">
        <v>7</v>
      </c>
      <c r="X8">
        <v>7</v>
      </c>
      <c r="Y8">
        <v>7</v>
      </c>
      <c r="Z8">
        <v>6</v>
      </c>
      <c r="AA8" t="s">
        <v>149</v>
      </c>
      <c r="AB8" t="s">
        <v>157</v>
      </c>
      <c r="AC8" t="s">
        <v>105</v>
      </c>
      <c r="AD8" t="s">
        <v>105</v>
      </c>
      <c r="AE8" t="s">
        <v>105</v>
      </c>
      <c r="AF8" t="s">
        <v>105</v>
      </c>
      <c r="AG8" t="s">
        <v>105</v>
      </c>
      <c r="AH8" t="s">
        <v>105</v>
      </c>
      <c r="AI8" t="s">
        <v>105</v>
      </c>
      <c r="AJ8" t="s">
        <v>105</v>
      </c>
      <c r="AK8" t="s">
        <v>105</v>
      </c>
      <c r="AL8" t="s">
        <v>105</v>
      </c>
      <c r="AM8" t="s">
        <v>105</v>
      </c>
      <c r="AN8" t="s">
        <v>105</v>
      </c>
      <c r="AO8" t="s">
        <v>105</v>
      </c>
      <c r="AP8" t="s">
        <v>105</v>
      </c>
      <c r="AQ8">
        <v>11973</v>
      </c>
      <c r="AR8">
        <v>0</v>
      </c>
      <c r="AS8" t="s">
        <v>124</v>
      </c>
      <c r="AT8">
        <v>222</v>
      </c>
      <c r="AU8">
        <v>9937</v>
      </c>
      <c r="AV8">
        <v>1016</v>
      </c>
      <c r="AW8">
        <v>8</v>
      </c>
      <c r="AX8">
        <v>146</v>
      </c>
      <c r="AY8">
        <v>14253</v>
      </c>
      <c r="AZ8">
        <v>858</v>
      </c>
      <c r="BA8" t="s">
        <v>158</v>
      </c>
      <c r="BB8">
        <v>350</v>
      </c>
      <c r="BC8">
        <v>2907</v>
      </c>
      <c r="BD8">
        <v>0</v>
      </c>
      <c r="BE8" t="s">
        <v>159</v>
      </c>
      <c r="BF8">
        <v>49</v>
      </c>
      <c r="BG8">
        <v>4456</v>
      </c>
      <c r="BH8">
        <v>0</v>
      </c>
      <c r="BI8" t="s">
        <v>141</v>
      </c>
      <c r="BJ8">
        <v>92</v>
      </c>
      <c r="BK8">
        <v>7818</v>
      </c>
      <c r="BL8">
        <v>0</v>
      </c>
      <c r="BM8" t="s">
        <v>153</v>
      </c>
      <c r="BN8">
        <v>134</v>
      </c>
      <c r="BO8">
        <v>3440</v>
      </c>
      <c r="BP8">
        <v>0</v>
      </c>
      <c r="BQ8" t="s">
        <v>160</v>
      </c>
      <c r="BR8">
        <v>68</v>
      </c>
      <c r="BS8" t="s">
        <v>105</v>
      </c>
      <c r="BT8" t="s">
        <v>105</v>
      </c>
      <c r="BU8" t="s">
        <v>105</v>
      </c>
      <c r="BV8" t="s">
        <v>105</v>
      </c>
      <c r="BW8" t="s">
        <v>105</v>
      </c>
      <c r="BX8" t="s">
        <v>105</v>
      </c>
      <c r="BY8" t="s">
        <v>105</v>
      </c>
      <c r="BZ8" t="s">
        <v>137</v>
      </c>
      <c r="CA8" t="s">
        <v>137</v>
      </c>
      <c r="CB8" t="s">
        <v>137</v>
      </c>
      <c r="CC8" t="s">
        <v>137</v>
      </c>
      <c r="CD8" t="s">
        <v>137</v>
      </c>
      <c r="CE8" t="s">
        <v>137</v>
      </c>
      <c r="CF8" t="s">
        <v>137</v>
      </c>
      <c r="CG8">
        <v>4</v>
      </c>
      <c r="CH8" t="s">
        <v>105</v>
      </c>
      <c r="CI8" t="s">
        <v>105</v>
      </c>
      <c r="CJ8">
        <v>7</v>
      </c>
      <c r="CK8" t="s">
        <v>105</v>
      </c>
      <c r="CL8" t="s">
        <v>105</v>
      </c>
      <c r="CM8">
        <v>7</v>
      </c>
      <c r="CN8" t="s">
        <v>105</v>
      </c>
      <c r="CO8" t="s">
        <v>105</v>
      </c>
      <c r="CP8" s="1">
        <v>0</v>
      </c>
      <c r="CQ8">
        <v>7</v>
      </c>
      <c r="CR8" t="s">
        <v>105</v>
      </c>
      <c r="CS8" t="s">
        <v>117</v>
      </c>
      <c r="CT8" t="s">
        <v>117</v>
      </c>
      <c r="CU8" t="s">
        <v>117</v>
      </c>
      <c r="CV8" t="s">
        <v>156</v>
      </c>
      <c r="CW8" t="s">
        <v>156</v>
      </c>
      <c r="CX8" t="s">
        <v>156</v>
      </c>
      <c r="CY8" t="s">
        <v>156</v>
      </c>
    </row>
    <row r="9" spans="1:104" x14ac:dyDescent="0.2">
      <c r="A9">
        <v>8</v>
      </c>
      <c r="B9">
        <v>2019</v>
      </c>
      <c r="C9" t="s">
        <v>103</v>
      </c>
      <c r="D9">
        <v>22</v>
      </c>
      <c r="E9" t="s">
        <v>104</v>
      </c>
      <c r="F9">
        <v>8000</v>
      </c>
      <c r="G9">
        <v>5</v>
      </c>
      <c r="H9">
        <v>5</v>
      </c>
      <c r="I9">
        <v>5</v>
      </c>
      <c r="J9">
        <v>3</v>
      </c>
      <c r="K9">
        <v>1</v>
      </c>
      <c r="L9">
        <v>30</v>
      </c>
      <c r="M9">
        <v>7</v>
      </c>
      <c r="N9">
        <v>1</v>
      </c>
      <c r="O9" t="s">
        <v>105</v>
      </c>
      <c r="P9">
        <v>4</v>
      </c>
      <c r="Q9" t="s">
        <v>105</v>
      </c>
      <c r="R9">
        <v>25</v>
      </c>
      <c r="S9">
        <v>4170</v>
      </c>
      <c r="T9">
        <v>8</v>
      </c>
      <c r="U9" t="s">
        <v>105</v>
      </c>
      <c r="V9">
        <v>7</v>
      </c>
      <c r="W9">
        <v>7</v>
      </c>
      <c r="X9">
        <v>7</v>
      </c>
      <c r="Y9">
        <v>3</v>
      </c>
      <c r="Z9">
        <v>4</v>
      </c>
      <c r="AA9" t="s">
        <v>122</v>
      </c>
      <c r="AB9" t="s">
        <v>107</v>
      </c>
      <c r="AC9">
        <v>12381</v>
      </c>
      <c r="AD9">
        <v>7928</v>
      </c>
      <c r="AE9">
        <v>19220</v>
      </c>
      <c r="AF9">
        <v>9225</v>
      </c>
      <c r="AG9">
        <v>8643</v>
      </c>
      <c r="AH9">
        <v>3771</v>
      </c>
      <c r="AI9">
        <v>7104</v>
      </c>
      <c r="AJ9" t="s">
        <v>161</v>
      </c>
      <c r="AK9" t="s">
        <v>162</v>
      </c>
      <c r="AL9" t="s">
        <v>162</v>
      </c>
      <c r="AM9" t="s">
        <v>105</v>
      </c>
      <c r="AN9" t="s">
        <v>163</v>
      </c>
      <c r="AO9" t="s">
        <v>105</v>
      </c>
      <c r="AP9" t="s">
        <v>105</v>
      </c>
      <c r="AQ9">
        <v>17107</v>
      </c>
      <c r="AR9">
        <v>5106</v>
      </c>
      <c r="AS9">
        <v>13</v>
      </c>
      <c r="AT9">
        <v>630</v>
      </c>
      <c r="AU9">
        <v>10586</v>
      </c>
      <c r="AV9">
        <v>2272</v>
      </c>
      <c r="AW9">
        <v>8</v>
      </c>
      <c r="AX9">
        <v>292</v>
      </c>
      <c r="AY9">
        <v>11085</v>
      </c>
      <c r="AZ9">
        <v>0</v>
      </c>
      <c r="BA9">
        <v>8</v>
      </c>
      <c r="BB9">
        <v>279</v>
      </c>
      <c r="BC9">
        <v>6768</v>
      </c>
      <c r="BD9">
        <v>0</v>
      </c>
      <c r="BE9">
        <v>5</v>
      </c>
      <c r="BF9">
        <v>165</v>
      </c>
      <c r="BG9">
        <v>16327</v>
      </c>
      <c r="BH9">
        <v>4770</v>
      </c>
      <c r="BI9">
        <v>12</v>
      </c>
      <c r="BJ9">
        <v>633</v>
      </c>
      <c r="BK9">
        <v>3273</v>
      </c>
      <c r="BL9">
        <v>0</v>
      </c>
      <c r="BM9">
        <v>3</v>
      </c>
      <c r="BN9">
        <v>57</v>
      </c>
      <c r="BO9">
        <v>7038</v>
      </c>
      <c r="BP9">
        <v>976</v>
      </c>
      <c r="BQ9">
        <v>5</v>
      </c>
      <c r="BR9">
        <v>158</v>
      </c>
      <c r="BS9" t="s">
        <v>105</v>
      </c>
      <c r="BT9" t="s">
        <v>105</v>
      </c>
      <c r="BU9" t="s">
        <v>105</v>
      </c>
      <c r="BV9" t="s">
        <v>105</v>
      </c>
      <c r="BW9" t="s">
        <v>105</v>
      </c>
      <c r="BX9" t="s">
        <v>105</v>
      </c>
      <c r="BY9" t="s">
        <v>105</v>
      </c>
      <c r="BZ9" t="s">
        <v>125</v>
      </c>
      <c r="CA9" t="s">
        <v>125</v>
      </c>
      <c r="CB9" t="s">
        <v>125</v>
      </c>
      <c r="CC9" t="s">
        <v>125</v>
      </c>
      <c r="CD9" t="s">
        <v>125</v>
      </c>
      <c r="CE9" t="s">
        <v>125</v>
      </c>
      <c r="CF9" t="s">
        <v>125</v>
      </c>
      <c r="CG9">
        <v>3</v>
      </c>
      <c r="CH9">
        <v>1</v>
      </c>
      <c r="CI9">
        <v>30</v>
      </c>
      <c r="CJ9">
        <v>7</v>
      </c>
      <c r="CK9" t="s">
        <v>105</v>
      </c>
      <c r="CL9">
        <v>30</v>
      </c>
      <c r="CM9">
        <v>5</v>
      </c>
      <c r="CN9" t="s">
        <v>105</v>
      </c>
      <c r="CO9">
        <v>30</v>
      </c>
      <c r="CP9" s="1">
        <v>3495</v>
      </c>
      <c r="CQ9">
        <v>6</v>
      </c>
      <c r="CR9" t="s">
        <v>105</v>
      </c>
      <c r="CS9" t="s">
        <v>117</v>
      </c>
      <c r="CT9" t="s">
        <v>117</v>
      </c>
      <c r="CU9" t="s">
        <v>117</v>
      </c>
      <c r="CV9" t="s">
        <v>117</v>
      </c>
      <c r="CW9" t="s">
        <v>117</v>
      </c>
      <c r="CX9" t="s">
        <v>117</v>
      </c>
      <c r="CY9" t="s">
        <v>117</v>
      </c>
    </row>
    <row r="10" spans="1:104" x14ac:dyDescent="0.2">
      <c r="A10">
        <v>9</v>
      </c>
      <c r="B10">
        <v>2019</v>
      </c>
      <c r="C10" t="s">
        <v>103</v>
      </c>
      <c r="D10">
        <v>19.7</v>
      </c>
      <c r="E10" t="s">
        <v>139</v>
      </c>
      <c r="F10">
        <v>6000</v>
      </c>
      <c r="G10">
        <v>3</v>
      </c>
      <c r="H10">
        <v>5</v>
      </c>
      <c r="I10">
        <v>4</v>
      </c>
      <c r="J10">
        <v>2</v>
      </c>
      <c r="K10">
        <v>2</v>
      </c>
      <c r="L10" t="s">
        <v>105</v>
      </c>
      <c r="M10">
        <v>4</v>
      </c>
      <c r="N10" t="s">
        <v>105</v>
      </c>
      <c r="O10">
        <v>15</v>
      </c>
      <c r="P10">
        <v>2</v>
      </c>
      <c r="Q10" t="s">
        <v>105</v>
      </c>
      <c r="R10">
        <v>15</v>
      </c>
      <c r="S10">
        <v>2259</v>
      </c>
      <c r="T10">
        <v>10</v>
      </c>
      <c r="U10" t="s">
        <v>105</v>
      </c>
      <c r="V10">
        <v>5</v>
      </c>
      <c r="W10">
        <v>5</v>
      </c>
      <c r="X10">
        <v>5</v>
      </c>
      <c r="Y10">
        <v>6</v>
      </c>
      <c r="Z10">
        <v>5</v>
      </c>
      <c r="AA10" t="s">
        <v>119</v>
      </c>
      <c r="AB10" t="s">
        <v>107</v>
      </c>
      <c r="AC10">
        <v>4401</v>
      </c>
      <c r="AD10">
        <v>4268</v>
      </c>
      <c r="AE10">
        <v>4316</v>
      </c>
      <c r="AF10">
        <v>1370</v>
      </c>
      <c r="AG10">
        <v>6992</v>
      </c>
      <c r="AH10">
        <v>5187</v>
      </c>
      <c r="AI10">
        <v>4376</v>
      </c>
      <c r="AJ10" t="s">
        <v>105</v>
      </c>
      <c r="AK10" t="s">
        <v>105</v>
      </c>
      <c r="AL10" t="s">
        <v>105</v>
      </c>
      <c r="AM10" t="s">
        <v>105</v>
      </c>
      <c r="AN10" t="s">
        <v>105</v>
      </c>
      <c r="AO10" t="s">
        <v>105</v>
      </c>
      <c r="AP10" t="s">
        <v>105</v>
      </c>
      <c r="AQ10">
        <v>5012</v>
      </c>
      <c r="AR10">
        <v>0</v>
      </c>
      <c r="AS10" t="s">
        <v>164</v>
      </c>
      <c r="AT10">
        <v>93</v>
      </c>
      <c r="AU10">
        <v>6055</v>
      </c>
      <c r="AV10">
        <v>0</v>
      </c>
      <c r="AW10" t="s">
        <v>120</v>
      </c>
      <c r="AX10">
        <v>84</v>
      </c>
      <c r="AY10">
        <v>4610</v>
      </c>
      <c r="AZ10">
        <v>0</v>
      </c>
      <c r="BA10" t="s">
        <v>152</v>
      </c>
      <c r="BB10">
        <v>77</v>
      </c>
      <c r="BC10">
        <v>1609</v>
      </c>
      <c r="BD10">
        <v>0</v>
      </c>
      <c r="BE10" t="s">
        <v>165</v>
      </c>
      <c r="BF10">
        <v>6</v>
      </c>
      <c r="BG10">
        <v>7152</v>
      </c>
      <c r="BH10">
        <v>5234</v>
      </c>
      <c r="BI10" t="s">
        <v>114</v>
      </c>
      <c r="BJ10">
        <v>136</v>
      </c>
      <c r="BK10">
        <v>4187</v>
      </c>
      <c r="BL10">
        <v>0</v>
      </c>
      <c r="BM10" t="s">
        <v>166</v>
      </c>
      <c r="BN10">
        <v>54</v>
      </c>
      <c r="BO10">
        <v>5117</v>
      </c>
      <c r="BP10">
        <v>0</v>
      </c>
      <c r="BQ10" t="s">
        <v>110</v>
      </c>
      <c r="BR10">
        <v>67</v>
      </c>
      <c r="BS10" t="s">
        <v>105</v>
      </c>
      <c r="BT10" t="s">
        <v>105</v>
      </c>
      <c r="BU10" t="s">
        <v>105</v>
      </c>
      <c r="BV10" t="s">
        <v>167</v>
      </c>
      <c r="BW10" t="s">
        <v>105</v>
      </c>
      <c r="BX10" t="s">
        <v>105</v>
      </c>
      <c r="BY10" t="s">
        <v>105</v>
      </c>
      <c r="BZ10" t="s">
        <v>168</v>
      </c>
      <c r="CA10" t="s">
        <v>168</v>
      </c>
      <c r="CB10" t="s">
        <v>168</v>
      </c>
      <c r="CC10" t="s">
        <v>168</v>
      </c>
      <c r="CD10" t="s">
        <v>168</v>
      </c>
      <c r="CE10" t="s">
        <v>168</v>
      </c>
      <c r="CF10" t="s">
        <v>168</v>
      </c>
      <c r="CG10">
        <v>2</v>
      </c>
      <c r="CH10">
        <v>1</v>
      </c>
      <c r="CI10" t="s">
        <v>105</v>
      </c>
      <c r="CJ10">
        <v>5</v>
      </c>
      <c r="CK10" t="s">
        <v>105</v>
      </c>
      <c r="CL10">
        <v>15</v>
      </c>
      <c r="CM10">
        <v>1</v>
      </c>
      <c r="CN10">
        <v>1</v>
      </c>
      <c r="CO10" t="s">
        <v>105</v>
      </c>
      <c r="CP10" s="1">
        <v>1458</v>
      </c>
      <c r="CQ10">
        <v>9</v>
      </c>
      <c r="CR10" t="s">
        <v>105</v>
      </c>
      <c r="CS10" t="s">
        <v>117</v>
      </c>
      <c r="CT10" t="s">
        <v>117</v>
      </c>
      <c r="CU10" t="s">
        <v>117</v>
      </c>
      <c r="CV10" t="s">
        <v>138</v>
      </c>
      <c r="CW10" t="s">
        <v>117</v>
      </c>
      <c r="CX10" t="s">
        <v>117</v>
      </c>
      <c r="CY10" t="s">
        <v>117</v>
      </c>
    </row>
    <row r="11" spans="1:104" x14ac:dyDescent="0.2">
      <c r="A11">
        <v>10</v>
      </c>
      <c r="B11">
        <v>2019</v>
      </c>
      <c r="C11" t="s">
        <v>103</v>
      </c>
      <c r="D11">
        <v>23.1</v>
      </c>
      <c r="E11" t="s">
        <v>104</v>
      </c>
      <c r="F11">
        <v>8000</v>
      </c>
      <c r="G11">
        <v>3</v>
      </c>
      <c r="H11">
        <v>5</v>
      </c>
      <c r="I11">
        <v>4</v>
      </c>
      <c r="J11">
        <v>1</v>
      </c>
      <c r="K11">
        <v>1</v>
      </c>
      <c r="L11">
        <v>30</v>
      </c>
      <c r="M11">
        <v>6</v>
      </c>
      <c r="N11" t="s">
        <v>105</v>
      </c>
      <c r="O11">
        <v>30</v>
      </c>
      <c r="P11">
        <v>3</v>
      </c>
      <c r="Q11">
        <v>10</v>
      </c>
      <c r="R11" t="s">
        <v>105</v>
      </c>
      <c r="S11">
        <v>7380</v>
      </c>
      <c r="T11">
        <v>8</v>
      </c>
      <c r="U11" t="s">
        <v>105</v>
      </c>
      <c r="V11">
        <v>5</v>
      </c>
      <c r="W11">
        <v>5</v>
      </c>
      <c r="X11">
        <v>5</v>
      </c>
      <c r="Y11">
        <v>5</v>
      </c>
      <c r="Z11">
        <v>4</v>
      </c>
      <c r="AA11" t="s">
        <v>120</v>
      </c>
      <c r="AB11" t="s">
        <v>107</v>
      </c>
      <c r="AC11">
        <v>12897</v>
      </c>
      <c r="AD11">
        <v>5426</v>
      </c>
      <c r="AE11">
        <v>3933</v>
      </c>
      <c r="AF11">
        <v>5644</v>
      </c>
      <c r="AG11">
        <v>6651</v>
      </c>
      <c r="AH11">
        <v>8523</v>
      </c>
      <c r="AI11">
        <v>11734</v>
      </c>
      <c r="AJ11" t="s">
        <v>105</v>
      </c>
      <c r="AK11" t="s">
        <v>105</v>
      </c>
      <c r="AL11" t="s">
        <v>105</v>
      </c>
      <c r="AM11" t="s">
        <v>105</v>
      </c>
      <c r="AN11" t="s">
        <v>105</v>
      </c>
      <c r="AO11" t="s">
        <v>105</v>
      </c>
      <c r="AP11" t="s">
        <v>169</v>
      </c>
      <c r="AQ11">
        <v>9892</v>
      </c>
      <c r="AR11">
        <v>0</v>
      </c>
      <c r="AS11" t="s">
        <v>130</v>
      </c>
      <c r="AT11">
        <v>209</v>
      </c>
      <c r="AU11">
        <v>4183</v>
      </c>
      <c r="AV11">
        <v>0</v>
      </c>
      <c r="AW11" t="s">
        <v>166</v>
      </c>
      <c r="AX11">
        <v>58</v>
      </c>
      <c r="AY11">
        <v>4009</v>
      </c>
      <c r="AZ11">
        <v>0</v>
      </c>
      <c r="BA11">
        <v>3</v>
      </c>
      <c r="BB11">
        <v>73</v>
      </c>
      <c r="BC11">
        <v>5616</v>
      </c>
      <c r="BD11">
        <v>0</v>
      </c>
      <c r="BE11" t="s">
        <v>170</v>
      </c>
      <c r="BF11">
        <v>101</v>
      </c>
      <c r="BG11">
        <v>6536</v>
      </c>
      <c r="BH11">
        <v>0</v>
      </c>
      <c r="BI11" t="s">
        <v>171</v>
      </c>
      <c r="BJ11">
        <v>110</v>
      </c>
      <c r="BK11">
        <v>8117</v>
      </c>
      <c r="BL11">
        <v>2459</v>
      </c>
      <c r="BM11">
        <v>6</v>
      </c>
      <c r="BN11">
        <v>110</v>
      </c>
      <c r="BO11">
        <v>17776</v>
      </c>
      <c r="BP11">
        <v>7896</v>
      </c>
      <c r="BQ11">
        <v>12</v>
      </c>
      <c r="BR11">
        <v>301</v>
      </c>
      <c r="BS11" t="s">
        <v>105</v>
      </c>
      <c r="BT11" t="s">
        <v>105</v>
      </c>
      <c r="BU11" t="s">
        <v>105</v>
      </c>
      <c r="BV11" t="s">
        <v>105</v>
      </c>
      <c r="BW11" t="s">
        <v>105</v>
      </c>
      <c r="BX11" t="s">
        <v>105</v>
      </c>
      <c r="BY11" t="s">
        <v>105</v>
      </c>
      <c r="BZ11" t="s">
        <v>172</v>
      </c>
      <c r="CA11" t="s">
        <v>172</v>
      </c>
      <c r="CB11" t="s">
        <v>172</v>
      </c>
      <c r="CC11" t="s">
        <v>172</v>
      </c>
      <c r="CD11" t="s">
        <v>172</v>
      </c>
      <c r="CE11" t="s">
        <v>172</v>
      </c>
      <c r="CF11" t="s">
        <v>172</v>
      </c>
      <c r="CG11">
        <v>1</v>
      </c>
      <c r="CH11">
        <v>1</v>
      </c>
      <c r="CI11">
        <v>30</v>
      </c>
      <c r="CJ11">
        <v>5</v>
      </c>
      <c r="CK11" t="s">
        <v>105</v>
      </c>
      <c r="CL11">
        <v>30</v>
      </c>
      <c r="CM11">
        <v>3</v>
      </c>
      <c r="CN11" t="s">
        <v>105</v>
      </c>
      <c r="CO11">
        <v>15</v>
      </c>
      <c r="CP11" s="1">
        <v>1468.5</v>
      </c>
      <c r="CQ11">
        <v>8</v>
      </c>
      <c r="CR11" t="s">
        <v>105</v>
      </c>
      <c r="CS11" t="s">
        <v>117</v>
      </c>
      <c r="CT11" t="s">
        <v>117</v>
      </c>
      <c r="CU11" t="s">
        <v>117</v>
      </c>
      <c r="CV11" t="s">
        <v>117</v>
      </c>
      <c r="CW11" t="s">
        <v>117</v>
      </c>
      <c r="CX11" t="s">
        <v>117</v>
      </c>
      <c r="CY11" t="s">
        <v>117</v>
      </c>
    </row>
    <row r="12" spans="1:104" x14ac:dyDescent="0.2">
      <c r="A12">
        <v>11</v>
      </c>
      <c r="B12">
        <v>2019</v>
      </c>
      <c r="C12" t="s">
        <v>103</v>
      </c>
      <c r="D12">
        <v>17.7</v>
      </c>
      <c r="E12" t="s">
        <v>104</v>
      </c>
      <c r="F12">
        <v>7023</v>
      </c>
      <c r="G12">
        <v>4</v>
      </c>
      <c r="H12">
        <v>3</v>
      </c>
      <c r="I12" t="s">
        <v>122</v>
      </c>
      <c r="J12">
        <v>1</v>
      </c>
      <c r="K12">
        <v>1</v>
      </c>
      <c r="L12">
        <v>0</v>
      </c>
      <c r="M12">
        <v>5</v>
      </c>
      <c r="N12">
        <v>0</v>
      </c>
      <c r="O12">
        <v>30</v>
      </c>
      <c r="P12">
        <v>7</v>
      </c>
      <c r="Q12">
        <v>0</v>
      </c>
      <c r="R12">
        <v>30</v>
      </c>
      <c r="S12">
        <v>1773</v>
      </c>
      <c r="T12">
        <v>9</v>
      </c>
      <c r="U12">
        <v>0</v>
      </c>
      <c r="V12">
        <v>7</v>
      </c>
      <c r="W12">
        <v>7</v>
      </c>
      <c r="X12">
        <v>7</v>
      </c>
      <c r="Y12">
        <v>7</v>
      </c>
      <c r="Z12">
        <v>2</v>
      </c>
      <c r="AA12" t="s">
        <v>120</v>
      </c>
      <c r="AB12" t="s">
        <v>107</v>
      </c>
      <c r="AC12">
        <v>11609</v>
      </c>
      <c r="AD12">
        <v>5722</v>
      </c>
      <c r="AE12">
        <v>8661</v>
      </c>
      <c r="AF12">
        <v>2186</v>
      </c>
      <c r="AG12">
        <v>1350</v>
      </c>
      <c r="AH12">
        <v>8233</v>
      </c>
      <c r="AI12">
        <v>7910</v>
      </c>
      <c r="AJ12" t="s">
        <v>105</v>
      </c>
      <c r="AK12" t="s">
        <v>105</v>
      </c>
      <c r="AL12" t="s">
        <v>105</v>
      </c>
      <c r="AM12" t="s">
        <v>105</v>
      </c>
      <c r="AN12" t="s">
        <v>105</v>
      </c>
      <c r="AO12" t="s">
        <v>105</v>
      </c>
      <c r="AP12" t="s">
        <v>105</v>
      </c>
      <c r="AQ12">
        <v>10466</v>
      </c>
      <c r="AR12">
        <v>2248</v>
      </c>
      <c r="AS12">
        <v>7800</v>
      </c>
      <c r="AT12">
        <v>217</v>
      </c>
      <c r="AU12">
        <v>3249</v>
      </c>
      <c r="AV12">
        <v>0</v>
      </c>
      <c r="AW12">
        <v>2400</v>
      </c>
      <c r="AX12">
        <v>49</v>
      </c>
      <c r="AY12">
        <v>1002</v>
      </c>
      <c r="AZ12">
        <v>0</v>
      </c>
      <c r="BA12">
        <v>700</v>
      </c>
      <c r="BB12">
        <v>20</v>
      </c>
      <c r="BC12">
        <v>1437</v>
      </c>
      <c r="BD12">
        <v>0</v>
      </c>
      <c r="BE12">
        <v>1000</v>
      </c>
      <c r="BF12">
        <v>16</v>
      </c>
      <c r="BG12">
        <v>1015</v>
      </c>
      <c r="BH12">
        <v>0</v>
      </c>
      <c r="BI12">
        <v>700</v>
      </c>
      <c r="BJ12">
        <v>18</v>
      </c>
      <c r="BK12">
        <v>4691</v>
      </c>
      <c r="BL12">
        <v>0</v>
      </c>
      <c r="BM12">
        <v>3500</v>
      </c>
      <c r="BN12">
        <v>97</v>
      </c>
      <c r="BO12">
        <v>5253</v>
      </c>
      <c r="BP12">
        <v>0</v>
      </c>
      <c r="BQ12">
        <v>3900</v>
      </c>
      <c r="BR12">
        <v>100</v>
      </c>
      <c r="BS12" t="s">
        <v>105</v>
      </c>
      <c r="BT12" t="s">
        <v>105</v>
      </c>
      <c r="BU12" t="s">
        <v>105</v>
      </c>
      <c r="BV12" t="s">
        <v>105</v>
      </c>
      <c r="BW12" t="s">
        <v>105</v>
      </c>
      <c r="BX12" t="s">
        <v>105</v>
      </c>
      <c r="BY12" t="s">
        <v>105</v>
      </c>
      <c r="BZ12" t="s">
        <v>173</v>
      </c>
      <c r="CA12" t="s">
        <v>116</v>
      </c>
      <c r="CB12" t="s">
        <v>116</v>
      </c>
      <c r="CC12" t="s">
        <v>116</v>
      </c>
      <c r="CD12" t="s">
        <v>116</v>
      </c>
      <c r="CE12" t="s">
        <v>116</v>
      </c>
      <c r="CF12" t="s">
        <v>116</v>
      </c>
      <c r="CG12">
        <v>1</v>
      </c>
      <c r="CH12">
        <v>1</v>
      </c>
      <c r="CI12" t="s">
        <v>105</v>
      </c>
      <c r="CJ12">
        <v>5</v>
      </c>
      <c r="CK12">
        <v>0</v>
      </c>
      <c r="CL12">
        <v>40</v>
      </c>
      <c r="CM12">
        <v>5</v>
      </c>
      <c r="CN12">
        <v>0</v>
      </c>
      <c r="CO12">
        <v>20</v>
      </c>
      <c r="CP12" s="1">
        <v>1610</v>
      </c>
      <c r="CQ12">
        <v>6</v>
      </c>
      <c r="CR12" t="s">
        <v>105</v>
      </c>
      <c r="CS12" t="s">
        <v>117</v>
      </c>
      <c r="CT12" t="s">
        <v>117</v>
      </c>
      <c r="CU12" t="s">
        <v>138</v>
      </c>
      <c r="CV12" t="s">
        <v>117</v>
      </c>
      <c r="CW12" t="s">
        <v>138</v>
      </c>
      <c r="CX12" t="s">
        <v>117</v>
      </c>
      <c r="CY12" t="s">
        <v>117</v>
      </c>
    </row>
    <row r="13" spans="1:104" x14ac:dyDescent="0.2">
      <c r="A13">
        <v>12</v>
      </c>
      <c r="B13">
        <v>2019</v>
      </c>
      <c r="C13" t="s">
        <v>103</v>
      </c>
      <c r="D13">
        <v>23</v>
      </c>
      <c r="E13" t="s">
        <v>104</v>
      </c>
      <c r="F13">
        <v>3500</v>
      </c>
      <c r="G13">
        <v>4</v>
      </c>
      <c r="H13">
        <v>3</v>
      </c>
      <c r="I13" t="s">
        <v>122</v>
      </c>
      <c r="J13">
        <v>3</v>
      </c>
      <c r="K13" t="s">
        <v>105</v>
      </c>
      <c r="L13">
        <v>30</v>
      </c>
      <c r="M13">
        <v>2</v>
      </c>
      <c r="N13" t="s">
        <v>105</v>
      </c>
      <c r="O13">
        <v>20</v>
      </c>
      <c r="P13">
        <v>1</v>
      </c>
      <c r="Q13" t="s">
        <v>105</v>
      </c>
      <c r="R13">
        <v>20</v>
      </c>
      <c r="S13">
        <v>946</v>
      </c>
      <c r="T13">
        <v>7</v>
      </c>
      <c r="U13" t="s">
        <v>105</v>
      </c>
      <c r="V13">
        <v>6</v>
      </c>
      <c r="W13">
        <v>5</v>
      </c>
      <c r="X13" t="s">
        <v>119</v>
      </c>
      <c r="Y13">
        <v>2</v>
      </c>
      <c r="Z13">
        <v>5</v>
      </c>
      <c r="AA13" t="s">
        <v>122</v>
      </c>
      <c r="AB13" t="s">
        <v>107</v>
      </c>
      <c r="AC13">
        <v>0</v>
      </c>
      <c r="AD13">
        <v>5556</v>
      </c>
      <c r="AE13">
        <v>9633</v>
      </c>
      <c r="AF13">
        <v>8248</v>
      </c>
      <c r="AG13">
        <v>4415</v>
      </c>
      <c r="AH13">
        <v>4108</v>
      </c>
      <c r="AI13">
        <v>6047</v>
      </c>
      <c r="AJ13" t="s">
        <v>105</v>
      </c>
      <c r="AK13" t="s">
        <v>105</v>
      </c>
      <c r="AL13" t="s">
        <v>105</v>
      </c>
      <c r="AM13" t="s">
        <v>105</v>
      </c>
      <c r="AN13" t="s">
        <v>105</v>
      </c>
      <c r="AO13" t="s">
        <v>105</v>
      </c>
      <c r="AP13" t="s">
        <v>105</v>
      </c>
      <c r="AQ13">
        <v>4915</v>
      </c>
      <c r="AR13">
        <v>0</v>
      </c>
      <c r="AS13" t="s">
        <v>141</v>
      </c>
      <c r="AT13">
        <v>120</v>
      </c>
      <c r="AU13">
        <v>10179</v>
      </c>
      <c r="AV13">
        <v>1154</v>
      </c>
      <c r="AW13" t="s">
        <v>128</v>
      </c>
      <c r="AX13">
        <v>188</v>
      </c>
      <c r="AY13">
        <v>6154</v>
      </c>
      <c r="AZ13">
        <v>0</v>
      </c>
      <c r="BA13" t="s">
        <v>134</v>
      </c>
      <c r="BB13">
        <v>97</v>
      </c>
      <c r="BC13">
        <v>5264</v>
      </c>
      <c r="BD13">
        <v>1049</v>
      </c>
      <c r="BE13" t="s">
        <v>111</v>
      </c>
      <c r="BF13">
        <v>152</v>
      </c>
      <c r="BG13">
        <v>28</v>
      </c>
      <c r="BH13">
        <v>0</v>
      </c>
      <c r="BI13">
        <v>0</v>
      </c>
      <c r="BJ13">
        <v>0</v>
      </c>
      <c r="BK13">
        <v>2577</v>
      </c>
      <c r="BL13">
        <v>0</v>
      </c>
      <c r="BM13" t="s">
        <v>174</v>
      </c>
      <c r="BN13">
        <v>53</v>
      </c>
      <c r="BO13">
        <v>6047</v>
      </c>
      <c r="BP13">
        <v>2101</v>
      </c>
      <c r="BQ13" t="s">
        <v>120</v>
      </c>
      <c r="BR13">
        <v>164</v>
      </c>
      <c r="BS13" t="s">
        <v>105</v>
      </c>
      <c r="BT13" t="s">
        <v>105</v>
      </c>
      <c r="BU13" t="s">
        <v>105</v>
      </c>
      <c r="BV13" t="s">
        <v>105</v>
      </c>
      <c r="BW13" t="s">
        <v>154</v>
      </c>
      <c r="BX13" t="s">
        <v>105</v>
      </c>
      <c r="BY13" t="s">
        <v>105</v>
      </c>
      <c r="BZ13" t="s">
        <v>168</v>
      </c>
      <c r="CA13" t="s">
        <v>168</v>
      </c>
      <c r="CB13" t="s">
        <v>168</v>
      </c>
      <c r="CC13" t="s">
        <v>168</v>
      </c>
      <c r="CD13" t="s">
        <v>105</v>
      </c>
      <c r="CE13" t="s">
        <v>168</v>
      </c>
      <c r="CF13" t="s">
        <v>168</v>
      </c>
      <c r="CG13">
        <v>1</v>
      </c>
      <c r="CH13">
        <v>2</v>
      </c>
      <c r="CI13" t="s">
        <v>105</v>
      </c>
      <c r="CJ13">
        <v>5</v>
      </c>
      <c r="CK13">
        <v>0</v>
      </c>
      <c r="CL13">
        <v>30</v>
      </c>
      <c r="CM13">
        <v>2</v>
      </c>
      <c r="CN13">
        <v>15</v>
      </c>
      <c r="CO13" t="s">
        <v>105</v>
      </c>
      <c r="CP13" s="1">
        <v>7500</v>
      </c>
      <c r="CQ13">
        <v>6</v>
      </c>
      <c r="CR13" t="s">
        <v>105</v>
      </c>
      <c r="CS13" t="s">
        <v>117</v>
      </c>
      <c r="CT13" t="s">
        <v>117</v>
      </c>
      <c r="CU13" t="s">
        <v>117</v>
      </c>
      <c r="CV13" t="s">
        <v>117</v>
      </c>
      <c r="CW13" t="s">
        <v>138</v>
      </c>
      <c r="CX13" t="s">
        <v>117</v>
      </c>
      <c r="CY13" t="s">
        <v>117</v>
      </c>
    </row>
    <row r="16" spans="1:104" x14ac:dyDescent="0.2">
      <c r="A16">
        <v>15</v>
      </c>
      <c r="B16">
        <v>2019</v>
      </c>
      <c r="C16" t="s">
        <v>103</v>
      </c>
      <c r="D16">
        <v>24.8</v>
      </c>
      <c r="E16" t="s">
        <v>139</v>
      </c>
      <c r="F16">
        <v>5000</v>
      </c>
      <c r="G16">
        <v>6</v>
      </c>
      <c r="H16">
        <v>6</v>
      </c>
      <c r="I16">
        <v>6</v>
      </c>
      <c r="J16">
        <v>6</v>
      </c>
      <c r="K16">
        <v>1</v>
      </c>
      <c r="L16" t="s">
        <v>105</v>
      </c>
      <c r="M16">
        <v>7</v>
      </c>
      <c r="N16" t="s">
        <v>105</v>
      </c>
      <c r="O16">
        <v>30</v>
      </c>
      <c r="P16">
        <v>4</v>
      </c>
      <c r="Q16" t="s">
        <v>105</v>
      </c>
      <c r="R16">
        <v>10</v>
      </c>
      <c r="S16">
        <v>3852</v>
      </c>
      <c r="T16">
        <v>10</v>
      </c>
      <c r="U16" t="s">
        <v>105</v>
      </c>
      <c r="V16">
        <v>6</v>
      </c>
      <c r="W16">
        <v>6</v>
      </c>
      <c r="X16">
        <v>6</v>
      </c>
      <c r="Y16">
        <v>4</v>
      </c>
      <c r="Z16">
        <v>5</v>
      </c>
      <c r="AA16" t="s">
        <v>120</v>
      </c>
      <c r="AB16" t="s">
        <v>107</v>
      </c>
      <c r="AC16">
        <v>6358</v>
      </c>
      <c r="AD16">
        <v>5279</v>
      </c>
      <c r="AE16">
        <v>3479</v>
      </c>
      <c r="AF16">
        <v>7720</v>
      </c>
      <c r="AG16">
        <v>3779</v>
      </c>
      <c r="AH16">
        <v>4415</v>
      </c>
      <c r="AI16">
        <v>12101</v>
      </c>
      <c r="AJ16" t="s">
        <v>105</v>
      </c>
      <c r="AK16" t="s">
        <v>105</v>
      </c>
      <c r="AL16" t="s">
        <v>105</v>
      </c>
      <c r="AM16" t="s">
        <v>105</v>
      </c>
      <c r="AN16" t="s">
        <v>105</v>
      </c>
      <c r="AO16" t="s">
        <v>105</v>
      </c>
      <c r="AP16" t="s">
        <v>105</v>
      </c>
      <c r="AQ16">
        <v>4650</v>
      </c>
      <c r="AR16">
        <v>876</v>
      </c>
      <c r="AS16">
        <v>3</v>
      </c>
      <c r="AT16">
        <v>88</v>
      </c>
      <c r="AU16">
        <v>3658</v>
      </c>
      <c r="AV16">
        <v>0</v>
      </c>
      <c r="AW16" t="s">
        <v>179</v>
      </c>
      <c r="AX16">
        <v>55</v>
      </c>
      <c r="AY16">
        <v>2883</v>
      </c>
      <c r="AZ16">
        <v>0</v>
      </c>
      <c r="BA16" t="s">
        <v>174</v>
      </c>
      <c r="BB16">
        <v>78</v>
      </c>
      <c r="BC16">
        <v>1476</v>
      </c>
      <c r="BD16">
        <v>0</v>
      </c>
      <c r="BE16" t="s">
        <v>143</v>
      </c>
      <c r="BF16">
        <v>8</v>
      </c>
      <c r="BG16">
        <v>0</v>
      </c>
      <c r="BH16">
        <v>0</v>
      </c>
      <c r="BI16">
        <v>0</v>
      </c>
      <c r="BJ16">
        <v>0</v>
      </c>
      <c r="BK16">
        <v>0</v>
      </c>
      <c r="BL16">
        <v>0</v>
      </c>
      <c r="BM16">
        <v>0</v>
      </c>
      <c r="BN16">
        <v>0</v>
      </c>
      <c r="BO16">
        <v>5017</v>
      </c>
      <c r="BP16">
        <v>3685</v>
      </c>
      <c r="BQ16" t="s">
        <v>180</v>
      </c>
      <c r="BR16">
        <v>143</v>
      </c>
      <c r="BS16" t="s">
        <v>105</v>
      </c>
      <c r="BT16" t="s">
        <v>105</v>
      </c>
      <c r="BU16" t="s">
        <v>105</v>
      </c>
      <c r="BV16" t="s">
        <v>181</v>
      </c>
      <c r="BW16" t="s">
        <v>182</v>
      </c>
      <c r="BX16" t="s">
        <v>182</v>
      </c>
      <c r="BY16" t="s">
        <v>183</v>
      </c>
      <c r="BZ16" t="s">
        <v>168</v>
      </c>
      <c r="CA16" t="s">
        <v>168</v>
      </c>
      <c r="CB16" t="s">
        <v>168</v>
      </c>
      <c r="CC16" t="s">
        <v>168</v>
      </c>
      <c r="CD16" t="s">
        <v>105</v>
      </c>
      <c r="CE16" t="s">
        <v>105</v>
      </c>
      <c r="CF16" t="s">
        <v>168</v>
      </c>
      <c r="CG16">
        <v>4</v>
      </c>
      <c r="CH16">
        <v>1</v>
      </c>
      <c r="CI16">
        <v>30</v>
      </c>
      <c r="CJ16">
        <v>7</v>
      </c>
      <c r="CK16" t="s">
        <v>105</v>
      </c>
      <c r="CL16">
        <v>30</v>
      </c>
      <c r="CM16">
        <v>5</v>
      </c>
      <c r="CN16" t="s">
        <v>105</v>
      </c>
      <c r="CO16">
        <v>20</v>
      </c>
      <c r="CP16" s="1">
        <v>4050</v>
      </c>
      <c r="CQ16">
        <v>8</v>
      </c>
      <c r="CR16" t="s">
        <v>105</v>
      </c>
      <c r="CS16" t="s">
        <v>117</v>
      </c>
      <c r="CT16" t="s">
        <v>117</v>
      </c>
      <c r="CU16" t="s">
        <v>117</v>
      </c>
      <c r="CV16" t="s">
        <v>138</v>
      </c>
      <c r="CW16" t="s">
        <v>138</v>
      </c>
      <c r="CX16" t="s">
        <v>138</v>
      </c>
      <c r="CY16" t="s">
        <v>138</v>
      </c>
    </row>
    <row r="18" spans="1:103" x14ac:dyDescent="0.2">
      <c r="A18">
        <v>17</v>
      </c>
      <c r="B18">
        <v>2019</v>
      </c>
      <c r="C18" t="s">
        <v>103</v>
      </c>
      <c r="D18">
        <v>19.8</v>
      </c>
      <c r="E18" t="s">
        <v>104</v>
      </c>
      <c r="F18">
        <v>6000</v>
      </c>
      <c r="G18">
        <v>4</v>
      </c>
      <c r="H18">
        <v>5</v>
      </c>
      <c r="I18" t="s">
        <v>120</v>
      </c>
      <c r="J18">
        <v>2</v>
      </c>
      <c r="K18">
        <v>1</v>
      </c>
      <c r="L18" t="s">
        <v>105</v>
      </c>
      <c r="M18">
        <v>7</v>
      </c>
      <c r="N18">
        <v>1</v>
      </c>
      <c r="O18" t="s">
        <v>105</v>
      </c>
      <c r="P18">
        <v>7</v>
      </c>
      <c r="Q18" t="s">
        <v>105</v>
      </c>
      <c r="R18">
        <v>30</v>
      </c>
      <c r="S18">
        <v>3333</v>
      </c>
      <c r="T18">
        <v>12</v>
      </c>
      <c r="U18" t="s">
        <v>105</v>
      </c>
      <c r="V18">
        <v>6</v>
      </c>
      <c r="W18">
        <v>7</v>
      </c>
      <c r="X18" t="s">
        <v>149</v>
      </c>
      <c r="Y18">
        <v>6</v>
      </c>
      <c r="Z18">
        <v>6</v>
      </c>
      <c r="AA18">
        <v>6</v>
      </c>
      <c r="AB18" t="s">
        <v>107</v>
      </c>
      <c r="AC18">
        <v>2441</v>
      </c>
      <c r="AD18">
        <v>3704</v>
      </c>
      <c r="AE18">
        <v>7095</v>
      </c>
      <c r="AF18">
        <v>3327</v>
      </c>
      <c r="AG18">
        <v>6878</v>
      </c>
      <c r="AH18">
        <v>3642</v>
      </c>
      <c r="AI18">
        <v>7614</v>
      </c>
      <c r="AJ18" t="s">
        <v>105</v>
      </c>
      <c r="AK18" t="s">
        <v>105</v>
      </c>
      <c r="AL18" t="s">
        <v>105</v>
      </c>
      <c r="AM18" t="s">
        <v>105</v>
      </c>
      <c r="AN18" t="s">
        <v>105</v>
      </c>
      <c r="AO18" t="s">
        <v>105</v>
      </c>
      <c r="AP18" t="s">
        <v>105</v>
      </c>
      <c r="AQ18">
        <v>3645</v>
      </c>
      <c r="AR18">
        <v>0</v>
      </c>
      <c r="AS18" t="s">
        <v>140</v>
      </c>
      <c r="AT18">
        <v>67</v>
      </c>
      <c r="AU18">
        <v>4909</v>
      </c>
      <c r="AV18">
        <v>0</v>
      </c>
      <c r="AW18" t="s">
        <v>122</v>
      </c>
      <c r="AX18">
        <v>113</v>
      </c>
      <c r="AY18">
        <v>5214</v>
      </c>
      <c r="AZ18">
        <v>1086</v>
      </c>
      <c r="BA18" t="s">
        <v>164</v>
      </c>
      <c r="BB18">
        <v>94</v>
      </c>
      <c r="BC18">
        <v>6207</v>
      </c>
      <c r="BD18">
        <v>0</v>
      </c>
      <c r="BE18" t="s">
        <v>186</v>
      </c>
      <c r="BF18">
        <v>68</v>
      </c>
      <c r="BG18">
        <v>7288</v>
      </c>
      <c r="BH18">
        <v>4001</v>
      </c>
      <c r="BI18" t="s">
        <v>188</v>
      </c>
      <c r="BJ18">
        <v>135</v>
      </c>
      <c r="BK18">
        <v>9579</v>
      </c>
      <c r="BL18">
        <v>0</v>
      </c>
      <c r="BM18" t="s">
        <v>189</v>
      </c>
      <c r="BN18">
        <v>106</v>
      </c>
      <c r="BO18">
        <v>8536</v>
      </c>
      <c r="BP18">
        <v>1788</v>
      </c>
      <c r="BQ18" t="s">
        <v>132</v>
      </c>
      <c r="BR18">
        <v>170</v>
      </c>
      <c r="BS18" t="s">
        <v>105</v>
      </c>
      <c r="BT18" t="s">
        <v>105</v>
      </c>
      <c r="BU18" t="s">
        <v>190</v>
      </c>
      <c r="BV18" t="s">
        <v>105</v>
      </c>
      <c r="BW18" t="s">
        <v>105</v>
      </c>
      <c r="BX18" t="s">
        <v>105</v>
      </c>
      <c r="BY18" t="s">
        <v>105</v>
      </c>
      <c r="BZ18" t="s">
        <v>168</v>
      </c>
      <c r="CA18" t="s">
        <v>168</v>
      </c>
      <c r="CB18" t="s">
        <v>168</v>
      </c>
      <c r="CC18" t="s">
        <v>168</v>
      </c>
      <c r="CD18" t="s">
        <v>168</v>
      </c>
      <c r="CE18" t="s">
        <v>168</v>
      </c>
      <c r="CF18" t="s">
        <v>168</v>
      </c>
      <c r="CG18">
        <v>2</v>
      </c>
      <c r="CH18">
        <v>1</v>
      </c>
      <c r="CI18" t="s">
        <v>105</v>
      </c>
      <c r="CJ18">
        <v>7</v>
      </c>
      <c r="CK18">
        <v>1</v>
      </c>
      <c r="CL18" t="s">
        <v>105</v>
      </c>
      <c r="CM18">
        <v>3</v>
      </c>
      <c r="CN18" t="s">
        <v>105</v>
      </c>
      <c r="CO18">
        <v>30</v>
      </c>
      <c r="CP18" s="1">
        <v>2937</v>
      </c>
      <c r="CQ18">
        <v>10</v>
      </c>
      <c r="CR18" t="s">
        <v>105</v>
      </c>
      <c r="CS18" t="s">
        <v>117</v>
      </c>
      <c r="CT18" t="s">
        <v>117</v>
      </c>
      <c r="CU18" t="s">
        <v>138</v>
      </c>
      <c r="CV18" t="s">
        <v>117</v>
      </c>
      <c r="CW18" t="s">
        <v>117</v>
      </c>
      <c r="CX18" t="s">
        <v>117</v>
      </c>
      <c r="CY18" t="s">
        <v>117</v>
      </c>
    </row>
    <row r="20" spans="1:103" x14ac:dyDescent="0.2">
      <c r="A20">
        <v>19</v>
      </c>
      <c r="B20">
        <v>2019</v>
      </c>
      <c r="C20" t="s">
        <v>103</v>
      </c>
      <c r="D20">
        <v>22.2</v>
      </c>
      <c r="E20" t="s">
        <v>139</v>
      </c>
      <c r="F20">
        <v>6000</v>
      </c>
      <c r="G20">
        <v>6</v>
      </c>
      <c r="H20">
        <v>6</v>
      </c>
      <c r="I20">
        <v>6</v>
      </c>
      <c r="J20">
        <v>3</v>
      </c>
      <c r="K20">
        <v>2</v>
      </c>
      <c r="L20">
        <v>15</v>
      </c>
      <c r="M20">
        <v>6</v>
      </c>
      <c r="N20">
        <v>1</v>
      </c>
      <c r="O20">
        <v>0</v>
      </c>
      <c r="P20">
        <v>5</v>
      </c>
      <c r="Q20">
        <v>0</v>
      </c>
      <c r="R20">
        <v>30</v>
      </c>
      <c r="S20">
        <v>5175</v>
      </c>
      <c r="T20">
        <v>6</v>
      </c>
      <c r="U20">
        <v>30</v>
      </c>
      <c r="V20">
        <v>6</v>
      </c>
      <c r="W20">
        <v>7</v>
      </c>
      <c r="X20" t="s">
        <v>149</v>
      </c>
      <c r="Y20">
        <v>2</v>
      </c>
      <c r="Z20">
        <v>5</v>
      </c>
      <c r="AA20" t="s">
        <v>122</v>
      </c>
      <c r="AB20" t="s">
        <v>107</v>
      </c>
      <c r="AC20">
        <v>5332</v>
      </c>
      <c r="AD20">
        <v>12159</v>
      </c>
      <c r="AE20">
        <v>19994</v>
      </c>
      <c r="AF20">
        <v>2170</v>
      </c>
      <c r="AG20">
        <v>3412</v>
      </c>
      <c r="AH20">
        <v>13182</v>
      </c>
      <c r="AI20">
        <v>15453</v>
      </c>
      <c r="AJ20" t="s">
        <v>105</v>
      </c>
      <c r="AK20" t="s">
        <v>105</v>
      </c>
      <c r="AL20" t="s">
        <v>105</v>
      </c>
      <c r="AM20" t="s">
        <v>105</v>
      </c>
      <c r="AN20" t="s">
        <v>105</v>
      </c>
      <c r="AO20" t="s">
        <v>105</v>
      </c>
      <c r="AP20" t="s">
        <v>105</v>
      </c>
      <c r="AQ20">
        <v>6113</v>
      </c>
      <c r="AR20">
        <v>0</v>
      </c>
      <c r="AS20">
        <v>4</v>
      </c>
      <c r="AT20">
        <v>184</v>
      </c>
      <c r="AU20">
        <v>13245</v>
      </c>
      <c r="AV20">
        <v>0</v>
      </c>
      <c r="AW20" t="s">
        <v>192</v>
      </c>
      <c r="AX20">
        <v>398</v>
      </c>
      <c r="AY20">
        <v>22098</v>
      </c>
      <c r="AZ20">
        <v>789</v>
      </c>
      <c r="BA20" t="s">
        <v>193</v>
      </c>
      <c r="BB20">
        <v>865</v>
      </c>
      <c r="BC20">
        <v>1235</v>
      </c>
      <c r="BD20">
        <v>0</v>
      </c>
      <c r="BE20" t="s">
        <v>113</v>
      </c>
      <c r="BF20">
        <v>38</v>
      </c>
      <c r="BG20">
        <v>4736</v>
      </c>
      <c r="BH20">
        <v>1003</v>
      </c>
      <c r="BI20" t="s">
        <v>166</v>
      </c>
      <c r="BJ20">
        <v>210</v>
      </c>
      <c r="BK20">
        <v>14009</v>
      </c>
      <c r="BL20">
        <v>0</v>
      </c>
      <c r="BM20" t="s">
        <v>194</v>
      </c>
      <c r="BN20">
        <v>420</v>
      </c>
      <c r="BO20">
        <v>0</v>
      </c>
      <c r="BP20">
        <v>0</v>
      </c>
      <c r="BQ20">
        <v>0</v>
      </c>
      <c r="BR20">
        <v>0</v>
      </c>
      <c r="BS20" t="s">
        <v>105</v>
      </c>
      <c r="BT20" t="s">
        <v>105</v>
      </c>
      <c r="BU20" t="s">
        <v>105</v>
      </c>
      <c r="BV20" t="s">
        <v>105</v>
      </c>
      <c r="BW20" t="s">
        <v>105</v>
      </c>
      <c r="BX20" t="s">
        <v>105</v>
      </c>
      <c r="BY20" t="s">
        <v>195</v>
      </c>
      <c r="BZ20" t="s">
        <v>168</v>
      </c>
      <c r="CA20" t="s">
        <v>168</v>
      </c>
      <c r="CB20" t="s">
        <v>168</v>
      </c>
      <c r="CC20" t="s">
        <v>168</v>
      </c>
      <c r="CD20" t="s">
        <v>168</v>
      </c>
      <c r="CE20" t="s">
        <v>168</v>
      </c>
      <c r="CF20" t="s">
        <v>196</v>
      </c>
      <c r="CG20">
        <v>4</v>
      </c>
      <c r="CH20">
        <v>1</v>
      </c>
      <c r="CI20">
        <v>30</v>
      </c>
      <c r="CJ20">
        <v>6</v>
      </c>
      <c r="CK20">
        <v>1</v>
      </c>
      <c r="CL20">
        <v>30</v>
      </c>
      <c r="CM20">
        <v>7</v>
      </c>
      <c r="CN20">
        <v>0</v>
      </c>
      <c r="CO20">
        <v>30</v>
      </c>
      <c r="CP20" s="1">
        <v>5733</v>
      </c>
      <c r="CQ20">
        <v>6</v>
      </c>
      <c r="CR20">
        <v>30</v>
      </c>
      <c r="CS20" t="s">
        <v>117</v>
      </c>
      <c r="CT20" t="s">
        <v>117</v>
      </c>
      <c r="CU20" t="s">
        <v>117</v>
      </c>
      <c r="CV20" t="s">
        <v>117</v>
      </c>
      <c r="CW20" t="s">
        <v>117</v>
      </c>
      <c r="CX20" t="s">
        <v>117</v>
      </c>
      <c r="CY20" t="s">
        <v>138</v>
      </c>
    </row>
    <row r="21" spans="1:103" x14ac:dyDescent="0.2">
      <c r="A21">
        <v>20</v>
      </c>
      <c r="B21">
        <v>2019</v>
      </c>
      <c r="C21" t="s">
        <v>103</v>
      </c>
      <c r="D21">
        <v>19.5</v>
      </c>
      <c r="E21" t="s">
        <v>139</v>
      </c>
      <c r="F21">
        <v>5000</v>
      </c>
      <c r="G21">
        <v>4</v>
      </c>
      <c r="H21">
        <v>3</v>
      </c>
      <c r="I21" t="s">
        <v>122</v>
      </c>
      <c r="J21">
        <v>2</v>
      </c>
      <c r="K21">
        <v>1</v>
      </c>
      <c r="L21" t="s">
        <v>105</v>
      </c>
      <c r="M21">
        <v>6</v>
      </c>
      <c r="N21" t="s">
        <v>105</v>
      </c>
      <c r="O21">
        <v>20</v>
      </c>
      <c r="P21">
        <v>7</v>
      </c>
      <c r="Q21" t="s">
        <v>105</v>
      </c>
      <c r="R21">
        <v>45</v>
      </c>
      <c r="S21">
        <v>2479.5</v>
      </c>
      <c r="T21">
        <v>8</v>
      </c>
      <c r="U21" t="s">
        <v>105</v>
      </c>
      <c r="V21">
        <v>6</v>
      </c>
      <c r="W21">
        <v>6</v>
      </c>
      <c r="X21">
        <v>6</v>
      </c>
      <c r="Y21">
        <v>3</v>
      </c>
      <c r="Z21">
        <v>5</v>
      </c>
      <c r="AA21">
        <v>4</v>
      </c>
      <c r="AB21" t="s">
        <v>107</v>
      </c>
      <c r="AC21">
        <v>8893</v>
      </c>
      <c r="AD21">
        <v>7802</v>
      </c>
      <c r="AE21">
        <v>6069</v>
      </c>
      <c r="AF21">
        <v>16008</v>
      </c>
      <c r="AG21">
        <v>6977</v>
      </c>
      <c r="AH21">
        <v>4523</v>
      </c>
      <c r="AI21">
        <v>6826</v>
      </c>
      <c r="AJ21" t="s">
        <v>105</v>
      </c>
      <c r="AK21" t="s">
        <v>105</v>
      </c>
      <c r="AL21" t="s">
        <v>105</v>
      </c>
      <c r="AM21" t="s">
        <v>105</v>
      </c>
      <c r="AN21" t="s">
        <v>197</v>
      </c>
      <c r="AO21" t="s">
        <v>105</v>
      </c>
      <c r="AP21" t="s">
        <v>105</v>
      </c>
      <c r="AQ21">
        <v>7865</v>
      </c>
      <c r="AR21">
        <v>2022</v>
      </c>
      <c r="AS21">
        <v>5</v>
      </c>
      <c r="AT21">
        <v>128</v>
      </c>
      <c r="AU21">
        <v>8060</v>
      </c>
      <c r="AV21">
        <v>0</v>
      </c>
      <c r="AW21" t="s">
        <v>198</v>
      </c>
      <c r="AX21">
        <v>169</v>
      </c>
      <c r="AY21">
        <v>5964</v>
      </c>
      <c r="AZ21">
        <v>0</v>
      </c>
      <c r="BA21" t="s">
        <v>110</v>
      </c>
      <c r="BB21">
        <v>94</v>
      </c>
      <c r="BC21">
        <v>10024</v>
      </c>
      <c r="BD21">
        <v>0</v>
      </c>
      <c r="BE21" t="s">
        <v>129</v>
      </c>
      <c r="BF21">
        <v>78</v>
      </c>
      <c r="BG21">
        <v>14717</v>
      </c>
      <c r="BH21">
        <v>1574</v>
      </c>
      <c r="BI21" t="s">
        <v>199</v>
      </c>
      <c r="BJ21">
        <v>374</v>
      </c>
      <c r="BK21">
        <v>4115</v>
      </c>
      <c r="BL21">
        <v>0</v>
      </c>
      <c r="BM21" t="s">
        <v>140</v>
      </c>
      <c r="BN21">
        <v>67</v>
      </c>
      <c r="BO21">
        <v>6105</v>
      </c>
      <c r="BP21">
        <v>0</v>
      </c>
      <c r="BQ21" t="s">
        <v>111</v>
      </c>
      <c r="BR21">
        <v>107</v>
      </c>
      <c r="BS21" t="s">
        <v>105</v>
      </c>
      <c r="BT21" t="s">
        <v>105</v>
      </c>
      <c r="BU21" t="s">
        <v>105</v>
      </c>
      <c r="BV21" t="s">
        <v>105</v>
      </c>
      <c r="BW21" t="s">
        <v>105</v>
      </c>
      <c r="BX21" t="s">
        <v>105</v>
      </c>
      <c r="BY21" t="s">
        <v>105</v>
      </c>
      <c r="BZ21" t="s">
        <v>137</v>
      </c>
      <c r="CA21" t="s">
        <v>200</v>
      </c>
      <c r="CB21" t="s">
        <v>200</v>
      </c>
      <c r="CC21" t="s">
        <v>137</v>
      </c>
      <c r="CD21" t="s">
        <v>137</v>
      </c>
      <c r="CE21" t="s">
        <v>200</v>
      </c>
      <c r="CF21" t="s">
        <v>137</v>
      </c>
      <c r="CG21">
        <v>1</v>
      </c>
      <c r="CH21">
        <v>1</v>
      </c>
      <c r="CI21">
        <v>30</v>
      </c>
      <c r="CJ21">
        <v>7</v>
      </c>
      <c r="CK21">
        <v>6</v>
      </c>
      <c r="CL21">
        <v>20</v>
      </c>
      <c r="CM21">
        <v>7</v>
      </c>
      <c r="CN21" t="s">
        <v>105</v>
      </c>
      <c r="CO21">
        <v>45</v>
      </c>
      <c r="CP21" s="1">
        <v>12399.5</v>
      </c>
      <c r="CQ21">
        <v>8</v>
      </c>
      <c r="CR21" t="s">
        <v>105</v>
      </c>
      <c r="CS21" t="s">
        <v>117</v>
      </c>
      <c r="CT21" t="s">
        <v>117</v>
      </c>
      <c r="CU21" t="s">
        <v>117</v>
      </c>
      <c r="CV21" t="s">
        <v>117</v>
      </c>
      <c r="CW21" t="s">
        <v>117</v>
      </c>
      <c r="CX21" t="s">
        <v>117</v>
      </c>
      <c r="CY21" t="s">
        <v>117</v>
      </c>
    </row>
    <row r="23" spans="1:103" x14ac:dyDescent="0.2">
      <c r="A23">
        <v>22</v>
      </c>
      <c r="B23">
        <v>2019</v>
      </c>
      <c r="C23" t="s">
        <v>105</v>
      </c>
      <c r="D23">
        <v>20.100000000000001</v>
      </c>
      <c r="E23" t="s">
        <v>104</v>
      </c>
      <c r="F23">
        <v>5000</v>
      </c>
      <c r="G23">
        <v>6</v>
      </c>
      <c r="H23">
        <v>5</v>
      </c>
      <c r="I23" t="s">
        <v>119</v>
      </c>
      <c r="J23">
        <v>2</v>
      </c>
      <c r="K23">
        <v>2</v>
      </c>
      <c r="L23" t="s">
        <v>105</v>
      </c>
      <c r="M23">
        <v>7</v>
      </c>
      <c r="N23">
        <v>1</v>
      </c>
      <c r="O23" t="s">
        <v>105</v>
      </c>
      <c r="P23">
        <v>1</v>
      </c>
      <c r="Q23">
        <v>1</v>
      </c>
      <c r="R23" t="s">
        <v>105</v>
      </c>
      <c r="S23">
        <v>3798</v>
      </c>
      <c r="T23">
        <v>12</v>
      </c>
      <c r="U23" t="s">
        <v>105</v>
      </c>
      <c r="V23">
        <v>6</v>
      </c>
      <c r="W23">
        <v>6</v>
      </c>
      <c r="X23">
        <v>6</v>
      </c>
      <c r="Y23">
        <v>3</v>
      </c>
      <c r="Z23">
        <v>6</v>
      </c>
      <c r="AA23" t="s">
        <v>120</v>
      </c>
      <c r="AB23" t="s">
        <v>107</v>
      </c>
      <c r="AC23">
        <v>9541</v>
      </c>
      <c r="AD23">
        <v>11033</v>
      </c>
      <c r="AE23">
        <v>19331</v>
      </c>
      <c r="AF23">
        <v>4205</v>
      </c>
      <c r="AG23">
        <v>3337</v>
      </c>
      <c r="AH23">
        <v>2525</v>
      </c>
      <c r="AI23">
        <v>12490</v>
      </c>
      <c r="AJ23" t="s">
        <v>105</v>
      </c>
      <c r="AK23" t="s">
        <v>105</v>
      </c>
      <c r="AL23" t="s">
        <v>105</v>
      </c>
      <c r="AM23" t="s">
        <v>105</v>
      </c>
      <c r="AN23" t="s">
        <v>105</v>
      </c>
      <c r="AO23" t="s">
        <v>105</v>
      </c>
      <c r="AP23" t="s">
        <v>105</v>
      </c>
      <c r="AQ23">
        <v>6137</v>
      </c>
      <c r="AR23">
        <v>0</v>
      </c>
      <c r="AS23" t="s">
        <v>202</v>
      </c>
      <c r="AT23">
        <v>124</v>
      </c>
      <c r="AU23">
        <v>14538</v>
      </c>
      <c r="AV23">
        <v>0</v>
      </c>
      <c r="AW23" t="s">
        <v>150</v>
      </c>
      <c r="AX23">
        <v>288</v>
      </c>
      <c r="AY23">
        <v>6116</v>
      </c>
      <c r="AZ23">
        <v>0</v>
      </c>
      <c r="BA23" t="s">
        <v>202</v>
      </c>
      <c r="BB23">
        <v>152</v>
      </c>
      <c r="BC23">
        <v>3709</v>
      </c>
      <c r="BD23">
        <v>0</v>
      </c>
      <c r="BE23" t="s">
        <v>106</v>
      </c>
      <c r="BF23">
        <v>27</v>
      </c>
      <c r="BG23">
        <v>3479</v>
      </c>
      <c r="BH23">
        <v>0</v>
      </c>
      <c r="BI23" t="s">
        <v>179</v>
      </c>
      <c r="BJ23">
        <v>48</v>
      </c>
      <c r="BK23">
        <v>2463</v>
      </c>
      <c r="BL23">
        <v>0</v>
      </c>
      <c r="BM23" t="s">
        <v>142</v>
      </c>
      <c r="BN23">
        <v>40</v>
      </c>
      <c r="BO23">
        <v>12318</v>
      </c>
      <c r="BP23">
        <v>7108</v>
      </c>
      <c r="BQ23" t="s">
        <v>203</v>
      </c>
      <c r="BR23">
        <v>365</v>
      </c>
      <c r="BS23" t="s">
        <v>105</v>
      </c>
      <c r="BT23" t="s">
        <v>105</v>
      </c>
      <c r="BU23" t="s">
        <v>105</v>
      </c>
      <c r="BV23" t="s">
        <v>105</v>
      </c>
      <c r="BW23" t="s">
        <v>105</v>
      </c>
      <c r="BX23" t="s">
        <v>105</v>
      </c>
      <c r="BY23" t="s">
        <v>105</v>
      </c>
      <c r="BZ23" t="s">
        <v>204</v>
      </c>
      <c r="CA23" t="s">
        <v>204</v>
      </c>
      <c r="CB23" t="s">
        <v>204</v>
      </c>
      <c r="CC23" t="s">
        <v>204</v>
      </c>
      <c r="CD23" t="s">
        <v>204</v>
      </c>
      <c r="CE23" t="s">
        <v>204</v>
      </c>
      <c r="CF23" t="s">
        <v>204</v>
      </c>
      <c r="CG23">
        <v>2</v>
      </c>
      <c r="CH23">
        <v>0</v>
      </c>
      <c r="CI23">
        <v>50</v>
      </c>
      <c r="CJ23">
        <v>1</v>
      </c>
      <c r="CK23">
        <v>1</v>
      </c>
      <c r="CL23" t="s">
        <v>105</v>
      </c>
      <c r="CM23">
        <v>3</v>
      </c>
      <c r="CN23">
        <v>1</v>
      </c>
      <c r="CO23" t="s">
        <v>105</v>
      </c>
      <c r="CP23" s="1">
        <v>1634</v>
      </c>
      <c r="CQ23">
        <v>9</v>
      </c>
      <c r="CR23" t="s">
        <v>105</v>
      </c>
      <c r="CS23" t="s">
        <v>117</v>
      </c>
      <c r="CT23" t="s">
        <v>117</v>
      </c>
      <c r="CU23" t="s">
        <v>117</v>
      </c>
      <c r="CV23" t="s">
        <v>156</v>
      </c>
      <c r="CW23" t="s">
        <v>117</v>
      </c>
      <c r="CX23" t="s">
        <v>117</v>
      </c>
      <c r="CY23" t="s">
        <v>117</v>
      </c>
    </row>
    <row r="24" spans="1:103" x14ac:dyDescent="0.2">
      <c r="A24">
        <v>23</v>
      </c>
      <c r="B24">
        <v>2019</v>
      </c>
      <c r="C24" t="s">
        <v>148</v>
      </c>
      <c r="D24">
        <v>24</v>
      </c>
      <c r="E24" t="s">
        <v>104</v>
      </c>
      <c r="F24">
        <v>10000</v>
      </c>
      <c r="G24">
        <v>4</v>
      </c>
      <c r="H24">
        <v>3</v>
      </c>
      <c r="I24" t="s">
        <v>122</v>
      </c>
      <c r="J24">
        <v>0</v>
      </c>
      <c r="K24" t="s">
        <v>105</v>
      </c>
      <c r="L24" t="s">
        <v>105</v>
      </c>
      <c r="M24">
        <v>7</v>
      </c>
      <c r="N24">
        <v>1</v>
      </c>
      <c r="O24">
        <v>0</v>
      </c>
      <c r="P24">
        <v>7</v>
      </c>
      <c r="Q24">
        <v>1</v>
      </c>
      <c r="R24">
        <v>30</v>
      </c>
      <c r="S24" t="s">
        <v>105</v>
      </c>
      <c r="T24">
        <v>4</v>
      </c>
      <c r="U24">
        <v>30</v>
      </c>
      <c r="V24">
        <v>5</v>
      </c>
      <c r="W24">
        <v>5</v>
      </c>
      <c r="X24">
        <v>5</v>
      </c>
      <c r="Y24">
        <v>4</v>
      </c>
      <c r="Z24">
        <v>5</v>
      </c>
      <c r="AA24" t="s">
        <v>120</v>
      </c>
      <c r="AB24" t="s">
        <v>107</v>
      </c>
      <c r="AC24">
        <v>8760</v>
      </c>
      <c r="AD24">
        <v>6695</v>
      </c>
      <c r="AE24">
        <v>4041</v>
      </c>
      <c r="AF24">
        <v>5151</v>
      </c>
      <c r="AG24">
        <v>4735</v>
      </c>
      <c r="AH24">
        <v>8998</v>
      </c>
      <c r="AI24">
        <v>7294</v>
      </c>
      <c r="AJ24" t="s">
        <v>196</v>
      </c>
      <c r="AK24" t="s">
        <v>196</v>
      </c>
      <c r="AL24" t="s">
        <v>196</v>
      </c>
      <c r="AM24" t="s">
        <v>196</v>
      </c>
      <c r="AN24" t="s">
        <v>196</v>
      </c>
      <c r="AO24" t="s">
        <v>196</v>
      </c>
      <c r="AP24" t="s">
        <v>196</v>
      </c>
      <c r="AQ24">
        <v>2920</v>
      </c>
      <c r="AR24">
        <v>0</v>
      </c>
      <c r="AS24" t="s">
        <v>112</v>
      </c>
      <c r="AT24">
        <v>41</v>
      </c>
      <c r="AU24">
        <v>3518</v>
      </c>
      <c r="AV24">
        <v>0</v>
      </c>
      <c r="AW24" t="s">
        <v>160</v>
      </c>
      <c r="AX24">
        <v>50</v>
      </c>
      <c r="AY24">
        <v>3659</v>
      </c>
      <c r="AZ24">
        <v>1698</v>
      </c>
      <c r="BA24" t="s">
        <v>205</v>
      </c>
      <c r="BB24">
        <v>111</v>
      </c>
      <c r="BC24">
        <v>0</v>
      </c>
      <c r="BD24">
        <v>0</v>
      </c>
      <c r="BE24">
        <v>0</v>
      </c>
      <c r="BF24">
        <v>0</v>
      </c>
      <c r="BG24">
        <v>3368</v>
      </c>
      <c r="BH24">
        <v>0</v>
      </c>
      <c r="BI24" t="s">
        <v>106</v>
      </c>
      <c r="BJ24">
        <v>52</v>
      </c>
      <c r="BK24">
        <v>5935</v>
      </c>
      <c r="BL24">
        <v>0</v>
      </c>
      <c r="BM24" t="s">
        <v>120</v>
      </c>
      <c r="BN24">
        <v>151</v>
      </c>
      <c r="BO24">
        <v>4523</v>
      </c>
      <c r="BP24">
        <v>1048</v>
      </c>
      <c r="BQ24" t="s">
        <v>152</v>
      </c>
      <c r="BR24">
        <v>98</v>
      </c>
      <c r="BS24" t="s">
        <v>206</v>
      </c>
      <c r="BT24" t="s">
        <v>207</v>
      </c>
      <c r="BU24" t="s">
        <v>105</v>
      </c>
      <c r="BV24" t="s">
        <v>208</v>
      </c>
      <c r="BW24" t="s">
        <v>105</v>
      </c>
      <c r="BX24" t="s">
        <v>105</v>
      </c>
      <c r="BY24" t="s">
        <v>105</v>
      </c>
      <c r="BZ24" t="s">
        <v>137</v>
      </c>
      <c r="CA24" t="s">
        <v>137</v>
      </c>
      <c r="CB24" t="s">
        <v>137</v>
      </c>
      <c r="CC24" t="s">
        <v>105</v>
      </c>
      <c r="CD24" t="s">
        <v>137</v>
      </c>
      <c r="CE24" t="s">
        <v>137</v>
      </c>
      <c r="CF24" t="s">
        <v>137</v>
      </c>
      <c r="CG24">
        <v>2</v>
      </c>
      <c r="CH24">
        <v>0</v>
      </c>
      <c r="CI24">
        <v>15</v>
      </c>
      <c r="CJ24">
        <v>7</v>
      </c>
      <c r="CK24">
        <v>1</v>
      </c>
      <c r="CL24">
        <v>0</v>
      </c>
      <c r="CM24">
        <v>7</v>
      </c>
      <c r="CN24">
        <v>0</v>
      </c>
      <c r="CO24">
        <v>20</v>
      </c>
      <c r="CP24" s="1">
        <v>2382</v>
      </c>
      <c r="CQ24">
        <v>5</v>
      </c>
      <c r="CR24">
        <v>0</v>
      </c>
      <c r="CS24" t="s">
        <v>138</v>
      </c>
      <c r="CT24" t="s">
        <v>138</v>
      </c>
      <c r="CU24" t="s">
        <v>117</v>
      </c>
      <c r="CV24" t="s">
        <v>138</v>
      </c>
      <c r="CW24" t="s">
        <v>117</v>
      </c>
      <c r="CX24" t="s">
        <v>117</v>
      </c>
      <c r="CY24" t="s">
        <v>117</v>
      </c>
    </row>
    <row r="25" spans="1:103" x14ac:dyDescent="0.2">
      <c r="A25">
        <v>24</v>
      </c>
      <c r="B25">
        <v>2019</v>
      </c>
      <c r="C25" t="s">
        <v>103</v>
      </c>
      <c r="D25">
        <v>20</v>
      </c>
      <c r="E25" t="s">
        <v>139</v>
      </c>
      <c r="F25">
        <v>5000</v>
      </c>
      <c r="G25">
        <v>4</v>
      </c>
      <c r="H25">
        <v>5</v>
      </c>
      <c r="I25" t="s">
        <v>120</v>
      </c>
      <c r="J25">
        <v>3</v>
      </c>
      <c r="K25">
        <v>2</v>
      </c>
      <c r="L25">
        <v>0</v>
      </c>
      <c r="M25">
        <v>6</v>
      </c>
      <c r="N25" t="s">
        <v>105</v>
      </c>
      <c r="O25">
        <v>45</v>
      </c>
      <c r="P25">
        <v>5</v>
      </c>
      <c r="Q25">
        <v>1</v>
      </c>
      <c r="R25" t="s">
        <v>105</v>
      </c>
      <c r="S25">
        <v>4950</v>
      </c>
      <c r="T25">
        <v>12</v>
      </c>
      <c r="U25" t="s">
        <v>105</v>
      </c>
      <c r="V25">
        <v>5</v>
      </c>
      <c r="W25">
        <v>5</v>
      </c>
      <c r="X25">
        <v>5</v>
      </c>
      <c r="Y25">
        <v>6</v>
      </c>
      <c r="Z25">
        <v>5</v>
      </c>
      <c r="AA25" t="s">
        <v>119</v>
      </c>
      <c r="AB25" t="s">
        <v>107</v>
      </c>
      <c r="AC25">
        <v>4563</v>
      </c>
      <c r="AD25">
        <v>7636</v>
      </c>
      <c r="AE25">
        <v>8338</v>
      </c>
      <c r="AF25">
        <v>5547</v>
      </c>
      <c r="AG25">
        <v>500</v>
      </c>
      <c r="AH25">
        <v>2755</v>
      </c>
      <c r="AI25">
        <v>5577</v>
      </c>
      <c r="AJ25" t="s">
        <v>105</v>
      </c>
      <c r="AK25" t="s">
        <v>105</v>
      </c>
      <c r="AL25" t="s">
        <v>105</v>
      </c>
      <c r="AM25" t="s">
        <v>105</v>
      </c>
      <c r="AN25" t="s">
        <v>105</v>
      </c>
      <c r="AO25" t="s">
        <v>105</v>
      </c>
      <c r="AP25" t="s">
        <v>105</v>
      </c>
      <c r="AQ25">
        <v>4199</v>
      </c>
      <c r="AR25">
        <v>0</v>
      </c>
      <c r="AS25" t="s">
        <v>202</v>
      </c>
      <c r="AT25">
        <v>124</v>
      </c>
      <c r="AU25">
        <v>11562</v>
      </c>
      <c r="AV25">
        <v>0</v>
      </c>
      <c r="AW25" t="s">
        <v>203</v>
      </c>
      <c r="AX25">
        <v>237</v>
      </c>
      <c r="AY25">
        <v>6735</v>
      </c>
      <c r="AZ25">
        <v>0</v>
      </c>
      <c r="BA25">
        <v>5</v>
      </c>
      <c r="BB25">
        <v>158</v>
      </c>
      <c r="BC25">
        <v>6902</v>
      </c>
      <c r="BD25">
        <v>0</v>
      </c>
      <c r="BE25" t="s">
        <v>198</v>
      </c>
      <c r="BF25">
        <v>96</v>
      </c>
      <c r="BG25">
        <v>383</v>
      </c>
      <c r="BH25">
        <v>0</v>
      </c>
      <c r="BI25" t="s">
        <v>209</v>
      </c>
      <c r="BJ25">
        <v>12</v>
      </c>
      <c r="BK25">
        <v>3501</v>
      </c>
      <c r="BL25">
        <v>0</v>
      </c>
      <c r="BM25" t="s">
        <v>140</v>
      </c>
      <c r="BN25">
        <v>75</v>
      </c>
      <c r="BO25">
        <v>7164</v>
      </c>
      <c r="BP25">
        <v>0</v>
      </c>
      <c r="BQ25" t="s">
        <v>114</v>
      </c>
      <c r="BR25">
        <v>132</v>
      </c>
      <c r="BS25" t="s">
        <v>105</v>
      </c>
      <c r="BT25" t="s">
        <v>105</v>
      </c>
      <c r="BU25" t="s">
        <v>105</v>
      </c>
      <c r="BV25" t="s">
        <v>105</v>
      </c>
      <c r="BW25" t="s">
        <v>210</v>
      </c>
      <c r="BX25" t="s">
        <v>211</v>
      </c>
      <c r="BY25" t="s">
        <v>105</v>
      </c>
      <c r="BZ25" t="s">
        <v>168</v>
      </c>
      <c r="CA25" t="s">
        <v>212</v>
      </c>
      <c r="CB25" t="s">
        <v>168</v>
      </c>
      <c r="CC25" t="s">
        <v>213</v>
      </c>
      <c r="CD25" t="s">
        <v>105</v>
      </c>
      <c r="CE25" t="s">
        <v>168</v>
      </c>
      <c r="CF25" t="s">
        <v>214</v>
      </c>
      <c r="CG25">
        <v>3</v>
      </c>
      <c r="CH25">
        <v>2</v>
      </c>
      <c r="CI25" t="s">
        <v>105</v>
      </c>
      <c r="CJ25">
        <v>5</v>
      </c>
      <c r="CK25">
        <v>1</v>
      </c>
      <c r="CL25">
        <v>30</v>
      </c>
      <c r="CM25">
        <v>4</v>
      </c>
      <c r="CN25" t="s">
        <v>105</v>
      </c>
      <c r="CO25">
        <v>20</v>
      </c>
      <c r="CP25" s="1">
        <v>4944</v>
      </c>
      <c r="CQ25">
        <v>9</v>
      </c>
      <c r="CR25">
        <v>30</v>
      </c>
      <c r="CS25" t="s">
        <v>117</v>
      </c>
      <c r="CT25" t="s">
        <v>117</v>
      </c>
      <c r="CU25" t="s">
        <v>117</v>
      </c>
      <c r="CV25" t="s">
        <v>117</v>
      </c>
      <c r="CW25" t="s">
        <v>138</v>
      </c>
      <c r="CX25" t="s">
        <v>138</v>
      </c>
      <c r="CY25" t="s">
        <v>117</v>
      </c>
    </row>
    <row r="27" spans="1:103" x14ac:dyDescent="0.2">
      <c r="A27">
        <v>26</v>
      </c>
      <c r="B27">
        <v>2019</v>
      </c>
      <c r="C27" t="s">
        <v>103</v>
      </c>
      <c r="D27">
        <v>21</v>
      </c>
      <c r="E27" t="s">
        <v>139</v>
      </c>
      <c r="F27">
        <v>5000</v>
      </c>
      <c r="G27">
        <v>5</v>
      </c>
      <c r="H27">
        <v>5</v>
      </c>
      <c r="I27">
        <v>5</v>
      </c>
      <c r="J27">
        <v>2</v>
      </c>
      <c r="K27">
        <v>1</v>
      </c>
      <c r="L27">
        <v>30</v>
      </c>
      <c r="M27">
        <v>6</v>
      </c>
      <c r="N27" t="s">
        <v>105</v>
      </c>
      <c r="O27">
        <v>40</v>
      </c>
      <c r="P27">
        <v>6</v>
      </c>
      <c r="Q27" t="s">
        <v>105</v>
      </c>
      <c r="R27">
        <v>20</v>
      </c>
      <c r="S27">
        <v>2796</v>
      </c>
      <c r="T27">
        <v>10</v>
      </c>
      <c r="U27" t="s">
        <v>105</v>
      </c>
      <c r="V27">
        <v>6</v>
      </c>
      <c r="W27">
        <v>6</v>
      </c>
      <c r="X27">
        <v>6</v>
      </c>
      <c r="Y27">
        <v>4</v>
      </c>
      <c r="Z27">
        <v>4</v>
      </c>
      <c r="AA27">
        <v>4</v>
      </c>
      <c r="AB27" t="s">
        <v>107</v>
      </c>
      <c r="AC27">
        <v>8799</v>
      </c>
      <c r="AD27">
        <v>5585</v>
      </c>
      <c r="AE27">
        <v>6599</v>
      </c>
      <c r="AF27">
        <v>1547</v>
      </c>
      <c r="AG27">
        <v>6072</v>
      </c>
      <c r="AH27">
        <v>6453</v>
      </c>
      <c r="AI27">
        <v>10722</v>
      </c>
      <c r="AJ27" t="s">
        <v>217</v>
      </c>
      <c r="AK27" t="s">
        <v>217</v>
      </c>
      <c r="AL27" t="s">
        <v>217</v>
      </c>
      <c r="AM27" t="s">
        <v>217</v>
      </c>
      <c r="AN27" t="s">
        <v>217</v>
      </c>
      <c r="AO27" t="s">
        <v>217</v>
      </c>
      <c r="AP27" t="s">
        <v>217</v>
      </c>
      <c r="AQ27">
        <v>11508</v>
      </c>
      <c r="AR27">
        <v>0</v>
      </c>
      <c r="AS27">
        <v>8</v>
      </c>
      <c r="AT27">
        <v>250</v>
      </c>
      <c r="AU27">
        <v>7006</v>
      </c>
      <c r="AV27">
        <v>0</v>
      </c>
      <c r="AW27" t="s">
        <v>171</v>
      </c>
      <c r="AX27">
        <v>171</v>
      </c>
      <c r="AY27">
        <v>7155</v>
      </c>
      <c r="AZ27">
        <v>0</v>
      </c>
      <c r="BA27">
        <v>5</v>
      </c>
      <c r="BB27">
        <v>159</v>
      </c>
      <c r="BC27">
        <v>4667</v>
      </c>
      <c r="BD27">
        <v>0</v>
      </c>
      <c r="BE27" t="s">
        <v>109</v>
      </c>
      <c r="BF27">
        <v>25</v>
      </c>
      <c r="BG27">
        <v>8076</v>
      </c>
      <c r="BH27">
        <v>1820</v>
      </c>
      <c r="BI27" t="s">
        <v>191</v>
      </c>
      <c r="BJ27">
        <v>197</v>
      </c>
      <c r="BK27">
        <v>7567</v>
      </c>
      <c r="BL27">
        <v>0</v>
      </c>
      <c r="BM27" t="s">
        <v>188</v>
      </c>
      <c r="BN27">
        <v>190</v>
      </c>
      <c r="BO27">
        <v>11250</v>
      </c>
      <c r="BP27">
        <v>4985</v>
      </c>
      <c r="BQ27" t="s">
        <v>131</v>
      </c>
      <c r="BR27">
        <v>329</v>
      </c>
      <c r="BS27" t="s">
        <v>105</v>
      </c>
      <c r="BT27" t="s">
        <v>105</v>
      </c>
      <c r="BU27" t="s">
        <v>105</v>
      </c>
      <c r="BV27" t="s">
        <v>105</v>
      </c>
      <c r="BW27" t="s">
        <v>105</v>
      </c>
      <c r="BX27" t="s">
        <v>105</v>
      </c>
      <c r="BY27" t="s">
        <v>105</v>
      </c>
      <c r="BZ27" t="s">
        <v>168</v>
      </c>
      <c r="CA27" t="s">
        <v>168</v>
      </c>
      <c r="CB27" t="s">
        <v>168</v>
      </c>
      <c r="CC27" t="s">
        <v>168</v>
      </c>
      <c r="CD27" t="s">
        <v>168</v>
      </c>
      <c r="CE27" t="s">
        <v>168</v>
      </c>
      <c r="CF27" t="s">
        <v>168</v>
      </c>
      <c r="CG27">
        <v>1</v>
      </c>
      <c r="CH27">
        <v>1</v>
      </c>
      <c r="CI27" t="s">
        <v>105</v>
      </c>
      <c r="CJ27">
        <v>6</v>
      </c>
      <c r="CK27" t="s">
        <v>105</v>
      </c>
      <c r="CL27">
        <v>40</v>
      </c>
      <c r="CM27">
        <v>3</v>
      </c>
      <c r="CN27" t="s">
        <v>105</v>
      </c>
      <c r="CO27">
        <v>20</v>
      </c>
      <c r="CP27" s="1">
        <v>1638</v>
      </c>
      <c r="CQ27" t="s">
        <v>105</v>
      </c>
      <c r="CR27">
        <v>12</v>
      </c>
      <c r="CS27" t="s">
        <v>117</v>
      </c>
      <c r="CT27" t="s">
        <v>117</v>
      </c>
      <c r="CU27" t="s">
        <v>117</v>
      </c>
      <c r="CV27" t="s">
        <v>117</v>
      </c>
      <c r="CW27" t="s">
        <v>117</v>
      </c>
      <c r="CX27" t="s">
        <v>117</v>
      </c>
      <c r="CY27" t="s">
        <v>117</v>
      </c>
    </row>
    <row r="28" spans="1:103" x14ac:dyDescent="0.2">
      <c r="A28">
        <v>27</v>
      </c>
      <c r="B28">
        <v>2019</v>
      </c>
      <c r="C28" t="s">
        <v>103</v>
      </c>
      <c r="D28">
        <v>20</v>
      </c>
      <c r="E28" t="s">
        <v>139</v>
      </c>
      <c r="F28">
        <v>5000</v>
      </c>
      <c r="G28">
        <v>6</v>
      </c>
      <c r="H28">
        <v>5</v>
      </c>
      <c r="I28" t="s">
        <v>119</v>
      </c>
      <c r="J28">
        <v>6</v>
      </c>
      <c r="K28">
        <v>1</v>
      </c>
      <c r="L28">
        <v>30</v>
      </c>
      <c r="M28">
        <v>7</v>
      </c>
      <c r="N28" t="s">
        <v>105</v>
      </c>
      <c r="O28">
        <v>30</v>
      </c>
      <c r="P28">
        <v>2</v>
      </c>
      <c r="Q28" t="s">
        <v>105</v>
      </c>
      <c r="R28">
        <v>30</v>
      </c>
      <c r="S28">
        <v>5358</v>
      </c>
      <c r="T28">
        <v>8</v>
      </c>
      <c r="U28" t="s">
        <v>105</v>
      </c>
      <c r="V28">
        <v>6</v>
      </c>
      <c r="W28">
        <v>6</v>
      </c>
      <c r="X28">
        <v>6</v>
      </c>
      <c r="Y28">
        <v>6</v>
      </c>
      <c r="Z28">
        <v>6</v>
      </c>
      <c r="AA28">
        <v>6</v>
      </c>
      <c r="AB28" t="s">
        <v>107</v>
      </c>
      <c r="AC28">
        <v>13418</v>
      </c>
      <c r="AD28">
        <v>6293</v>
      </c>
      <c r="AE28">
        <v>5805</v>
      </c>
      <c r="AF28">
        <v>4345</v>
      </c>
      <c r="AG28">
        <v>2761</v>
      </c>
      <c r="AH28">
        <v>2176</v>
      </c>
      <c r="AI28">
        <v>10244</v>
      </c>
      <c r="AJ28" t="s">
        <v>105</v>
      </c>
      <c r="AK28" t="s">
        <v>105</v>
      </c>
      <c r="AL28" t="s">
        <v>105</v>
      </c>
      <c r="AM28" t="s">
        <v>105</v>
      </c>
      <c r="AN28" t="s">
        <v>105</v>
      </c>
      <c r="AO28" t="s">
        <v>105</v>
      </c>
      <c r="AP28" t="s">
        <v>105</v>
      </c>
      <c r="AQ28">
        <v>14077</v>
      </c>
      <c r="AR28">
        <v>1321</v>
      </c>
      <c r="AS28">
        <v>9</v>
      </c>
      <c r="AT28">
        <v>279</v>
      </c>
      <c r="AU28">
        <v>5818</v>
      </c>
      <c r="AV28">
        <v>1805</v>
      </c>
      <c r="AW28" t="s">
        <v>164</v>
      </c>
      <c r="AX28">
        <v>111</v>
      </c>
      <c r="AY28">
        <v>8140</v>
      </c>
      <c r="AZ28">
        <v>2973</v>
      </c>
      <c r="BA28" t="s">
        <v>188</v>
      </c>
      <c r="BB28">
        <v>192</v>
      </c>
      <c r="BC28">
        <v>4064</v>
      </c>
      <c r="BD28">
        <v>2492</v>
      </c>
      <c r="BE28" t="s">
        <v>140</v>
      </c>
      <c r="BF28">
        <v>64</v>
      </c>
      <c r="BG28">
        <v>4099</v>
      </c>
      <c r="BH28">
        <v>2041</v>
      </c>
      <c r="BI28" t="s">
        <v>140</v>
      </c>
      <c r="BJ28">
        <v>72</v>
      </c>
      <c r="BK28">
        <v>5019</v>
      </c>
      <c r="BL28">
        <v>0</v>
      </c>
      <c r="BM28" t="s">
        <v>109</v>
      </c>
      <c r="BN28">
        <v>60</v>
      </c>
      <c r="BO28">
        <v>10297</v>
      </c>
      <c r="BP28">
        <v>2760</v>
      </c>
      <c r="BQ28" t="s">
        <v>149</v>
      </c>
      <c r="BR28">
        <v>230</v>
      </c>
      <c r="BS28" t="s">
        <v>105</v>
      </c>
      <c r="BT28" t="s">
        <v>105</v>
      </c>
      <c r="BU28" t="s">
        <v>105</v>
      </c>
      <c r="BV28" t="s">
        <v>105</v>
      </c>
      <c r="BW28" t="s">
        <v>218</v>
      </c>
      <c r="BX28" t="s">
        <v>105</v>
      </c>
      <c r="BY28" t="s">
        <v>105</v>
      </c>
      <c r="BZ28" t="s">
        <v>137</v>
      </c>
      <c r="CA28" t="s">
        <v>137</v>
      </c>
      <c r="CB28" t="s">
        <v>137</v>
      </c>
      <c r="CC28" t="s">
        <v>137</v>
      </c>
      <c r="CD28" t="s">
        <v>137</v>
      </c>
      <c r="CE28" t="s">
        <v>137</v>
      </c>
      <c r="CF28" t="s">
        <v>137</v>
      </c>
      <c r="CG28">
        <v>4</v>
      </c>
      <c r="CH28">
        <v>2</v>
      </c>
      <c r="CI28" t="s">
        <v>105</v>
      </c>
      <c r="CJ28">
        <v>7</v>
      </c>
      <c r="CK28" t="s">
        <v>105</v>
      </c>
      <c r="CL28">
        <v>30</v>
      </c>
      <c r="CM28">
        <v>4</v>
      </c>
      <c r="CN28" t="s">
        <v>105</v>
      </c>
      <c r="CO28">
        <v>30</v>
      </c>
      <c r="CP28" s="1">
        <v>5076</v>
      </c>
      <c r="CQ28">
        <v>6</v>
      </c>
      <c r="CR28" t="s">
        <v>105</v>
      </c>
      <c r="CS28" t="s">
        <v>117</v>
      </c>
      <c r="CT28" t="s">
        <v>117</v>
      </c>
      <c r="CU28" t="s">
        <v>117</v>
      </c>
      <c r="CV28" t="s">
        <v>117</v>
      </c>
      <c r="CW28" t="s">
        <v>138</v>
      </c>
      <c r="CX28" t="s">
        <v>117</v>
      </c>
      <c r="CY28" t="s">
        <v>117</v>
      </c>
    </row>
    <row r="30" spans="1:103" x14ac:dyDescent="0.2">
      <c r="A30">
        <v>29</v>
      </c>
      <c r="B30">
        <v>2019</v>
      </c>
      <c r="C30" t="s">
        <v>148</v>
      </c>
      <c r="D30">
        <v>23</v>
      </c>
      <c r="E30" t="s">
        <v>104</v>
      </c>
      <c r="F30" t="s">
        <v>105</v>
      </c>
      <c r="G30">
        <v>6</v>
      </c>
      <c r="H30">
        <v>6</v>
      </c>
      <c r="I30">
        <v>6</v>
      </c>
      <c r="J30">
        <v>4</v>
      </c>
      <c r="K30">
        <v>1</v>
      </c>
      <c r="L30">
        <v>30</v>
      </c>
      <c r="M30">
        <v>6</v>
      </c>
      <c r="N30" t="s">
        <v>105</v>
      </c>
      <c r="O30">
        <v>30</v>
      </c>
      <c r="P30">
        <v>7</v>
      </c>
      <c r="Q30" t="s">
        <v>105</v>
      </c>
      <c r="R30">
        <v>20</v>
      </c>
      <c r="S30">
        <v>4062</v>
      </c>
      <c r="T30">
        <v>8</v>
      </c>
      <c r="U30">
        <v>30</v>
      </c>
      <c r="V30">
        <v>6</v>
      </c>
      <c r="W30">
        <v>7</v>
      </c>
      <c r="X30" t="s">
        <v>149</v>
      </c>
      <c r="Y30">
        <v>5</v>
      </c>
      <c r="Z30">
        <v>5</v>
      </c>
      <c r="AA30">
        <v>5</v>
      </c>
      <c r="AB30" t="s">
        <v>107</v>
      </c>
      <c r="AC30">
        <v>12124</v>
      </c>
      <c r="AD30">
        <v>10868</v>
      </c>
      <c r="AE30">
        <v>12855</v>
      </c>
      <c r="AF30">
        <v>8526</v>
      </c>
      <c r="AG30">
        <v>5090</v>
      </c>
      <c r="AH30">
        <v>9160</v>
      </c>
      <c r="AI30">
        <v>13725</v>
      </c>
      <c r="AJ30" t="s">
        <v>105</v>
      </c>
      <c r="AK30" t="s">
        <v>105</v>
      </c>
      <c r="AL30" t="s">
        <v>105</v>
      </c>
      <c r="AM30" t="s">
        <v>105</v>
      </c>
      <c r="AN30" t="s">
        <v>105</v>
      </c>
      <c r="AO30" t="s">
        <v>105</v>
      </c>
      <c r="AP30" t="s">
        <v>105</v>
      </c>
      <c r="AQ30">
        <v>12034</v>
      </c>
      <c r="AR30">
        <v>1574</v>
      </c>
      <c r="AS30" t="s">
        <v>222</v>
      </c>
      <c r="AT30">
        <v>367</v>
      </c>
      <c r="AU30">
        <v>6150</v>
      </c>
      <c r="AV30">
        <v>0</v>
      </c>
      <c r="AW30" t="s">
        <v>198</v>
      </c>
      <c r="AX30">
        <v>125</v>
      </c>
      <c r="AY30">
        <v>5989</v>
      </c>
      <c r="AZ30">
        <v>2095</v>
      </c>
      <c r="BA30" t="s">
        <v>171</v>
      </c>
      <c r="BB30">
        <v>161</v>
      </c>
      <c r="BC30">
        <v>0</v>
      </c>
      <c r="BD30">
        <v>0</v>
      </c>
      <c r="BE30">
        <v>0</v>
      </c>
      <c r="BF30">
        <v>0</v>
      </c>
      <c r="BG30">
        <v>0</v>
      </c>
      <c r="BH30">
        <v>0</v>
      </c>
      <c r="BI30">
        <v>0</v>
      </c>
      <c r="BJ30">
        <v>0</v>
      </c>
      <c r="BK30">
        <v>5413</v>
      </c>
      <c r="BL30">
        <v>1302</v>
      </c>
      <c r="BM30" t="s">
        <v>186</v>
      </c>
      <c r="BN30">
        <v>146</v>
      </c>
      <c r="BO30">
        <v>13812</v>
      </c>
      <c r="BP30">
        <v>0</v>
      </c>
      <c r="BQ30" t="s">
        <v>223</v>
      </c>
      <c r="BR30">
        <v>397</v>
      </c>
      <c r="BS30" t="s">
        <v>105</v>
      </c>
      <c r="BT30" t="s">
        <v>105</v>
      </c>
      <c r="BU30" t="s">
        <v>224</v>
      </c>
      <c r="BV30" t="s">
        <v>224</v>
      </c>
      <c r="BW30" t="s">
        <v>224</v>
      </c>
      <c r="BX30" t="s">
        <v>105</v>
      </c>
      <c r="BY30" t="s">
        <v>105</v>
      </c>
      <c r="BZ30" t="s">
        <v>116</v>
      </c>
      <c r="CA30" t="s">
        <v>116</v>
      </c>
      <c r="CB30" t="s">
        <v>116</v>
      </c>
      <c r="CC30" t="s">
        <v>105</v>
      </c>
      <c r="CD30" t="s">
        <v>105</v>
      </c>
      <c r="CE30" t="s">
        <v>116</v>
      </c>
      <c r="CF30" t="s">
        <v>116</v>
      </c>
      <c r="CG30">
        <v>4</v>
      </c>
      <c r="CH30">
        <v>1</v>
      </c>
      <c r="CI30">
        <v>20</v>
      </c>
      <c r="CJ30">
        <v>6</v>
      </c>
      <c r="CK30">
        <v>1</v>
      </c>
      <c r="CL30" t="s">
        <v>105</v>
      </c>
      <c r="CM30">
        <v>7</v>
      </c>
      <c r="CN30">
        <v>2</v>
      </c>
      <c r="CO30" t="s">
        <v>105</v>
      </c>
      <c r="CP30" s="1">
        <v>6772</v>
      </c>
      <c r="CQ30">
        <v>6</v>
      </c>
      <c r="CR30" t="s">
        <v>105</v>
      </c>
      <c r="CS30" t="s">
        <v>117</v>
      </c>
      <c r="CT30" t="s">
        <v>117</v>
      </c>
      <c r="CU30" t="s">
        <v>156</v>
      </c>
      <c r="CV30" t="s">
        <v>138</v>
      </c>
      <c r="CW30" t="s">
        <v>138</v>
      </c>
      <c r="CX30" t="s">
        <v>156</v>
      </c>
      <c r="CY30" t="s">
        <v>117</v>
      </c>
    </row>
    <row r="32" spans="1:103" x14ac:dyDescent="0.2">
      <c r="A32">
        <v>31</v>
      </c>
      <c r="B32">
        <v>2019</v>
      </c>
      <c r="C32" t="s">
        <v>148</v>
      </c>
      <c r="D32">
        <v>22</v>
      </c>
      <c r="E32" t="s">
        <v>139</v>
      </c>
      <c r="F32">
        <v>5000</v>
      </c>
      <c r="G32">
        <v>4</v>
      </c>
      <c r="H32">
        <v>3</v>
      </c>
      <c r="I32" t="s">
        <v>122</v>
      </c>
      <c r="J32">
        <v>2</v>
      </c>
      <c r="K32">
        <v>2</v>
      </c>
      <c r="L32">
        <v>0</v>
      </c>
      <c r="M32">
        <v>6</v>
      </c>
      <c r="N32">
        <v>2</v>
      </c>
      <c r="O32">
        <v>0</v>
      </c>
      <c r="P32">
        <v>6</v>
      </c>
      <c r="Q32">
        <v>0</v>
      </c>
      <c r="R32">
        <v>30</v>
      </c>
      <c r="S32">
        <v>5394</v>
      </c>
      <c r="T32">
        <v>8</v>
      </c>
      <c r="U32">
        <v>0</v>
      </c>
      <c r="V32">
        <v>7</v>
      </c>
      <c r="W32">
        <v>5</v>
      </c>
      <c r="X32">
        <v>6</v>
      </c>
      <c r="Y32">
        <v>2</v>
      </c>
      <c r="Z32">
        <v>6</v>
      </c>
      <c r="AA32">
        <v>4</v>
      </c>
      <c r="AB32" t="s">
        <v>107</v>
      </c>
      <c r="AC32">
        <v>12720</v>
      </c>
      <c r="AD32">
        <v>9439</v>
      </c>
      <c r="AE32">
        <v>5582</v>
      </c>
      <c r="AF32">
        <v>9109</v>
      </c>
      <c r="AG32">
        <v>7052</v>
      </c>
      <c r="AH32">
        <v>5035</v>
      </c>
      <c r="AI32">
        <v>6745</v>
      </c>
      <c r="AJ32" t="s">
        <v>105</v>
      </c>
      <c r="AK32" t="s">
        <v>105</v>
      </c>
      <c r="AL32" t="s">
        <v>105</v>
      </c>
      <c r="AM32" t="s">
        <v>105</v>
      </c>
      <c r="AN32" t="s">
        <v>105</v>
      </c>
      <c r="AO32" t="s">
        <v>105</v>
      </c>
      <c r="AP32" t="s">
        <v>105</v>
      </c>
      <c r="AQ32">
        <v>11955</v>
      </c>
      <c r="AR32">
        <v>0</v>
      </c>
      <c r="AS32" t="s">
        <v>222</v>
      </c>
      <c r="AT32">
        <v>279</v>
      </c>
      <c r="AU32">
        <v>11805</v>
      </c>
      <c r="AV32">
        <v>1490</v>
      </c>
      <c r="AW32" t="s">
        <v>124</v>
      </c>
      <c r="AX32">
        <v>238</v>
      </c>
      <c r="AY32">
        <v>4847</v>
      </c>
      <c r="AZ32">
        <v>0</v>
      </c>
      <c r="BA32" t="s">
        <v>111</v>
      </c>
      <c r="BB32">
        <v>92</v>
      </c>
      <c r="BC32">
        <v>7527</v>
      </c>
      <c r="BD32">
        <v>1660</v>
      </c>
      <c r="BE32" t="s">
        <v>132</v>
      </c>
      <c r="BF32">
        <v>215</v>
      </c>
      <c r="BG32">
        <v>1859</v>
      </c>
      <c r="BH32">
        <v>0</v>
      </c>
      <c r="BI32" t="s">
        <v>118</v>
      </c>
      <c r="BJ32">
        <v>35</v>
      </c>
      <c r="BK32">
        <v>4725</v>
      </c>
      <c r="BL32">
        <v>0</v>
      </c>
      <c r="BM32" t="s">
        <v>110</v>
      </c>
      <c r="BN32">
        <v>103</v>
      </c>
      <c r="BO32">
        <v>6808</v>
      </c>
      <c r="BP32">
        <v>0</v>
      </c>
      <c r="BQ32" t="s">
        <v>119</v>
      </c>
      <c r="BR32">
        <v>176</v>
      </c>
      <c r="BS32" t="s">
        <v>105</v>
      </c>
      <c r="BT32" t="s">
        <v>105</v>
      </c>
      <c r="BU32" t="s">
        <v>105</v>
      </c>
      <c r="BV32" t="s">
        <v>105</v>
      </c>
      <c r="BW32" t="s">
        <v>226</v>
      </c>
      <c r="BX32" t="s">
        <v>105</v>
      </c>
      <c r="BY32" t="s">
        <v>105</v>
      </c>
      <c r="BZ32" t="s">
        <v>187</v>
      </c>
      <c r="CA32" t="s">
        <v>187</v>
      </c>
      <c r="CB32" t="s">
        <v>187</v>
      </c>
      <c r="CC32" t="s">
        <v>187</v>
      </c>
      <c r="CD32" t="s">
        <v>187</v>
      </c>
      <c r="CE32" t="s">
        <v>187</v>
      </c>
      <c r="CF32" t="s">
        <v>187</v>
      </c>
      <c r="CG32">
        <v>3</v>
      </c>
      <c r="CH32">
        <v>1</v>
      </c>
      <c r="CI32">
        <v>30</v>
      </c>
      <c r="CJ32">
        <v>2</v>
      </c>
      <c r="CK32">
        <v>2</v>
      </c>
      <c r="CL32">
        <v>0</v>
      </c>
      <c r="CM32">
        <v>2</v>
      </c>
      <c r="CN32">
        <v>3</v>
      </c>
      <c r="CO32">
        <v>0</v>
      </c>
      <c r="CP32" s="1">
        <v>4308</v>
      </c>
      <c r="CQ32">
        <v>7</v>
      </c>
      <c r="CR32">
        <v>0</v>
      </c>
      <c r="CS32" t="s">
        <v>117</v>
      </c>
      <c r="CT32" t="s">
        <v>117</v>
      </c>
      <c r="CU32" t="s">
        <v>117</v>
      </c>
      <c r="CV32" t="s">
        <v>117</v>
      </c>
      <c r="CW32" t="s">
        <v>138</v>
      </c>
      <c r="CX32" t="s">
        <v>117</v>
      </c>
      <c r="CY32" t="s">
        <v>117</v>
      </c>
    </row>
    <row r="33" spans="1:103" x14ac:dyDescent="0.2">
      <c r="A33">
        <v>32</v>
      </c>
      <c r="B33">
        <v>2019</v>
      </c>
      <c r="C33" t="s">
        <v>148</v>
      </c>
      <c r="D33">
        <v>22.4</v>
      </c>
      <c r="E33" t="s">
        <v>104</v>
      </c>
      <c r="F33">
        <v>8000</v>
      </c>
      <c r="G33">
        <v>7</v>
      </c>
      <c r="H33">
        <v>7</v>
      </c>
      <c r="I33">
        <v>7</v>
      </c>
      <c r="J33">
        <v>5</v>
      </c>
      <c r="K33">
        <v>1</v>
      </c>
      <c r="L33" t="s">
        <v>105</v>
      </c>
      <c r="M33">
        <v>7</v>
      </c>
      <c r="N33">
        <v>1</v>
      </c>
      <c r="O33" t="s">
        <v>105</v>
      </c>
      <c r="P33">
        <v>7</v>
      </c>
      <c r="Q33">
        <v>0</v>
      </c>
      <c r="R33">
        <v>12</v>
      </c>
      <c r="S33">
        <v>4357.2</v>
      </c>
      <c r="T33">
        <v>6</v>
      </c>
      <c r="U33" t="s">
        <v>105</v>
      </c>
      <c r="V33">
        <v>7</v>
      </c>
      <c r="W33">
        <v>7</v>
      </c>
      <c r="X33">
        <v>7</v>
      </c>
      <c r="Y33">
        <v>4</v>
      </c>
      <c r="Z33">
        <v>6</v>
      </c>
      <c r="AA33">
        <v>5</v>
      </c>
      <c r="AB33" t="s">
        <v>107</v>
      </c>
      <c r="AC33">
        <v>6736</v>
      </c>
      <c r="AD33">
        <v>1096</v>
      </c>
      <c r="AE33">
        <v>7688</v>
      </c>
      <c r="AF33">
        <v>7356</v>
      </c>
      <c r="AG33">
        <v>8045</v>
      </c>
      <c r="AH33">
        <v>7773</v>
      </c>
      <c r="AI33">
        <v>9529</v>
      </c>
      <c r="AJ33" t="s">
        <v>105</v>
      </c>
      <c r="AK33" t="s">
        <v>105</v>
      </c>
      <c r="AL33" t="s">
        <v>105</v>
      </c>
      <c r="AM33" t="s">
        <v>105</v>
      </c>
      <c r="AN33" t="s">
        <v>105</v>
      </c>
      <c r="AO33" t="s">
        <v>105</v>
      </c>
      <c r="AP33" t="s">
        <v>105</v>
      </c>
      <c r="AQ33">
        <v>5325</v>
      </c>
      <c r="AR33">
        <v>0</v>
      </c>
      <c r="AS33" t="s">
        <v>164</v>
      </c>
      <c r="AT33">
        <v>124</v>
      </c>
      <c r="AU33">
        <v>9080</v>
      </c>
      <c r="AV33">
        <v>3356</v>
      </c>
      <c r="AW33" t="s">
        <v>153</v>
      </c>
      <c r="AX33">
        <v>273</v>
      </c>
      <c r="AY33">
        <v>6591</v>
      </c>
      <c r="AZ33">
        <v>1101</v>
      </c>
      <c r="BA33" t="s">
        <v>134</v>
      </c>
      <c r="BB33">
        <v>163</v>
      </c>
      <c r="BC33">
        <v>7092</v>
      </c>
      <c r="BD33">
        <v>3253</v>
      </c>
      <c r="BE33" t="s">
        <v>171</v>
      </c>
      <c r="BF33">
        <v>181</v>
      </c>
      <c r="BG33">
        <v>9095</v>
      </c>
      <c r="BH33">
        <v>0</v>
      </c>
      <c r="BI33" t="s">
        <v>153</v>
      </c>
      <c r="BJ33" t="s">
        <v>227</v>
      </c>
      <c r="BK33">
        <v>7163</v>
      </c>
      <c r="BL33">
        <v>0</v>
      </c>
      <c r="BM33">
        <v>5</v>
      </c>
      <c r="BN33">
        <v>168</v>
      </c>
      <c r="BO33">
        <v>8923</v>
      </c>
      <c r="BP33">
        <v>0</v>
      </c>
      <c r="BQ33" t="s">
        <v>228</v>
      </c>
      <c r="BR33" t="s">
        <v>229</v>
      </c>
      <c r="BS33" t="s">
        <v>105</v>
      </c>
      <c r="BT33" t="s">
        <v>105</v>
      </c>
      <c r="BU33" t="s">
        <v>105</v>
      </c>
      <c r="BV33" t="s">
        <v>105</v>
      </c>
      <c r="BW33" t="s">
        <v>105</v>
      </c>
      <c r="BX33" t="s">
        <v>105</v>
      </c>
      <c r="BY33" t="s">
        <v>105</v>
      </c>
      <c r="BZ33" t="s">
        <v>137</v>
      </c>
      <c r="CA33" t="s">
        <v>137</v>
      </c>
      <c r="CB33" t="s">
        <v>137</v>
      </c>
      <c r="CC33" t="s">
        <v>137</v>
      </c>
      <c r="CD33" t="s">
        <v>137</v>
      </c>
      <c r="CE33" t="s">
        <v>137</v>
      </c>
      <c r="CF33" t="s">
        <v>137</v>
      </c>
      <c r="CG33">
        <v>4</v>
      </c>
      <c r="CH33">
        <v>1</v>
      </c>
      <c r="CI33">
        <v>30</v>
      </c>
      <c r="CJ33">
        <v>7</v>
      </c>
      <c r="CK33" t="s">
        <v>105</v>
      </c>
      <c r="CL33">
        <v>30</v>
      </c>
      <c r="CM33">
        <v>7</v>
      </c>
      <c r="CN33" t="s">
        <v>105</v>
      </c>
      <c r="CO33">
        <v>30</v>
      </c>
      <c r="CP33" s="1">
        <v>4413</v>
      </c>
      <c r="CQ33">
        <v>6</v>
      </c>
      <c r="CR33" t="s">
        <v>105</v>
      </c>
      <c r="CS33" t="s">
        <v>117</v>
      </c>
      <c r="CT33" t="s">
        <v>117</v>
      </c>
      <c r="CU33" t="s">
        <v>117</v>
      </c>
      <c r="CV33" t="s">
        <v>117</v>
      </c>
      <c r="CW33" t="s">
        <v>117</v>
      </c>
      <c r="CX33" t="s">
        <v>117</v>
      </c>
      <c r="CY33" t="s">
        <v>117</v>
      </c>
    </row>
    <row r="34" spans="1:103" x14ac:dyDescent="0.2">
      <c r="A34">
        <v>33</v>
      </c>
      <c r="B34">
        <v>2019</v>
      </c>
      <c r="C34" t="s">
        <v>103</v>
      </c>
      <c r="D34">
        <v>20.8</v>
      </c>
      <c r="E34" t="s">
        <v>139</v>
      </c>
      <c r="F34">
        <v>6000</v>
      </c>
      <c r="G34">
        <v>5</v>
      </c>
      <c r="H34">
        <v>4</v>
      </c>
      <c r="I34" t="s">
        <v>120</v>
      </c>
      <c r="J34">
        <v>2</v>
      </c>
      <c r="K34">
        <v>1</v>
      </c>
      <c r="L34">
        <v>30</v>
      </c>
      <c r="M34">
        <v>5</v>
      </c>
      <c r="N34">
        <v>1</v>
      </c>
      <c r="O34" t="s">
        <v>105</v>
      </c>
      <c r="P34">
        <v>2</v>
      </c>
      <c r="Q34" t="s">
        <v>105</v>
      </c>
      <c r="R34">
        <v>20</v>
      </c>
      <c r="S34">
        <v>2772</v>
      </c>
      <c r="T34">
        <v>10</v>
      </c>
      <c r="U34" t="s">
        <v>105</v>
      </c>
      <c r="V34">
        <v>5</v>
      </c>
      <c r="W34">
        <v>6</v>
      </c>
      <c r="X34" t="s">
        <v>119</v>
      </c>
      <c r="Y34">
        <v>5</v>
      </c>
      <c r="Z34">
        <v>4</v>
      </c>
      <c r="AA34" t="s">
        <v>120</v>
      </c>
      <c r="AB34" t="s">
        <v>107</v>
      </c>
      <c r="AC34">
        <v>4735</v>
      </c>
      <c r="AD34">
        <v>6944</v>
      </c>
      <c r="AE34">
        <v>7282</v>
      </c>
      <c r="AF34">
        <v>2410</v>
      </c>
      <c r="AG34">
        <v>6003</v>
      </c>
      <c r="AH34">
        <v>5089</v>
      </c>
      <c r="AI34">
        <v>1046</v>
      </c>
      <c r="AJ34" t="s">
        <v>105</v>
      </c>
      <c r="AK34" t="s">
        <v>105</v>
      </c>
      <c r="AL34" t="s">
        <v>105</v>
      </c>
      <c r="AM34" t="s">
        <v>230</v>
      </c>
      <c r="AN34" t="s">
        <v>105</v>
      </c>
      <c r="AO34" t="s">
        <v>105</v>
      </c>
      <c r="AP34" t="s">
        <v>105</v>
      </c>
      <c r="AQ34">
        <v>4905</v>
      </c>
      <c r="AR34">
        <v>0</v>
      </c>
      <c r="AS34" t="s">
        <v>122</v>
      </c>
      <c r="AT34">
        <v>105</v>
      </c>
      <c r="AU34">
        <v>7660</v>
      </c>
      <c r="AV34">
        <v>0</v>
      </c>
      <c r="AW34" t="s">
        <v>119</v>
      </c>
      <c r="AX34">
        <v>139</v>
      </c>
      <c r="AY34">
        <v>5738</v>
      </c>
      <c r="AZ34">
        <v>0</v>
      </c>
      <c r="BA34" t="s">
        <v>170</v>
      </c>
      <c r="BB34">
        <v>90</v>
      </c>
      <c r="BC34">
        <v>4692</v>
      </c>
      <c r="BD34">
        <v>0</v>
      </c>
      <c r="BE34" t="s">
        <v>180</v>
      </c>
      <c r="BF34">
        <v>42</v>
      </c>
      <c r="BG34">
        <v>6182</v>
      </c>
      <c r="BH34">
        <v>5180</v>
      </c>
      <c r="BI34" t="s">
        <v>186</v>
      </c>
      <c r="BJ34">
        <v>261</v>
      </c>
      <c r="BK34">
        <v>4079</v>
      </c>
      <c r="BL34">
        <v>0</v>
      </c>
      <c r="BM34" t="s">
        <v>145</v>
      </c>
      <c r="BN34">
        <v>79</v>
      </c>
      <c r="BO34">
        <v>11572</v>
      </c>
      <c r="BP34">
        <v>5413</v>
      </c>
      <c r="BQ34" t="s">
        <v>231</v>
      </c>
      <c r="BR34">
        <v>443</v>
      </c>
      <c r="BS34" t="s">
        <v>105</v>
      </c>
      <c r="BT34" t="s">
        <v>105</v>
      </c>
      <c r="BU34" t="s">
        <v>105</v>
      </c>
      <c r="BV34" t="s">
        <v>105</v>
      </c>
      <c r="BW34" t="s">
        <v>105</v>
      </c>
      <c r="BX34" t="s">
        <v>105</v>
      </c>
      <c r="BY34" t="s">
        <v>105</v>
      </c>
      <c r="BZ34" t="s">
        <v>116</v>
      </c>
      <c r="CA34" t="s">
        <v>115</v>
      </c>
      <c r="CB34" t="s">
        <v>116</v>
      </c>
      <c r="CC34" t="s">
        <v>115</v>
      </c>
      <c r="CD34" t="s">
        <v>115</v>
      </c>
      <c r="CE34" t="s">
        <v>115</v>
      </c>
      <c r="CF34" t="s">
        <v>115</v>
      </c>
      <c r="CG34">
        <v>3</v>
      </c>
      <c r="CH34">
        <v>1</v>
      </c>
      <c r="CI34">
        <v>30</v>
      </c>
      <c r="CJ34">
        <v>5</v>
      </c>
      <c r="CK34">
        <v>1</v>
      </c>
      <c r="CL34" t="s">
        <v>105</v>
      </c>
      <c r="CM34">
        <v>7</v>
      </c>
      <c r="CN34">
        <v>1</v>
      </c>
      <c r="CO34" t="s">
        <v>105</v>
      </c>
      <c r="CP34" s="1">
        <v>4746</v>
      </c>
      <c r="CQ34">
        <v>10</v>
      </c>
      <c r="CR34" t="s">
        <v>105</v>
      </c>
      <c r="CS34" t="s">
        <v>117</v>
      </c>
      <c r="CT34" t="s">
        <v>117</v>
      </c>
      <c r="CU34" t="s">
        <v>117</v>
      </c>
      <c r="CV34" t="s">
        <v>117</v>
      </c>
      <c r="CW34" t="s">
        <v>117</v>
      </c>
      <c r="CX34" t="s">
        <v>117</v>
      </c>
      <c r="CY34" t="s">
        <v>117</v>
      </c>
    </row>
    <row r="37" spans="1:103" x14ac:dyDescent="0.2">
      <c r="A37">
        <v>36</v>
      </c>
      <c r="B37">
        <v>2019</v>
      </c>
      <c r="C37" t="s">
        <v>103</v>
      </c>
      <c r="D37">
        <v>19.7</v>
      </c>
      <c r="E37" t="s">
        <v>139</v>
      </c>
      <c r="F37" t="s">
        <v>105</v>
      </c>
      <c r="G37">
        <v>5</v>
      </c>
      <c r="H37">
        <v>5</v>
      </c>
      <c r="I37">
        <v>5</v>
      </c>
      <c r="J37">
        <v>1</v>
      </c>
      <c r="K37">
        <v>1</v>
      </c>
      <c r="L37" t="s">
        <v>105</v>
      </c>
      <c r="M37">
        <v>5</v>
      </c>
      <c r="N37">
        <v>1</v>
      </c>
      <c r="O37" t="s">
        <v>105</v>
      </c>
      <c r="P37">
        <v>7</v>
      </c>
      <c r="Q37" t="s">
        <v>105</v>
      </c>
      <c r="R37">
        <v>30</v>
      </c>
      <c r="S37">
        <v>2373</v>
      </c>
      <c r="T37">
        <v>12</v>
      </c>
      <c r="U37" t="s">
        <v>105</v>
      </c>
      <c r="V37">
        <v>6</v>
      </c>
      <c r="W37">
        <v>6</v>
      </c>
      <c r="X37">
        <v>6</v>
      </c>
      <c r="Y37">
        <v>5</v>
      </c>
      <c r="Z37">
        <v>5</v>
      </c>
      <c r="AA37">
        <v>5</v>
      </c>
      <c r="AB37" t="s">
        <v>107</v>
      </c>
      <c r="AC37">
        <v>8157</v>
      </c>
      <c r="AD37">
        <v>4090</v>
      </c>
      <c r="AE37">
        <v>5472</v>
      </c>
      <c r="AF37">
        <v>273</v>
      </c>
      <c r="AG37">
        <v>8357</v>
      </c>
      <c r="AH37">
        <v>5312</v>
      </c>
      <c r="AI37">
        <v>4737</v>
      </c>
      <c r="AJ37" t="s">
        <v>105</v>
      </c>
      <c r="AK37" t="s">
        <v>105</v>
      </c>
      <c r="AL37" t="s">
        <v>105</v>
      </c>
      <c r="AM37" t="s">
        <v>234</v>
      </c>
      <c r="AN37" t="s">
        <v>105</v>
      </c>
      <c r="AO37" t="s">
        <v>105</v>
      </c>
      <c r="AP37" t="s">
        <v>105</v>
      </c>
      <c r="AQ37">
        <v>7959</v>
      </c>
      <c r="AR37">
        <v>0</v>
      </c>
      <c r="AS37" t="s">
        <v>177</v>
      </c>
      <c r="AT37">
        <v>196</v>
      </c>
      <c r="AU37">
        <v>4286</v>
      </c>
      <c r="AV37">
        <v>0</v>
      </c>
      <c r="AW37" t="s">
        <v>141</v>
      </c>
      <c r="AX37">
        <v>106</v>
      </c>
      <c r="AY37">
        <v>12838</v>
      </c>
      <c r="AZ37">
        <v>6930</v>
      </c>
      <c r="BA37" t="s">
        <v>235</v>
      </c>
      <c r="BB37">
        <v>402</v>
      </c>
      <c r="BC37">
        <v>1171</v>
      </c>
      <c r="BD37">
        <v>0</v>
      </c>
      <c r="BE37" t="s">
        <v>143</v>
      </c>
      <c r="BF37">
        <v>11</v>
      </c>
      <c r="BG37">
        <v>7625</v>
      </c>
      <c r="BH37">
        <v>2988</v>
      </c>
      <c r="BI37" t="s">
        <v>129</v>
      </c>
      <c r="BJ37">
        <v>154</v>
      </c>
      <c r="BK37">
        <v>4783</v>
      </c>
      <c r="BL37">
        <v>0</v>
      </c>
      <c r="BM37">
        <v>4</v>
      </c>
      <c r="BN37">
        <v>122</v>
      </c>
      <c r="BO37">
        <v>4846</v>
      </c>
      <c r="BP37">
        <v>0</v>
      </c>
      <c r="BQ37" t="s">
        <v>170</v>
      </c>
      <c r="BR37">
        <v>113</v>
      </c>
      <c r="BS37" t="s">
        <v>105</v>
      </c>
      <c r="BT37" t="s">
        <v>105</v>
      </c>
      <c r="BU37" t="s">
        <v>105</v>
      </c>
      <c r="BV37" t="s">
        <v>105</v>
      </c>
      <c r="BW37" t="s">
        <v>105</v>
      </c>
      <c r="BX37" t="s">
        <v>105</v>
      </c>
      <c r="BY37" t="s">
        <v>105</v>
      </c>
      <c r="BZ37" t="s">
        <v>168</v>
      </c>
      <c r="CA37" t="s">
        <v>168</v>
      </c>
      <c r="CB37" t="s">
        <v>168</v>
      </c>
      <c r="CC37" t="s">
        <v>168</v>
      </c>
      <c r="CD37" t="s">
        <v>168</v>
      </c>
      <c r="CE37" t="s">
        <v>168</v>
      </c>
      <c r="CF37" t="s">
        <v>168</v>
      </c>
      <c r="CG37">
        <v>1</v>
      </c>
      <c r="CH37">
        <v>1</v>
      </c>
      <c r="CI37">
        <v>0</v>
      </c>
      <c r="CJ37">
        <v>6</v>
      </c>
      <c r="CK37">
        <v>1</v>
      </c>
      <c r="CL37" t="s">
        <v>105</v>
      </c>
      <c r="CM37">
        <v>6</v>
      </c>
      <c r="CN37" t="s">
        <v>105</v>
      </c>
      <c r="CO37">
        <v>30</v>
      </c>
      <c r="CP37" s="1">
        <v>2514</v>
      </c>
      <c r="CQ37">
        <v>12</v>
      </c>
      <c r="CR37" t="s">
        <v>105</v>
      </c>
      <c r="CS37" t="s">
        <v>117</v>
      </c>
      <c r="CT37" t="s">
        <v>117</v>
      </c>
      <c r="CU37" t="s">
        <v>117</v>
      </c>
      <c r="CV37" t="s">
        <v>156</v>
      </c>
      <c r="CW37" t="s">
        <v>117</v>
      </c>
      <c r="CX37" t="s">
        <v>117</v>
      </c>
      <c r="CY37" t="s">
        <v>117</v>
      </c>
    </row>
    <row r="38" spans="1:103" x14ac:dyDescent="0.2">
      <c r="A38">
        <v>37</v>
      </c>
      <c r="B38">
        <v>2019</v>
      </c>
      <c r="C38" t="s">
        <v>148</v>
      </c>
      <c r="D38">
        <v>26.3</v>
      </c>
      <c r="E38" t="s">
        <v>139</v>
      </c>
      <c r="F38">
        <v>7000</v>
      </c>
      <c r="G38">
        <v>4</v>
      </c>
      <c r="H38">
        <v>5</v>
      </c>
      <c r="I38" t="s">
        <v>120</v>
      </c>
      <c r="J38">
        <v>4</v>
      </c>
      <c r="K38">
        <v>1</v>
      </c>
      <c r="L38" t="s">
        <v>105</v>
      </c>
      <c r="M38">
        <v>3</v>
      </c>
      <c r="N38">
        <v>0</v>
      </c>
      <c r="O38">
        <v>10</v>
      </c>
      <c r="P38">
        <v>7</v>
      </c>
      <c r="Q38" t="s">
        <v>105</v>
      </c>
      <c r="R38">
        <v>30</v>
      </c>
      <c r="S38">
        <v>2733</v>
      </c>
      <c r="T38">
        <v>4</v>
      </c>
      <c r="U38" t="s">
        <v>105</v>
      </c>
      <c r="V38">
        <v>6</v>
      </c>
      <c r="W38">
        <v>6</v>
      </c>
      <c r="X38">
        <v>6</v>
      </c>
      <c r="Y38">
        <v>4</v>
      </c>
      <c r="Z38">
        <v>6</v>
      </c>
      <c r="AA38">
        <v>5</v>
      </c>
      <c r="AB38" t="s">
        <v>107</v>
      </c>
      <c r="AC38">
        <v>10822</v>
      </c>
      <c r="AD38">
        <v>6616</v>
      </c>
      <c r="AE38">
        <v>4445</v>
      </c>
      <c r="AF38">
        <v>2149</v>
      </c>
      <c r="AG38">
        <v>2555</v>
      </c>
      <c r="AH38">
        <v>5263</v>
      </c>
      <c r="AI38">
        <v>12817</v>
      </c>
      <c r="AJ38" t="s">
        <v>105</v>
      </c>
      <c r="AK38" t="s">
        <v>105</v>
      </c>
      <c r="AL38" t="s">
        <v>105</v>
      </c>
      <c r="AM38" t="s">
        <v>105</v>
      </c>
      <c r="AN38" t="s">
        <v>105</v>
      </c>
      <c r="AO38" t="s">
        <v>105</v>
      </c>
      <c r="AP38" t="s">
        <v>105</v>
      </c>
      <c r="AQ38">
        <v>10150</v>
      </c>
      <c r="AR38">
        <v>1921</v>
      </c>
      <c r="AS38">
        <v>6</v>
      </c>
      <c r="AT38">
        <v>343</v>
      </c>
      <c r="AU38">
        <v>6388</v>
      </c>
      <c r="AV38">
        <v>0</v>
      </c>
      <c r="AW38" t="s">
        <v>110</v>
      </c>
      <c r="AX38">
        <v>218</v>
      </c>
      <c r="AY38">
        <v>3833</v>
      </c>
      <c r="AZ38">
        <v>0</v>
      </c>
      <c r="BA38" t="s">
        <v>112</v>
      </c>
      <c r="BB38">
        <v>150</v>
      </c>
      <c r="BC38">
        <v>1270</v>
      </c>
      <c r="BD38">
        <v>0</v>
      </c>
      <c r="BE38" t="s">
        <v>236</v>
      </c>
      <c r="BF38">
        <v>30</v>
      </c>
      <c r="BG38">
        <v>2153</v>
      </c>
      <c r="BH38">
        <v>0</v>
      </c>
      <c r="BI38" t="s">
        <v>165</v>
      </c>
      <c r="BJ38">
        <v>18</v>
      </c>
      <c r="BK38">
        <v>5031</v>
      </c>
      <c r="BL38">
        <v>1833</v>
      </c>
      <c r="BM38">
        <v>3</v>
      </c>
      <c r="BN38">
        <v>177</v>
      </c>
      <c r="BO38">
        <v>16413</v>
      </c>
      <c r="BP38">
        <v>4745</v>
      </c>
      <c r="BQ38" t="s">
        <v>222</v>
      </c>
      <c r="BR38">
        <v>645</v>
      </c>
      <c r="BS38" t="s">
        <v>105</v>
      </c>
      <c r="BT38" t="s">
        <v>105</v>
      </c>
      <c r="BU38" t="s">
        <v>105</v>
      </c>
      <c r="BV38" t="s">
        <v>105</v>
      </c>
      <c r="BW38" t="s">
        <v>105</v>
      </c>
      <c r="BX38" t="s">
        <v>105</v>
      </c>
      <c r="BY38" t="s">
        <v>105</v>
      </c>
      <c r="BZ38" t="s">
        <v>115</v>
      </c>
      <c r="CA38" t="s">
        <v>115</v>
      </c>
      <c r="CB38" t="s">
        <v>115</v>
      </c>
      <c r="CC38" t="s">
        <v>115</v>
      </c>
      <c r="CD38" t="s">
        <v>115</v>
      </c>
      <c r="CE38" t="s">
        <v>115</v>
      </c>
      <c r="CF38" t="s">
        <v>115</v>
      </c>
      <c r="CG38">
        <v>3</v>
      </c>
      <c r="CH38" t="s">
        <v>105</v>
      </c>
      <c r="CI38" t="s">
        <v>105</v>
      </c>
      <c r="CJ38">
        <v>5</v>
      </c>
      <c r="CK38" t="s">
        <v>105</v>
      </c>
      <c r="CL38" t="s">
        <v>105</v>
      </c>
      <c r="CM38">
        <v>5</v>
      </c>
      <c r="CN38" t="s">
        <v>105</v>
      </c>
      <c r="CO38" t="s">
        <v>105</v>
      </c>
      <c r="CP38" s="1">
        <v>0</v>
      </c>
      <c r="CQ38">
        <v>4</v>
      </c>
      <c r="CR38" t="s">
        <v>105</v>
      </c>
      <c r="CS38" t="s">
        <v>117</v>
      </c>
      <c r="CT38" t="s">
        <v>117</v>
      </c>
      <c r="CU38" t="s">
        <v>117</v>
      </c>
      <c r="CV38" t="s">
        <v>117</v>
      </c>
      <c r="CW38" t="s">
        <v>117</v>
      </c>
      <c r="CX38" t="s">
        <v>117</v>
      </c>
      <c r="CY38" t="s">
        <v>117</v>
      </c>
    </row>
    <row r="39" spans="1:103" x14ac:dyDescent="0.2">
      <c r="A39">
        <v>38</v>
      </c>
      <c r="B39">
        <v>2019</v>
      </c>
      <c r="C39" t="s">
        <v>103</v>
      </c>
      <c r="D39">
        <v>18.2</v>
      </c>
      <c r="E39" t="s">
        <v>139</v>
      </c>
      <c r="F39">
        <v>3000</v>
      </c>
      <c r="G39">
        <v>4</v>
      </c>
      <c r="H39">
        <v>3</v>
      </c>
      <c r="I39" t="s">
        <v>122</v>
      </c>
      <c r="J39">
        <v>3</v>
      </c>
      <c r="K39">
        <v>1</v>
      </c>
      <c r="L39" t="s">
        <v>105</v>
      </c>
      <c r="M39">
        <v>6</v>
      </c>
      <c r="N39">
        <v>1</v>
      </c>
      <c r="O39" t="s">
        <v>105</v>
      </c>
      <c r="P39">
        <v>7</v>
      </c>
      <c r="Q39" t="s">
        <v>105</v>
      </c>
      <c r="R39">
        <v>30</v>
      </c>
      <c r="S39">
        <v>3573</v>
      </c>
      <c r="T39">
        <v>9</v>
      </c>
      <c r="U39" t="s">
        <v>105</v>
      </c>
      <c r="V39">
        <v>5</v>
      </c>
      <c r="W39">
        <v>5</v>
      </c>
      <c r="X39">
        <v>5</v>
      </c>
      <c r="Y39">
        <v>4</v>
      </c>
      <c r="Z39">
        <v>4</v>
      </c>
      <c r="AA39">
        <v>4</v>
      </c>
      <c r="AB39" t="s">
        <v>107</v>
      </c>
      <c r="AC39">
        <v>7250</v>
      </c>
      <c r="AD39">
        <v>180</v>
      </c>
      <c r="AE39">
        <v>5912</v>
      </c>
      <c r="AF39">
        <v>145</v>
      </c>
      <c r="AG39">
        <v>46</v>
      </c>
      <c r="AH39">
        <v>7616</v>
      </c>
      <c r="AI39">
        <v>7034</v>
      </c>
      <c r="AJ39" t="s">
        <v>105</v>
      </c>
      <c r="AK39" t="s">
        <v>105</v>
      </c>
      <c r="AL39" t="s">
        <v>105</v>
      </c>
      <c r="AM39" t="s">
        <v>105</v>
      </c>
      <c r="AN39" t="s">
        <v>105</v>
      </c>
      <c r="AO39" t="s">
        <v>105</v>
      </c>
      <c r="AP39" t="s">
        <v>105</v>
      </c>
      <c r="AQ39">
        <v>7215</v>
      </c>
      <c r="AR39">
        <v>0</v>
      </c>
      <c r="AS39" t="s">
        <v>221</v>
      </c>
      <c r="AT39">
        <v>160</v>
      </c>
      <c r="AU39">
        <v>7164</v>
      </c>
      <c r="AV39">
        <v>0</v>
      </c>
      <c r="AW39" t="s">
        <v>114</v>
      </c>
      <c r="AX39">
        <v>149</v>
      </c>
      <c r="AY39">
        <v>7635</v>
      </c>
      <c r="AZ39">
        <v>1940</v>
      </c>
      <c r="BA39" t="s">
        <v>178</v>
      </c>
      <c r="BB39">
        <v>169</v>
      </c>
      <c r="BC39">
        <v>10459</v>
      </c>
      <c r="BD39">
        <v>4427</v>
      </c>
      <c r="BE39" t="s">
        <v>131</v>
      </c>
      <c r="BF39">
        <v>185</v>
      </c>
      <c r="BG39">
        <v>5619</v>
      </c>
      <c r="BH39">
        <v>1701</v>
      </c>
      <c r="BI39" t="s">
        <v>202</v>
      </c>
      <c r="BJ39">
        <v>94</v>
      </c>
      <c r="BK39">
        <v>10001</v>
      </c>
      <c r="BL39">
        <v>2281</v>
      </c>
      <c r="BM39" t="s">
        <v>237</v>
      </c>
      <c r="BN39">
        <v>204</v>
      </c>
      <c r="BO39">
        <v>7503</v>
      </c>
      <c r="BP39">
        <v>0</v>
      </c>
      <c r="BQ39" t="s">
        <v>191</v>
      </c>
      <c r="BR39">
        <v>153</v>
      </c>
      <c r="BS39" t="s">
        <v>105</v>
      </c>
      <c r="BT39" t="s">
        <v>105</v>
      </c>
      <c r="BU39" t="s">
        <v>105</v>
      </c>
      <c r="BV39" t="s">
        <v>105</v>
      </c>
      <c r="BW39" t="s">
        <v>105</v>
      </c>
      <c r="BX39" t="s">
        <v>105</v>
      </c>
      <c r="BY39" t="s">
        <v>105</v>
      </c>
      <c r="BZ39" t="s">
        <v>168</v>
      </c>
      <c r="CA39" t="s">
        <v>168</v>
      </c>
      <c r="CB39" t="s">
        <v>168</v>
      </c>
      <c r="CC39" t="s">
        <v>238</v>
      </c>
      <c r="CD39" t="s">
        <v>168</v>
      </c>
      <c r="CE39" t="s">
        <v>168</v>
      </c>
      <c r="CF39" t="s">
        <v>168</v>
      </c>
      <c r="CG39">
        <v>1</v>
      </c>
      <c r="CH39">
        <v>1</v>
      </c>
      <c r="CI39" t="s">
        <v>105</v>
      </c>
      <c r="CJ39">
        <v>6</v>
      </c>
      <c r="CK39" t="s">
        <v>105</v>
      </c>
      <c r="CL39">
        <v>40</v>
      </c>
      <c r="CM39">
        <v>7</v>
      </c>
      <c r="CN39" t="s">
        <v>105</v>
      </c>
      <c r="CO39">
        <v>30</v>
      </c>
      <c r="CP39" s="1">
        <v>2133</v>
      </c>
      <c r="CQ39">
        <v>7</v>
      </c>
      <c r="CR39" t="s">
        <v>105</v>
      </c>
      <c r="CS39" t="s">
        <v>117</v>
      </c>
      <c r="CT39" t="s">
        <v>117</v>
      </c>
      <c r="CU39" t="s">
        <v>117</v>
      </c>
      <c r="CV39" t="s">
        <v>117</v>
      </c>
      <c r="CW39" t="s">
        <v>117</v>
      </c>
      <c r="CX39" t="s">
        <v>117</v>
      </c>
      <c r="CY39" t="s">
        <v>117</v>
      </c>
    </row>
    <row r="40" spans="1:103" x14ac:dyDescent="0.2">
      <c r="A40">
        <v>39</v>
      </c>
      <c r="B40">
        <v>2019</v>
      </c>
      <c r="C40" t="s">
        <v>148</v>
      </c>
      <c r="D40">
        <v>20.2</v>
      </c>
      <c r="E40" t="s">
        <v>139</v>
      </c>
      <c r="F40">
        <v>6000</v>
      </c>
      <c r="G40">
        <v>7</v>
      </c>
      <c r="H40">
        <v>5</v>
      </c>
      <c r="I40">
        <v>6</v>
      </c>
      <c r="J40">
        <v>3</v>
      </c>
      <c r="K40">
        <v>3</v>
      </c>
      <c r="L40" t="s">
        <v>105</v>
      </c>
      <c r="M40">
        <v>7</v>
      </c>
      <c r="N40">
        <v>1</v>
      </c>
      <c r="O40" t="s">
        <v>105</v>
      </c>
      <c r="P40">
        <v>7</v>
      </c>
      <c r="Q40">
        <v>1</v>
      </c>
      <c r="R40" t="s">
        <v>105</v>
      </c>
      <c r="S40">
        <v>7386</v>
      </c>
      <c r="T40">
        <v>6</v>
      </c>
      <c r="U40" t="s">
        <v>105</v>
      </c>
      <c r="V40">
        <v>7</v>
      </c>
      <c r="W40">
        <v>6</v>
      </c>
      <c r="X40" t="s">
        <v>149</v>
      </c>
      <c r="Y40">
        <v>6</v>
      </c>
      <c r="Z40">
        <v>5</v>
      </c>
      <c r="AA40" t="s">
        <v>119</v>
      </c>
      <c r="AB40" t="s">
        <v>107</v>
      </c>
      <c r="AC40">
        <v>10836</v>
      </c>
      <c r="AD40">
        <v>12056</v>
      </c>
      <c r="AE40">
        <v>4315</v>
      </c>
      <c r="AF40">
        <v>2439</v>
      </c>
      <c r="AG40">
        <v>5498</v>
      </c>
      <c r="AH40">
        <v>11991</v>
      </c>
      <c r="AI40">
        <v>6702</v>
      </c>
      <c r="AJ40" t="s">
        <v>105</v>
      </c>
      <c r="AK40" t="s">
        <v>105</v>
      </c>
      <c r="AL40" t="s">
        <v>105</v>
      </c>
      <c r="AM40" t="s">
        <v>105</v>
      </c>
      <c r="AN40" t="s">
        <v>105</v>
      </c>
      <c r="AO40" t="s">
        <v>105</v>
      </c>
      <c r="AP40" t="s">
        <v>105</v>
      </c>
      <c r="AQ40">
        <v>9974</v>
      </c>
      <c r="AR40">
        <v>0</v>
      </c>
      <c r="AS40" t="s">
        <v>239</v>
      </c>
      <c r="AT40">
        <v>199</v>
      </c>
      <c r="AU40">
        <v>10973</v>
      </c>
      <c r="AV40">
        <v>4546</v>
      </c>
      <c r="AW40" t="s">
        <v>240</v>
      </c>
      <c r="AX40">
        <v>254</v>
      </c>
      <c r="AY40">
        <v>3915</v>
      </c>
      <c r="AZ40">
        <v>0</v>
      </c>
      <c r="BA40" t="s">
        <v>140</v>
      </c>
      <c r="BB40">
        <v>85</v>
      </c>
      <c r="BC40">
        <v>2789</v>
      </c>
      <c r="BD40">
        <v>0</v>
      </c>
      <c r="BE40" t="s">
        <v>113</v>
      </c>
      <c r="BF40">
        <v>16</v>
      </c>
      <c r="BG40">
        <v>4135</v>
      </c>
      <c r="BH40">
        <v>0</v>
      </c>
      <c r="BI40" t="s">
        <v>160</v>
      </c>
      <c r="BJ40">
        <v>73</v>
      </c>
      <c r="BK40">
        <v>10870</v>
      </c>
      <c r="BL40">
        <v>2196</v>
      </c>
      <c r="BM40" t="s">
        <v>108</v>
      </c>
      <c r="BN40">
        <v>254</v>
      </c>
      <c r="BO40">
        <v>6291</v>
      </c>
      <c r="BP40">
        <v>0</v>
      </c>
      <c r="BQ40" t="s">
        <v>202</v>
      </c>
      <c r="BR40">
        <v>150</v>
      </c>
      <c r="BS40" t="s">
        <v>105</v>
      </c>
      <c r="BT40" t="s">
        <v>105</v>
      </c>
      <c r="BU40" t="s">
        <v>105</v>
      </c>
      <c r="BV40" t="s">
        <v>105</v>
      </c>
      <c r="BW40" t="s">
        <v>105</v>
      </c>
      <c r="BX40" t="s">
        <v>105</v>
      </c>
      <c r="BY40" t="s">
        <v>105</v>
      </c>
      <c r="BZ40" t="s">
        <v>137</v>
      </c>
      <c r="CA40" t="s">
        <v>241</v>
      </c>
      <c r="CB40" t="s">
        <v>137</v>
      </c>
      <c r="CC40" t="s">
        <v>137</v>
      </c>
      <c r="CD40" t="s">
        <v>137</v>
      </c>
      <c r="CE40" t="s">
        <v>241</v>
      </c>
      <c r="CF40" t="s">
        <v>137</v>
      </c>
      <c r="CG40">
        <v>2</v>
      </c>
      <c r="CH40">
        <v>2</v>
      </c>
      <c r="CI40" t="s">
        <v>105</v>
      </c>
      <c r="CJ40">
        <v>7</v>
      </c>
      <c r="CK40">
        <v>0</v>
      </c>
      <c r="CL40">
        <v>30</v>
      </c>
      <c r="CM40">
        <v>7</v>
      </c>
      <c r="CN40">
        <v>1</v>
      </c>
      <c r="CO40">
        <v>30</v>
      </c>
      <c r="CP40" s="1">
        <v>4839</v>
      </c>
      <c r="CQ40">
        <v>7</v>
      </c>
      <c r="CR40" t="s">
        <v>105</v>
      </c>
      <c r="CS40" t="s">
        <v>117</v>
      </c>
      <c r="CT40" t="s">
        <v>117</v>
      </c>
      <c r="CU40" t="s">
        <v>117</v>
      </c>
      <c r="CV40" t="s">
        <v>117</v>
      </c>
      <c r="CW40" t="s">
        <v>117</v>
      </c>
      <c r="CX40" t="s">
        <v>117</v>
      </c>
      <c r="CY40" t="s">
        <v>117</v>
      </c>
    </row>
    <row r="41" spans="1:103" x14ac:dyDescent="0.2">
      <c r="A41">
        <v>40</v>
      </c>
      <c r="B41">
        <v>2019</v>
      </c>
      <c r="C41" t="s">
        <v>103</v>
      </c>
      <c r="D41">
        <v>18.100000000000001</v>
      </c>
      <c r="E41" t="s">
        <v>104</v>
      </c>
      <c r="F41">
        <v>7000</v>
      </c>
      <c r="G41">
        <v>4</v>
      </c>
      <c r="H41">
        <v>4</v>
      </c>
      <c r="I41">
        <v>4</v>
      </c>
      <c r="J41">
        <v>1</v>
      </c>
      <c r="K41">
        <v>0</v>
      </c>
      <c r="L41">
        <v>40</v>
      </c>
      <c r="M41">
        <v>6</v>
      </c>
      <c r="N41" t="s">
        <v>105</v>
      </c>
      <c r="O41">
        <v>30</v>
      </c>
      <c r="P41">
        <v>2</v>
      </c>
      <c r="Q41" t="s">
        <v>105</v>
      </c>
      <c r="R41">
        <v>30</v>
      </c>
      <c r="S41">
        <v>1238</v>
      </c>
      <c r="T41">
        <v>8</v>
      </c>
      <c r="U41" t="s">
        <v>105</v>
      </c>
      <c r="V41">
        <v>6</v>
      </c>
      <c r="W41">
        <v>6</v>
      </c>
      <c r="X41">
        <v>6</v>
      </c>
      <c r="Y41">
        <v>5</v>
      </c>
      <c r="Z41">
        <v>4</v>
      </c>
      <c r="AA41" t="s">
        <v>120</v>
      </c>
      <c r="AB41" t="s">
        <v>107</v>
      </c>
      <c r="AC41">
        <v>16545</v>
      </c>
      <c r="AD41">
        <v>8072</v>
      </c>
      <c r="AE41">
        <v>25732</v>
      </c>
      <c r="AF41">
        <v>27131</v>
      </c>
      <c r="AG41">
        <v>25507</v>
      </c>
      <c r="AH41">
        <v>8564</v>
      </c>
      <c r="AI41">
        <v>20402</v>
      </c>
      <c r="AJ41" t="s">
        <v>242</v>
      </c>
      <c r="AK41" t="s">
        <v>242</v>
      </c>
      <c r="AL41" t="s">
        <v>243</v>
      </c>
      <c r="AM41" t="s">
        <v>105</v>
      </c>
      <c r="AN41" t="s">
        <v>244</v>
      </c>
      <c r="AO41" t="s">
        <v>242</v>
      </c>
      <c r="AP41" t="s">
        <v>242</v>
      </c>
      <c r="AQ41">
        <v>13960</v>
      </c>
      <c r="AR41">
        <v>7709</v>
      </c>
      <c r="AS41">
        <v>9</v>
      </c>
      <c r="AT41">
        <v>433</v>
      </c>
      <c r="AU41">
        <v>4667</v>
      </c>
      <c r="AV41">
        <v>0</v>
      </c>
      <c r="AW41">
        <v>3</v>
      </c>
      <c r="AX41">
        <v>64</v>
      </c>
      <c r="AY41">
        <v>17426</v>
      </c>
      <c r="AZ41">
        <v>5008</v>
      </c>
      <c r="BA41" t="s">
        <v>245</v>
      </c>
      <c r="BB41">
        <v>278</v>
      </c>
      <c r="BC41">
        <v>29370</v>
      </c>
      <c r="BD41">
        <v>5633</v>
      </c>
      <c r="BE41">
        <v>19</v>
      </c>
      <c r="BF41">
        <v>616</v>
      </c>
      <c r="BG41">
        <v>12706</v>
      </c>
      <c r="BH41">
        <v>3879</v>
      </c>
      <c r="BI41" t="s">
        <v>121</v>
      </c>
      <c r="BJ41">
        <v>197</v>
      </c>
      <c r="BK41">
        <v>1652</v>
      </c>
      <c r="BL41">
        <v>0</v>
      </c>
      <c r="BM41">
        <v>1</v>
      </c>
      <c r="BN41">
        <v>25</v>
      </c>
      <c r="BO41">
        <v>8908</v>
      </c>
      <c r="BP41">
        <v>1211</v>
      </c>
      <c r="BQ41" t="s">
        <v>178</v>
      </c>
      <c r="BR41">
        <v>160</v>
      </c>
      <c r="BS41" t="s">
        <v>105</v>
      </c>
      <c r="BT41" t="s">
        <v>105</v>
      </c>
      <c r="BU41" t="s">
        <v>105</v>
      </c>
      <c r="BV41" t="s">
        <v>105</v>
      </c>
      <c r="BW41" t="s">
        <v>105</v>
      </c>
      <c r="BX41" t="s">
        <v>246</v>
      </c>
      <c r="BY41" t="s">
        <v>247</v>
      </c>
      <c r="BZ41" t="s">
        <v>248</v>
      </c>
      <c r="CA41" t="s">
        <v>248</v>
      </c>
      <c r="CB41" t="s">
        <v>248</v>
      </c>
      <c r="CC41" t="s">
        <v>249</v>
      </c>
      <c r="CD41" t="s">
        <v>249</v>
      </c>
      <c r="CE41" t="s">
        <v>248</v>
      </c>
      <c r="CF41" t="s">
        <v>248</v>
      </c>
      <c r="CG41">
        <v>2</v>
      </c>
      <c r="CH41">
        <v>0</v>
      </c>
      <c r="CI41">
        <v>45</v>
      </c>
      <c r="CJ41">
        <v>3</v>
      </c>
      <c r="CK41">
        <v>0</v>
      </c>
      <c r="CL41">
        <v>15</v>
      </c>
      <c r="CM41">
        <v>6</v>
      </c>
      <c r="CN41">
        <v>2</v>
      </c>
      <c r="CO41" t="s">
        <v>105</v>
      </c>
      <c r="CP41" s="1">
        <v>3276</v>
      </c>
      <c r="CQ41">
        <v>2</v>
      </c>
      <c r="CR41">
        <v>30</v>
      </c>
      <c r="CS41" t="s">
        <v>117</v>
      </c>
      <c r="CT41" t="s">
        <v>117</v>
      </c>
      <c r="CU41" t="s">
        <v>117</v>
      </c>
      <c r="CV41" t="s">
        <v>117</v>
      </c>
      <c r="CW41" t="s">
        <v>117</v>
      </c>
      <c r="CX41" t="s">
        <v>138</v>
      </c>
      <c r="CY41" t="s">
        <v>138</v>
      </c>
    </row>
    <row r="42" spans="1:103" x14ac:dyDescent="0.2">
      <c r="A42">
        <v>41</v>
      </c>
      <c r="B42">
        <v>2019</v>
      </c>
      <c r="C42" t="s">
        <v>103</v>
      </c>
      <c r="D42">
        <v>22</v>
      </c>
      <c r="E42" t="s">
        <v>139</v>
      </c>
      <c r="F42">
        <v>5000</v>
      </c>
      <c r="G42">
        <v>3</v>
      </c>
      <c r="H42">
        <v>2</v>
      </c>
      <c r="I42" t="s">
        <v>106</v>
      </c>
      <c r="J42">
        <v>1</v>
      </c>
      <c r="K42" t="s">
        <v>105</v>
      </c>
      <c r="L42" t="s">
        <v>105</v>
      </c>
      <c r="M42">
        <v>5</v>
      </c>
      <c r="N42" t="s">
        <v>105</v>
      </c>
      <c r="O42" t="s">
        <v>105</v>
      </c>
      <c r="P42">
        <v>3</v>
      </c>
      <c r="Q42" t="s">
        <v>105</v>
      </c>
      <c r="R42" t="s">
        <v>105</v>
      </c>
      <c r="S42">
        <v>0</v>
      </c>
      <c r="T42" t="s">
        <v>105</v>
      </c>
      <c r="U42" t="s">
        <v>105</v>
      </c>
      <c r="V42">
        <v>4</v>
      </c>
      <c r="W42">
        <v>3</v>
      </c>
      <c r="X42" t="s">
        <v>122</v>
      </c>
      <c r="Y42">
        <v>3</v>
      </c>
      <c r="Z42">
        <v>3</v>
      </c>
      <c r="AA42">
        <v>3</v>
      </c>
      <c r="AB42" t="s">
        <v>107</v>
      </c>
      <c r="AC42">
        <v>4045</v>
      </c>
      <c r="AD42">
        <v>4197</v>
      </c>
      <c r="AE42">
        <v>11428</v>
      </c>
      <c r="AF42">
        <v>7260</v>
      </c>
      <c r="AG42">
        <v>4195</v>
      </c>
      <c r="AH42">
        <v>6423</v>
      </c>
      <c r="AI42">
        <v>5134</v>
      </c>
      <c r="AJ42" t="s">
        <v>105</v>
      </c>
      <c r="AK42" t="s">
        <v>105</v>
      </c>
      <c r="AL42" t="s">
        <v>105</v>
      </c>
      <c r="AM42" t="s">
        <v>105</v>
      </c>
      <c r="AN42" t="s">
        <v>105</v>
      </c>
      <c r="AO42" t="s">
        <v>105</v>
      </c>
      <c r="AP42" t="s">
        <v>105</v>
      </c>
      <c r="AQ42">
        <v>4329</v>
      </c>
      <c r="AR42">
        <v>0</v>
      </c>
      <c r="AS42" t="s">
        <v>109</v>
      </c>
      <c r="AT42">
        <v>94</v>
      </c>
      <c r="AU42">
        <v>4277</v>
      </c>
      <c r="AV42">
        <v>0</v>
      </c>
      <c r="AW42" t="s">
        <v>109</v>
      </c>
      <c r="AX42">
        <v>110</v>
      </c>
      <c r="AY42">
        <v>11185</v>
      </c>
      <c r="AZ42">
        <v>5276</v>
      </c>
      <c r="BA42" t="s">
        <v>219</v>
      </c>
      <c r="BB42">
        <v>307</v>
      </c>
      <c r="BC42">
        <v>7320</v>
      </c>
      <c r="BD42">
        <v>4442</v>
      </c>
      <c r="BE42" t="s">
        <v>119</v>
      </c>
      <c r="BF42">
        <v>189</v>
      </c>
      <c r="BG42">
        <v>4142</v>
      </c>
      <c r="BH42">
        <v>0</v>
      </c>
      <c r="BI42" t="s">
        <v>166</v>
      </c>
      <c r="BJ42">
        <v>35</v>
      </c>
      <c r="BK42">
        <v>5818</v>
      </c>
      <c r="BL42">
        <v>0</v>
      </c>
      <c r="BM42" t="s">
        <v>186</v>
      </c>
      <c r="BN42">
        <v>129</v>
      </c>
      <c r="BO42">
        <v>5133</v>
      </c>
      <c r="BP42">
        <v>0</v>
      </c>
      <c r="BQ42" t="s">
        <v>111</v>
      </c>
      <c r="BR42">
        <v>115</v>
      </c>
      <c r="BS42" t="s">
        <v>105</v>
      </c>
      <c r="BT42" t="s">
        <v>105</v>
      </c>
      <c r="BU42" t="s">
        <v>105</v>
      </c>
      <c r="BV42" t="s">
        <v>105</v>
      </c>
      <c r="BW42" t="s">
        <v>105</v>
      </c>
      <c r="BX42" t="s">
        <v>105</v>
      </c>
      <c r="BY42" t="s">
        <v>105</v>
      </c>
      <c r="BZ42" t="s">
        <v>204</v>
      </c>
      <c r="CA42" t="s">
        <v>204</v>
      </c>
      <c r="CB42" t="s">
        <v>137</v>
      </c>
      <c r="CC42" t="s">
        <v>137</v>
      </c>
      <c r="CD42" t="s">
        <v>137</v>
      </c>
      <c r="CE42" t="s">
        <v>137</v>
      </c>
      <c r="CF42" t="s">
        <v>137</v>
      </c>
      <c r="CG42">
        <v>1</v>
      </c>
      <c r="CH42" t="s">
        <v>105</v>
      </c>
      <c r="CI42" t="s">
        <v>105</v>
      </c>
      <c r="CJ42">
        <v>2</v>
      </c>
      <c r="CK42" t="s">
        <v>105</v>
      </c>
      <c r="CL42" t="s">
        <v>105</v>
      </c>
      <c r="CM42">
        <v>4</v>
      </c>
      <c r="CN42" t="s">
        <v>105</v>
      </c>
      <c r="CO42" t="s">
        <v>105</v>
      </c>
      <c r="CP42" s="1">
        <v>0</v>
      </c>
      <c r="CQ42" t="s">
        <v>105</v>
      </c>
      <c r="CR42" t="s">
        <v>105</v>
      </c>
      <c r="CS42" t="s">
        <v>117</v>
      </c>
      <c r="CT42" t="s">
        <v>117</v>
      </c>
      <c r="CU42" t="s">
        <v>117</v>
      </c>
      <c r="CV42" t="s">
        <v>117</v>
      </c>
      <c r="CW42" t="s">
        <v>117</v>
      </c>
      <c r="CX42" t="s">
        <v>117</v>
      </c>
      <c r="CY42" t="s">
        <v>117</v>
      </c>
    </row>
    <row r="43" spans="1:103" x14ac:dyDescent="0.2">
      <c r="A43">
        <v>42</v>
      </c>
      <c r="B43">
        <v>2019</v>
      </c>
      <c r="C43" t="s">
        <v>103</v>
      </c>
      <c r="D43">
        <v>20.3</v>
      </c>
      <c r="E43" t="s">
        <v>104</v>
      </c>
      <c r="F43">
        <v>12000</v>
      </c>
      <c r="G43">
        <v>7</v>
      </c>
      <c r="H43">
        <v>6</v>
      </c>
      <c r="I43" t="s">
        <v>149</v>
      </c>
      <c r="J43">
        <v>3</v>
      </c>
      <c r="K43">
        <v>2</v>
      </c>
      <c r="L43">
        <v>0</v>
      </c>
      <c r="M43">
        <v>7</v>
      </c>
      <c r="N43">
        <v>1</v>
      </c>
      <c r="O43">
        <v>0</v>
      </c>
      <c r="P43">
        <v>3</v>
      </c>
      <c r="Q43">
        <v>0</v>
      </c>
      <c r="R43">
        <v>10</v>
      </c>
      <c r="S43">
        <v>4659</v>
      </c>
      <c r="T43">
        <v>6</v>
      </c>
      <c r="U43">
        <v>0</v>
      </c>
      <c r="V43">
        <v>7</v>
      </c>
      <c r="W43">
        <v>6</v>
      </c>
      <c r="X43" t="s">
        <v>149</v>
      </c>
      <c r="Y43">
        <v>6</v>
      </c>
      <c r="Z43">
        <v>5</v>
      </c>
      <c r="AA43" t="s">
        <v>119</v>
      </c>
      <c r="AB43" t="s">
        <v>107</v>
      </c>
      <c r="AC43">
        <v>8615</v>
      </c>
      <c r="AD43">
        <v>5368</v>
      </c>
      <c r="AE43">
        <v>9535</v>
      </c>
      <c r="AF43">
        <v>11165</v>
      </c>
      <c r="AG43">
        <v>6797</v>
      </c>
      <c r="AH43">
        <v>10651</v>
      </c>
      <c r="AI43">
        <v>17300</v>
      </c>
      <c r="AJ43" t="s">
        <v>250</v>
      </c>
      <c r="AK43" t="s">
        <v>126</v>
      </c>
      <c r="AL43" t="s">
        <v>250</v>
      </c>
      <c r="AM43" t="s">
        <v>250</v>
      </c>
      <c r="AN43" t="s">
        <v>127</v>
      </c>
      <c r="AO43" t="s">
        <v>250</v>
      </c>
      <c r="AP43" t="s">
        <v>126</v>
      </c>
      <c r="AQ43">
        <v>6290</v>
      </c>
      <c r="AR43">
        <v>2739</v>
      </c>
      <c r="AS43" t="s">
        <v>130</v>
      </c>
      <c r="AT43">
        <v>127</v>
      </c>
      <c r="AU43">
        <v>4786</v>
      </c>
      <c r="AV43">
        <v>1524</v>
      </c>
      <c r="AW43" t="s">
        <v>170</v>
      </c>
      <c r="AX43">
        <v>78</v>
      </c>
      <c r="AY43">
        <v>6892</v>
      </c>
      <c r="AZ43">
        <v>3798</v>
      </c>
      <c r="BA43" t="s">
        <v>153</v>
      </c>
      <c r="BB43">
        <v>203</v>
      </c>
      <c r="BC43">
        <v>10372</v>
      </c>
      <c r="BD43">
        <v>7255</v>
      </c>
      <c r="BE43" t="s">
        <v>131</v>
      </c>
      <c r="BF43">
        <v>301</v>
      </c>
      <c r="BG43">
        <v>5937</v>
      </c>
      <c r="BH43">
        <v>3425</v>
      </c>
      <c r="BI43" t="s">
        <v>132</v>
      </c>
      <c r="BJ43">
        <v>189</v>
      </c>
      <c r="BK43">
        <v>8936</v>
      </c>
      <c r="BL43">
        <v>6093</v>
      </c>
      <c r="BM43" t="s">
        <v>128</v>
      </c>
      <c r="BN43">
        <v>245</v>
      </c>
      <c r="BO43">
        <v>14039</v>
      </c>
      <c r="BP43">
        <v>9673</v>
      </c>
      <c r="BQ43" t="s">
        <v>216</v>
      </c>
      <c r="BR43">
        <v>378</v>
      </c>
      <c r="BS43" t="s">
        <v>105</v>
      </c>
      <c r="BT43" t="s">
        <v>105</v>
      </c>
      <c r="BU43" t="s">
        <v>105</v>
      </c>
      <c r="BV43" t="s">
        <v>251</v>
      </c>
      <c r="BW43" t="s">
        <v>105</v>
      </c>
      <c r="BX43" t="s">
        <v>105</v>
      </c>
      <c r="BY43" t="s">
        <v>252</v>
      </c>
      <c r="BZ43" t="s">
        <v>137</v>
      </c>
      <c r="CA43" t="s">
        <v>137</v>
      </c>
      <c r="CB43" t="s">
        <v>137</v>
      </c>
      <c r="CC43" t="s">
        <v>137</v>
      </c>
      <c r="CD43" t="s">
        <v>137</v>
      </c>
      <c r="CE43" t="s">
        <v>137</v>
      </c>
      <c r="CF43" t="s">
        <v>137</v>
      </c>
      <c r="CG43">
        <v>3</v>
      </c>
      <c r="CH43">
        <v>2</v>
      </c>
      <c r="CI43">
        <v>0</v>
      </c>
      <c r="CJ43">
        <v>7</v>
      </c>
      <c r="CK43">
        <v>0</v>
      </c>
      <c r="CL43">
        <v>30</v>
      </c>
      <c r="CM43">
        <v>4</v>
      </c>
      <c r="CN43">
        <v>0</v>
      </c>
      <c r="CO43">
        <v>15</v>
      </c>
      <c r="CP43" s="1">
        <v>3918</v>
      </c>
      <c r="CQ43">
        <v>5</v>
      </c>
      <c r="CR43">
        <v>0</v>
      </c>
      <c r="CS43" t="s">
        <v>117</v>
      </c>
      <c r="CT43" t="s">
        <v>117</v>
      </c>
      <c r="CU43" t="s">
        <v>117</v>
      </c>
      <c r="CV43" t="s">
        <v>138</v>
      </c>
      <c r="CW43" t="s">
        <v>117</v>
      </c>
      <c r="CX43" t="s">
        <v>117</v>
      </c>
      <c r="CY43" t="s">
        <v>138</v>
      </c>
    </row>
    <row r="44" spans="1:103" x14ac:dyDescent="0.2">
      <c r="A44">
        <v>43</v>
      </c>
      <c r="B44">
        <v>2019</v>
      </c>
      <c r="C44" t="s">
        <v>148</v>
      </c>
      <c r="D44">
        <v>20.399999999999999</v>
      </c>
      <c r="E44" t="s">
        <v>139</v>
      </c>
      <c r="F44">
        <v>10000</v>
      </c>
      <c r="G44">
        <v>6</v>
      </c>
      <c r="H44">
        <v>7</v>
      </c>
      <c r="I44" t="s">
        <v>149</v>
      </c>
      <c r="J44">
        <v>3</v>
      </c>
      <c r="K44">
        <v>2</v>
      </c>
      <c r="L44">
        <v>30</v>
      </c>
      <c r="M44">
        <v>3</v>
      </c>
      <c r="N44">
        <v>0</v>
      </c>
      <c r="O44">
        <v>30</v>
      </c>
      <c r="P44">
        <v>7</v>
      </c>
      <c r="Q44">
        <v>0</v>
      </c>
      <c r="R44">
        <v>45</v>
      </c>
      <c r="S44">
        <v>4999.5</v>
      </c>
      <c r="T44">
        <v>10</v>
      </c>
      <c r="U44" t="s">
        <v>105</v>
      </c>
      <c r="V44">
        <v>7</v>
      </c>
      <c r="W44">
        <v>7</v>
      </c>
      <c r="X44">
        <v>7</v>
      </c>
      <c r="Y44">
        <v>6</v>
      </c>
      <c r="Z44">
        <v>3</v>
      </c>
      <c r="AA44" t="s">
        <v>120</v>
      </c>
      <c r="AB44" t="s">
        <v>107</v>
      </c>
      <c r="AC44">
        <v>16972</v>
      </c>
      <c r="AD44">
        <v>17711</v>
      </c>
      <c r="AE44">
        <v>9520</v>
      </c>
      <c r="AF44">
        <v>7917</v>
      </c>
      <c r="AG44">
        <v>9657</v>
      </c>
      <c r="AH44">
        <v>13929</v>
      </c>
      <c r="AI44">
        <v>24539</v>
      </c>
      <c r="AJ44" t="s">
        <v>105</v>
      </c>
      <c r="AK44" t="s">
        <v>105</v>
      </c>
      <c r="AL44" t="s">
        <v>105</v>
      </c>
      <c r="AM44" t="s">
        <v>105</v>
      </c>
      <c r="AN44" t="s">
        <v>105</v>
      </c>
      <c r="AO44" t="s">
        <v>105</v>
      </c>
      <c r="AP44" t="s">
        <v>105</v>
      </c>
      <c r="AQ44">
        <v>15240</v>
      </c>
      <c r="AR44">
        <v>8106</v>
      </c>
      <c r="AS44" t="s">
        <v>158</v>
      </c>
      <c r="AT44">
        <v>713</v>
      </c>
      <c r="AU44">
        <v>18987</v>
      </c>
      <c r="AV44">
        <v>11571</v>
      </c>
      <c r="AW44" t="s">
        <v>253</v>
      </c>
      <c r="AX44">
        <v>694</v>
      </c>
      <c r="AY44">
        <v>10376</v>
      </c>
      <c r="AZ44">
        <v>4409</v>
      </c>
      <c r="BA44" t="s">
        <v>131</v>
      </c>
      <c r="BB44">
        <v>289</v>
      </c>
      <c r="BC44">
        <v>8727</v>
      </c>
      <c r="BD44">
        <v>2352</v>
      </c>
      <c r="BE44" t="s">
        <v>239</v>
      </c>
      <c r="BF44">
        <v>98</v>
      </c>
      <c r="BG44">
        <v>6281</v>
      </c>
      <c r="BH44">
        <v>1176</v>
      </c>
      <c r="BI44" t="s">
        <v>185</v>
      </c>
      <c r="BJ44">
        <v>69</v>
      </c>
      <c r="BK44">
        <v>11305</v>
      </c>
      <c r="BL44">
        <v>5210</v>
      </c>
      <c r="BM44" t="s">
        <v>219</v>
      </c>
      <c r="BN44">
        <v>464</v>
      </c>
      <c r="BO44">
        <v>22674</v>
      </c>
      <c r="BP44">
        <v>11706</v>
      </c>
      <c r="BQ44" t="s">
        <v>254</v>
      </c>
      <c r="BR44">
        <v>741</v>
      </c>
      <c r="BS44" t="s">
        <v>105</v>
      </c>
      <c r="BT44" t="s">
        <v>105</v>
      </c>
      <c r="BU44" t="s">
        <v>105</v>
      </c>
      <c r="BV44" t="s">
        <v>105</v>
      </c>
      <c r="BW44" t="s">
        <v>105</v>
      </c>
      <c r="BX44" t="s">
        <v>105</v>
      </c>
      <c r="BY44" t="s">
        <v>105</v>
      </c>
      <c r="BZ44" t="s">
        <v>168</v>
      </c>
      <c r="CA44" t="s">
        <v>168</v>
      </c>
      <c r="CB44" t="s">
        <v>168</v>
      </c>
      <c r="CC44" t="s">
        <v>168</v>
      </c>
      <c r="CD44" t="s">
        <v>168</v>
      </c>
      <c r="CE44" t="s">
        <v>168</v>
      </c>
      <c r="CF44" t="s">
        <v>168</v>
      </c>
      <c r="CG44">
        <v>5</v>
      </c>
      <c r="CH44">
        <v>2</v>
      </c>
      <c r="CI44" t="s">
        <v>105</v>
      </c>
      <c r="CJ44">
        <v>3</v>
      </c>
      <c r="CK44" t="s">
        <v>105</v>
      </c>
      <c r="CL44">
        <v>45</v>
      </c>
      <c r="CM44">
        <v>4</v>
      </c>
      <c r="CN44" t="s">
        <v>105</v>
      </c>
      <c r="CO44">
        <v>30</v>
      </c>
      <c r="CP44" s="1">
        <v>5736</v>
      </c>
      <c r="CQ44">
        <v>10</v>
      </c>
      <c r="CR44" t="s">
        <v>105</v>
      </c>
      <c r="CS44" t="s">
        <v>117</v>
      </c>
      <c r="CT44" t="s">
        <v>117</v>
      </c>
      <c r="CU44" t="s">
        <v>117</v>
      </c>
      <c r="CV44" t="s">
        <v>117</v>
      </c>
      <c r="CW44" t="s">
        <v>117</v>
      </c>
      <c r="CX44" t="s">
        <v>117</v>
      </c>
      <c r="CY44" t="s">
        <v>117</v>
      </c>
    </row>
    <row r="45" spans="1:103" x14ac:dyDescent="0.2">
      <c r="A45">
        <v>44</v>
      </c>
      <c r="B45">
        <v>2019</v>
      </c>
      <c r="C45" t="s">
        <v>103</v>
      </c>
      <c r="D45">
        <v>19.399999999999999</v>
      </c>
      <c r="E45" t="s">
        <v>139</v>
      </c>
      <c r="F45">
        <v>7000</v>
      </c>
      <c r="G45">
        <v>2</v>
      </c>
      <c r="H45">
        <v>2</v>
      </c>
      <c r="I45">
        <v>2</v>
      </c>
      <c r="J45">
        <v>1</v>
      </c>
      <c r="K45">
        <v>1</v>
      </c>
      <c r="L45">
        <v>30</v>
      </c>
      <c r="M45">
        <v>6</v>
      </c>
      <c r="N45" t="s">
        <v>105</v>
      </c>
      <c r="O45">
        <v>35</v>
      </c>
      <c r="P45">
        <v>7</v>
      </c>
      <c r="Q45" t="s">
        <v>105</v>
      </c>
      <c r="R45">
        <v>30</v>
      </c>
      <c r="S45">
        <v>2253</v>
      </c>
      <c r="T45">
        <v>8</v>
      </c>
      <c r="U45" t="s">
        <v>105</v>
      </c>
      <c r="V45">
        <v>5</v>
      </c>
      <c r="W45">
        <v>6</v>
      </c>
      <c r="X45" t="s">
        <v>119</v>
      </c>
      <c r="Y45">
        <v>4</v>
      </c>
      <c r="Z45">
        <v>3</v>
      </c>
      <c r="AA45" t="s">
        <v>122</v>
      </c>
      <c r="AB45" t="s">
        <v>107</v>
      </c>
      <c r="AC45">
        <v>9130</v>
      </c>
      <c r="AD45">
        <v>11971</v>
      </c>
      <c r="AE45">
        <v>4994</v>
      </c>
      <c r="AF45">
        <v>7825</v>
      </c>
      <c r="AG45">
        <v>7625</v>
      </c>
      <c r="AH45">
        <v>9009</v>
      </c>
      <c r="AI45">
        <v>9224</v>
      </c>
      <c r="AJ45" t="s">
        <v>255</v>
      </c>
      <c r="AK45" t="s">
        <v>105</v>
      </c>
      <c r="AL45" t="s">
        <v>105</v>
      </c>
      <c r="AM45" t="s">
        <v>105</v>
      </c>
      <c r="AN45" t="s">
        <v>105</v>
      </c>
      <c r="AO45" t="s">
        <v>105</v>
      </c>
      <c r="AP45" t="s">
        <v>105</v>
      </c>
      <c r="AQ45">
        <v>9612</v>
      </c>
      <c r="AR45">
        <v>1622</v>
      </c>
      <c r="AS45" t="s">
        <v>128</v>
      </c>
      <c r="AT45">
        <v>210</v>
      </c>
      <c r="AU45">
        <v>11649</v>
      </c>
      <c r="AV45">
        <v>1562</v>
      </c>
      <c r="AW45" t="s">
        <v>256</v>
      </c>
      <c r="AX45">
        <v>271</v>
      </c>
      <c r="AY45">
        <v>5085</v>
      </c>
      <c r="AZ45">
        <v>0</v>
      </c>
      <c r="BA45">
        <v>4</v>
      </c>
      <c r="BB45">
        <v>78</v>
      </c>
      <c r="BC45">
        <v>5468</v>
      </c>
      <c r="BD45">
        <v>1310</v>
      </c>
      <c r="BE45" t="s">
        <v>257</v>
      </c>
      <c r="BF45">
        <v>101</v>
      </c>
      <c r="BG45">
        <v>3739</v>
      </c>
      <c r="BH45">
        <v>1105</v>
      </c>
      <c r="BI45" t="s">
        <v>145</v>
      </c>
      <c r="BJ45">
        <v>73</v>
      </c>
      <c r="BK45">
        <v>0</v>
      </c>
      <c r="BL45">
        <v>0</v>
      </c>
      <c r="BM45">
        <v>0</v>
      </c>
      <c r="BN45">
        <v>0</v>
      </c>
      <c r="BO45">
        <v>6785</v>
      </c>
      <c r="BP45">
        <v>1289</v>
      </c>
      <c r="BQ45" t="s">
        <v>221</v>
      </c>
      <c r="BR45">
        <v>181</v>
      </c>
      <c r="BS45" t="s">
        <v>105</v>
      </c>
      <c r="BT45" t="s">
        <v>105</v>
      </c>
      <c r="BU45" t="s">
        <v>105</v>
      </c>
      <c r="BV45" t="s">
        <v>258</v>
      </c>
      <c r="BW45" t="s">
        <v>259</v>
      </c>
      <c r="BX45" t="s">
        <v>260</v>
      </c>
      <c r="BY45" t="s">
        <v>258</v>
      </c>
      <c r="BZ45" t="s">
        <v>261</v>
      </c>
      <c r="CA45" t="s">
        <v>261</v>
      </c>
      <c r="CB45" t="s">
        <v>262</v>
      </c>
      <c r="CC45" t="s">
        <v>262</v>
      </c>
      <c r="CD45" t="s">
        <v>262</v>
      </c>
      <c r="CE45" t="s">
        <v>105</v>
      </c>
      <c r="CF45" t="s">
        <v>261</v>
      </c>
      <c r="CG45">
        <v>1</v>
      </c>
      <c r="CH45">
        <v>1</v>
      </c>
      <c r="CI45">
        <v>30</v>
      </c>
      <c r="CJ45">
        <v>5</v>
      </c>
      <c r="CK45" t="s">
        <v>105</v>
      </c>
      <c r="CL45">
        <v>30</v>
      </c>
      <c r="CM45">
        <v>6</v>
      </c>
      <c r="CN45" t="s">
        <v>105</v>
      </c>
      <c r="CO45">
        <v>30</v>
      </c>
      <c r="CP45" s="1">
        <v>1914</v>
      </c>
      <c r="CQ45">
        <v>8</v>
      </c>
      <c r="CR45" t="s">
        <v>105</v>
      </c>
      <c r="CS45" t="s">
        <v>117</v>
      </c>
      <c r="CT45" t="s">
        <v>117</v>
      </c>
      <c r="CU45" t="s">
        <v>117</v>
      </c>
      <c r="CV45" t="s">
        <v>138</v>
      </c>
      <c r="CW45" t="s">
        <v>138</v>
      </c>
      <c r="CX45" t="s">
        <v>138</v>
      </c>
      <c r="CY45" t="s">
        <v>138</v>
      </c>
    </row>
    <row r="46" spans="1:103" x14ac:dyDescent="0.2">
      <c r="A46">
        <v>45</v>
      </c>
      <c r="B46">
        <v>2019</v>
      </c>
      <c r="C46" t="s">
        <v>148</v>
      </c>
      <c r="D46">
        <v>19.3</v>
      </c>
      <c r="E46" t="s">
        <v>104</v>
      </c>
      <c r="F46" t="s">
        <v>105</v>
      </c>
      <c r="G46">
        <v>7</v>
      </c>
      <c r="H46">
        <v>5</v>
      </c>
      <c r="I46">
        <v>6</v>
      </c>
      <c r="J46">
        <v>7</v>
      </c>
      <c r="K46">
        <v>1</v>
      </c>
      <c r="L46">
        <v>0</v>
      </c>
      <c r="M46">
        <v>5</v>
      </c>
      <c r="N46">
        <v>1</v>
      </c>
      <c r="O46">
        <v>10</v>
      </c>
      <c r="P46">
        <v>4</v>
      </c>
      <c r="Q46">
        <v>0</v>
      </c>
      <c r="R46">
        <v>10</v>
      </c>
      <c r="S46">
        <v>4892</v>
      </c>
      <c r="T46">
        <v>5</v>
      </c>
      <c r="U46" t="s">
        <v>105</v>
      </c>
      <c r="V46">
        <v>5</v>
      </c>
      <c r="W46">
        <v>5</v>
      </c>
      <c r="X46">
        <v>5</v>
      </c>
      <c r="Y46">
        <v>6</v>
      </c>
      <c r="Z46">
        <v>4</v>
      </c>
      <c r="AA46">
        <v>5</v>
      </c>
      <c r="AB46" t="s">
        <v>107</v>
      </c>
      <c r="AC46">
        <v>10624</v>
      </c>
      <c r="AD46">
        <v>6451</v>
      </c>
      <c r="AE46">
        <v>9984</v>
      </c>
      <c r="AF46">
        <v>1293</v>
      </c>
      <c r="AG46">
        <v>3634</v>
      </c>
      <c r="AH46">
        <v>5851</v>
      </c>
      <c r="AI46">
        <v>9066</v>
      </c>
      <c r="AJ46" t="s">
        <v>105</v>
      </c>
      <c r="AK46" t="s">
        <v>105</v>
      </c>
      <c r="AL46" t="s">
        <v>105</v>
      </c>
      <c r="AM46" t="s">
        <v>263</v>
      </c>
      <c r="AN46" t="s">
        <v>105</v>
      </c>
      <c r="AO46" t="s">
        <v>105</v>
      </c>
      <c r="AP46" t="s">
        <v>105</v>
      </c>
      <c r="AQ46">
        <v>8260</v>
      </c>
      <c r="AR46">
        <v>2034</v>
      </c>
      <c r="AS46">
        <v>8</v>
      </c>
      <c r="AT46">
        <v>169</v>
      </c>
      <c r="AU46">
        <v>6451</v>
      </c>
      <c r="AV46">
        <v>1320</v>
      </c>
      <c r="AW46" t="s">
        <v>175</v>
      </c>
      <c r="AX46">
        <v>102</v>
      </c>
      <c r="AY46">
        <v>9015</v>
      </c>
      <c r="AZ46">
        <v>2180</v>
      </c>
      <c r="BA46" t="s">
        <v>237</v>
      </c>
      <c r="BB46">
        <v>159</v>
      </c>
      <c r="BC46">
        <v>10312</v>
      </c>
      <c r="BD46">
        <v>5012</v>
      </c>
      <c r="BE46" t="s">
        <v>201</v>
      </c>
      <c r="BF46">
        <v>175</v>
      </c>
      <c r="BG46">
        <v>3412</v>
      </c>
      <c r="BH46">
        <v>403</v>
      </c>
      <c r="BI46" t="s">
        <v>160</v>
      </c>
      <c r="BJ46">
        <v>58</v>
      </c>
      <c r="BK46">
        <v>4956</v>
      </c>
      <c r="BL46">
        <v>4965</v>
      </c>
      <c r="BM46" t="s">
        <v>257</v>
      </c>
      <c r="BN46">
        <v>94</v>
      </c>
      <c r="BO46">
        <v>7935</v>
      </c>
      <c r="BP46">
        <v>7935</v>
      </c>
      <c r="BQ46" t="s">
        <v>189</v>
      </c>
      <c r="BR46">
        <v>145</v>
      </c>
      <c r="BS46" t="s">
        <v>105</v>
      </c>
      <c r="BT46" t="s">
        <v>105</v>
      </c>
      <c r="BU46" t="s">
        <v>105</v>
      </c>
      <c r="BV46" t="s">
        <v>105</v>
      </c>
      <c r="BW46" t="s">
        <v>105</v>
      </c>
      <c r="BX46" t="s">
        <v>105</v>
      </c>
      <c r="BY46" t="s">
        <v>105</v>
      </c>
      <c r="BZ46" t="s">
        <v>105</v>
      </c>
      <c r="CA46" t="s">
        <v>105</v>
      </c>
      <c r="CB46" t="s">
        <v>105</v>
      </c>
      <c r="CC46" t="s">
        <v>105</v>
      </c>
      <c r="CD46" t="s">
        <v>105</v>
      </c>
      <c r="CE46" t="s">
        <v>105</v>
      </c>
      <c r="CF46" t="s">
        <v>105</v>
      </c>
      <c r="CG46">
        <v>5</v>
      </c>
      <c r="CH46">
        <v>1</v>
      </c>
      <c r="CI46" t="s">
        <v>105</v>
      </c>
      <c r="CJ46">
        <v>4</v>
      </c>
      <c r="CK46">
        <v>0</v>
      </c>
      <c r="CL46">
        <v>30</v>
      </c>
      <c r="CM46">
        <v>7</v>
      </c>
      <c r="CN46">
        <v>0</v>
      </c>
      <c r="CO46">
        <v>20</v>
      </c>
      <c r="CP46" s="1">
        <v>3342</v>
      </c>
      <c r="CQ46">
        <v>5</v>
      </c>
      <c r="CR46">
        <v>0</v>
      </c>
      <c r="CS46" t="s">
        <v>117</v>
      </c>
      <c r="CT46" t="s">
        <v>117</v>
      </c>
      <c r="CU46" t="s">
        <v>117</v>
      </c>
      <c r="CV46" t="s">
        <v>156</v>
      </c>
      <c r="CW46" t="s">
        <v>156</v>
      </c>
      <c r="CX46" t="s">
        <v>117</v>
      </c>
      <c r="CY46" t="s">
        <v>117</v>
      </c>
    </row>
    <row r="47" spans="1:103" ht="18" customHeight="1" x14ac:dyDescent="0.2">
      <c r="A47">
        <v>46</v>
      </c>
      <c r="B47">
        <v>2019</v>
      </c>
      <c r="C47" t="s">
        <v>103</v>
      </c>
      <c r="D47">
        <v>18.100000000000001</v>
      </c>
      <c r="E47" t="s">
        <v>139</v>
      </c>
      <c r="F47" t="s">
        <v>105</v>
      </c>
      <c r="G47">
        <v>7</v>
      </c>
      <c r="H47">
        <v>6</v>
      </c>
      <c r="I47" t="s">
        <v>149</v>
      </c>
      <c r="J47">
        <v>4</v>
      </c>
      <c r="K47">
        <v>2</v>
      </c>
      <c r="L47">
        <v>0</v>
      </c>
      <c r="M47">
        <v>5</v>
      </c>
      <c r="N47" t="s">
        <v>105</v>
      </c>
      <c r="O47">
        <v>30</v>
      </c>
      <c r="P47">
        <v>7</v>
      </c>
      <c r="Q47" t="s">
        <v>105</v>
      </c>
      <c r="R47">
        <v>30</v>
      </c>
      <c r="S47">
        <v>5133</v>
      </c>
      <c r="T47">
        <v>9</v>
      </c>
      <c r="U47" t="s">
        <v>105</v>
      </c>
      <c r="V47">
        <v>7</v>
      </c>
      <c r="W47">
        <v>7</v>
      </c>
      <c r="X47">
        <v>7</v>
      </c>
      <c r="Y47">
        <v>5</v>
      </c>
      <c r="Z47">
        <v>5</v>
      </c>
      <c r="AA47">
        <v>5</v>
      </c>
      <c r="AB47" t="s">
        <v>107</v>
      </c>
      <c r="AC47">
        <v>8875</v>
      </c>
      <c r="AD47">
        <v>5988</v>
      </c>
      <c r="AE47">
        <v>12064</v>
      </c>
      <c r="AF47">
        <v>7258</v>
      </c>
      <c r="AG47">
        <v>6432</v>
      </c>
      <c r="AH47">
        <v>10229</v>
      </c>
      <c r="AI47">
        <v>9060</v>
      </c>
      <c r="AJ47" t="s">
        <v>264</v>
      </c>
      <c r="AK47" t="s">
        <v>264</v>
      </c>
      <c r="AL47" t="s">
        <v>105</v>
      </c>
      <c r="AM47" t="s">
        <v>105</v>
      </c>
      <c r="AN47" t="s">
        <v>105</v>
      </c>
      <c r="AO47" t="s">
        <v>264</v>
      </c>
      <c r="AP47" t="s">
        <v>264</v>
      </c>
      <c r="AQ47">
        <v>11663</v>
      </c>
      <c r="AR47">
        <v>0</v>
      </c>
      <c r="AS47" t="s">
        <v>256</v>
      </c>
      <c r="AT47">
        <v>342</v>
      </c>
      <c r="AU47">
        <v>10089</v>
      </c>
      <c r="AV47">
        <v>1047</v>
      </c>
      <c r="AW47">
        <v>8</v>
      </c>
      <c r="AX47">
        <v>241</v>
      </c>
      <c r="AY47">
        <v>10532</v>
      </c>
      <c r="AZ47">
        <v>2106</v>
      </c>
      <c r="BA47" t="s">
        <v>192</v>
      </c>
      <c r="BB47">
        <v>264</v>
      </c>
      <c r="BC47">
        <v>6381</v>
      </c>
      <c r="BD47">
        <v>0</v>
      </c>
      <c r="BE47" t="s">
        <v>198</v>
      </c>
      <c r="BF47">
        <v>117</v>
      </c>
      <c r="BG47">
        <v>5840</v>
      </c>
      <c r="BH47">
        <v>0</v>
      </c>
      <c r="BI47" t="s">
        <v>134</v>
      </c>
      <c r="BJ47">
        <v>100</v>
      </c>
      <c r="BK47">
        <v>10035</v>
      </c>
      <c r="BL47">
        <v>0</v>
      </c>
      <c r="BM47">
        <v>8</v>
      </c>
      <c r="BN47">
        <v>234</v>
      </c>
      <c r="BO47">
        <v>11972</v>
      </c>
      <c r="BP47">
        <v>0</v>
      </c>
      <c r="BQ47" t="s">
        <v>201</v>
      </c>
      <c r="BR47">
        <v>310</v>
      </c>
      <c r="BS47" t="s">
        <v>105</v>
      </c>
      <c r="BT47" t="s">
        <v>105</v>
      </c>
      <c r="BU47" t="s">
        <v>105</v>
      </c>
      <c r="BV47" t="s">
        <v>105</v>
      </c>
      <c r="BW47" t="s">
        <v>105</v>
      </c>
      <c r="BX47" t="s">
        <v>105</v>
      </c>
      <c r="BY47" t="s">
        <v>105</v>
      </c>
      <c r="BZ47" t="s">
        <v>204</v>
      </c>
      <c r="CA47" t="s">
        <v>204</v>
      </c>
      <c r="CB47" t="s">
        <v>204</v>
      </c>
      <c r="CC47" t="s">
        <v>204</v>
      </c>
      <c r="CD47" t="s">
        <v>204</v>
      </c>
      <c r="CE47" t="s">
        <v>204</v>
      </c>
      <c r="CF47" t="s">
        <v>204</v>
      </c>
      <c r="CG47">
        <v>4</v>
      </c>
      <c r="CH47">
        <v>2</v>
      </c>
      <c r="CI47">
        <v>0</v>
      </c>
      <c r="CJ47">
        <v>7</v>
      </c>
      <c r="CK47">
        <v>0</v>
      </c>
      <c r="CL47">
        <v>30</v>
      </c>
      <c r="CM47">
        <v>7</v>
      </c>
      <c r="CN47">
        <v>0</v>
      </c>
      <c r="CO47">
        <v>30</v>
      </c>
      <c r="CP47" s="1">
        <v>5373</v>
      </c>
      <c r="CQ47">
        <v>9</v>
      </c>
      <c r="CR47">
        <v>0</v>
      </c>
      <c r="CS47" t="s">
        <v>117</v>
      </c>
      <c r="CT47" t="s">
        <v>117</v>
      </c>
      <c r="CU47" t="s">
        <v>117</v>
      </c>
      <c r="CV47" t="s">
        <v>117</v>
      </c>
      <c r="CW47" t="s">
        <v>117</v>
      </c>
      <c r="CX47" t="s">
        <v>117</v>
      </c>
      <c r="CY47" t="s">
        <v>117</v>
      </c>
    </row>
    <row r="51" spans="1:103" x14ac:dyDescent="0.2">
      <c r="A51">
        <v>50</v>
      </c>
      <c r="B51">
        <v>2019</v>
      </c>
      <c r="C51" t="s">
        <v>103</v>
      </c>
      <c r="D51">
        <v>21</v>
      </c>
      <c r="E51" t="s">
        <v>139</v>
      </c>
      <c r="F51">
        <v>5000</v>
      </c>
      <c r="G51">
        <v>4</v>
      </c>
      <c r="H51">
        <v>4</v>
      </c>
      <c r="I51">
        <v>4</v>
      </c>
      <c r="J51">
        <v>3</v>
      </c>
      <c r="K51">
        <v>2</v>
      </c>
      <c r="L51">
        <v>0</v>
      </c>
      <c r="M51">
        <v>2</v>
      </c>
      <c r="N51">
        <v>2</v>
      </c>
      <c r="O51">
        <v>0</v>
      </c>
      <c r="P51">
        <v>6</v>
      </c>
      <c r="Q51">
        <v>3</v>
      </c>
      <c r="R51">
        <v>0</v>
      </c>
      <c r="S51">
        <v>7404</v>
      </c>
      <c r="T51">
        <v>5</v>
      </c>
      <c r="U51">
        <v>0</v>
      </c>
      <c r="V51">
        <v>6</v>
      </c>
      <c r="W51">
        <v>6</v>
      </c>
      <c r="X51">
        <v>6</v>
      </c>
      <c r="Y51">
        <v>4</v>
      </c>
      <c r="Z51">
        <v>3</v>
      </c>
      <c r="AA51" t="s">
        <v>122</v>
      </c>
      <c r="AB51" t="s">
        <v>107</v>
      </c>
      <c r="AC51">
        <v>6266</v>
      </c>
      <c r="AD51">
        <v>9226</v>
      </c>
      <c r="AE51">
        <v>4591</v>
      </c>
      <c r="AF51">
        <v>43</v>
      </c>
      <c r="AG51">
        <v>8216</v>
      </c>
      <c r="AH51">
        <v>8204</v>
      </c>
      <c r="AI51">
        <v>3892</v>
      </c>
      <c r="AJ51" t="s">
        <v>105</v>
      </c>
      <c r="AK51" t="s">
        <v>105</v>
      </c>
      <c r="AL51" t="s">
        <v>105</v>
      </c>
      <c r="AM51" t="s">
        <v>105</v>
      </c>
      <c r="AN51" t="s">
        <v>105</v>
      </c>
      <c r="AO51" t="s">
        <v>105</v>
      </c>
      <c r="AP51" t="s">
        <v>105</v>
      </c>
      <c r="AQ51">
        <v>9061</v>
      </c>
      <c r="AR51">
        <v>1127</v>
      </c>
      <c r="AS51" t="s">
        <v>132</v>
      </c>
      <c r="AT51">
        <v>180</v>
      </c>
      <c r="AU51">
        <v>9820</v>
      </c>
      <c r="AV51">
        <v>5952</v>
      </c>
      <c r="AW51" t="s">
        <v>239</v>
      </c>
      <c r="AX51">
        <v>222</v>
      </c>
      <c r="AY51">
        <v>5146</v>
      </c>
      <c r="AZ51">
        <v>1271</v>
      </c>
      <c r="BA51" t="s">
        <v>152</v>
      </c>
      <c r="BB51">
        <v>105</v>
      </c>
      <c r="BC51">
        <v>410</v>
      </c>
      <c r="BD51">
        <v>0</v>
      </c>
      <c r="BE51">
        <v>2</v>
      </c>
      <c r="BF51">
        <v>0</v>
      </c>
      <c r="BG51">
        <v>8697</v>
      </c>
      <c r="BH51">
        <v>4132</v>
      </c>
      <c r="BI51" t="s">
        <v>220</v>
      </c>
      <c r="BJ51">
        <v>128</v>
      </c>
      <c r="BK51">
        <v>8815</v>
      </c>
      <c r="BL51">
        <v>5735</v>
      </c>
      <c r="BM51" t="s">
        <v>220</v>
      </c>
      <c r="BN51">
        <v>196</v>
      </c>
      <c r="BO51">
        <v>4391</v>
      </c>
      <c r="BP51">
        <v>0</v>
      </c>
      <c r="BQ51" t="s">
        <v>145</v>
      </c>
      <c r="BR51">
        <v>73</v>
      </c>
      <c r="BS51" t="s">
        <v>105</v>
      </c>
      <c r="BT51" t="s">
        <v>105</v>
      </c>
      <c r="BU51" t="s">
        <v>105</v>
      </c>
      <c r="BV51" t="s">
        <v>105</v>
      </c>
      <c r="BW51" t="s">
        <v>105</v>
      </c>
      <c r="BX51" t="s">
        <v>105</v>
      </c>
      <c r="BY51" t="s">
        <v>105</v>
      </c>
      <c r="BZ51" t="s">
        <v>168</v>
      </c>
      <c r="CA51" t="s">
        <v>168</v>
      </c>
      <c r="CB51" t="s">
        <v>168</v>
      </c>
      <c r="CC51" t="s">
        <v>137</v>
      </c>
      <c r="CD51" t="s">
        <v>168</v>
      </c>
      <c r="CE51" t="s">
        <v>168</v>
      </c>
      <c r="CF51" t="s">
        <v>168</v>
      </c>
      <c r="CG51">
        <v>3</v>
      </c>
      <c r="CH51">
        <v>2</v>
      </c>
      <c r="CI51" t="s">
        <v>105</v>
      </c>
      <c r="CJ51">
        <v>5</v>
      </c>
      <c r="CK51" t="s">
        <v>118</v>
      </c>
      <c r="CL51" t="s">
        <v>105</v>
      </c>
      <c r="CM51">
        <v>1</v>
      </c>
      <c r="CN51">
        <v>4</v>
      </c>
      <c r="CO51" t="s">
        <v>105</v>
      </c>
      <c r="CP51" s="1">
        <v>5472</v>
      </c>
      <c r="CQ51">
        <v>5</v>
      </c>
      <c r="CR51" t="s">
        <v>105</v>
      </c>
      <c r="CS51" t="s">
        <v>117</v>
      </c>
      <c r="CT51" t="s">
        <v>117</v>
      </c>
      <c r="CU51" t="s">
        <v>117</v>
      </c>
      <c r="CV51" t="s">
        <v>117</v>
      </c>
      <c r="CW51" t="s">
        <v>117</v>
      </c>
      <c r="CX51" t="s">
        <v>117</v>
      </c>
      <c r="CY51" t="s">
        <v>117</v>
      </c>
    </row>
    <row r="52" spans="1:103" x14ac:dyDescent="0.2">
      <c r="A52">
        <v>51</v>
      </c>
      <c r="B52">
        <v>2019</v>
      </c>
      <c r="C52" t="s">
        <v>103</v>
      </c>
      <c r="D52">
        <v>23.2</v>
      </c>
      <c r="E52" t="s">
        <v>104</v>
      </c>
      <c r="F52">
        <v>5000</v>
      </c>
      <c r="G52">
        <v>3</v>
      </c>
      <c r="H52">
        <v>4</v>
      </c>
      <c r="I52" t="s">
        <v>122</v>
      </c>
      <c r="J52">
        <v>1</v>
      </c>
      <c r="K52">
        <v>1</v>
      </c>
      <c r="L52">
        <v>30</v>
      </c>
      <c r="M52">
        <v>7</v>
      </c>
      <c r="N52">
        <v>1</v>
      </c>
      <c r="O52">
        <v>30</v>
      </c>
      <c r="P52">
        <v>7</v>
      </c>
      <c r="Q52">
        <v>1</v>
      </c>
      <c r="R52">
        <v>0</v>
      </c>
      <c r="S52">
        <v>4626</v>
      </c>
      <c r="T52">
        <v>7</v>
      </c>
      <c r="U52">
        <v>30</v>
      </c>
      <c r="V52">
        <v>7</v>
      </c>
      <c r="W52">
        <v>7</v>
      </c>
      <c r="X52">
        <v>7</v>
      </c>
      <c r="Y52">
        <v>5</v>
      </c>
      <c r="Z52">
        <v>5</v>
      </c>
      <c r="AA52">
        <v>5</v>
      </c>
      <c r="AB52" t="s">
        <v>107</v>
      </c>
      <c r="AC52">
        <v>11313</v>
      </c>
      <c r="AD52">
        <v>5229</v>
      </c>
      <c r="AE52">
        <v>10715</v>
      </c>
      <c r="AF52">
        <v>15596</v>
      </c>
      <c r="AG52">
        <v>2411</v>
      </c>
      <c r="AH52">
        <v>895</v>
      </c>
      <c r="AI52">
        <v>5962</v>
      </c>
      <c r="AJ52" t="s">
        <v>105</v>
      </c>
      <c r="AK52" t="s">
        <v>105</v>
      </c>
      <c r="AL52" t="s">
        <v>105</v>
      </c>
      <c r="AM52" t="s">
        <v>105</v>
      </c>
      <c r="AN52" t="s">
        <v>105</v>
      </c>
      <c r="AO52" t="s">
        <v>105</v>
      </c>
      <c r="AP52" t="s">
        <v>105</v>
      </c>
      <c r="AQ52">
        <v>11133</v>
      </c>
      <c r="AR52">
        <v>1166</v>
      </c>
      <c r="AS52" t="s">
        <v>231</v>
      </c>
      <c r="AT52">
        <v>259</v>
      </c>
      <c r="AU52">
        <v>4877</v>
      </c>
      <c r="AV52">
        <v>0</v>
      </c>
      <c r="AW52" t="s">
        <v>122</v>
      </c>
      <c r="AX52">
        <v>79</v>
      </c>
      <c r="AY52">
        <v>6055</v>
      </c>
      <c r="AZ52">
        <v>0</v>
      </c>
      <c r="BA52" t="s">
        <v>120</v>
      </c>
      <c r="BB52">
        <v>127</v>
      </c>
      <c r="BC52">
        <v>14708</v>
      </c>
      <c r="BD52">
        <v>0</v>
      </c>
      <c r="BE52">
        <v>11</v>
      </c>
      <c r="BF52">
        <v>270</v>
      </c>
      <c r="BG52">
        <v>0</v>
      </c>
      <c r="BH52">
        <v>0</v>
      </c>
      <c r="BI52">
        <v>0</v>
      </c>
      <c r="BJ52">
        <v>0</v>
      </c>
      <c r="BK52">
        <v>0</v>
      </c>
      <c r="BL52">
        <v>0</v>
      </c>
      <c r="BM52">
        <v>0</v>
      </c>
      <c r="BN52">
        <v>0</v>
      </c>
      <c r="BO52">
        <v>5092</v>
      </c>
      <c r="BP52">
        <v>0</v>
      </c>
      <c r="BQ52" t="s">
        <v>110</v>
      </c>
      <c r="BR52">
        <v>112</v>
      </c>
      <c r="BS52" t="s">
        <v>105</v>
      </c>
      <c r="BT52" t="s">
        <v>105</v>
      </c>
      <c r="BU52" t="s">
        <v>105</v>
      </c>
      <c r="BV52" t="s">
        <v>105</v>
      </c>
      <c r="BW52" t="s">
        <v>265</v>
      </c>
      <c r="BX52" t="s">
        <v>265</v>
      </c>
      <c r="BY52" t="s">
        <v>105</v>
      </c>
      <c r="BZ52" t="s">
        <v>115</v>
      </c>
      <c r="CA52" t="s">
        <v>115</v>
      </c>
      <c r="CB52" t="s">
        <v>115</v>
      </c>
      <c r="CC52" t="s">
        <v>116</v>
      </c>
      <c r="CD52" t="s">
        <v>105</v>
      </c>
      <c r="CE52" t="s">
        <v>105</v>
      </c>
      <c r="CF52" t="s">
        <v>116</v>
      </c>
      <c r="CG52">
        <v>1</v>
      </c>
      <c r="CH52">
        <v>2</v>
      </c>
      <c r="CI52" t="s">
        <v>105</v>
      </c>
      <c r="CJ52">
        <v>1</v>
      </c>
      <c r="CK52">
        <v>4</v>
      </c>
      <c r="CL52">
        <v>30</v>
      </c>
      <c r="CM52">
        <v>7</v>
      </c>
      <c r="CN52">
        <v>1</v>
      </c>
      <c r="CO52" t="s">
        <v>105</v>
      </c>
      <c r="CP52" s="1">
        <v>3426</v>
      </c>
      <c r="CQ52">
        <v>7</v>
      </c>
      <c r="CR52" t="s">
        <v>105</v>
      </c>
      <c r="CS52" t="s">
        <v>117</v>
      </c>
      <c r="CT52" t="s">
        <v>117</v>
      </c>
      <c r="CU52" t="s">
        <v>117</v>
      </c>
      <c r="CV52" t="s">
        <v>117</v>
      </c>
      <c r="CW52" t="s">
        <v>138</v>
      </c>
      <c r="CX52" t="s">
        <v>138</v>
      </c>
      <c r="CY52" t="s">
        <v>117</v>
      </c>
    </row>
    <row r="55" spans="1:103" x14ac:dyDescent="0.2">
      <c r="A55">
        <v>54</v>
      </c>
      <c r="B55">
        <v>2019</v>
      </c>
      <c r="C55" t="s">
        <v>148</v>
      </c>
      <c r="D55">
        <v>20.399999999999999</v>
      </c>
      <c r="E55" t="s">
        <v>139</v>
      </c>
      <c r="F55">
        <v>7000</v>
      </c>
      <c r="G55">
        <v>4</v>
      </c>
      <c r="H55">
        <v>5</v>
      </c>
      <c r="I55" t="s">
        <v>120</v>
      </c>
      <c r="J55">
        <v>2</v>
      </c>
      <c r="K55">
        <v>1</v>
      </c>
      <c r="L55" t="s">
        <v>105</v>
      </c>
      <c r="M55">
        <v>4</v>
      </c>
      <c r="N55">
        <v>1</v>
      </c>
      <c r="O55" t="s">
        <v>105</v>
      </c>
      <c r="P55">
        <v>2</v>
      </c>
      <c r="Q55">
        <v>3</v>
      </c>
      <c r="R55" t="s">
        <v>105</v>
      </c>
      <c r="S55">
        <v>3108</v>
      </c>
      <c r="T55">
        <v>9</v>
      </c>
      <c r="U55" t="s">
        <v>105</v>
      </c>
      <c r="V55">
        <v>5</v>
      </c>
      <c r="W55">
        <v>5</v>
      </c>
      <c r="X55">
        <v>5</v>
      </c>
      <c r="Y55">
        <v>5</v>
      </c>
      <c r="Z55">
        <v>6</v>
      </c>
      <c r="AA55" t="s">
        <v>119</v>
      </c>
      <c r="AB55" t="s">
        <v>107</v>
      </c>
      <c r="AC55">
        <v>14298</v>
      </c>
      <c r="AD55">
        <v>11800</v>
      </c>
      <c r="AE55">
        <v>22538</v>
      </c>
      <c r="AF55">
        <v>8715</v>
      </c>
      <c r="AG55">
        <v>5892</v>
      </c>
      <c r="AH55">
        <v>11629</v>
      </c>
      <c r="AI55">
        <v>18263</v>
      </c>
      <c r="AJ55" t="s">
        <v>105</v>
      </c>
      <c r="AK55" t="s">
        <v>105</v>
      </c>
      <c r="AL55" t="s">
        <v>105</v>
      </c>
      <c r="AM55" t="s">
        <v>105</v>
      </c>
      <c r="AN55" t="s">
        <v>105</v>
      </c>
      <c r="AO55" t="s">
        <v>105</v>
      </c>
      <c r="AP55" t="s">
        <v>105</v>
      </c>
      <c r="AQ55">
        <v>12529</v>
      </c>
      <c r="AR55">
        <v>2014</v>
      </c>
      <c r="AS55" t="s">
        <v>201</v>
      </c>
      <c r="AT55">
        <v>218</v>
      </c>
      <c r="AU55">
        <v>7272</v>
      </c>
      <c r="AV55">
        <v>0</v>
      </c>
      <c r="AW55" t="s">
        <v>119</v>
      </c>
      <c r="AX55">
        <v>158</v>
      </c>
      <c r="AY55">
        <v>16597</v>
      </c>
      <c r="AZ55">
        <v>1302</v>
      </c>
      <c r="BA55" t="s">
        <v>267</v>
      </c>
      <c r="BB55">
        <v>399</v>
      </c>
      <c r="BC55">
        <v>7013</v>
      </c>
      <c r="BD55">
        <v>0</v>
      </c>
      <c r="BE55" t="s">
        <v>114</v>
      </c>
      <c r="BF55">
        <v>103</v>
      </c>
      <c r="BG55">
        <v>5144</v>
      </c>
      <c r="BH55">
        <v>0</v>
      </c>
      <c r="BI55" t="s">
        <v>111</v>
      </c>
      <c r="BJ55">
        <v>145</v>
      </c>
      <c r="BK55">
        <v>9046</v>
      </c>
      <c r="BL55">
        <v>0</v>
      </c>
      <c r="BM55" t="s">
        <v>189</v>
      </c>
      <c r="BN55">
        <v>221</v>
      </c>
      <c r="BO55">
        <v>12653</v>
      </c>
      <c r="BP55">
        <v>0</v>
      </c>
      <c r="BQ55" t="s">
        <v>124</v>
      </c>
      <c r="BR55">
        <v>239</v>
      </c>
      <c r="BS55" t="s">
        <v>105</v>
      </c>
      <c r="BT55" t="s">
        <v>105</v>
      </c>
      <c r="BU55" t="s">
        <v>105</v>
      </c>
      <c r="BV55" t="s">
        <v>105</v>
      </c>
      <c r="BW55" t="s">
        <v>105</v>
      </c>
      <c r="BX55" t="s">
        <v>105</v>
      </c>
      <c r="BY55" t="s">
        <v>105</v>
      </c>
      <c r="BZ55" t="s">
        <v>187</v>
      </c>
      <c r="CA55" t="s">
        <v>187</v>
      </c>
      <c r="CB55" t="s">
        <v>187</v>
      </c>
      <c r="CC55" t="s">
        <v>187</v>
      </c>
      <c r="CD55" t="s">
        <v>187</v>
      </c>
      <c r="CE55" t="s">
        <v>187</v>
      </c>
      <c r="CF55" t="s">
        <v>187</v>
      </c>
      <c r="CG55">
        <v>4</v>
      </c>
      <c r="CH55">
        <v>1</v>
      </c>
      <c r="CI55" t="s">
        <v>105</v>
      </c>
      <c r="CJ55">
        <v>6</v>
      </c>
      <c r="CK55">
        <v>1</v>
      </c>
      <c r="CL55" t="s">
        <v>105</v>
      </c>
      <c r="CM55">
        <v>1</v>
      </c>
      <c r="CN55" t="s">
        <v>105</v>
      </c>
      <c r="CO55">
        <v>10</v>
      </c>
      <c r="CP55" s="1">
        <v>3393</v>
      </c>
      <c r="CQ55">
        <v>8</v>
      </c>
      <c r="CR55">
        <v>40</v>
      </c>
      <c r="CS55" t="s">
        <v>117</v>
      </c>
      <c r="CT55" t="s">
        <v>117</v>
      </c>
      <c r="CU55" t="s">
        <v>117</v>
      </c>
      <c r="CV55" t="s">
        <v>117</v>
      </c>
      <c r="CW55" t="s">
        <v>117</v>
      </c>
      <c r="CX55" t="s">
        <v>117</v>
      </c>
      <c r="CY55" t="s">
        <v>117</v>
      </c>
    </row>
    <row r="56" spans="1:103" x14ac:dyDescent="0.2">
      <c r="A56">
        <v>55</v>
      </c>
      <c r="B56">
        <v>2019</v>
      </c>
      <c r="C56" t="s">
        <v>148</v>
      </c>
      <c r="D56">
        <v>21</v>
      </c>
      <c r="E56" t="s">
        <v>104</v>
      </c>
      <c r="F56">
        <v>6000</v>
      </c>
      <c r="G56">
        <v>4</v>
      </c>
      <c r="H56">
        <v>4</v>
      </c>
      <c r="I56">
        <v>4</v>
      </c>
      <c r="J56">
        <v>2</v>
      </c>
      <c r="K56">
        <v>1</v>
      </c>
      <c r="L56">
        <v>30</v>
      </c>
      <c r="M56">
        <v>7</v>
      </c>
      <c r="N56">
        <v>0</v>
      </c>
      <c r="O56">
        <v>50</v>
      </c>
      <c r="P56">
        <v>4</v>
      </c>
      <c r="Q56">
        <v>0</v>
      </c>
      <c r="R56">
        <v>10</v>
      </c>
      <c r="S56">
        <v>2972</v>
      </c>
      <c r="T56">
        <v>8</v>
      </c>
      <c r="U56" t="s">
        <v>105</v>
      </c>
      <c r="V56">
        <v>5</v>
      </c>
      <c r="W56">
        <v>6</v>
      </c>
      <c r="X56" t="s">
        <v>119</v>
      </c>
      <c r="Y56">
        <v>6</v>
      </c>
      <c r="Z56">
        <v>5</v>
      </c>
      <c r="AA56" t="s">
        <v>119</v>
      </c>
      <c r="AB56" t="s">
        <v>157</v>
      </c>
      <c r="AC56" t="s">
        <v>105</v>
      </c>
      <c r="AD56" t="s">
        <v>105</v>
      </c>
      <c r="AE56" t="s">
        <v>105</v>
      </c>
      <c r="AF56" t="s">
        <v>105</v>
      </c>
      <c r="AG56" t="s">
        <v>105</v>
      </c>
      <c r="AH56" t="s">
        <v>105</v>
      </c>
      <c r="AI56" t="s">
        <v>105</v>
      </c>
      <c r="AJ56" t="s">
        <v>105</v>
      </c>
      <c r="AK56" t="s">
        <v>105</v>
      </c>
      <c r="AL56" t="s">
        <v>105</v>
      </c>
      <c r="AM56" t="s">
        <v>105</v>
      </c>
      <c r="AN56" t="s">
        <v>105</v>
      </c>
      <c r="AO56" t="s">
        <v>105</v>
      </c>
      <c r="AP56" t="s">
        <v>105</v>
      </c>
      <c r="AQ56">
        <v>16332</v>
      </c>
      <c r="AR56">
        <v>0</v>
      </c>
      <c r="AS56" t="s">
        <v>151</v>
      </c>
      <c r="AT56">
        <v>296</v>
      </c>
      <c r="AU56">
        <v>12083</v>
      </c>
      <c r="AV56">
        <v>0</v>
      </c>
      <c r="AW56" t="s">
        <v>268</v>
      </c>
      <c r="AX56">
        <v>233</v>
      </c>
      <c r="AY56">
        <v>9899</v>
      </c>
      <c r="AZ56">
        <v>2235</v>
      </c>
      <c r="BA56" t="s">
        <v>237</v>
      </c>
      <c r="BB56">
        <v>177</v>
      </c>
      <c r="BC56">
        <v>3506</v>
      </c>
      <c r="BD56">
        <v>0</v>
      </c>
      <c r="BE56" t="s">
        <v>140</v>
      </c>
      <c r="BF56">
        <v>54</v>
      </c>
      <c r="BG56">
        <v>9853</v>
      </c>
      <c r="BH56">
        <v>0</v>
      </c>
      <c r="BI56" t="s">
        <v>130</v>
      </c>
      <c r="BJ56">
        <v>203</v>
      </c>
      <c r="BK56">
        <v>4314</v>
      </c>
      <c r="BL56">
        <v>0</v>
      </c>
      <c r="BM56" t="s">
        <v>109</v>
      </c>
      <c r="BN56">
        <v>48</v>
      </c>
      <c r="BO56">
        <v>13014</v>
      </c>
      <c r="BP56">
        <v>0</v>
      </c>
      <c r="BQ56" t="s">
        <v>222</v>
      </c>
      <c r="BR56">
        <v>222</v>
      </c>
      <c r="BS56" t="s">
        <v>105</v>
      </c>
      <c r="BT56" t="s">
        <v>105</v>
      </c>
      <c r="BU56" t="s">
        <v>105</v>
      </c>
      <c r="BV56" t="s">
        <v>105</v>
      </c>
      <c r="BW56" t="s">
        <v>105</v>
      </c>
      <c r="BX56" t="s">
        <v>105</v>
      </c>
      <c r="BY56" t="s">
        <v>105</v>
      </c>
      <c r="BZ56" t="s">
        <v>269</v>
      </c>
      <c r="CA56" t="s">
        <v>137</v>
      </c>
      <c r="CB56" t="s">
        <v>137</v>
      </c>
      <c r="CC56" t="s">
        <v>137</v>
      </c>
      <c r="CD56" t="s">
        <v>269</v>
      </c>
      <c r="CE56" t="s">
        <v>137</v>
      </c>
      <c r="CF56" t="s">
        <v>137</v>
      </c>
      <c r="CG56">
        <v>2</v>
      </c>
      <c r="CH56">
        <v>1</v>
      </c>
      <c r="CI56" t="s">
        <v>105</v>
      </c>
      <c r="CJ56">
        <v>6</v>
      </c>
      <c r="CK56">
        <v>0</v>
      </c>
      <c r="CL56">
        <v>30</v>
      </c>
      <c r="CM56">
        <v>2</v>
      </c>
      <c r="CN56" t="s">
        <v>105</v>
      </c>
      <c r="CO56">
        <v>10</v>
      </c>
      <c r="CP56" s="1">
        <v>1746</v>
      </c>
      <c r="CQ56">
        <v>8</v>
      </c>
      <c r="CR56" t="s">
        <v>105</v>
      </c>
      <c r="CS56" t="s">
        <v>117</v>
      </c>
      <c r="CT56" t="s">
        <v>117</v>
      </c>
      <c r="CU56" t="s">
        <v>117</v>
      </c>
      <c r="CV56" t="s">
        <v>117</v>
      </c>
      <c r="CW56" t="s">
        <v>117</v>
      </c>
      <c r="CX56" t="s">
        <v>117</v>
      </c>
      <c r="CY56" t="s">
        <v>117</v>
      </c>
    </row>
    <row r="57" spans="1:103" x14ac:dyDescent="0.2">
      <c r="A57">
        <v>56</v>
      </c>
      <c r="B57">
        <v>2019</v>
      </c>
      <c r="C57" t="s">
        <v>103</v>
      </c>
      <c r="D57">
        <v>21.8</v>
      </c>
      <c r="E57" t="s">
        <v>104</v>
      </c>
      <c r="F57">
        <v>12000</v>
      </c>
      <c r="G57">
        <v>6</v>
      </c>
      <c r="H57">
        <v>5</v>
      </c>
      <c r="I57" t="s">
        <v>119</v>
      </c>
      <c r="J57">
        <v>2</v>
      </c>
      <c r="K57">
        <v>1</v>
      </c>
      <c r="L57">
        <v>0</v>
      </c>
      <c r="M57">
        <v>4</v>
      </c>
      <c r="N57">
        <v>0</v>
      </c>
      <c r="O57">
        <v>30</v>
      </c>
      <c r="P57">
        <v>3</v>
      </c>
      <c r="Q57">
        <v>0</v>
      </c>
      <c r="R57">
        <v>10</v>
      </c>
      <c r="S57">
        <v>1539</v>
      </c>
      <c r="T57">
        <v>8</v>
      </c>
      <c r="U57">
        <v>0</v>
      </c>
      <c r="V57">
        <v>6</v>
      </c>
      <c r="W57">
        <v>6</v>
      </c>
      <c r="X57">
        <v>6</v>
      </c>
      <c r="Y57">
        <v>6</v>
      </c>
      <c r="Z57">
        <v>4</v>
      </c>
      <c r="AA57">
        <v>5</v>
      </c>
      <c r="AB57" t="s">
        <v>107</v>
      </c>
      <c r="AC57">
        <v>9842</v>
      </c>
      <c r="AD57">
        <v>4087</v>
      </c>
      <c r="AE57">
        <v>4647</v>
      </c>
      <c r="AF57">
        <v>1687</v>
      </c>
      <c r="AG57">
        <v>4975</v>
      </c>
      <c r="AH57">
        <v>3544</v>
      </c>
      <c r="AI57">
        <v>4145</v>
      </c>
      <c r="AJ57" t="s">
        <v>105</v>
      </c>
      <c r="AK57" t="s">
        <v>105</v>
      </c>
      <c r="AL57" t="s">
        <v>105</v>
      </c>
      <c r="AM57" t="s">
        <v>105</v>
      </c>
      <c r="AN57" t="s">
        <v>270</v>
      </c>
      <c r="AO57" t="s">
        <v>105</v>
      </c>
      <c r="AP57" t="s">
        <v>105</v>
      </c>
      <c r="AQ57">
        <v>0</v>
      </c>
      <c r="AR57">
        <v>0</v>
      </c>
      <c r="AS57">
        <v>0</v>
      </c>
      <c r="AT57">
        <v>0</v>
      </c>
      <c r="AU57">
        <v>8657</v>
      </c>
      <c r="AV57">
        <v>0</v>
      </c>
      <c r="AW57" t="s">
        <v>177</v>
      </c>
      <c r="AX57">
        <v>251</v>
      </c>
      <c r="AY57">
        <v>1796</v>
      </c>
      <c r="AZ57">
        <v>0</v>
      </c>
      <c r="BA57">
        <v>2</v>
      </c>
      <c r="BB57">
        <v>57</v>
      </c>
      <c r="BC57">
        <v>8704</v>
      </c>
      <c r="BD57">
        <v>0</v>
      </c>
      <c r="BE57" t="s">
        <v>177</v>
      </c>
      <c r="BF57">
        <v>47</v>
      </c>
      <c r="BG57">
        <v>4371</v>
      </c>
      <c r="BH57">
        <v>0</v>
      </c>
      <c r="BI57" t="s">
        <v>152</v>
      </c>
      <c r="BJ57">
        <v>90</v>
      </c>
      <c r="BK57">
        <v>3261</v>
      </c>
      <c r="BL57">
        <v>0</v>
      </c>
      <c r="BM57" t="s">
        <v>106</v>
      </c>
      <c r="BN57">
        <v>49</v>
      </c>
      <c r="BO57">
        <v>2328</v>
      </c>
      <c r="BP57">
        <v>0</v>
      </c>
      <c r="BQ57" t="s">
        <v>113</v>
      </c>
      <c r="BR57">
        <v>35</v>
      </c>
      <c r="BS57" t="s">
        <v>271</v>
      </c>
      <c r="BT57" t="s">
        <v>105</v>
      </c>
      <c r="BU57" t="s">
        <v>272</v>
      </c>
      <c r="BV57" t="s">
        <v>105</v>
      </c>
      <c r="BW57" t="s">
        <v>105</v>
      </c>
      <c r="BX57" t="s">
        <v>273</v>
      </c>
      <c r="BY57" t="s">
        <v>105</v>
      </c>
      <c r="BZ57" t="s">
        <v>105</v>
      </c>
      <c r="CA57" t="s">
        <v>105</v>
      </c>
      <c r="CB57" t="s">
        <v>105</v>
      </c>
      <c r="CC57" t="s">
        <v>105</v>
      </c>
      <c r="CD57" t="s">
        <v>105</v>
      </c>
      <c r="CE57" t="s">
        <v>105</v>
      </c>
      <c r="CF57" t="s">
        <v>105</v>
      </c>
      <c r="CG57">
        <v>2</v>
      </c>
      <c r="CH57">
        <v>1</v>
      </c>
      <c r="CI57">
        <v>0</v>
      </c>
      <c r="CJ57">
        <v>5</v>
      </c>
      <c r="CK57">
        <v>0</v>
      </c>
      <c r="CL57">
        <v>20</v>
      </c>
      <c r="CM57">
        <v>6</v>
      </c>
      <c r="CN57">
        <v>0</v>
      </c>
      <c r="CO57">
        <v>30</v>
      </c>
      <c r="CP57" s="1">
        <v>1954</v>
      </c>
      <c r="CQ57">
        <v>8</v>
      </c>
      <c r="CR57">
        <v>0</v>
      </c>
      <c r="CS57" t="s">
        <v>138</v>
      </c>
      <c r="CT57" t="s">
        <v>117</v>
      </c>
      <c r="CU57" t="s">
        <v>138</v>
      </c>
      <c r="CV57" t="s">
        <v>117</v>
      </c>
      <c r="CW57" t="s">
        <v>117</v>
      </c>
      <c r="CX57" t="s">
        <v>156</v>
      </c>
      <c r="CY57" t="s">
        <v>117</v>
      </c>
    </row>
    <row r="59" spans="1:103" x14ac:dyDescent="0.2">
      <c r="A59">
        <v>59</v>
      </c>
      <c r="B59">
        <v>2019</v>
      </c>
      <c r="C59" t="s">
        <v>103</v>
      </c>
      <c r="D59">
        <v>20.399999999999999</v>
      </c>
      <c r="E59" t="s">
        <v>104</v>
      </c>
      <c r="F59">
        <v>6000</v>
      </c>
      <c r="G59">
        <v>5</v>
      </c>
      <c r="H59">
        <v>4</v>
      </c>
      <c r="I59" t="s">
        <v>120</v>
      </c>
      <c r="J59">
        <v>1</v>
      </c>
      <c r="K59">
        <v>0</v>
      </c>
      <c r="L59">
        <v>30</v>
      </c>
      <c r="M59">
        <v>6</v>
      </c>
      <c r="N59">
        <v>1</v>
      </c>
      <c r="O59">
        <v>0</v>
      </c>
      <c r="P59">
        <v>7</v>
      </c>
      <c r="Q59">
        <v>1</v>
      </c>
      <c r="R59">
        <v>0</v>
      </c>
      <c r="S59">
        <v>3066</v>
      </c>
      <c r="T59">
        <v>8</v>
      </c>
      <c r="U59">
        <v>0</v>
      </c>
      <c r="V59">
        <v>6</v>
      </c>
      <c r="W59">
        <v>7</v>
      </c>
      <c r="X59" t="s">
        <v>149</v>
      </c>
      <c r="Y59">
        <v>2</v>
      </c>
      <c r="Z59">
        <v>6</v>
      </c>
      <c r="AA59">
        <v>4</v>
      </c>
      <c r="AB59" t="s">
        <v>107</v>
      </c>
      <c r="AC59">
        <v>5417</v>
      </c>
      <c r="AD59">
        <v>7021</v>
      </c>
      <c r="AE59">
        <v>9088</v>
      </c>
      <c r="AF59">
        <v>4905</v>
      </c>
      <c r="AG59">
        <v>7951</v>
      </c>
      <c r="AH59">
        <v>6570</v>
      </c>
      <c r="AI59">
        <v>8480</v>
      </c>
      <c r="AJ59" t="s">
        <v>105</v>
      </c>
      <c r="AK59" t="s">
        <v>105</v>
      </c>
      <c r="AL59" t="s">
        <v>105</v>
      </c>
      <c r="AM59" t="s">
        <v>275</v>
      </c>
      <c r="AN59" t="s">
        <v>105</v>
      </c>
      <c r="AO59" t="s">
        <v>105</v>
      </c>
      <c r="AP59" t="s">
        <v>105</v>
      </c>
      <c r="AQ59">
        <v>3852</v>
      </c>
      <c r="AR59">
        <v>0</v>
      </c>
      <c r="AS59" t="s">
        <v>205</v>
      </c>
      <c r="AT59" t="s">
        <v>105</v>
      </c>
      <c r="AU59">
        <v>4734</v>
      </c>
      <c r="AV59">
        <v>0</v>
      </c>
      <c r="AW59" t="s">
        <v>122</v>
      </c>
      <c r="AX59" t="s">
        <v>105</v>
      </c>
      <c r="AY59">
        <v>8217</v>
      </c>
      <c r="AZ59">
        <v>2184</v>
      </c>
      <c r="BA59" t="s">
        <v>132</v>
      </c>
      <c r="BB59" t="s">
        <v>105</v>
      </c>
      <c r="BC59">
        <v>5134</v>
      </c>
      <c r="BD59">
        <v>3245</v>
      </c>
      <c r="BE59" t="s">
        <v>110</v>
      </c>
      <c r="BF59" t="s">
        <v>105</v>
      </c>
      <c r="BG59">
        <v>8185</v>
      </c>
      <c r="BH59">
        <v>0</v>
      </c>
      <c r="BI59" t="s">
        <v>132</v>
      </c>
      <c r="BJ59" t="s">
        <v>105</v>
      </c>
      <c r="BK59">
        <v>4875</v>
      </c>
      <c r="BL59">
        <v>0</v>
      </c>
      <c r="BM59" t="s">
        <v>141</v>
      </c>
      <c r="BN59" t="s">
        <v>105</v>
      </c>
      <c r="BO59">
        <v>5755</v>
      </c>
      <c r="BP59">
        <v>0</v>
      </c>
      <c r="BQ59" t="s">
        <v>257</v>
      </c>
      <c r="BR59" t="s">
        <v>105</v>
      </c>
      <c r="BS59" t="s">
        <v>105</v>
      </c>
      <c r="BT59" t="s">
        <v>105</v>
      </c>
      <c r="BU59" t="s">
        <v>105</v>
      </c>
      <c r="BV59" t="s">
        <v>105</v>
      </c>
      <c r="BW59" t="s">
        <v>105</v>
      </c>
      <c r="BX59" t="s">
        <v>105</v>
      </c>
      <c r="BY59" t="s">
        <v>105</v>
      </c>
      <c r="BZ59" t="s">
        <v>137</v>
      </c>
      <c r="CA59" t="s">
        <v>137</v>
      </c>
      <c r="CB59" t="s">
        <v>137</v>
      </c>
      <c r="CC59" t="s">
        <v>137</v>
      </c>
      <c r="CD59" t="s">
        <v>137</v>
      </c>
      <c r="CE59" t="s">
        <v>137</v>
      </c>
      <c r="CF59" t="s">
        <v>137</v>
      </c>
      <c r="CG59">
        <v>2</v>
      </c>
      <c r="CH59">
        <v>1</v>
      </c>
      <c r="CI59">
        <v>0</v>
      </c>
      <c r="CJ59">
        <v>4</v>
      </c>
      <c r="CK59">
        <v>0</v>
      </c>
      <c r="CL59">
        <v>30</v>
      </c>
      <c r="CM59">
        <v>3</v>
      </c>
      <c r="CN59">
        <v>1</v>
      </c>
      <c r="CO59" t="s">
        <v>105</v>
      </c>
      <c r="CP59" s="1">
        <v>2034</v>
      </c>
      <c r="CQ59">
        <v>8</v>
      </c>
      <c r="CR59">
        <v>0</v>
      </c>
      <c r="CS59" t="s">
        <v>117</v>
      </c>
      <c r="CT59" t="s">
        <v>117</v>
      </c>
      <c r="CU59" t="s">
        <v>117</v>
      </c>
      <c r="CV59" t="s">
        <v>117</v>
      </c>
      <c r="CW59" t="s">
        <v>117</v>
      </c>
      <c r="CX59" t="s">
        <v>117</v>
      </c>
      <c r="CY59" t="s">
        <v>117</v>
      </c>
    </row>
    <row r="60" spans="1:103" x14ac:dyDescent="0.2">
      <c r="A60">
        <v>60</v>
      </c>
      <c r="B60">
        <v>2019</v>
      </c>
      <c r="C60" t="s">
        <v>148</v>
      </c>
      <c r="D60">
        <v>19.100000000000001</v>
      </c>
      <c r="E60" t="s">
        <v>139</v>
      </c>
      <c r="F60">
        <v>8000</v>
      </c>
      <c r="G60">
        <v>7</v>
      </c>
      <c r="H60">
        <v>6</v>
      </c>
      <c r="I60" t="s">
        <v>149</v>
      </c>
      <c r="J60">
        <v>3</v>
      </c>
      <c r="K60">
        <v>1</v>
      </c>
      <c r="L60">
        <v>30</v>
      </c>
      <c r="M60">
        <v>7</v>
      </c>
      <c r="N60">
        <v>1</v>
      </c>
      <c r="O60" t="s">
        <v>105</v>
      </c>
      <c r="P60">
        <v>7</v>
      </c>
      <c r="Q60">
        <v>0</v>
      </c>
      <c r="R60">
        <v>30</v>
      </c>
      <c r="S60">
        <v>4533</v>
      </c>
      <c r="T60">
        <v>4</v>
      </c>
      <c r="U60" t="s">
        <v>105</v>
      </c>
      <c r="V60">
        <v>6</v>
      </c>
      <c r="W60">
        <v>6</v>
      </c>
      <c r="X60">
        <v>6</v>
      </c>
      <c r="Y60">
        <v>5</v>
      </c>
      <c r="Z60">
        <v>6</v>
      </c>
      <c r="AA60" t="s">
        <v>119</v>
      </c>
      <c r="AB60" t="s">
        <v>107</v>
      </c>
      <c r="AC60">
        <v>7279</v>
      </c>
      <c r="AD60">
        <v>4268</v>
      </c>
      <c r="AE60">
        <v>5796</v>
      </c>
      <c r="AF60">
        <v>2012</v>
      </c>
      <c r="AG60">
        <v>915</v>
      </c>
      <c r="AH60">
        <v>2223</v>
      </c>
      <c r="AI60">
        <v>2920</v>
      </c>
      <c r="AJ60" t="s">
        <v>105</v>
      </c>
      <c r="AK60" t="s">
        <v>105</v>
      </c>
      <c r="AL60" t="s">
        <v>105</v>
      </c>
      <c r="AM60" t="s">
        <v>105</v>
      </c>
      <c r="AN60" t="s">
        <v>105</v>
      </c>
      <c r="AO60" t="s">
        <v>105</v>
      </c>
      <c r="AP60" t="s">
        <v>105</v>
      </c>
      <c r="AQ60">
        <v>11487</v>
      </c>
      <c r="AR60">
        <v>1144</v>
      </c>
      <c r="AS60" t="s">
        <v>124</v>
      </c>
      <c r="AT60">
        <v>340</v>
      </c>
      <c r="AU60">
        <v>9963</v>
      </c>
      <c r="AV60">
        <v>3368</v>
      </c>
      <c r="AW60" t="s">
        <v>231</v>
      </c>
      <c r="AX60">
        <v>245</v>
      </c>
      <c r="AY60">
        <v>11537</v>
      </c>
      <c r="AZ60">
        <v>0</v>
      </c>
      <c r="BA60" t="s">
        <v>124</v>
      </c>
      <c r="BB60">
        <v>243</v>
      </c>
      <c r="BC60">
        <v>5215</v>
      </c>
      <c r="BD60">
        <v>0</v>
      </c>
      <c r="BE60" t="s">
        <v>257</v>
      </c>
      <c r="BF60">
        <v>112</v>
      </c>
      <c r="BG60">
        <v>1668</v>
      </c>
      <c r="BH60">
        <v>0</v>
      </c>
      <c r="BI60" t="s">
        <v>276</v>
      </c>
      <c r="BJ60">
        <v>4</v>
      </c>
      <c r="BK60">
        <v>5928</v>
      </c>
      <c r="BL60">
        <v>0</v>
      </c>
      <c r="BM60" t="s">
        <v>171</v>
      </c>
      <c r="BN60">
        <v>110</v>
      </c>
      <c r="BO60">
        <v>3711</v>
      </c>
      <c r="BP60">
        <v>0</v>
      </c>
      <c r="BQ60" t="s">
        <v>166</v>
      </c>
      <c r="BR60">
        <v>59</v>
      </c>
      <c r="BS60" t="s">
        <v>105</v>
      </c>
      <c r="BT60" t="s">
        <v>105</v>
      </c>
      <c r="BU60" t="s">
        <v>105</v>
      </c>
      <c r="BV60" t="s">
        <v>105</v>
      </c>
      <c r="BW60" t="s">
        <v>105</v>
      </c>
      <c r="BX60" t="s">
        <v>105</v>
      </c>
      <c r="BY60" t="s">
        <v>105</v>
      </c>
      <c r="BZ60" t="s">
        <v>137</v>
      </c>
      <c r="CA60" t="s">
        <v>137</v>
      </c>
      <c r="CB60" t="s">
        <v>137</v>
      </c>
      <c r="CC60" t="s">
        <v>137</v>
      </c>
      <c r="CD60" t="s">
        <v>137</v>
      </c>
      <c r="CE60" t="s">
        <v>137</v>
      </c>
      <c r="CF60" t="s">
        <v>137</v>
      </c>
      <c r="CG60">
        <v>2</v>
      </c>
      <c r="CH60" t="s">
        <v>105</v>
      </c>
      <c r="CI60" t="s">
        <v>105</v>
      </c>
      <c r="CJ60">
        <v>7</v>
      </c>
      <c r="CK60" t="s">
        <v>105</v>
      </c>
      <c r="CL60" t="s">
        <v>105</v>
      </c>
      <c r="CM60">
        <v>4</v>
      </c>
      <c r="CN60" t="s">
        <v>105</v>
      </c>
      <c r="CO60" t="s">
        <v>105</v>
      </c>
      <c r="CP60" s="1">
        <v>0</v>
      </c>
      <c r="CQ60">
        <v>4</v>
      </c>
      <c r="CR60">
        <v>30</v>
      </c>
      <c r="CS60" t="s">
        <v>117</v>
      </c>
      <c r="CT60" t="s">
        <v>117</v>
      </c>
      <c r="CU60" t="s">
        <v>117</v>
      </c>
      <c r="CV60" t="s">
        <v>117</v>
      </c>
      <c r="CW60" t="s">
        <v>117</v>
      </c>
      <c r="CX60" t="s">
        <v>117</v>
      </c>
      <c r="CY60" t="s">
        <v>117</v>
      </c>
    </row>
    <row r="61" spans="1:103" x14ac:dyDescent="0.2">
      <c r="A61">
        <v>61</v>
      </c>
      <c r="B61">
        <v>2019</v>
      </c>
      <c r="C61" t="s">
        <v>103</v>
      </c>
      <c r="D61">
        <v>20.8</v>
      </c>
      <c r="E61" t="s">
        <v>139</v>
      </c>
      <c r="F61">
        <v>6000</v>
      </c>
      <c r="G61">
        <v>5</v>
      </c>
      <c r="H61">
        <v>3</v>
      </c>
      <c r="I61">
        <v>4</v>
      </c>
      <c r="J61">
        <v>2</v>
      </c>
      <c r="K61">
        <v>1</v>
      </c>
      <c r="L61">
        <v>30</v>
      </c>
      <c r="M61">
        <v>5</v>
      </c>
      <c r="N61">
        <v>0</v>
      </c>
      <c r="O61">
        <v>45</v>
      </c>
      <c r="P61">
        <v>5</v>
      </c>
      <c r="Q61">
        <v>1</v>
      </c>
      <c r="R61" t="s">
        <v>105</v>
      </c>
      <c r="S61">
        <v>3330</v>
      </c>
      <c r="T61">
        <v>10</v>
      </c>
      <c r="U61" t="s">
        <v>105</v>
      </c>
      <c r="V61">
        <v>5</v>
      </c>
      <c r="W61">
        <v>5</v>
      </c>
      <c r="X61">
        <v>5</v>
      </c>
      <c r="Y61">
        <v>5</v>
      </c>
      <c r="Z61">
        <v>4</v>
      </c>
      <c r="AA61" t="s">
        <v>120</v>
      </c>
      <c r="AB61" t="s">
        <v>107</v>
      </c>
      <c r="AC61">
        <v>3999</v>
      </c>
      <c r="AD61">
        <v>4505</v>
      </c>
      <c r="AE61">
        <v>4130</v>
      </c>
      <c r="AF61">
        <v>460</v>
      </c>
      <c r="AG61">
        <v>425</v>
      </c>
      <c r="AH61">
        <v>2614</v>
      </c>
      <c r="AI61">
        <v>6810</v>
      </c>
      <c r="AJ61" t="s">
        <v>277</v>
      </c>
      <c r="AK61" t="s">
        <v>105</v>
      </c>
      <c r="AL61" t="s">
        <v>105</v>
      </c>
      <c r="AM61" t="s">
        <v>105</v>
      </c>
      <c r="AN61" t="s">
        <v>105</v>
      </c>
      <c r="AO61" t="s">
        <v>105</v>
      </c>
      <c r="AP61" t="s">
        <v>105</v>
      </c>
      <c r="AQ61">
        <v>4160</v>
      </c>
      <c r="AR61">
        <v>0</v>
      </c>
      <c r="AS61" t="s">
        <v>166</v>
      </c>
      <c r="AT61">
        <v>67</v>
      </c>
      <c r="AU61">
        <v>5108</v>
      </c>
      <c r="AV61">
        <v>0</v>
      </c>
      <c r="AW61" t="s">
        <v>110</v>
      </c>
      <c r="AX61">
        <v>104</v>
      </c>
      <c r="AY61">
        <v>4996</v>
      </c>
      <c r="AZ61">
        <v>1248</v>
      </c>
      <c r="BA61" t="s">
        <v>160</v>
      </c>
      <c r="BB61">
        <v>101</v>
      </c>
      <c r="BC61">
        <v>2228</v>
      </c>
      <c r="BD61">
        <v>0</v>
      </c>
      <c r="BE61" t="s">
        <v>123</v>
      </c>
      <c r="BF61">
        <v>1</v>
      </c>
      <c r="BG61">
        <v>971</v>
      </c>
      <c r="BH61">
        <v>0</v>
      </c>
      <c r="BI61" t="s">
        <v>236</v>
      </c>
      <c r="BJ61">
        <v>5</v>
      </c>
      <c r="BK61">
        <v>7520</v>
      </c>
      <c r="BL61">
        <v>2513</v>
      </c>
      <c r="BM61" t="s">
        <v>191</v>
      </c>
      <c r="BN61">
        <v>163</v>
      </c>
      <c r="BO61">
        <v>9934</v>
      </c>
      <c r="BP61">
        <v>1136</v>
      </c>
      <c r="BQ61" t="s">
        <v>130</v>
      </c>
      <c r="BR61">
        <v>206</v>
      </c>
      <c r="BS61" t="s">
        <v>105</v>
      </c>
      <c r="BT61" t="s">
        <v>105</v>
      </c>
      <c r="BU61" t="s">
        <v>105</v>
      </c>
      <c r="BV61" t="s">
        <v>105</v>
      </c>
      <c r="BW61" t="s">
        <v>105</v>
      </c>
      <c r="BX61" t="s">
        <v>105</v>
      </c>
      <c r="BY61" t="s">
        <v>105</v>
      </c>
      <c r="BZ61" t="s">
        <v>168</v>
      </c>
      <c r="CA61" t="s">
        <v>168</v>
      </c>
      <c r="CB61" t="s">
        <v>168</v>
      </c>
      <c r="CC61" t="s">
        <v>168</v>
      </c>
      <c r="CD61" t="s">
        <v>168</v>
      </c>
      <c r="CE61" t="s">
        <v>168</v>
      </c>
      <c r="CF61" t="s">
        <v>168</v>
      </c>
      <c r="CG61">
        <v>1</v>
      </c>
      <c r="CH61">
        <v>1</v>
      </c>
      <c r="CI61" t="s">
        <v>105</v>
      </c>
      <c r="CJ61">
        <v>5</v>
      </c>
      <c r="CK61">
        <v>0</v>
      </c>
      <c r="CL61">
        <v>45</v>
      </c>
      <c r="CM61">
        <v>2</v>
      </c>
      <c r="CN61">
        <v>0</v>
      </c>
      <c r="CO61">
        <v>15</v>
      </c>
      <c r="CP61" s="1">
        <v>1479</v>
      </c>
      <c r="CQ61">
        <v>9</v>
      </c>
      <c r="CR61" t="s">
        <v>105</v>
      </c>
      <c r="CS61" t="s">
        <v>117</v>
      </c>
      <c r="CT61" t="s">
        <v>117</v>
      </c>
      <c r="CU61" t="s">
        <v>117</v>
      </c>
      <c r="CV61" t="s">
        <v>117</v>
      </c>
      <c r="CW61" t="s">
        <v>117</v>
      </c>
      <c r="CX61" t="s">
        <v>117</v>
      </c>
      <c r="CY61" t="s">
        <v>117</v>
      </c>
    </row>
    <row r="62" spans="1:103" x14ac:dyDescent="0.2">
      <c r="A62">
        <v>62</v>
      </c>
      <c r="B62">
        <v>2019</v>
      </c>
      <c r="C62" t="s">
        <v>148</v>
      </c>
      <c r="D62">
        <v>19.3</v>
      </c>
      <c r="E62" t="s">
        <v>139</v>
      </c>
      <c r="F62">
        <v>4000</v>
      </c>
      <c r="G62">
        <v>4</v>
      </c>
      <c r="H62">
        <v>3</v>
      </c>
      <c r="I62" t="s">
        <v>122</v>
      </c>
      <c r="J62">
        <v>0</v>
      </c>
      <c r="K62" t="s">
        <v>105</v>
      </c>
      <c r="L62" t="s">
        <v>105</v>
      </c>
      <c r="M62">
        <v>4</v>
      </c>
      <c r="N62">
        <v>1</v>
      </c>
      <c r="O62">
        <v>30</v>
      </c>
      <c r="P62">
        <v>4</v>
      </c>
      <c r="Q62">
        <v>0</v>
      </c>
      <c r="R62">
        <v>20</v>
      </c>
      <c r="S62" t="s">
        <v>105</v>
      </c>
      <c r="T62">
        <v>9</v>
      </c>
      <c r="U62">
        <v>0</v>
      </c>
      <c r="V62">
        <v>6</v>
      </c>
      <c r="W62">
        <v>6</v>
      </c>
      <c r="X62">
        <v>6</v>
      </c>
      <c r="Y62">
        <v>5</v>
      </c>
      <c r="Z62">
        <v>5</v>
      </c>
      <c r="AA62">
        <v>5</v>
      </c>
      <c r="AB62" t="s">
        <v>107</v>
      </c>
      <c r="AC62">
        <v>4750</v>
      </c>
      <c r="AD62">
        <v>9577</v>
      </c>
      <c r="AE62">
        <v>9006</v>
      </c>
      <c r="AF62">
        <v>1075</v>
      </c>
      <c r="AG62">
        <v>5861</v>
      </c>
      <c r="AH62">
        <v>5576</v>
      </c>
      <c r="AI62">
        <v>9241</v>
      </c>
      <c r="AJ62" t="s">
        <v>105</v>
      </c>
      <c r="AK62" t="s">
        <v>105</v>
      </c>
      <c r="AL62" t="s">
        <v>105</v>
      </c>
      <c r="AM62" t="s">
        <v>105</v>
      </c>
      <c r="AN62" t="s">
        <v>105</v>
      </c>
      <c r="AO62" t="s">
        <v>105</v>
      </c>
      <c r="AP62" t="s">
        <v>105</v>
      </c>
      <c r="AQ62">
        <v>4911</v>
      </c>
      <c r="AR62">
        <v>0</v>
      </c>
      <c r="AS62" t="s">
        <v>186</v>
      </c>
      <c r="AT62">
        <v>120</v>
      </c>
      <c r="AU62">
        <v>6657</v>
      </c>
      <c r="AV62">
        <v>0</v>
      </c>
      <c r="AW62" t="s">
        <v>220</v>
      </c>
      <c r="AX62">
        <v>125</v>
      </c>
      <c r="AY62">
        <v>4590</v>
      </c>
      <c r="AZ62">
        <v>0</v>
      </c>
      <c r="BA62" t="s">
        <v>170</v>
      </c>
      <c r="BB62">
        <v>89</v>
      </c>
      <c r="BC62">
        <v>5886</v>
      </c>
      <c r="BD62">
        <v>4234</v>
      </c>
      <c r="BE62" t="s">
        <v>188</v>
      </c>
      <c r="BF62">
        <v>220</v>
      </c>
      <c r="BG62">
        <v>5693</v>
      </c>
      <c r="BH62">
        <v>0</v>
      </c>
      <c r="BI62" t="s">
        <v>198</v>
      </c>
      <c r="BJ62">
        <v>66</v>
      </c>
      <c r="BK62">
        <v>6343</v>
      </c>
      <c r="BL62">
        <v>0</v>
      </c>
      <c r="BM62" t="s">
        <v>178</v>
      </c>
      <c r="BN62">
        <v>98</v>
      </c>
      <c r="BO62">
        <v>9384</v>
      </c>
      <c r="BP62">
        <v>1198</v>
      </c>
      <c r="BQ62" t="s">
        <v>192</v>
      </c>
      <c r="BR62">
        <v>210</v>
      </c>
      <c r="BS62" t="s">
        <v>105</v>
      </c>
      <c r="BT62" t="s">
        <v>105</v>
      </c>
      <c r="BU62" t="s">
        <v>105</v>
      </c>
      <c r="BV62" t="s">
        <v>105</v>
      </c>
      <c r="BW62" t="s">
        <v>105</v>
      </c>
      <c r="BX62" t="s">
        <v>105</v>
      </c>
      <c r="BY62" t="s">
        <v>105</v>
      </c>
      <c r="BZ62" t="s">
        <v>137</v>
      </c>
      <c r="CA62" t="s">
        <v>137</v>
      </c>
      <c r="CB62" t="s">
        <v>137</v>
      </c>
      <c r="CC62" t="s">
        <v>137</v>
      </c>
      <c r="CD62" t="s">
        <v>137</v>
      </c>
      <c r="CE62" t="s">
        <v>137</v>
      </c>
      <c r="CF62" t="s">
        <v>137</v>
      </c>
      <c r="CG62">
        <v>1</v>
      </c>
      <c r="CH62">
        <v>0</v>
      </c>
      <c r="CI62">
        <v>30</v>
      </c>
      <c r="CJ62">
        <v>5</v>
      </c>
      <c r="CK62">
        <v>1</v>
      </c>
      <c r="CL62">
        <v>0</v>
      </c>
      <c r="CM62">
        <v>5</v>
      </c>
      <c r="CN62">
        <v>0</v>
      </c>
      <c r="CO62">
        <v>15</v>
      </c>
      <c r="CP62" s="1">
        <v>1687.5</v>
      </c>
      <c r="CQ62">
        <v>13</v>
      </c>
      <c r="CR62">
        <v>0</v>
      </c>
      <c r="CS62" t="s">
        <v>117</v>
      </c>
      <c r="CT62" t="s">
        <v>117</v>
      </c>
      <c r="CU62" t="s">
        <v>117</v>
      </c>
      <c r="CV62" t="s">
        <v>117</v>
      </c>
      <c r="CW62" t="s">
        <v>117</v>
      </c>
      <c r="CX62" t="s">
        <v>117</v>
      </c>
      <c r="CY62" t="s">
        <v>117</v>
      </c>
    </row>
    <row r="63" spans="1:103" x14ac:dyDescent="0.2">
      <c r="A63">
        <v>63</v>
      </c>
      <c r="B63">
        <v>2019</v>
      </c>
      <c r="C63" t="s">
        <v>148</v>
      </c>
      <c r="D63">
        <v>18.600000000000001</v>
      </c>
      <c r="E63" t="s">
        <v>139</v>
      </c>
      <c r="F63">
        <v>6000</v>
      </c>
      <c r="G63">
        <v>7</v>
      </c>
      <c r="H63">
        <v>4</v>
      </c>
      <c r="I63" t="s">
        <v>119</v>
      </c>
      <c r="J63">
        <v>4</v>
      </c>
      <c r="K63">
        <v>1</v>
      </c>
      <c r="L63">
        <v>30</v>
      </c>
      <c r="M63">
        <v>7</v>
      </c>
      <c r="N63">
        <v>1</v>
      </c>
      <c r="O63">
        <v>0</v>
      </c>
      <c r="P63">
        <v>7</v>
      </c>
      <c r="Q63">
        <v>1</v>
      </c>
      <c r="R63">
        <v>0</v>
      </c>
      <c r="S63">
        <v>5946</v>
      </c>
      <c r="T63">
        <v>10</v>
      </c>
      <c r="U63">
        <v>0</v>
      </c>
      <c r="V63">
        <v>5</v>
      </c>
      <c r="W63">
        <v>4</v>
      </c>
      <c r="X63" t="s">
        <v>120</v>
      </c>
      <c r="Y63">
        <v>2</v>
      </c>
      <c r="Z63">
        <v>4</v>
      </c>
      <c r="AA63">
        <v>3</v>
      </c>
      <c r="AB63" t="s">
        <v>107</v>
      </c>
      <c r="AC63">
        <v>10065</v>
      </c>
      <c r="AD63">
        <v>7212</v>
      </c>
      <c r="AE63">
        <v>9569</v>
      </c>
      <c r="AF63">
        <v>4377</v>
      </c>
      <c r="AG63">
        <v>1386</v>
      </c>
      <c r="AH63">
        <v>4613</v>
      </c>
      <c r="AI63">
        <v>5472</v>
      </c>
      <c r="AJ63" t="s">
        <v>105</v>
      </c>
      <c r="AK63" t="s">
        <v>105</v>
      </c>
      <c r="AL63" t="s">
        <v>278</v>
      </c>
      <c r="AM63" t="s">
        <v>105</v>
      </c>
      <c r="AN63" t="s">
        <v>105</v>
      </c>
      <c r="AO63" t="s">
        <v>105</v>
      </c>
      <c r="AP63" t="s">
        <v>105</v>
      </c>
      <c r="AQ63">
        <v>9485</v>
      </c>
      <c r="AR63">
        <v>0</v>
      </c>
      <c r="AS63" t="s">
        <v>266</v>
      </c>
      <c r="AT63">
        <v>232</v>
      </c>
      <c r="AU63">
        <v>6179</v>
      </c>
      <c r="AV63">
        <v>0</v>
      </c>
      <c r="AW63" t="s">
        <v>114</v>
      </c>
      <c r="AX63">
        <v>125</v>
      </c>
      <c r="AY63">
        <v>11517</v>
      </c>
      <c r="AZ63">
        <v>2566</v>
      </c>
      <c r="BA63" t="s">
        <v>215</v>
      </c>
      <c r="BB63">
        <v>230</v>
      </c>
      <c r="BC63">
        <v>5007</v>
      </c>
      <c r="BD63">
        <v>0</v>
      </c>
      <c r="BE63" t="s">
        <v>257</v>
      </c>
      <c r="BF63">
        <v>37</v>
      </c>
      <c r="BG63">
        <v>935</v>
      </c>
      <c r="BH63">
        <v>0</v>
      </c>
      <c r="BI63" t="s">
        <v>279</v>
      </c>
      <c r="BJ63">
        <v>1</v>
      </c>
      <c r="BK63">
        <v>4334</v>
      </c>
      <c r="BL63">
        <v>0</v>
      </c>
      <c r="BM63" t="s">
        <v>164</v>
      </c>
      <c r="BN63">
        <v>89</v>
      </c>
      <c r="BO63">
        <v>4807</v>
      </c>
      <c r="BP63">
        <v>0</v>
      </c>
      <c r="BQ63" t="s">
        <v>170</v>
      </c>
      <c r="BR63">
        <v>103</v>
      </c>
      <c r="BS63" t="s">
        <v>105</v>
      </c>
      <c r="BT63" t="s">
        <v>105</v>
      </c>
      <c r="BU63" t="s">
        <v>105</v>
      </c>
      <c r="BV63" t="s">
        <v>105</v>
      </c>
      <c r="BW63" t="s">
        <v>105</v>
      </c>
      <c r="BX63" t="s">
        <v>105</v>
      </c>
      <c r="BY63" t="s">
        <v>105</v>
      </c>
      <c r="BZ63" t="s">
        <v>137</v>
      </c>
      <c r="CA63" t="s">
        <v>137</v>
      </c>
      <c r="CB63" t="s">
        <v>137</v>
      </c>
      <c r="CC63" t="s">
        <v>137</v>
      </c>
      <c r="CD63" t="s">
        <v>137</v>
      </c>
      <c r="CE63" t="s">
        <v>137</v>
      </c>
      <c r="CF63" t="s">
        <v>137</v>
      </c>
      <c r="CG63">
        <v>4</v>
      </c>
      <c r="CH63">
        <v>1</v>
      </c>
      <c r="CI63">
        <v>30</v>
      </c>
      <c r="CJ63">
        <v>4</v>
      </c>
      <c r="CK63">
        <v>0</v>
      </c>
      <c r="CL63">
        <v>20</v>
      </c>
      <c r="CM63">
        <v>3</v>
      </c>
      <c r="CN63">
        <v>0</v>
      </c>
      <c r="CO63">
        <v>20</v>
      </c>
      <c r="CP63" s="1">
        <v>3398</v>
      </c>
      <c r="CQ63">
        <v>8</v>
      </c>
      <c r="CR63">
        <v>0</v>
      </c>
      <c r="CS63" t="s">
        <v>117</v>
      </c>
      <c r="CT63" t="s">
        <v>117</v>
      </c>
      <c r="CU63" t="s">
        <v>117</v>
      </c>
      <c r="CV63" t="s">
        <v>117</v>
      </c>
      <c r="CW63" t="s">
        <v>117</v>
      </c>
      <c r="CX63" t="s">
        <v>117</v>
      </c>
      <c r="CY63" t="s">
        <v>117</v>
      </c>
    </row>
    <row r="64" spans="1:103" x14ac:dyDescent="0.2">
      <c r="A64">
        <v>64</v>
      </c>
      <c r="B64">
        <v>2019</v>
      </c>
      <c r="C64" t="s">
        <v>148</v>
      </c>
      <c r="D64">
        <v>21</v>
      </c>
      <c r="E64" t="s">
        <v>139</v>
      </c>
      <c r="F64">
        <v>4800</v>
      </c>
      <c r="G64">
        <v>3</v>
      </c>
      <c r="H64">
        <v>3</v>
      </c>
      <c r="I64">
        <v>3</v>
      </c>
      <c r="J64">
        <v>4</v>
      </c>
      <c r="K64">
        <v>2</v>
      </c>
      <c r="L64">
        <v>0</v>
      </c>
      <c r="M64">
        <v>6</v>
      </c>
      <c r="N64">
        <v>1</v>
      </c>
      <c r="O64">
        <v>0</v>
      </c>
      <c r="P64">
        <v>6</v>
      </c>
      <c r="Q64">
        <v>1</v>
      </c>
      <c r="R64">
        <v>0</v>
      </c>
      <c r="S64">
        <v>6468</v>
      </c>
      <c r="T64">
        <v>7</v>
      </c>
      <c r="U64">
        <v>0</v>
      </c>
      <c r="V64">
        <v>5</v>
      </c>
      <c r="W64">
        <v>5</v>
      </c>
      <c r="X64">
        <v>5</v>
      </c>
      <c r="Y64">
        <v>6</v>
      </c>
      <c r="Z64">
        <v>5</v>
      </c>
      <c r="AA64" t="s">
        <v>119</v>
      </c>
      <c r="AB64" t="s">
        <v>107</v>
      </c>
      <c r="AC64">
        <v>4150</v>
      </c>
      <c r="AD64">
        <v>546</v>
      </c>
      <c r="AE64">
        <v>2464</v>
      </c>
      <c r="AF64">
        <v>1562</v>
      </c>
      <c r="AG64">
        <v>1774</v>
      </c>
      <c r="AH64">
        <v>2982</v>
      </c>
      <c r="AI64">
        <v>4981</v>
      </c>
      <c r="AJ64" t="s">
        <v>105</v>
      </c>
      <c r="AK64" t="s">
        <v>280</v>
      </c>
      <c r="AL64" t="s">
        <v>105</v>
      </c>
      <c r="AM64" t="s">
        <v>280</v>
      </c>
      <c r="AN64" t="s">
        <v>105</v>
      </c>
      <c r="AO64" t="s">
        <v>105</v>
      </c>
      <c r="AP64" t="s">
        <v>105</v>
      </c>
      <c r="AQ64">
        <v>5232</v>
      </c>
      <c r="AR64">
        <v>0</v>
      </c>
      <c r="AS64" t="s">
        <v>170</v>
      </c>
      <c r="AT64">
        <v>182</v>
      </c>
      <c r="AU64">
        <v>6501</v>
      </c>
      <c r="AV64">
        <v>0</v>
      </c>
      <c r="AW64" t="s">
        <v>114</v>
      </c>
      <c r="AX64">
        <v>51</v>
      </c>
      <c r="AY64">
        <v>5430</v>
      </c>
      <c r="AZ64">
        <v>0</v>
      </c>
      <c r="BA64" t="s">
        <v>186</v>
      </c>
      <c r="BB64">
        <v>212</v>
      </c>
      <c r="BC64">
        <v>7242</v>
      </c>
      <c r="BD64">
        <v>0</v>
      </c>
      <c r="BE64" t="s">
        <v>220</v>
      </c>
      <c r="BF64">
        <v>28</v>
      </c>
      <c r="BG64">
        <v>3829</v>
      </c>
      <c r="BH64">
        <v>2522</v>
      </c>
      <c r="BI64" t="s">
        <v>166</v>
      </c>
      <c r="BJ64">
        <v>167</v>
      </c>
      <c r="BK64">
        <v>4708</v>
      </c>
      <c r="BL64">
        <v>0</v>
      </c>
      <c r="BM64" t="s">
        <v>110</v>
      </c>
      <c r="BN64">
        <v>123</v>
      </c>
      <c r="BO64">
        <v>6755</v>
      </c>
      <c r="BP64">
        <v>0</v>
      </c>
      <c r="BQ64" t="s">
        <v>119</v>
      </c>
      <c r="BR64">
        <v>258</v>
      </c>
      <c r="BS64" t="s">
        <v>105</v>
      </c>
      <c r="BT64" t="s">
        <v>154</v>
      </c>
      <c r="BU64" t="s">
        <v>105</v>
      </c>
      <c r="BV64" t="s">
        <v>105</v>
      </c>
      <c r="BW64" t="s">
        <v>105</v>
      </c>
      <c r="BX64" t="s">
        <v>105</v>
      </c>
      <c r="BY64" t="s">
        <v>105</v>
      </c>
      <c r="BZ64" t="s">
        <v>115</v>
      </c>
      <c r="CA64" t="s">
        <v>115</v>
      </c>
      <c r="CB64" t="s">
        <v>115</v>
      </c>
      <c r="CC64" t="s">
        <v>115</v>
      </c>
      <c r="CD64" t="s">
        <v>115</v>
      </c>
      <c r="CE64" t="s">
        <v>115</v>
      </c>
      <c r="CF64" t="s">
        <v>115</v>
      </c>
      <c r="CG64">
        <v>3</v>
      </c>
      <c r="CH64">
        <v>1</v>
      </c>
      <c r="CI64">
        <v>30</v>
      </c>
      <c r="CJ64">
        <v>6</v>
      </c>
      <c r="CK64">
        <v>2</v>
      </c>
      <c r="CL64">
        <v>0</v>
      </c>
      <c r="CM64">
        <v>3</v>
      </c>
      <c r="CN64">
        <v>2</v>
      </c>
      <c r="CO64">
        <v>0</v>
      </c>
      <c r="CP64" s="1">
        <v>6228</v>
      </c>
      <c r="CQ64">
        <v>7</v>
      </c>
      <c r="CR64">
        <v>0</v>
      </c>
      <c r="CS64" t="s">
        <v>117</v>
      </c>
      <c r="CT64" t="s">
        <v>138</v>
      </c>
      <c r="CU64" t="s">
        <v>117</v>
      </c>
      <c r="CV64" t="s">
        <v>117</v>
      </c>
      <c r="CW64" t="s">
        <v>117</v>
      </c>
      <c r="CX64" t="s">
        <v>117</v>
      </c>
      <c r="CY64" t="s">
        <v>117</v>
      </c>
    </row>
    <row r="65" spans="1:103" x14ac:dyDescent="0.2">
      <c r="A65">
        <v>65</v>
      </c>
      <c r="B65">
        <v>2019</v>
      </c>
      <c r="C65" t="s">
        <v>103</v>
      </c>
      <c r="D65">
        <v>23</v>
      </c>
      <c r="E65" t="s">
        <v>139</v>
      </c>
      <c r="F65">
        <v>4000</v>
      </c>
      <c r="G65">
        <v>3</v>
      </c>
      <c r="H65">
        <v>2</v>
      </c>
      <c r="I65" t="s">
        <v>106</v>
      </c>
      <c r="J65">
        <v>0</v>
      </c>
      <c r="K65" t="s">
        <v>105</v>
      </c>
      <c r="L65" t="s">
        <v>105</v>
      </c>
      <c r="M65">
        <v>3</v>
      </c>
      <c r="N65">
        <v>0</v>
      </c>
      <c r="O65">
        <v>30</v>
      </c>
      <c r="P65">
        <v>7</v>
      </c>
      <c r="Q65">
        <v>1</v>
      </c>
      <c r="R65">
        <v>10</v>
      </c>
      <c r="S65" t="s">
        <v>105</v>
      </c>
      <c r="T65">
        <v>9</v>
      </c>
      <c r="U65" t="s">
        <v>105</v>
      </c>
      <c r="V65">
        <v>6</v>
      </c>
      <c r="W65">
        <v>6</v>
      </c>
      <c r="X65">
        <v>6</v>
      </c>
      <c r="Y65">
        <v>6</v>
      </c>
      <c r="Z65">
        <v>4</v>
      </c>
      <c r="AA65">
        <v>5</v>
      </c>
      <c r="AB65" t="s">
        <v>107</v>
      </c>
      <c r="AC65">
        <v>3032</v>
      </c>
      <c r="AD65">
        <v>2272</v>
      </c>
      <c r="AE65">
        <v>9329</v>
      </c>
      <c r="AF65">
        <v>971</v>
      </c>
      <c r="AG65">
        <v>2366</v>
      </c>
      <c r="AH65">
        <v>4122</v>
      </c>
      <c r="AI65">
        <v>10924</v>
      </c>
      <c r="AJ65" t="s">
        <v>105</v>
      </c>
      <c r="AK65" t="s">
        <v>105</v>
      </c>
      <c r="AL65" t="s">
        <v>105</v>
      </c>
      <c r="AM65" t="s">
        <v>105</v>
      </c>
      <c r="AN65" t="s">
        <v>105</v>
      </c>
      <c r="AO65" t="s">
        <v>105</v>
      </c>
      <c r="AP65" t="s">
        <v>105</v>
      </c>
      <c r="AQ65">
        <v>3702</v>
      </c>
      <c r="AR65">
        <v>0</v>
      </c>
      <c r="AS65" t="s">
        <v>205</v>
      </c>
      <c r="AT65">
        <v>84</v>
      </c>
      <c r="AU65">
        <v>470</v>
      </c>
      <c r="AV65">
        <v>0</v>
      </c>
      <c r="AW65" t="s">
        <v>281</v>
      </c>
      <c r="AX65">
        <v>2</v>
      </c>
      <c r="AY65">
        <v>8289</v>
      </c>
      <c r="AZ65">
        <v>0</v>
      </c>
      <c r="BA65" t="s">
        <v>153</v>
      </c>
      <c r="BB65">
        <v>237</v>
      </c>
      <c r="BC65">
        <v>1063</v>
      </c>
      <c r="BD65">
        <v>0</v>
      </c>
      <c r="BE65" t="s">
        <v>279</v>
      </c>
      <c r="BF65">
        <v>15</v>
      </c>
      <c r="BG65">
        <v>2513</v>
      </c>
      <c r="BH65">
        <v>2332</v>
      </c>
      <c r="BI65" t="s">
        <v>174</v>
      </c>
      <c r="BJ65">
        <v>67</v>
      </c>
      <c r="BK65">
        <v>3196</v>
      </c>
      <c r="BL65">
        <v>0</v>
      </c>
      <c r="BM65" t="s">
        <v>179</v>
      </c>
      <c r="BN65">
        <v>82</v>
      </c>
      <c r="BO65">
        <v>9102</v>
      </c>
      <c r="BP65">
        <v>1332</v>
      </c>
      <c r="BQ65">
        <v>7</v>
      </c>
      <c r="BR65">
        <v>247</v>
      </c>
      <c r="BS65" t="s">
        <v>105</v>
      </c>
      <c r="BT65" t="s">
        <v>282</v>
      </c>
      <c r="BU65" t="s">
        <v>105</v>
      </c>
      <c r="BV65" t="s">
        <v>283</v>
      </c>
      <c r="BW65" t="s">
        <v>284</v>
      </c>
      <c r="BX65" t="s">
        <v>105</v>
      </c>
      <c r="BY65" t="s">
        <v>105</v>
      </c>
      <c r="BZ65" t="s">
        <v>285</v>
      </c>
      <c r="CA65" t="s">
        <v>285</v>
      </c>
      <c r="CB65" t="s">
        <v>285</v>
      </c>
      <c r="CC65" t="s">
        <v>285</v>
      </c>
      <c r="CD65" t="s">
        <v>200</v>
      </c>
      <c r="CE65" t="s">
        <v>286</v>
      </c>
      <c r="CF65" t="s">
        <v>286</v>
      </c>
      <c r="CG65">
        <v>1</v>
      </c>
      <c r="CH65" t="s">
        <v>105</v>
      </c>
      <c r="CI65">
        <v>30</v>
      </c>
      <c r="CJ65">
        <v>3</v>
      </c>
      <c r="CK65">
        <v>1</v>
      </c>
      <c r="CL65">
        <v>0</v>
      </c>
      <c r="CM65">
        <v>7</v>
      </c>
      <c r="CN65" t="s">
        <v>105</v>
      </c>
      <c r="CO65">
        <v>45</v>
      </c>
      <c r="CP65" s="1">
        <v>1999.5</v>
      </c>
      <c r="CQ65">
        <v>8</v>
      </c>
      <c r="CR65" t="s">
        <v>105</v>
      </c>
      <c r="CS65" t="s">
        <v>117</v>
      </c>
      <c r="CT65" t="s">
        <v>138</v>
      </c>
      <c r="CU65" t="s">
        <v>117</v>
      </c>
      <c r="CV65" t="s">
        <v>138</v>
      </c>
      <c r="CW65" t="s">
        <v>138</v>
      </c>
      <c r="CX65" t="s">
        <v>117</v>
      </c>
      <c r="CY65" t="s">
        <v>117</v>
      </c>
    </row>
    <row r="67" spans="1:103" x14ac:dyDescent="0.2">
      <c r="A67">
        <v>67</v>
      </c>
      <c r="B67">
        <v>2019</v>
      </c>
      <c r="C67" t="s">
        <v>103</v>
      </c>
      <c r="D67">
        <v>22.6</v>
      </c>
      <c r="E67" t="s">
        <v>139</v>
      </c>
      <c r="F67">
        <v>7800</v>
      </c>
      <c r="G67">
        <v>7</v>
      </c>
      <c r="H67">
        <v>6</v>
      </c>
      <c r="I67" t="s">
        <v>149</v>
      </c>
      <c r="J67">
        <v>3</v>
      </c>
      <c r="K67">
        <v>1</v>
      </c>
      <c r="L67">
        <v>30</v>
      </c>
      <c r="M67">
        <v>6</v>
      </c>
      <c r="N67" t="s">
        <v>105</v>
      </c>
      <c r="O67">
        <v>30</v>
      </c>
      <c r="P67">
        <v>7</v>
      </c>
      <c r="Q67" t="s">
        <v>105</v>
      </c>
      <c r="R67">
        <v>30</v>
      </c>
      <c r="S67">
        <v>3573</v>
      </c>
      <c r="T67">
        <v>9</v>
      </c>
      <c r="U67" t="s">
        <v>105</v>
      </c>
      <c r="V67">
        <v>7</v>
      </c>
      <c r="W67">
        <v>6</v>
      </c>
      <c r="X67" t="s">
        <v>149</v>
      </c>
      <c r="Y67">
        <v>4</v>
      </c>
      <c r="Z67">
        <v>3</v>
      </c>
      <c r="AA67" t="s">
        <v>122</v>
      </c>
      <c r="AB67" t="s">
        <v>107</v>
      </c>
      <c r="AC67">
        <v>4878</v>
      </c>
      <c r="AD67">
        <v>6979</v>
      </c>
      <c r="AE67">
        <v>7176</v>
      </c>
      <c r="AF67">
        <v>9174</v>
      </c>
      <c r="AG67">
        <v>5320</v>
      </c>
      <c r="AH67">
        <v>7911</v>
      </c>
      <c r="AI67">
        <v>11867</v>
      </c>
      <c r="AJ67" t="s">
        <v>105</v>
      </c>
      <c r="AK67" t="s">
        <v>105</v>
      </c>
      <c r="AL67" t="s">
        <v>105</v>
      </c>
      <c r="AM67" t="s">
        <v>105</v>
      </c>
      <c r="AN67" t="s">
        <v>105</v>
      </c>
      <c r="AO67" t="s">
        <v>105</v>
      </c>
      <c r="AP67" t="s">
        <v>105</v>
      </c>
      <c r="AQ67">
        <v>5002</v>
      </c>
      <c r="AR67">
        <v>0</v>
      </c>
      <c r="AS67" t="s">
        <v>164</v>
      </c>
      <c r="AT67">
        <v>86</v>
      </c>
      <c r="AU67">
        <v>5788</v>
      </c>
      <c r="AV67">
        <v>0</v>
      </c>
      <c r="AW67" t="s">
        <v>257</v>
      </c>
      <c r="AX67">
        <v>100</v>
      </c>
      <c r="AY67">
        <v>6586</v>
      </c>
      <c r="AZ67">
        <v>0</v>
      </c>
      <c r="BA67" t="s">
        <v>171</v>
      </c>
      <c r="BB67">
        <v>114</v>
      </c>
      <c r="BC67">
        <v>9510</v>
      </c>
      <c r="BD67">
        <v>0</v>
      </c>
      <c r="BE67" t="s">
        <v>133</v>
      </c>
      <c r="BF67">
        <v>140</v>
      </c>
      <c r="BG67">
        <v>5225</v>
      </c>
      <c r="BH67">
        <v>4357</v>
      </c>
      <c r="BI67" t="s">
        <v>111</v>
      </c>
      <c r="BJ67">
        <v>277</v>
      </c>
      <c r="BK67">
        <v>6865</v>
      </c>
      <c r="BL67">
        <v>921</v>
      </c>
      <c r="BM67" t="s">
        <v>198</v>
      </c>
      <c r="BN67">
        <v>114</v>
      </c>
      <c r="BO67">
        <v>9934</v>
      </c>
      <c r="BP67">
        <v>1136</v>
      </c>
      <c r="BQ67" t="s">
        <v>130</v>
      </c>
      <c r="BR67">
        <v>206</v>
      </c>
      <c r="BS67" t="s">
        <v>105</v>
      </c>
      <c r="BT67" t="s">
        <v>105</v>
      </c>
      <c r="BU67" t="s">
        <v>105</v>
      </c>
      <c r="BV67" t="s">
        <v>105</v>
      </c>
      <c r="BW67" t="s">
        <v>105</v>
      </c>
      <c r="BX67" t="s">
        <v>105</v>
      </c>
      <c r="BY67" t="s">
        <v>105</v>
      </c>
      <c r="BZ67" t="s">
        <v>168</v>
      </c>
      <c r="CA67" t="s">
        <v>168</v>
      </c>
      <c r="CB67" t="s">
        <v>137</v>
      </c>
      <c r="CC67" t="s">
        <v>137</v>
      </c>
      <c r="CD67" t="s">
        <v>168</v>
      </c>
      <c r="CE67" t="s">
        <v>168</v>
      </c>
      <c r="CF67" t="s">
        <v>168</v>
      </c>
      <c r="CG67">
        <v>2</v>
      </c>
      <c r="CH67">
        <v>1</v>
      </c>
      <c r="CI67" t="s">
        <v>105</v>
      </c>
      <c r="CJ67">
        <v>7</v>
      </c>
      <c r="CK67">
        <v>1</v>
      </c>
      <c r="CL67" t="s">
        <v>105</v>
      </c>
      <c r="CM67">
        <v>3</v>
      </c>
      <c r="CN67" t="s">
        <v>105</v>
      </c>
      <c r="CO67">
        <v>30</v>
      </c>
      <c r="CP67" s="1">
        <v>2937</v>
      </c>
      <c r="CQ67">
        <v>6</v>
      </c>
      <c r="CR67">
        <v>30</v>
      </c>
      <c r="CS67" t="s">
        <v>117</v>
      </c>
      <c r="CT67" t="s">
        <v>117</v>
      </c>
      <c r="CU67" t="s">
        <v>117</v>
      </c>
      <c r="CV67" t="s">
        <v>117</v>
      </c>
      <c r="CW67" t="s">
        <v>117</v>
      </c>
      <c r="CX67" t="s">
        <v>117</v>
      </c>
      <c r="CY67" t="s">
        <v>117</v>
      </c>
    </row>
    <row r="69" spans="1:103" x14ac:dyDescent="0.2">
      <c r="A69">
        <v>69</v>
      </c>
      <c r="B69">
        <v>2019</v>
      </c>
      <c r="C69" t="s">
        <v>103</v>
      </c>
      <c r="D69">
        <v>21.6</v>
      </c>
      <c r="E69" t="s">
        <v>139</v>
      </c>
      <c r="F69">
        <v>7000</v>
      </c>
      <c r="G69">
        <v>5</v>
      </c>
      <c r="H69">
        <v>5</v>
      </c>
      <c r="I69">
        <v>5</v>
      </c>
      <c r="J69">
        <v>2</v>
      </c>
      <c r="K69">
        <v>1</v>
      </c>
      <c r="L69">
        <v>30</v>
      </c>
      <c r="M69">
        <v>5</v>
      </c>
      <c r="N69" t="s">
        <v>105</v>
      </c>
      <c r="O69">
        <v>30</v>
      </c>
      <c r="P69">
        <v>7</v>
      </c>
      <c r="Q69" t="s">
        <v>105</v>
      </c>
      <c r="R69">
        <v>30</v>
      </c>
      <c r="S69">
        <v>2733</v>
      </c>
      <c r="T69">
        <v>10</v>
      </c>
      <c r="U69" t="s">
        <v>105</v>
      </c>
      <c r="V69">
        <v>6</v>
      </c>
      <c r="W69">
        <v>6</v>
      </c>
      <c r="X69">
        <v>6</v>
      </c>
      <c r="Y69">
        <v>5</v>
      </c>
      <c r="Z69">
        <v>5</v>
      </c>
      <c r="AA69">
        <v>5</v>
      </c>
      <c r="AB69" t="s">
        <v>107</v>
      </c>
      <c r="AC69">
        <v>8237</v>
      </c>
      <c r="AD69">
        <v>4620</v>
      </c>
      <c r="AE69">
        <v>3796</v>
      </c>
      <c r="AF69">
        <v>3702</v>
      </c>
      <c r="AG69">
        <v>1177</v>
      </c>
      <c r="AH69">
        <v>5202</v>
      </c>
      <c r="AI69">
        <v>11413</v>
      </c>
      <c r="AJ69" t="s">
        <v>289</v>
      </c>
      <c r="AK69" t="s">
        <v>289</v>
      </c>
      <c r="AL69" t="s">
        <v>105</v>
      </c>
      <c r="AM69" t="s">
        <v>290</v>
      </c>
      <c r="AN69" t="s">
        <v>105</v>
      </c>
      <c r="AO69" t="s">
        <v>105</v>
      </c>
      <c r="AP69" t="s">
        <v>291</v>
      </c>
      <c r="AQ69">
        <v>8242</v>
      </c>
      <c r="AR69">
        <v>3944</v>
      </c>
      <c r="AS69" t="s">
        <v>149</v>
      </c>
      <c r="AT69">
        <v>211</v>
      </c>
      <c r="AU69">
        <v>5733</v>
      </c>
      <c r="AV69">
        <v>1474</v>
      </c>
      <c r="AW69" t="s">
        <v>120</v>
      </c>
      <c r="AX69">
        <v>126</v>
      </c>
      <c r="AY69">
        <v>3494</v>
      </c>
      <c r="AZ69">
        <v>0</v>
      </c>
      <c r="BA69" t="s">
        <v>160</v>
      </c>
      <c r="BB69">
        <v>46</v>
      </c>
      <c r="BC69">
        <v>7133</v>
      </c>
      <c r="BD69">
        <v>0</v>
      </c>
      <c r="BE69" t="s">
        <v>178</v>
      </c>
      <c r="BF69">
        <v>40</v>
      </c>
      <c r="BG69">
        <v>1401</v>
      </c>
      <c r="BH69">
        <v>0</v>
      </c>
      <c r="BI69" t="s">
        <v>276</v>
      </c>
      <c r="BJ69">
        <v>6</v>
      </c>
      <c r="BK69">
        <v>4155</v>
      </c>
      <c r="BL69">
        <v>0</v>
      </c>
      <c r="BM69" t="s">
        <v>180</v>
      </c>
      <c r="BN69">
        <v>76</v>
      </c>
      <c r="BO69">
        <v>12021</v>
      </c>
      <c r="BP69">
        <v>0</v>
      </c>
      <c r="BQ69" t="s">
        <v>124</v>
      </c>
      <c r="BR69">
        <v>198</v>
      </c>
      <c r="BS69" t="s">
        <v>105</v>
      </c>
      <c r="BT69" t="s">
        <v>105</v>
      </c>
      <c r="BU69" t="s">
        <v>105</v>
      </c>
      <c r="BV69" t="s">
        <v>105</v>
      </c>
      <c r="BW69" t="s">
        <v>105</v>
      </c>
      <c r="BX69" t="s">
        <v>105</v>
      </c>
      <c r="BY69" t="s">
        <v>105</v>
      </c>
      <c r="BZ69" t="s">
        <v>292</v>
      </c>
      <c r="CA69" t="s">
        <v>116</v>
      </c>
      <c r="CB69" t="s">
        <v>116</v>
      </c>
      <c r="CC69" t="s">
        <v>116</v>
      </c>
      <c r="CD69" t="s">
        <v>116</v>
      </c>
      <c r="CE69" t="s">
        <v>116</v>
      </c>
      <c r="CF69" t="s">
        <v>116</v>
      </c>
      <c r="CG69">
        <v>2</v>
      </c>
      <c r="CH69">
        <v>1</v>
      </c>
      <c r="CI69">
        <v>30</v>
      </c>
      <c r="CJ69">
        <v>4</v>
      </c>
      <c r="CK69">
        <v>0</v>
      </c>
      <c r="CL69">
        <v>30</v>
      </c>
      <c r="CM69">
        <v>7</v>
      </c>
      <c r="CN69">
        <v>0</v>
      </c>
      <c r="CO69">
        <v>20</v>
      </c>
      <c r="CP69" s="1">
        <v>2382</v>
      </c>
      <c r="CQ69">
        <v>11</v>
      </c>
      <c r="CR69" t="s">
        <v>105</v>
      </c>
      <c r="CS69" t="s">
        <v>117</v>
      </c>
      <c r="CT69" t="s">
        <v>117</v>
      </c>
      <c r="CU69" t="s">
        <v>117</v>
      </c>
      <c r="CV69" t="s">
        <v>117</v>
      </c>
      <c r="CW69" t="s">
        <v>117</v>
      </c>
      <c r="CX69" t="s">
        <v>117</v>
      </c>
      <c r="CY69" t="s">
        <v>117</v>
      </c>
    </row>
    <row r="72" spans="1:103" x14ac:dyDescent="0.2">
      <c r="A72">
        <v>72</v>
      </c>
      <c r="B72">
        <v>2019</v>
      </c>
      <c r="C72" t="s">
        <v>103</v>
      </c>
      <c r="D72">
        <v>20.6</v>
      </c>
      <c r="E72" t="s">
        <v>139</v>
      </c>
      <c r="F72">
        <v>6000</v>
      </c>
      <c r="G72">
        <v>5</v>
      </c>
      <c r="H72">
        <v>3</v>
      </c>
      <c r="I72">
        <v>4</v>
      </c>
      <c r="J72">
        <v>1</v>
      </c>
      <c r="K72">
        <v>1</v>
      </c>
      <c r="L72">
        <v>0</v>
      </c>
      <c r="M72">
        <v>6</v>
      </c>
      <c r="N72">
        <v>0</v>
      </c>
      <c r="O72">
        <v>20</v>
      </c>
      <c r="P72">
        <v>1</v>
      </c>
      <c r="Q72">
        <v>0</v>
      </c>
      <c r="R72">
        <v>10</v>
      </c>
      <c r="S72">
        <v>993</v>
      </c>
      <c r="T72">
        <v>10</v>
      </c>
      <c r="U72">
        <v>0</v>
      </c>
      <c r="V72">
        <v>5</v>
      </c>
      <c r="W72">
        <v>6</v>
      </c>
      <c r="X72" t="s">
        <v>119</v>
      </c>
      <c r="Y72">
        <v>3</v>
      </c>
      <c r="Z72">
        <v>5</v>
      </c>
      <c r="AA72">
        <v>4</v>
      </c>
      <c r="AB72" t="s">
        <v>107</v>
      </c>
      <c r="AC72">
        <v>5102</v>
      </c>
      <c r="AD72">
        <v>6187</v>
      </c>
      <c r="AE72">
        <v>13827</v>
      </c>
      <c r="AF72">
        <v>447</v>
      </c>
      <c r="AG72">
        <v>2541</v>
      </c>
      <c r="AH72">
        <v>3120</v>
      </c>
      <c r="AI72">
        <v>3944</v>
      </c>
      <c r="AJ72" t="s">
        <v>105</v>
      </c>
      <c r="AK72" t="s">
        <v>105</v>
      </c>
      <c r="AL72" t="s">
        <v>105</v>
      </c>
      <c r="AM72" t="s">
        <v>294</v>
      </c>
      <c r="AN72" t="s">
        <v>105</v>
      </c>
      <c r="AO72" t="s">
        <v>105</v>
      </c>
      <c r="AP72" t="s">
        <v>295</v>
      </c>
      <c r="AQ72">
        <v>5675</v>
      </c>
      <c r="AR72">
        <v>0</v>
      </c>
      <c r="AS72" t="s">
        <v>170</v>
      </c>
      <c r="AT72">
        <v>119</v>
      </c>
      <c r="AU72">
        <v>7552</v>
      </c>
      <c r="AV72" t="s">
        <v>105</v>
      </c>
      <c r="AW72" t="s">
        <v>119</v>
      </c>
      <c r="AX72">
        <v>141</v>
      </c>
      <c r="AY72">
        <v>14464</v>
      </c>
      <c r="AZ72">
        <v>9581</v>
      </c>
      <c r="BA72" t="s">
        <v>296</v>
      </c>
      <c r="BB72">
        <v>340</v>
      </c>
      <c r="BC72">
        <v>8719</v>
      </c>
      <c r="BD72">
        <v>841</v>
      </c>
      <c r="BE72" t="s">
        <v>129</v>
      </c>
      <c r="BF72">
        <v>201</v>
      </c>
      <c r="BG72">
        <v>2899</v>
      </c>
      <c r="BH72">
        <v>0</v>
      </c>
      <c r="BI72" t="s">
        <v>287</v>
      </c>
      <c r="BJ72">
        <v>27</v>
      </c>
      <c r="BK72">
        <v>3486</v>
      </c>
      <c r="BL72">
        <v>0</v>
      </c>
      <c r="BM72" t="s">
        <v>106</v>
      </c>
      <c r="BN72">
        <v>51</v>
      </c>
      <c r="BO72">
        <v>4079</v>
      </c>
      <c r="BP72">
        <v>0</v>
      </c>
      <c r="BQ72">
        <v>3</v>
      </c>
      <c r="BR72">
        <v>81</v>
      </c>
      <c r="BS72" t="s">
        <v>105</v>
      </c>
      <c r="BT72" t="s">
        <v>105</v>
      </c>
      <c r="BU72" t="s">
        <v>105</v>
      </c>
      <c r="BV72" t="s">
        <v>105</v>
      </c>
      <c r="BW72" t="s">
        <v>105</v>
      </c>
      <c r="BX72" t="s">
        <v>105</v>
      </c>
      <c r="BY72" t="s">
        <v>105</v>
      </c>
      <c r="BZ72" t="s">
        <v>168</v>
      </c>
      <c r="CA72" t="s">
        <v>168</v>
      </c>
      <c r="CB72" t="s">
        <v>137</v>
      </c>
      <c r="CC72" t="s">
        <v>297</v>
      </c>
      <c r="CD72" t="s">
        <v>137</v>
      </c>
      <c r="CE72" t="s">
        <v>137</v>
      </c>
      <c r="CF72" t="s">
        <v>168</v>
      </c>
      <c r="CG72">
        <v>1</v>
      </c>
      <c r="CH72">
        <v>1</v>
      </c>
      <c r="CI72">
        <v>0</v>
      </c>
      <c r="CJ72">
        <v>5</v>
      </c>
      <c r="CK72">
        <v>0</v>
      </c>
      <c r="CL72">
        <v>30</v>
      </c>
      <c r="CM72">
        <v>3</v>
      </c>
      <c r="CN72">
        <v>1</v>
      </c>
      <c r="CO72">
        <v>15</v>
      </c>
      <c r="CP72" s="1">
        <v>1822.5</v>
      </c>
      <c r="CQ72">
        <v>10</v>
      </c>
      <c r="CR72">
        <v>0</v>
      </c>
      <c r="CS72" t="s">
        <v>117</v>
      </c>
      <c r="CT72" t="s">
        <v>117</v>
      </c>
      <c r="CU72" t="s">
        <v>117</v>
      </c>
      <c r="CV72" t="s">
        <v>117</v>
      </c>
      <c r="CW72" t="s">
        <v>117</v>
      </c>
      <c r="CX72" t="s">
        <v>117</v>
      </c>
      <c r="CY72" t="s">
        <v>117</v>
      </c>
    </row>
    <row r="73" spans="1:103" x14ac:dyDescent="0.2">
      <c r="A73">
        <v>73</v>
      </c>
      <c r="B73">
        <v>2019</v>
      </c>
      <c r="C73" t="s">
        <v>103</v>
      </c>
      <c r="D73">
        <v>21</v>
      </c>
      <c r="E73" t="s">
        <v>104</v>
      </c>
      <c r="F73">
        <v>5000</v>
      </c>
      <c r="G73">
        <v>2</v>
      </c>
      <c r="H73">
        <v>2</v>
      </c>
      <c r="I73">
        <v>2</v>
      </c>
      <c r="J73">
        <v>2</v>
      </c>
      <c r="K73">
        <v>1</v>
      </c>
      <c r="L73" t="s">
        <v>105</v>
      </c>
      <c r="M73">
        <v>7</v>
      </c>
      <c r="N73">
        <v>1</v>
      </c>
      <c r="O73">
        <v>30</v>
      </c>
      <c r="P73">
        <v>6</v>
      </c>
      <c r="Q73" t="s">
        <v>105</v>
      </c>
      <c r="R73">
        <v>30</v>
      </c>
      <c r="S73">
        <v>4074</v>
      </c>
      <c r="T73">
        <v>5</v>
      </c>
      <c r="U73" t="s">
        <v>105</v>
      </c>
      <c r="V73">
        <v>4</v>
      </c>
      <c r="W73">
        <v>3</v>
      </c>
      <c r="X73" t="s">
        <v>122</v>
      </c>
      <c r="Y73">
        <v>6</v>
      </c>
      <c r="Z73">
        <v>4</v>
      </c>
      <c r="AA73">
        <v>5</v>
      </c>
      <c r="AB73" t="s">
        <v>107</v>
      </c>
      <c r="AC73">
        <v>7124</v>
      </c>
      <c r="AD73">
        <v>9023</v>
      </c>
      <c r="AE73">
        <v>7936</v>
      </c>
      <c r="AF73">
        <v>11199</v>
      </c>
      <c r="AG73">
        <v>8125</v>
      </c>
      <c r="AH73">
        <v>6492</v>
      </c>
      <c r="AI73">
        <v>7180</v>
      </c>
      <c r="AJ73" t="s">
        <v>105</v>
      </c>
      <c r="AK73" t="s">
        <v>105</v>
      </c>
      <c r="AL73" t="s">
        <v>105</v>
      </c>
      <c r="AM73" t="s">
        <v>298</v>
      </c>
      <c r="AN73" t="s">
        <v>105</v>
      </c>
      <c r="AO73" t="s">
        <v>105</v>
      </c>
      <c r="AP73" t="s">
        <v>105</v>
      </c>
      <c r="AQ73">
        <v>4567</v>
      </c>
      <c r="AR73">
        <v>0</v>
      </c>
      <c r="AS73" t="s">
        <v>257</v>
      </c>
      <c r="AT73">
        <v>105</v>
      </c>
      <c r="AU73">
        <v>5000</v>
      </c>
      <c r="AV73">
        <v>0</v>
      </c>
      <c r="AW73" t="s">
        <v>111</v>
      </c>
      <c r="AX73">
        <v>58</v>
      </c>
      <c r="AY73">
        <v>12406</v>
      </c>
      <c r="AZ73">
        <v>0</v>
      </c>
      <c r="BA73" t="s">
        <v>222</v>
      </c>
      <c r="BB73">
        <v>275</v>
      </c>
      <c r="BC73">
        <v>8585</v>
      </c>
      <c r="BD73">
        <v>3655</v>
      </c>
      <c r="BE73" t="s">
        <v>177</v>
      </c>
      <c r="BF73">
        <v>182</v>
      </c>
      <c r="BG73">
        <v>4479</v>
      </c>
      <c r="BH73">
        <v>0</v>
      </c>
      <c r="BI73" t="s">
        <v>122</v>
      </c>
      <c r="BJ73">
        <v>80</v>
      </c>
      <c r="BK73">
        <v>5930</v>
      </c>
      <c r="BL73">
        <v>3103</v>
      </c>
      <c r="BM73" t="s">
        <v>134</v>
      </c>
      <c r="BN73">
        <v>148</v>
      </c>
      <c r="BO73">
        <v>4050</v>
      </c>
      <c r="BP73">
        <v>1070</v>
      </c>
      <c r="BQ73" t="s">
        <v>166</v>
      </c>
      <c r="BR73">
        <v>129</v>
      </c>
      <c r="BS73" t="s">
        <v>105</v>
      </c>
      <c r="BT73" t="s">
        <v>105</v>
      </c>
      <c r="BU73" t="s">
        <v>105</v>
      </c>
      <c r="BV73" t="s">
        <v>105</v>
      </c>
      <c r="BW73" t="s">
        <v>105</v>
      </c>
      <c r="BX73" t="s">
        <v>105</v>
      </c>
      <c r="BY73" t="s">
        <v>105</v>
      </c>
      <c r="BZ73" t="s">
        <v>116</v>
      </c>
      <c r="CA73" t="s">
        <v>125</v>
      </c>
      <c r="CB73" t="s">
        <v>125</v>
      </c>
      <c r="CC73" t="s">
        <v>125</v>
      </c>
      <c r="CD73" t="s">
        <v>125</v>
      </c>
      <c r="CE73" t="s">
        <v>116</v>
      </c>
      <c r="CF73" t="s">
        <v>125</v>
      </c>
      <c r="CG73">
        <v>2</v>
      </c>
      <c r="CH73">
        <v>1</v>
      </c>
      <c r="CI73" t="s">
        <v>105</v>
      </c>
      <c r="CJ73">
        <v>7</v>
      </c>
      <c r="CK73">
        <v>1</v>
      </c>
      <c r="CL73" t="s">
        <v>105</v>
      </c>
      <c r="CM73">
        <v>7</v>
      </c>
      <c r="CN73">
        <v>1</v>
      </c>
      <c r="CO73" t="s">
        <v>105</v>
      </c>
      <c r="CP73" s="1">
        <v>4026</v>
      </c>
      <c r="CQ73">
        <v>6</v>
      </c>
      <c r="CR73" t="s">
        <v>105</v>
      </c>
      <c r="CS73" t="s">
        <v>156</v>
      </c>
      <c r="CT73" t="s">
        <v>156</v>
      </c>
      <c r="CU73" t="s">
        <v>156</v>
      </c>
      <c r="CV73" t="s">
        <v>117</v>
      </c>
      <c r="CW73" t="s">
        <v>156</v>
      </c>
      <c r="CX73" t="s">
        <v>156</v>
      </c>
      <c r="CY73" t="s">
        <v>156</v>
      </c>
    </row>
    <row r="74" spans="1:103" x14ac:dyDescent="0.2">
      <c r="A74">
        <v>74</v>
      </c>
      <c r="B74">
        <v>2019</v>
      </c>
      <c r="C74" t="s">
        <v>103</v>
      </c>
      <c r="D74">
        <v>17.8</v>
      </c>
      <c r="E74" t="s">
        <v>104</v>
      </c>
      <c r="F74" t="s">
        <v>105</v>
      </c>
      <c r="G74">
        <v>6</v>
      </c>
      <c r="H74">
        <v>6</v>
      </c>
      <c r="I74">
        <v>6</v>
      </c>
      <c r="J74">
        <v>3</v>
      </c>
      <c r="K74">
        <v>1</v>
      </c>
      <c r="L74">
        <v>30</v>
      </c>
      <c r="M74">
        <v>7</v>
      </c>
      <c r="N74">
        <v>0</v>
      </c>
      <c r="O74">
        <v>30</v>
      </c>
      <c r="P74">
        <v>3</v>
      </c>
      <c r="Q74">
        <v>0</v>
      </c>
      <c r="R74">
        <v>10</v>
      </c>
      <c r="S74">
        <v>3099</v>
      </c>
      <c r="T74">
        <v>5</v>
      </c>
      <c r="U74">
        <v>0</v>
      </c>
      <c r="V74">
        <v>6</v>
      </c>
      <c r="W74">
        <v>6</v>
      </c>
      <c r="X74">
        <v>6</v>
      </c>
      <c r="Y74">
        <v>5</v>
      </c>
      <c r="Z74">
        <v>5</v>
      </c>
      <c r="AA74">
        <v>5</v>
      </c>
      <c r="AB74" t="s">
        <v>107</v>
      </c>
      <c r="AC74">
        <v>4656</v>
      </c>
      <c r="AD74">
        <v>4416</v>
      </c>
      <c r="AE74">
        <v>2247</v>
      </c>
      <c r="AF74">
        <v>4305</v>
      </c>
      <c r="AG74">
        <v>984</v>
      </c>
      <c r="AH74">
        <v>3268</v>
      </c>
      <c r="AI74">
        <v>5862</v>
      </c>
      <c r="AJ74" t="s">
        <v>105</v>
      </c>
      <c r="AK74" t="s">
        <v>105</v>
      </c>
      <c r="AL74" t="s">
        <v>105</v>
      </c>
      <c r="AM74" t="s">
        <v>105</v>
      </c>
      <c r="AN74" t="s">
        <v>299</v>
      </c>
      <c r="AO74" t="s">
        <v>105</v>
      </c>
      <c r="AP74" t="s">
        <v>105</v>
      </c>
      <c r="AQ74">
        <v>4000</v>
      </c>
      <c r="AR74">
        <v>0</v>
      </c>
      <c r="AS74" t="s">
        <v>166</v>
      </c>
      <c r="AT74">
        <v>80</v>
      </c>
      <c r="AU74">
        <v>1548</v>
      </c>
      <c r="AV74">
        <v>0</v>
      </c>
      <c r="AW74" t="s">
        <v>281</v>
      </c>
      <c r="AX74">
        <v>1</v>
      </c>
      <c r="AY74">
        <v>1800</v>
      </c>
      <c r="AZ74">
        <v>0</v>
      </c>
      <c r="BA74" t="s">
        <v>288</v>
      </c>
      <c r="BB74">
        <v>1</v>
      </c>
      <c r="BC74">
        <v>4149</v>
      </c>
      <c r="BD74">
        <v>0</v>
      </c>
      <c r="BE74" t="s">
        <v>152</v>
      </c>
      <c r="BF74">
        <v>85</v>
      </c>
      <c r="BG74">
        <v>1980</v>
      </c>
      <c r="BH74">
        <v>0</v>
      </c>
      <c r="BI74" t="s">
        <v>184</v>
      </c>
      <c r="BJ74">
        <v>2</v>
      </c>
      <c r="BK74">
        <v>2973</v>
      </c>
      <c r="BL74">
        <v>0</v>
      </c>
      <c r="BM74" t="s">
        <v>179</v>
      </c>
      <c r="BN74">
        <v>53</v>
      </c>
      <c r="BO74">
        <v>4989</v>
      </c>
      <c r="BP74">
        <v>0</v>
      </c>
      <c r="BQ74" t="s">
        <v>170</v>
      </c>
      <c r="BR74">
        <v>100</v>
      </c>
      <c r="BS74" t="s">
        <v>105</v>
      </c>
      <c r="BT74" t="s">
        <v>300</v>
      </c>
      <c r="BU74" t="s">
        <v>301</v>
      </c>
      <c r="BV74" t="s">
        <v>105</v>
      </c>
      <c r="BW74" t="s">
        <v>105</v>
      </c>
      <c r="BX74" t="s">
        <v>302</v>
      </c>
      <c r="BY74" t="s">
        <v>302</v>
      </c>
      <c r="BZ74" t="s">
        <v>285</v>
      </c>
      <c r="CA74" t="s">
        <v>303</v>
      </c>
      <c r="CB74" t="s">
        <v>304</v>
      </c>
      <c r="CC74" t="s">
        <v>304</v>
      </c>
      <c r="CD74" t="s">
        <v>304</v>
      </c>
      <c r="CE74" t="s">
        <v>304</v>
      </c>
      <c r="CF74" t="s">
        <v>304</v>
      </c>
      <c r="CG74">
        <v>4</v>
      </c>
      <c r="CH74">
        <v>1</v>
      </c>
      <c r="CI74">
        <v>30</v>
      </c>
      <c r="CJ74">
        <v>5</v>
      </c>
      <c r="CK74">
        <v>0</v>
      </c>
      <c r="CL74">
        <v>30</v>
      </c>
      <c r="CM74">
        <v>3</v>
      </c>
      <c r="CN74">
        <v>0</v>
      </c>
      <c r="CO74">
        <v>10</v>
      </c>
      <c r="CP74" s="1">
        <v>3579</v>
      </c>
      <c r="CQ74">
        <v>3</v>
      </c>
      <c r="CR74">
        <v>0</v>
      </c>
      <c r="CS74" t="s">
        <v>156</v>
      </c>
      <c r="CT74" t="s">
        <v>138</v>
      </c>
      <c r="CU74" t="s">
        <v>156</v>
      </c>
      <c r="CV74" t="s">
        <v>117</v>
      </c>
      <c r="CW74" t="s">
        <v>117</v>
      </c>
      <c r="CX74" t="s">
        <v>156</v>
      </c>
      <c r="CY74" t="s">
        <v>156</v>
      </c>
    </row>
    <row r="75" spans="1:103" x14ac:dyDescent="0.2">
      <c r="A75">
        <v>75</v>
      </c>
      <c r="B75">
        <v>2019</v>
      </c>
      <c r="C75" t="s">
        <v>103</v>
      </c>
      <c r="D75">
        <v>20.9</v>
      </c>
      <c r="E75" t="s">
        <v>139</v>
      </c>
      <c r="F75">
        <v>6000</v>
      </c>
      <c r="G75">
        <v>5</v>
      </c>
      <c r="H75">
        <v>5</v>
      </c>
      <c r="I75">
        <v>5</v>
      </c>
      <c r="J75">
        <v>4</v>
      </c>
      <c r="K75">
        <v>1</v>
      </c>
      <c r="L75">
        <v>30</v>
      </c>
      <c r="M75">
        <v>6</v>
      </c>
      <c r="N75">
        <v>1</v>
      </c>
      <c r="O75" t="s">
        <v>105</v>
      </c>
      <c r="P75">
        <v>7</v>
      </c>
      <c r="Q75">
        <v>1</v>
      </c>
      <c r="R75" t="s">
        <v>105</v>
      </c>
      <c r="S75">
        <v>5706</v>
      </c>
      <c r="T75">
        <v>4</v>
      </c>
      <c r="U75" t="s">
        <v>105</v>
      </c>
      <c r="V75">
        <v>7</v>
      </c>
      <c r="W75">
        <v>5</v>
      </c>
      <c r="X75">
        <v>6</v>
      </c>
      <c r="Y75">
        <v>5</v>
      </c>
      <c r="Z75">
        <v>4</v>
      </c>
      <c r="AA75" t="s">
        <v>120</v>
      </c>
      <c r="AB75" t="s">
        <v>107</v>
      </c>
      <c r="AC75">
        <v>6856</v>
      </c>
      <c r="AD75">
        <v>9254</v>
      </c>
      <c r="AE75">
        <v>6505</v>
      </c>
      <c r="AF75">
        <v>7699</v>
      </c>
      <c r="AG75">
        <v>1406</v>
      </c>
      <c r="AH75">
        <v>5173</v>
      </c>
      <c r="AI75">
        <v>7377</v>
      </c>
      <c r="AJ75" t="s">
        <v>105</v>
      </c>
      <c r="AK75" t="s">
        <v>105</v>
      </c>
      <c r="AL75" t="s">
        <v>105</v>
      </c>
      <c r="AM75" t="s">
        <v>105</v>
      </c>
      <c r="AN75" t="s">
        <v>105</v>
      </c>
      <c r="AO75" t="s">
        <v>105</v>
      </c>
      <c r="AP75" t="s">
        <v>105</v>
      </c>
      <c r="AQ75">
        <v>8238</v>
      </c>
      <c r="AR75">
        <v>0</v>
      </c>
      <c r="AS75" t="s">
        <v>132</v>
      </c>
      <c r="AT75">
        <v>145</v>
      </c>
      <c r="AU75">
        <v>11563</v>
      </c>
      <c r="AV75">
        <v>0</v>
      </c>
      <c r="AW75" t="s">
        <v>203</v>
      </c>
      <c r="AX75">
        <v>277</v>
      </c>
      <c r="AY75">
        <v>5441</v>
      </c>
      <c r="AZ75">
        <v>0</v>
      </c>
      <c r="BA75">
        <v>4</v>
      </c>
      <c r="BB75">
        <v>68</v>
      </c>
      <c r="BC75">
        <v>4342</v>
      </c>
      <c r="BD75">
        <v>0</v>
      </c>
      <c r="BE75" t="s">
        <v>109</v>
      </c>
      <c r="BF75">
        <v>41</v>
      </c>
      <c r="BG75">
        <v>1410</v>
      </c>
      <c r="BH75">
        <v>0</v>
      </c>
      <c r="BI75">
        <v>1</v>
      </c>
      <c r="BJ75">
        <v>1</v>
      </c>
      <c r="BK75">
        <v>5325</v>
      </c>
      <c r="BL75">
        <v>0</v>
      </c>
      <c r="BM75" t="s">
        <v>111</v>
      </c>
      <c r="BN75">
        <v>74</v>
      </c>
      <c r="BO75">
        <v>9568</v>
      </c>
      <c r="BP75">
        <v>2628</v>
      </c>
      <c r="BQ75" t="s">
        <v>133</v>
      </c>
      <c r="BR75">
        <v>236</v>
      </c>
      <c r="BS75" t="s">
        <v>105</v>
      </c>
      <c r="BT75" t="s">
        <v>105</v>
      </c>
      <c r="BU75" t="s">
        <v>105</v>
      </c>
      <c r="BV75" t="s">
        <v>105</v>
      </c>
      <c r="BW75" t="s">
        <v>105</v>
      </c>
      <c r="BX75" t="s">
        <v>105</v>
      </c>
      <c r="BY75" t="s">
        <v>105</v>
      </c>
      <c r="BZ75" t="s">
        <v>116</v>
      </c>
      <c r="CA75" t="s">
        <v>116</v>
      </c>
      <c r="CB75" t="s">
        <v>116</v>
      </c>
      <c r="CC75" t="s">
        <v>305</v>
      </c>
      <c r="CD75" t="s">
        <v>116</v>
      </c>
      <c r="CE75" t="s">
        <v>116</v>
      </c>
      <c r="CF75" t="s">
        <v>306</v>
      </c>
      <c r="CG75">
        <v>4</v>
      </c>
      <c r="CH75">
        <v>1</v>
      </c>
      <c r="CI75">
        <v>30</v>
      </c>
      <c r="CJ75">
        <v>5</v>
      </c>
      <c r="CK75">
        <v>2</v>
      </c>
      <c r="CL75" t="s">
        <v>105</v>
      </c>
      <c r="CM75">
        <v>6</v>
      </c>
      <c r="CN75">
        <v>1</v>
      </c>
      <c r="CO75">
        <v>40</v>
      </c>
      <c r="CP75" s="1">
        <v>7260</v>
      </c>
      <c r="CQ75">
        <v>9</v>
      </c>
      <c r="CR75">
        <v>30</v>
      </c>
      <c r="CS75" t="s">
        <v>117</v>
      </c>
      <c r="CT75" t="s">
        <v>117</v>
      </c>
      <c r="CU75" t="s">
        <v>117</v>
      </c>
      <c r="CV75" t="s">
        <v>117</v>
      </c>
      <c r="CW75" t="s">
        <v>117</v>
      </c>
      <c r="CX75" t="s">
        <v>117</v>
      </c>
      <c r="CY75" t="s">
        <v>117</v>
      </c>
    </row>
    <row r="77" spans="1:103" x14ac:dyDescent="0.2">
      <c r="A77">
        <v>77</v>
      </c>
      <c r="B77">
        <v>2019</v>
      </c>
      <c r="C77" t="s">
        <v>148</v>
      </c>
      <c r="D77">
        <v>16.75</v>
      </c>
      <c r="E77" t="s">
        <v>139</v>
      </c>
      <c r="F77">
        <v>6000</v>
      </c>
      <c r="G77">
        <v>5</v>
      </c>
      <c r="H77">
        <v>5</v>
      </c>
      <c r="I77">
        <v>5</v>
      </c>
      <c r="J77">
        <v>2</v>
      </c>
      <c r="K77">
        <v>1</v>
      </c>
      <c r="L77">
        <v>30</v>
      </c>
      <c r="M77">
        <v>5</v>
      </c>
      <c r="N77">
        <v>1</v>
      </c>
      <c r="O77">
        <v>15</v>
      </c>
      <c r="P77">
        <v>7</v>
      </c>
      <c r="Q77" t="s">
        <v>105</v>
      </c>
      <c r="R77">
        <v>30</v>
      </c>
      <c r="S77">
        <v>3633</v>
      </c>
      <c r="T77">
        <v>10</v>
      </c>
      <c r="U77" t="s">
        <v>105</v>
      </c>
      <c r="V77">
        <v>5</v>
      </c>
      <c r="W77">
        <v>5</v>
      </c>
      <c r="X77">
        <v>5</v>
      </c>
      <c r="Y77">
        <v>3</v>
      </c>
      <c r="Z77">
        <v>5</v>
      </c>
      <c r="AA77">
        <v>4</v>
      </c>
      <c r="AB77" t="s">
        <v>157</v>
      </c>
      <c r="AC77" t="s">
        <v>105</v>
      </c>
      <c r="AD77" t="s">
        <v>105</v>
      </c>
      <c r="AE77" t="s">
        <v>105</v>
      </c>
      <c r="AF77" t="s">
        <v>105</v>
      </c>
      <c r="AG77" t="s">
        <v>105</v>
      </c>
      <c r="AH77" t="s">
        <v>105</v>
      </c>
      <c r="AI77" t="s">
        <v>105</v>
      </c>
      <c r="AJ77" t="s">
        <v>105</v>
      </c>
      <c r="AK77" t="s">
        <v>105</v>
      </c>
      <c r="AL77" t="s">
        <v>105</v>
      </c>
      <c r="AM77" t="s">
        <v>105</v>
      </c>
      <c r="AN77" t="s">
        <v>105</v>
      </c>
      <c r="AO77" t="s">
        <v>105</v>
      </c>
      <c r="AP77" t="s">
        <v>105</v>
      </c>
      <c r="AQ77">
        <v>5733</v>
      </c>
      <c r="AR77">
        <v>0</v>
      </c>
      <c r="AS77" t="s">
        <v>171</v>
      </c>
      <c r="AT77">
        <v>70</v>
      </c>
      <c r="AU77">
        <v>4824</v>
      </c>
      <c r="AV77">
        <v>0</v>
      </c>
      <c r="AW77" t="s">
        <v>170</v>
      </c>
      <c r="AX77">
        <v>44</v>
      </c>
      <c r="AY77">
        <v>3017</v>
      </c>
      <c r="AZ77">
        <v>0</v>
      </c>
      <c r="BA77" t="s">
        <v>140</v>
      </c>
      <c r="BB77">
        <v>19</v>
      </c>
      <c r="BC77">
        <v>8297</v>
      </c>
      <c r="BD77">
        <v>2175</v>
      </c>
      <c r="BE77" t="s">
        <v>108</v>
      </c>
      <c r="BF77">
        <v>124</v>
      </c>
      <c r="BG77">
        <v>615</v>
      </c>
      <c r="BH77">
        <v>0</v>
      </c>
      <c r="BI77" t="s">
        <v>184</v>
      </c>
      <c r="BJ77">
        <v>11</v>
      </c>
      <c r="BK77">
        <v>5458</v>
      </c>
      <c r="BL77">
        <v>0</v>
      </c>
      <c r="BM77" t="s">
        <v>185</v>
      </c>
      <c r="BN77">
        <v>40</v>
      </c>
      <c r="BO77">
        <v>3560</v>
      </c>
      <c r="BP77">
        <v>0</v>
      </c>
      <c r="BQ77">
        <v>3</v>
      </c>
      <c r="BR77">
        <v>44</v>
      </c>
      <c r="BS77" t="s">
        <v>105</v>
      </c>
      <c r="BT77" t="s">
        <v>105</v>
      </c>
      <c r="BU77" t="s">
        <v>105</v>
      </c>
      <c r="BV77" t="s">
        <v>105</v>
      </c>
      <c r="BW77" t="s">
        <v>307</v>
      </c>
      <c r="BX77" t="s">
        <v>105</v>
      </c>
      <c r="BY77" t="s">
        <v>105</v>
      </c>
      <c r="BZ77" t="s">
        <v>137</v>
      </c>
      <c r="CA77" t="s">
        <v>137</v>
      </c>
      <c r="CB77" t="s">
        <v>137</v>
      </c>
      <c r="CC77" t="s">
        <v>137</v>
      </c>
      <c r="CD77" t="s">
        <v>137</v>
      </c>
      <c r="CE77" t="s">
        <v>137</v>
      </c>
      <c r="CF77" t="s">
        <v>137</v>
      </c>
      <c r="CG77">
        <v>1</v>
      </c>
      <c r="CH77">
        <v>1</v>
      </c>
      <c r="CI77">
        <v>30</v>
      </c>
      <c r="CJ77">
        <v>5</v>
      </c>
      <c r="CK77">
        <v>1</v>
      </c>
      <c r="CL77">
        <v>20</v>
      </c>
      <c r="CM77">
        <v>7</v>
      </c>
      <c r="CN77">
        <v>1</v>
      </c>
      <c r="CO77">
        <v>30</v>
      </c>
      <c r="CP77" s="1">
        <v>4399</v>
      </c>
      <c r="CQ77">
        <v>9</v>
      </c>
      <c r="CR77" t="s">
        <v>105</v>
      </c>
      <c r="CS77" t="s">
        <v>117</v>
      </c>
      <c r="CT77" t="s">
        <v>117</v>
      </c>
      <c r="CU77" t="s">
        <v>117</v>
      </c>
      <c r="CV77" t="s">
        <v>117</v>
      </c>
      <c r="CW77" t="s">
        <v>138</v>
      </c>
      <c r="CX77" t="s">
        <v>117</v>
      </c>
      <c r="CY77" t="s">
        <v>117</v>
      </c>
    </row>
    <row r="80" spans="1:103" x14ac:dyDescent="0.2">
      <c r="A80">
        <v>80</v>
      </c>
      <c r="B80">
        <v>2019</v>
      </c>
      <c r="C80" t="s">
        <v>148</v>
      </c>
      <c r="D80">
        <v>24.78</v>
      </c>
      <c r="E80" t="s">
        <v>139</v>
      </c>
      <c r="F80">
        <v>7500</v>
      </c>
      <c r="G80">
        <v>5</v>
      </c>
      <c r="H80">
        <v>6</v>
      </c>
      <c r="I80" t="s">
        <v>119</v>
      </c>
      <c r="J80">
        <v>5</v>
      </c>
      <c r="K80">
        <v>3</v>
      </c>
      <c r="L80">
        <v>30</v>
      </c>
      <c r="M80">
        <v>4</v>
      </c>
      <c r="N80">
        <v>0</v>
      </c>
      <c r="O80">
        <v>45</v>
      </c>
      <c r="P80">
        <v>6</v>
      </c>
      <c r="Q80">
        <v>1</v>
      </c>
      <c r="R80">
        <v>30</v>
      </c>
      <c r="S80">
        <v>10902</v>
      </c>
      <c r="T80">
        <v>4</v>
      </c>
      <c r="U80">
        <v>30</v>
      </c>
      <c r="V80">
        <v>6</v>
      </c>
      <c r="W80">
        <v>5</v>
      </c>
      <c r="X80" t="s">
        <v>119</v>
      </c>
      <c r="Y80">
        <v>4</v>
      </c>
      <c r="Z80">
        <v>5</v>
      </c>
      <c r="AA80" t="s">
        <v>120</v>
      </c>
      <c r="AB80" t="s">
        <v>107</v>
      </c>
      <c r="AC80">
        <v>6053</v>
      </c>
      <c r="AD80">
        <v>5505</v>
      </c>
      <c r="AE80">
        <v>3669</v>
      </c>
      <c r="AF80">
        <v>15015</v>
      </c>
      <c r="AG80">
        <v>1417</v>
      </c>
      <c r="AH80">
        <v>4335</v>
      </c>
      <c r="AI80">
        <v>9108</v>
      </c>
      <c r="AJ80" t="s">
        <v>105</v>
      </c>
      <c r="AK80" t="s">
        <v>309</v>
      </c>
      <c r="AL80" t="s">
        <v>105</v>
      </c>
      <c r="AM80" t="s">
        <v>310</v>
      </c>
      <c r="AN80" t="s">
        <v>105</v>
      </c>
      <c r="AO80" t="s">
        <v>309</v>
      </c>
      <c r="AP80" t="s">
        <v>310</v>
      </c>
      <c r="AQ80">
        <v>5884</v>
      </c>
      <c r="AR80">
        <v>0</v>
      </c>
      <c r="AS80" t="s">
        <v>185</v>
      </c>
      <c r="AT80">
        <v>170</v>
      </c>
      <c r="AU80">
        <v>11863</v>
      </c>
      <c r="AV80">
        <v>1164</v>
      </c>
      <c r="AW80" t="s">
        <v>124</v>
      </c>
      <c r="AX80">
        <v>324</v>
      </c>
      <c r="AY80">
        <v>3771</v>
      </c>
      <c r="AZ80">
        <v>0</v>
      </c>
      <c r="BA80">
        <v>3</v>
      </c>
      <c r="BB80">
        <v>80</v>
      </c>
      <c r="BC80">
        <v>18166</v>
      </c>
      <c r="BD80">
        <v>1088</v>
      </c>
      <c r="BE80" t="s">
        <v>311</v>
      </c>
      <c r="BF80">
        <v>335</v>
      </c>
      <c r="BG80">
        <v>1767</v>
      </c>
      <c r="BH80">
        <v>0</v>
      </c>
      <c r="BI80" t="s">
        <v>312</v>
      </c>
      <c r="BJ80">
        <v>4</v>
      </c>
      <c r="BK80">
        <v>8794</v>
      </c>
      <c r="BL80">
        <v>0</v>
      </c>
      <c r="BM80" t="s">
        <v>133</v>
      </c>
      <c r="BN80">
        <v>194</v>
      </c>
      <c r="BO80">
        <v>12994</v>
      </c>
      <c r="BP80">
        <v>4686</v>
      </c>
      <c r="BQ80" t="s">
        <v>313</v>
      </c>
      <c r="BR80">
        <v>379</v>
      </c>
      <c r="BS80" t="s">
        <v>105</v>
      </c>
      <c r="BT80" t="s">
        <v>105</v>
      </c>
      <c r="BU80" t="s">
        <v>105</v>
      </c>
      <c r="BV80" t="s">
        <v>105</v>
      </c>
      <c r="BW80" t="s">
        <v>105</v>
      </c>
      <c r="BX80" t="s">
        <v>105</v>
      </c>
      <c r="BY80" t="s">
        <v>105</v>
      </c>
      <c r="BZ80" t="s">
        <v>125</v>
      </c>
      <c r="CA80" t="s">
        <v>314</v>
      </c>
      <c r="CB80" t="s">
        <v>125</v>
      </c>
      <c r="CC80" t="s">
        <v>315</v>
      </c>
      <c r="CD80" t="s">
        <v>125</v>
      </c>
      <c r="CE80" t="s">
        <v>314</v>
      </c>
      <c r="CF80" t="s">
        <v>315</v>
      </c>
      <c r="CG80">
        <v>4</v>
      </c>
      <c r="CH80">
        <v>8</v>
      </c>
      <c r="CI80">
        <v>45</v>
      </c>
      <c r="CJ80">
        <v>2</v>
      </c>
      <c r="CK80">
        <v>1</v>
      </c>
      <c r="CL80">
        <v>0</v>
      </c>
      <c r="CM80">
        <v>3</v>
      </c>
      <c r="CN80">
        <v>0</v>
      </c>
      <c r="CO80">
        <v>50</v>
      </c>
      <c r="CP80" s="1">
        <v>17775</v>
      </c>
      <c r="CQ80">
        <v>24</v>
      </c>
      <c r="CR80">
        <v>0</v>
      </c>
      <c r="CS80" t="s">
        <v>117</v>
      </c>
      <c r="CT80" t="s">
        <v>117</v>
      </c>
      <c r="CU80" t="s">
        <v>117</v>
      </c>
      <c r="CV80" t="s">
        <v>117</v>
      </c>
      <c r="CW80" t="s">
        <v>117</v>
      </c>
      <c r="CX80" t="s">
        <v>117</v>
      </c>
      <c r="CY80" t="s">
        <v>117</v>
      </c>
    </row>
    <row r="81" spans="1:103" x14ac:dyDescent="0.2">
      <c r="A81">
        <v>81</v>
      </c>
      <c r="B81">
        <v>2019</v>
      </c>
      <c r="C81" t="s">
        <v>148</v>
      </c>
      <c r="D81">
        <v>17.5</v>
      </c>
      <c r="E81" t="s">
        <v>104</v>
      </c>
      <c r="F81">
        <v>5000</v>
      </c>
      <c r="G81">
        <v>6</v>
      </c>
      <c r="H81">
        <v>5</v>
      </c>
      <c r="I81" t="s">
        <v>119</v>
      </c>
      <c r="J81">
        <v>3</v>
      </c>
      <c r="K81">
        <v>1</v>
      </c>
      <c r="L81">
        <v>0</v>
      </c>
      <c r="M81">
        <v>7</v>
      </c>
      <c r="N81">
        <v>0</v>
      </c>
      <c r="O81">
        <v>30</v>
      </c>
      <c r="P81">
        <v>3</v>
      </c>
      <c r="Q81">
        <v>0</v>
      </c>
      <c r="R81">
        <v>10</v>
      </c>
      <c r="S81">
        <v>2379</v>
      </c>
      <c r="T81">
        <v>4</v>
      </c>
      <c r="U81">
        <v>0</v>
      </c>
      <c r="V81">
        <v>6</v>
      </c>
      <c r="W81">
        <v>6</v>
      </c>
      <c r="X81">
        <v>6</v>
      </c>
      <c r="Y81">
        <v>4</v>
      </c>
      <c r="Z81">
        <v>5</v>
      </c>
      <c r="AA81" t="s">
        <v>120</v>
      </c>
      <c r="AB81" t="s">
        <v>107</v>
      </c>
      <c r="AC81">
        <v>7774</v>
      </c>
      <c r="AD81">
        <v>17231</v>
      </c>
      <c r="AE81">
        <v>4720</v>
      </c>
      <c r="AF81">
        <v>8196</v>
      </c>
      <c r="AG81">
        <v>6628</v>
      </c>
      <c r="AH81">
        <v>9875</v>
      </c>
      <c r="AI81">
        <v>4972</v>
      </c>
      <c r="AJ81" t="s">
        <v>105</v>
      </c>
      <c r="AK81" t="s">
        <v>105</v>
      </c>
      <c r="AL81" t="s">
        <v>105</v>
      </c>
      <c r="AM81" t="s">
        <v>105</v>
      </c>
      <c r="AN81" t="s">
        <v>105</v>
      </c>
      <c r="AO81" t="s">
        <v>105</v>
      </c>
      <c r="AP81" t="s">
        <v>105</v>
      </c>
      <c r="AQ81">
        <v>6604</v>
      </c>
      <c r="AR81">
        <v>0</v>
      </c>
      <c r="AS81" t="s">
        <v>175</v>
      </c>
      <c r="AT81">
        <v>110</v>
      </c>
      <c r="AU81">
        <v>12456</v>
      </c>
      <c r="AV81">
        <v>0</v>
      </c>
      <c r="AW81" t="s">
        <v>316</v>
      </c>
      <c r="AX81">
        <v>393</v>
      </c>
      <c r="AY81">
        <v>6525</v>
      </c>
      <c r="AZ81">
        <v>0</v>
      </c>
      <c r="BA81" t="s">
        <v>152</v>
      </c>
      <c r="BB81">
        <v>104</v>
      </c>
      <c r="BC81">
        <v>9859</v>
      </c>
      <c r="BD81">
        <v>1114</v>
      </c>
      <c r="BE81" t="s">
        <v>108</v>
      </c>
      <c r="BF81">
        <v>224</v>
      </c>
      <c r="BG81">
        <v>4724</v>
      </c>
      <c r="BH81">
        <v>1338</v>
      </c>
      <c r="BI81" t="s">
        <v>152</v>
      </c>
      <c r="BJ81">
        <v>94</v>
      </c>
      <c r="BK81">
        <v>7497</v>
      </c>
      <c r="BL81">
        <v>0</v>
      </c>
      <c r="BM81" t="s">
        <v>121</v>
      </c>
      <c r="BN81">
        <v>254</v>
      </c>
      <c r="BO81">
        <v>5483</v>
      </c>
      <c r="BP81">
        <v>0</v>
      </c>
      <c r="BQ81" t="s">
        <v>164</v>
      </c>
      <c r="BR81">
        <v>126</v>
      </c>
      <c r="BS81" t="s">
        <v>105</v>
      </c>
      <c r="BT81" t="s">
        <v>105</v>
      </c>
      <c r="BU81" t="s">
        <v>105</v>
      </c>
      <c r="BV81" t="s">
        <v>105</v>
      </c>
      <c r="BW81" t="s">
        <v>105</v>
      </c>
      <c r="BX81" t="s">
        <v>154</v>
      </c>
      <c r="BY81" t="s">
        <v>154</v>
      </c>
      <c r="BZ81" t="s">
        <v>116</v>
      </c>
      <c r="CA81" t="s">
        <v>116</v>
      </c>
      <c r="CB81" t="s">
        <v>116</v>
      </c>
      <c r="CC81" t="s">
        <v>116</v>
      </c>
      <c r="CD81" t="s">
        <v>116</v>
      </c>
      <c r="CE81" t="s">
        <v>116</v>
      </c>
      <c r="CF81" t="s">
        <v>116</v>
      </c>
      <c r="CG81">
        <v>2</v>
      </c>
      <c r="CH81">
        <v>1</v>
      </c>
      <c r="CI81">
        <v>0</v>
      </c>
      <c r="CJ81">
        <v>7</v>
      </c>
      <c r="CK81">
        <v>1</v>
      </c>
      <c r="CL81">
        <v>0</v>
      </c>
      <c r="CM81">
        <v>4</v>
      </c>
      <c r="CN81">
        <v>0</v>
      </c>
      <c r="CO81">
        <v>30</v>
      </c>
      <c r="CP81" s="1">
        <v>3036</v>
      </c>
      <c r="CQ81">
        <v>4</v>
      </c>
      <c r="CR81">
        <v>0</v>
      </c>
      <c r="CS81" t="s">
        <v>117</v>
      </c>
      <c r="CT81" t="s">
        <v>117</v>
      </c>
      <c r="CU81" t="s">
        <v>117</v>
      </c>
      <c r="CV81" t="s">
        <v>117</v>
      </c>
      <c r="CW81" t="s">
        <v>117</v>
      </c>
      <c r="CX81" t="s">
        <v>138</v>
      </c>
      <c r="CY81" t="s">
        <v>138</v>
      </c>
    </row>
    <row r="87" spans="1:103" x14ac:dyDescent="0.2">
      <c r="A87">
        <v>87</v>
      </c>
      <c r="B87">
        <v>2019</v>
      </c>
      <c r="C87" t="s">
        <v>148</v>
      </c>
      <c r="D87">
        <v>23.5</v>
      </c>
      <c r="E87" t="s">
        <v>104</v>
      </c>
      <c r="F87">
        <v>3000</v>
      </c>
      <c r="G87">
        <v>5</v>
      </c>
      <c r="H87">
        <v>5</v>
      </c>
      <c r="I87">
        <v>5</v>
      </c>
      <c r="J87">
        <v>2</v>
      </c>
      <c r="K87">
        <v>1</v>
      </c>
      <c r="L87">
        <v>30</v>
      </c>
      <c r="M87">
        <v>7</v>
      </c>
      <c r="N87">
        <v>1</v>
      </c>
      <c r="O87" t="s">
        <v>105</v>
      </c>
      <c r="P87">
        <v>7</v>
      </c>
      <c r="Q87">
        <v>1</v>
      </c>
      <c r="R87" t="s">
        <v>105</v>
      </c>
      <c r="S87">
        <v>4506</v>
      </c>
      <c r="T87">
        <v>4</v>
      </c>
      <c r="U87">
        <v>30</v>
      </c>
      <c r="V87">
        <v>7</v>
      </c>
      <c r="W87">
        <v>7</v>
      </c>
      <c r="X87">
        <v>7</v>
      </c>
      <c r="Y87">
        <v>4</v>
      </c>
      <c r="Z87">
        <v>4</v>
      </c>
      <c r="AA87">
        <v>4</v>
      </c>
      <c r="AB87" t="s">
        <v>157</v>
      </c>
      <c r="AC87" t="s">
        <v>105</v>
      </c>
      <c r="AD87" t="s">
        <v>105</v>
      </c>
      <c r="AE87" t="s">
        <v>105</v>
      </c>
      <c r="AF87" t="s">
        <v>105</v>
      </c>
      <c r="AG87" t="s">
        <v>105</v>
      </c>
      <c r="AH87" t="s">
        <v>105</v>
      </c>
      <c r="AI87" t="s">
        <v>105</v>
      </c>
      <c r="AJ87" t="s">
        <v>105</v>
      </c>
      <c r="AK87" t="s">
        <v>105</v>
      </c>
      <c r="AL87" t="s">
        <v>105</v>
      </c>
      <c r="AM87" t="s">
        <v>105</v>
      </c>
      <c r="AN87" t="s">
        <v>105</v>
      </c>
      <c r="AO87" t="s">
        <v>105</v>
      </c>
      <c r="AP87" t="s">
        <v>105</v>
      </c>
      <c r="AQ87">
        <v>6927</v>
      </c>
      <c r="AR87">
        <v>0</v>
      </c>
      <c r="AS87" t="s">
        <v>188</v>
      </c>
      <c r="AT87">
        <v>269</v>
      </c>
      <c r="AU87">
        <v>1763</v>
      </c>
      <c r="AV87">
        <v>0</v>
      </c>
      <c r="AW87" t="s">
        <v>308</v>
      </c>
      <c r="AX87">
        <v>89</v>
      </c>
      <c r="AY87">
        <v>7331</v>
      </c>
      <c r="AZ87">
        <v>0</v>
      </c>
      <c r="BA87" t="s">
        <v>119</v>
      </c>
      <c r="BB87">
        <v>240</v>
      </c>
      <c r="BC87">
        <v>2486</v>
      </c>
      <c r="BD87">
        <v>0</v>
      </c>
      <c r="BE87">
        <v>2</v>
      </c>
      <c r="BF87">
        <v>102</v>
      </c>
      <c r="BG87">
        <v>7638</v>
      </c>
      <c r="BH87">
        <v>0</v>
      </c>
      <c r="BI87" t="s">
        <v>178</v>
      </c>
      <c r="BJ87">
        <v>243</v>
      </c>
      <c r="BK87">
        <v>8915</v>
      </c>
      <c r="BL87">
        <v>0</v>
      </c>
      <c r="BM87" t="s">
        <v>177</v>
      </c>
      <c r="BN87">
        <v>330</v>
      </c>
      <c r="BO87">
        <v>2254</v>
      </c>
      <c r="BP87">
        <v>0</v>
      </c>
      <c r="BQ87" t="s">
        <v>142</v>
      </c>
      <c r="BR87">
        <v>97</v>
      </c>
      <c r="BS87" t="s">
        <v>105</v>
      </c>
      <c r="BT87" t="s">
        <v>105</v>
      </c>
      <c r="BU87" t="s">
        <v>105</v>
      </c>
      <c r="BV87" t="s">
        <v>105</v>
      </c>
      <c r="BW87" t="s">
        <v>105</v>
      </c>
      <c r="BX87" t="s">
        <v>105</v>
      </c>
      <c r="BY87" t="s">
        <v>105</v>
      </c>
      <c r="BZ87" t="s">
        <v>116</v>
      </c>
      <c r="CA87" t="s">
        <v>116</v>
      </c>
      <c r="CB87" t="s">
        <v>116</v>
      </c>
      <c r="CC87" t="s">
        <v>116</v>
      </c>
      <c r="CD87" t="s">
        <v>116</v>
      </c>
      <c r="CE87" t="s">
        <v>116</v>
      </c>
      <c r="CF87" t="s">
        <v>116</v>
      </c>
      <c r="CG87">
        <v>2</v>
      </c>
      <c r="CH87">
        <v>2</v>
      </c>
      <c r="CI87" t="s">
        <v>105</v>
      </c>
      <c r="CJ87">
        <v>6</v>
      </c>
      <c r="CK87">
        <v>1</v>
      </c>
      <c r="CL87" t="s">
        <v>105</v>
      </c>
      <c r="CM87">
        <v>1</v>
      </c>
      <c r="CN87" t="s">
        <v>105</v>
      </c>
      <c r="CO87">
        <v>15</v>
      </c>
      <c r="CP87" s="1">
        <v>3409.5</v>
      </c>
      <c r="CQ87">
        <v>5</v>
      </c>
      <c r="CR87" t="s">
        <v>105</v>
      </c>
      <c r="CS87" t="s">
        <v>117</v>
      </c>
      <c r="CT87" t="s">
        <v>117</v>
      </c>
      <c r="CU87" t="s">
        <v>117</v>
      </c>
      <c r="CV87" t="s">
        <v>117</v>
      </c>
      <c r="CW87" t="s">
        <v>117</v>
      </c>
      <c r="CX87" t="s">
        <v>117</v>
      </c>
      <c r="CY87" t="s">
        <v>117</v>
      </c>
    </row>
    <row r="88" spans="1:103" x14ac:dyDescent="0.2">
      <c r="A88">
        <v>88</v>
      </c>
      <c r="B88">
        <v>2019</v>
      </c>
      <c r="C88" t="s">
        <v>103</v>
      </c>
      <c r="D88">
        <v>23.5</v>
      </c>
      <c r="E88" t="s">
        <v>104</v>
      </c>
      <c r="F88">
        <v>7000</v>
      </c>
      <c r="G88">
        <v>6</v>
      </c>
      <c r="H88">
        <v>5</v>
      </c>
      <c r="I88" t="s">
        <v>119</v>
      </c>
      <c r="J88">
        <v>3</v>
      </c>
      <c r="K88">
        <v>1</v>
      </c>
      <c r="L88">
        <v>30</v>
      </c>
      <c r="M88">
        <v>7</v>
      </c>
      <c r="N88" t="s">
        <v>105</v>
      </c>
      <c r="O88">
        <v>30</v>
      </c>
      <c r="P88">
        <v>3</v>
      </c>
      <c r="Q88" t="s">
        <v>105</v>
      </c>
      <c r="R88">
        <v>10</v>
      </c>
      <c r="S88">
        <v>3099</v>
      </c>
      <c r="T88">
        <v>5</v>
      </c>
      <c r="U88" t="s">
        <v>105</v>
      </c>
      <c r="V88">
        <v>7</v>
      </c>
      <c r="W88">
        <v>7</v>
      </c>
      <c r="X88">
        <v>7</v>
      </c>
      <c r="Y88">
        <v>5</v>
      </c>
      <c r="Z88">
        <v>5</v>
      </c>
      <c r="AA88">
        <v>5</v>
      </c>
      <c r="AB88" t="s">
        <v>107</v>
      </c>
      <c r="AC88">
        <v>15366</v>
      </c>
      <c r="AD88" t="s">
        <v>105</v>
      </c>
      <c r="AE88">
        <v>8963</v>
      </c>
      <c r="AF88">
        <v>3270</v>
      </c>
      <c r="AG88">
        <v>9646</v>
      </c>
      <c r="AH88">
        <v>4556</v>
      </c>
      <c r="AI88">
        <v>6822</v>
      </c>
      <c r="AJ88" t="s">
        <v>105</v>
      </c>
      <c r="AK88" t="s">
        <v>317</v>
      </c>
      <c r="AL88" t="s">
        <v>105</v>
      </c>
      <c r="AM88" t="s">
        <v>105</v>
      </c>
      <c r="AN88" t="s">
        <v>105</v>
      </c>
      <c r="AO88" t="s">
        <v>105</v>
      </c>
      <c r="AP88" t="s">
        <v>105</v>
      </c>
      <c r="AQ88">
        <v>15082</v>
      </c>
      <c r="AR88">
        <v>5053</v>
      </c>
      <c r="AS88">
        <v>12</v>
      </c>
      <c r="AT88">
        <v>474</v>
      </c>
      <c r="AU88">
        <v>14061</v>
      </c>
      <c r="AV88">
        <v>0</v>
      </c>
      <c r="AW88" t="s">
        <v>318</v>
      </c>
      <c r="AX88">
        <v>269</v>
      </c>
      <c r="AY88">
        <v>5166</v>
      </c>
      <c r="AZ88">
        <v>0</v>
      </c>
      <c r="BA88" t="s">
        <v>170</v>
      </c>
      <c r="BB88">
        <v>97</v>
      </c>
      <c r="BC88">
        <v>3351</v>
      </c>
      <c r="BD88">
        <v>983</v>
      </c>
      <c r="BE88" t="s">
        <v>140</v>
      </c>
      <c r="BF88">
        <v>20</v>
      </c>
      <c r="BG88">
        <v>8459</v>
      </c>
      <c r="BH88">
        <v>0</v>
      </c>
      <c r="BI88" t="s">
        <v>177</v>
      </c>
      <c r="BJ88">
        <v>116</v>
      </c>
      <c r="BK88">
        <v>5734</v>
      </c>
      <c r="BL88">
        <v>0</v>
      </c>
      <c r="BM88" t="s">
        <v>120</v>
      </c>
      <c r="BN88">
        <v>103</v>
      </c>
      <c r="BO88">
        <v>0</v>
      </c>
      <c r="BP88">
        <v>0</v>
      </c>
      <c r="BQ88">
        <v>0</v>
      </c>
      <c r="BR88">
        <v>0</v>
      </c>
      <c r="BS88" t="s">
        <v>105</v>
      </c>
      <c r="BT88" t="s">
        <v>105</v>
      </c>
      <c r="BU88" t="s">
        <v>105</v>
      </c>
      <c r="BV88" t="s">
        <v>105</v>
      </c>
      <c r="BW88" t="s">
        <v>105</v>
      </c>
      <c r="BX88" t="s">
        <v>105</v>
      </c>
      <c r="BY88" t="s">
        <v>319</v>
      </c>
      <c r="BZ88" t="s">
        <v>168</v>
      </c>
      <c r="CA88" t="s">
        <v>137</v>
      </c>
      <c r="CB88" t="s">
        <v>137</v>
      </c>
      <c r="CC88" t="s">
        <v>137</v>
      </c>
      <c r="CD88" t="s">
        <v>137</v>
      </c>
      <c r="CE88" t="s">
        <v>137</v>
      </c>
      <c r="CF88" t="s">
        <v>105</v>
      </c>
      <c r="CG88">
        <v>3</v>
      </c>
      <c r="CH88">
        <v>1</v>
      </c>
      <c r="CI88">
        <v>30</v>
      </c>
      <c r="CJ88">
        <v>7</v>
      </c>
      <c r="CK88" t="s">
        <v>105</v>
      </c>
      <c r="CL88">
        <v>30</v>
      </c>
      <c r="CM88">
        <v>3</v>
      </c>
      <c r="CN88" t="s">
        <v>105</v>
      </c>
      <c r="CO88">
        <v>15</v>
      </c>
      <c r="CP88" s="1">
        <v>3148.5</v>
      </c>
      <c r="CQ88">
        <v>5</v>
      </c>
      <c r="CR88" t="s">
        <v>105</v>
      </c>
      <c r="CS88" t="s">
        <v>117</v>
      </c>
      <c r="CT88" t="s">
        <v>117</v>
      </c>
      <c r="CU88" t="s">
        <v>117</v>
      </c>
      <c r="CV88" t="s">
        <v>117</v>
      </c>
      <c r="CW88" t="s">
        <v>117</v>
      </c>
      <c r="CX88" t="s">
        <v>117</v>
      </c>
      <c r="CY88" t="s">
        <v>138</v>
      </c>
    </row>
    <row r="90" spans="1:103" x14ac:dyDescent="0.2">
      <c r="A90">
        <v>90</v>
      </c>
      <c r="B90">
        <v>2019</v>
      </c>
      <c r="C90" t="s">
        <v>103</v>
      </c>
      <c r="D90">
        <v>19</v>
      </c>
      <c r="E90" t="s">
        <v>104</v>
      </c>
      <c r="F90">
        <v>4000</v>
      </c>
      <c r="G90">
        <v>3</v>
      </c>
      <c r="H90">
        <v>3</v>
      </c>
      <c r="I90">
        <v>3</v>
      </c>
      <c r="J90">
        <v>2</v>
      </c>
      <c r="K90">
        <v>1</v>
      </c>
      <c r="L90" t="s">
        <v>105</v>
      </c>
      <c r="M90">
        <v>5</v>
      </c>
      <c r="N90" t="s">
        <v>105</v>
      </c>
      <c r="O90">
        <v>30</v>
      </c>
      <c r="P90">
        <v>3</v>
      </c>
      <c r="Q90" t="s">
        <v>105</v>
      </c>
      <c r="R90">
        <v>20</v>
      </c>
      <c r="S90">
        <v>1758</v>
      </c>
      <c r="T90">
        <v>9</v>
      </c>
      <c r="U90" t="s">
        <v>105</v>
      </c>
      <c r="V90">
        <v>6</v>
      </c>
      <c r="W90">
        <v>6</v>
      </c>
      <c r="X90">
        <v>6</v>
      </c>
      <c r="Y90">
        <v>5</v>
      </c>
      <c r="Z90">
        <v>5</v>
      </c>
      <c r="AA90">
        <v>5</v>
      </c>
      <c r="AB90" t="s">
        <v>107</v>
      </c>
      <c r="AC90">
        <v>7797</v>
      </c>
      <c r="AD90">
        <v>9307</v>
      </c>
      <c r="AE90">
        <v>10249</v>
      </c>
      <c r="AF90">
        <v>4484</v>
      </c>
      <c r="AG90">
        <v>6702</v>
      </c>
      <c r="AH90">
        <v>9510</v>
      </c>
      <c r="AI90">
        <v>5390</v>
      </c>
      <c r="AJ90" t="s">
        <v>105</v>
      </c>
      <c r="AK90" t="s">
        <v>105</v>
      </c>
      <c r="AL90" t="s">
        <v>105</v>
      </c>
      <c r="AM90" t="s">
        <v>105</v>
      </c>
      <c r="AN90" t="s">
        <v>105</v>
      </c>
      <c r="AO90" t="s">
        <v>105</v>
      </c>
      <c r="AP90" t="s">
        <v>105</v>
      </c>
      <c r="AQ90">
        <v>7496</v>
      </c>
      <c r="AR90">
        <v>0</v>
      </c>
      <c r="AS90" t="s">
        <v>220</v>
      </c>
      <c r="AT90">
        <v>167</v>
      </c>
      <c r="AU90">
        <v>19900</v>
      </c>
      <c r="AV90">
        <v>0</v>
      </c>
      <c r="AW90" t="s">
        <v>320</v>
      </c>
      <c r="AX90">
        <v>408</v>
      </c>
      <c r="AY90">
        <v>1624</v>
      </c>
      <c r="AZ90">
        <v>0</v>
      </c>
      <c r="BA90" t="s">
        <v>165</v>
      </c>
      <c r="BB90">
        <v>15</v>
      </c>
      <c r="BC90">
        <v>4960</v>
      </c>
      <c r="BD90">
        <v>0</v>
      </c>
      <c r="BE90" t="s">
        <v>111</v>
      </c>
      <c r="BF90">
        <v>71</v>
      </c>
      <c r="BG90">
        <v>5533</v>
      </c>
      <c r="BH90">
        <v>1179</v>
      </c>
      <c r="BI90" t="s">
        <v>257</v>
      </c>
      <c r="BJ90">
        <v>120</v>
      </c>
      <c r="BK90">
        <v>9197</v>
      </c>
      <c r="BL90">
        <v>4551</v>
      </c>
      <c r="BM90" t="s">
        <v>108</v>
      </c>
      <c r="BN90">
        <v>194</v>
      </c>
      <c r="BO90">
        <v>4416</v>
      </c>
      <c r="BP90">
        <v>0</v>
      </c>
      <c r="BQ90" t="s">
        <v>152</v>
      </c>
      <c r="BR90">
        <v>86</v>
      </c>
      <c r="BS90" t="s">
        <v>105</v>
      </c>
      <c r="BT90" t="s">
        <v>105</v>
      </c>
      <c r="BU90" t="s">
        <v>321</v>
      </c>
      <c r="BV90" t="s">
        <v>105</v>
      </c>
      <c r="BW90" t="s">
        <v>105</v>
      </c>
      <c r="BX90" t="s">
        <v>105</v>
      </c>
      <c r="BY90" t="s">
        <v>105</v>
      </c>
      <c r="BZ90" t="s">
        <v>168</v>
      </c>
      <c r="CA90" t="s">
        <v>137</v>
      </c>
      <c r="CB90" t="s">
        <v>137</v>
      </c>
      <c r="CC90" t="s">
        <v>137</v>
      </c>
      <c r="CD90" t="s">
        <v>168</v>
      </c>
      <c r="CE90" t="s">
        <v>168</v>
      </c>
      <c r="CF90" t="s">
        <v>137</v>
      </c>
      <c r="CG90">
        <v>1</v>
      </c>
      <c r="CH90">
        <v>3</v>
      </c>
      <c r="CI90" t="s">
        <v>105</v>
      </c>
      <c r="CJ90">
        <v>6</v>
      </c>
      <c r="CK90">
        <v>1</v>
      </c>
      <c r="CL90" t="s">
        <v>105</v>
      </c>
      <c r="CM90">
        <v>4</v>
      </c>
      <c r="CN90">
        <v>30</v>
      </c>
      <c r="CO90" t="s">
        <v>105</v>
      </c>
      <c r="CP90" s="1">
        <v>26640</v>
      </c>
      <c r="CQ90">
        <v>10</v>
      </c>
      <c r="CR90" t="s">
        <v>105</v>
      </c>
      <c r="CS90" t="s">
        <v>117</v>
      </c>
      <c r="CT90" t="s">
        <v>117</v>
      </c>
      <c r="CU90" t="s">
        <v>138</v>
      </c>
      <c r="CV90" t="s">
        <v>117</v>
      </c>
      <c r="CW90" t="s">
        <v>117</v>
      </c>
      <c r="CX90" t="s">
        <v>117</v>
      </c>
      <c r="CY90" t="s">
        <v>117</v>
      </c>
    </row>
    <row r="91" spans="1:103" x14ac:dyDescent="0.2">
      <c r="A91">
        <v>91</v>
      </c>
      <c r="B91">
        <v>2019</v>
      </c>
      <c r="C91" t="s">
        <v>103</v>
      </c>
      <c r="D91">
        <v>22.4</v>
      </c>
      <c r="E91" t="s">
        <v>104</v>
      </c>
      <c r="F91">
        <v>7000</v>
      </c>
      <c r="G91">
        <v>4</v>
      </c>
      <c r="H91">
        <v>5</v>
      </c>
      <c r="I91" t="s">
        <v>120</v>
      </c>
      <c r="J91">
        <v>3</v>
      </c>
      <c r="K91">
        <v>1</v>
      </c>
      <c r="L91">
        <v>15</v>
      </c>
      <c r="M91">
        <v>7</v>
      </c>
      <c r="N91">
        <v>0</v>
      </c>
      <c r="O91">
        <v>20</v>
      </c>
      <c r="P91">
        <v>0</v>
      </c>
      <c r="Q91" t="s">
        <v>105</v>
      </c>
      <c r="R91" t="s">
        <v>105</v>
      </c>
      <c r="S91" t="s">
        <v>105</v>
      </c>
      <c r="T91">
        <v>0</v>
      </c>
      <c r="U91">
        <v>0</v>
      </c>
      <c r="V91">
        <v>6</v>
      </c>
      <c r="W91">
        <v>6</v>
      </c>
      <c r="X91">
        <v>6</v>
      </c>
      <c r="Y91">
        <v>6</v>
      </c>
      <c r="Z91">
        <v>7</v>
      </c>
      <c r="AA91" t="s">
        <v>149</v>
      </c>
      <c r="AB91" t="s">
        <v>107</v>
      </c>
      <c r="AC91">
        <v>10467</v>
      </c>
      <c r="AD91">
        <v>10368</v>
      </c>
      <c r="AE91">
        <v>12195</v>
      </c>
      <c r="AF91">
        <v>3080</v>
      </c>
      <c r="AG91">
        <v>3797</v>
      </c>
      <c r="AH91">
        <v>9395</v>
      </c>
      <c r="AI91">
        <v>10076</v>
      </c>
      <c r="AJ91" t="s">
        <v>105</v>
      </c>
      <c r="AK91" t="s">
        <v>105</v>
      </c>
      <c r="AL91" t="s">
        <v>105</v>
      </c>
      <c r="AM91" t="s">
        <v>105</v>
      </c>
      <c r="AN91" t="s">
        <v>322</v>
      </c>
      <c r="AO91" t="s">
        <v>105</v>
      </c>
      <c r="AP91" t="s">
        <v>105</v>
      </c>
      <c r="AQ91">
        <v>7266</v>
      </c>
      <c r="AR91">
        <v>0</v>
      </c>
      <c r="AS91">
        <v>5</v>
      </c>
      <c r="AT91">
        <v>164</v>
      </c>
      <c r="AU91">
        <v>14292</v>
      </c>
      <c r="AV91">
        <v>2112</v>
      </c>
      <c r="AW91">
        <v>10</v>
      </c>
      <c r="AX91">
        <v>339</v>
      </c>
      <c r="AY91">
        <v>9149</v>
      </c>
      <c r="AZ91">
        <v>0</v>
      </c>
      <c r="BA91" t="s">
        <v>129</v>
      </c>
      <c r="BB91">
        <v>152</v>
      </c>
      <c r="BC91">
        <v>4807</v>
      </c>
      <c r="BD91">
        <v>0</v>
      </c>
      <c r="BE91" t="s">
        <v>180</v>
      </c>
      <c r="BF91">
        <v>100</v>
      </c>
      <c r="BG91">
        <v>10988</v>
      </c>
      <c r="BH91">
        <v>6016</v>
      </c>
      <c r="BI91" t="s">
        <v>128</v>
      </c>
      <c r="BJ91">
        <v>214</v>
      </c>
      <c r="BK91">
        <v>7853</v>
      </c>
      <c r="BL91">
        <v>0</v>
      </c>
      <c r="BM91" t="s">
        <v>221</v>
      </c>
      <c r="BN91">
        <v>124</v>
      </c>
      <c r="BO91">
        <v>4968</v>
      </c>
      <c r="BP91">
        <v>0</v>
      </c>
      <c r="BQ91" t="s">
        <v>152</v>
      </c>
      <c r="BR91">
        <v>130</v>
      </c>
      <c r="BS91" t="s">
        <v>105</v>
      </c>
      <c r="BT91" t="s">
        <v>105</v>
      </c>
      <c r="BU91" t="s">
        <v>105</v>
      </c>
      <c r="BV91" t="s">
        <v>105</v>
      </c>
      <c r="BW91" t="s">
        <v>105</v>
      </c>
      <c r="BX91" t="s">
        <v>105</v>
      </c>
      <c r="BY91" t="s">
        <v>323</v>
      </c>
      <c r="BZ91" t="s">
        <v>168</v>
      </c>
      <c r="CA91" t="s">
        <v>168</v>
      </c>
      <c r="CB91" t="s">
        <v>274</v>
      </c>
      <c r="CC91" t="s">
        <v>168</v>
      </c>
      <c r="CD91" t="s">
        <v>274</v>
      </c>
      <c r="CE91" t="s">
        <v>168</v>
      </c>
      <c r="CF91" t="s">
        <v>168</v>
      </c>
      <c r="CG91">
        <v>2</v>
      </c>
      <c r="CH91">
        <v>1</v>
      </c>
      <c r="CI91">
        <v>30</v>
      </c>
      <c r="CJ91">
        <v>7</v>
      </c>
      <c r="CK91" t="s">
        <v>105</v>
      </c>
      <c r="CL91">
        <v>15</v>
      </c>
      <c r="CM91">
        <v>2</v>
      </c>
      <c r="CN91" t="s">
        <v>105</v>
      </c>
      <c r="CO91">
        <v>30</v>
      </c>
      <c r="CP91" s="1">
        <v>2058</v>
      </c>
      <c r="CQ91">
        <v>6</v>
      </c>
      <c r="CR91" t="s">
        <v>105</v>
      </c>
      <c r="CS91" t="s">
        <v>117</v>
      </c>
      <c r="CT91" t="s">
        <v>117</v>
      </c>
      <c r="CU91" t="s">
        <v>117</v>
      </c>
      <c r="CV91" t="s">
        <v>117</v>
      </c>
      <c r="CW91" t="s">
        <v>117</v>
      </c>
      <c r="CX91" t="s">
        <v>117</v>
      </c>
      <c r="CY91" t="s">
        <v>138</v>
      </c>
    </row>
    <row r="92" spans="1:103" x14ac:dyDescent="0.2">
      <c r="A92">
        <v>92</v>
      </c>
      <c r="B92">
        <v>2019</v>
      </c>
      <c r="C92" t="s">
        <v>105</v>
      </c>
      <c r="D92">
        <v>18.100000000000001</v>
      </c>
      <c r="E92" t="s">
        <v>104</v>
      </c>
      <c r="F92">
        <v>1000</v>
      </c>
      <c r="G92">
        <v>5</v>
      </c>
      <c r="H92">
        <v>5</v>
      </c>
      <c r="I92">
        <v>5</v>
      </c>
      <c r="J92">
        <v>2</v>
      </c>
      <c r="K92">
        <v>1</v>
      </c>
      <c r="L92">
        <v>30</v>
      </c>
      <c r="M92">
        <v>5</v>
      </c>
      <c r="N92" t="s">
        <v>105</v>
      </c>
      <c r="O92">
        <v>50</v>
      </c>
      <c r="P92">
        <v>4</v>
      </c>
      <c r="Q92" t="s">
        <v>105</v>
      </c>
      <c r="R92">
        <v>30</v>
      </c>
      <c r="S92">
        <v>2836</v>
      </c>
      <c r="T92">
        <v>7</v>
      </c>
      <c r="U92" t="s">
        <v>105</v>
      </c>
      <c r="V92">
        <v>7</v>
      </c>
      <c r="W92">
        <v>7</v>
      </c>
      <c r="X92">
        <v>7</v>
      </c>
      <c r="Y92">
        <v>4</v>
      </c>
      <c r="Z92">
        <v>5</v>
      </c>
      <c r="AA92" t="s">
        <v>120</v>
      </c>
      <c r="AB92" t="s">
        <v>107</v>
      </c>
      <c r="AC92">
        <v>8660</v>
      </c>
      <c r="AD92">
        <v>9157</v>
      </c>
      <c r="AE92">
        <v>13934</v>
      </c>
      <c r="AF92">
        <v>3947</v>
      </c>
      <c r="AG92">
        <v>10630</v>
      </c>
      <c r="AH92">
        <v>3780</v>
      </c>
      <c r="AI92">
        <v>9463</v>
      </c>
      <c r="AJ92" t="s">
        <v>105</v>
      </c>
      <c r="AK92" t="s">
        <v>105</v>
      </c>
      <c r="AL92" t="s">
        <v>105</v>
      </c>
      <c r="AM92" t="s">
        <v>105</v>
      </c>
      <c r="AN92" t="s">
        <v>105</v>
      </c>
      <c r="AO92" t="s">
        <v>105</v>
      </c>
      <c r="AP92" t="s">
        <v>105</v>
      </c>
      <c r="AQ92">
        <v>9700</v>
      </c>
      <c r="AR92">
        <v>1075</v>
      </c>
      <c r="AS92" t="s">
        <v>130</v>
      </c>
      <c r="AT92">
        <v>242</v>
      </c>
      <c r="AU92">
        <v>13273</v>
      </c>
      <c r="AV92">
        <v>0</v>
      </c>
      <c r="AW92" t="s">
        <v>150</v>
      </c>
      <c r="AX92">
        <v>247</v>
      </c>
      <c r="AY92">
        <v>7942</v>
      </c>
      <c r="AZ92">
        <v>1126</v>
      </c>
      <c r="BA92" t="s">
        <v>132</v>
      </c>
      <c r="BB92">
        <v>159</v>
      </c>
      <c r="BC92">
        <v>2161</v>
      </c>
      <c r="BD92">
        <v>0</v>
      </c>
      <c r="BE92" t="s">
        <v>123</v>
      </c>
      <c r="BF92">
        <v>25</v>
      </c>
      <c r="BG92">
        <v>10073</v>
      </c>
      <c r="BH92">
        <v>0</v>
      </c>
      <c r="BI92" t="s">
        <v>232</v>
      </c>
      <c r="BJ92">
        <v>175</v>
      </c>
      <c r="BK92">
        <v>2929</v>
      </c>
      <c r="BL92">
        <v>0</v>
      </c>
      <c r="BM92" t="s">
        <v>112</v>
      </c>
      <c r="BN92">
        <v>44</v>
      </c>
      <c r="BO92">
        <v>9557</v>
      </c>
      <c r="BP92">
        <v>1190</v>
      </c>
      <c r="BQ92" t="s">
        <v>240</v>
      </c>
      <c r="BR92">
        <v>219</v>
      </c>
      <c r="BS92" t="s">
        <v>105</v>
      </c>
      <c r="BT92" t="s">
        <v>105</v>
      </c>
      <c r="BU92" t="s">
        <v>105</v>
      </c>
      <c r="BV92" t="s">
        <v>105</v>
      </c>
      <c r="BW92" t="s">
        <v>105</v>
      </c>
      <c r="BX92" t="s">
        <v>105</v>
      </c>
      <c r="BY92" t="s">
        <v>105</v>
      </c>
      <c r="BZ92" t="s">
        <v>137</v>
      </c>
      <c r="CA92" t="s">
        <v>137</v>
      </c>
      <c r="CB92" t="s">
        <v>137</v>
      </c>
      <c r="CC92" t="s">
        <v>137</v>
      </c>
      <c r="CD92" t="s">
        <v>137</v>
      </c>
      <c r="CE92" t="s">
        <v>137</v>
      </c>
      <c r="CF92" t="s">
        <v>137</v>
      </c>
      <c r="CG92">
        <v>6</v>
      </c>
      <c r="CH92">
        <v>0</v>
      </c>
      <c r="CI92">
        <v>30</v>
      </c>
      <c r="CJ92">
        <v>6</v>
      </c>
      <c r="CK92">
        <v>0</v>
      </c>
      <c r="CL92">
        <v>15</v>
      </c>
      <c r="CM92">
        <v>5</v>
      </c>
      <c r="CN92">
        <v>0</v>
      </c>
      <c r="CO92">
        <v>30</v>
      </c>
      <c r="CP92" s="1">
        <v>2295</v>
      </c>
      <c r="CQ92">
        <v>5</v>
      </c>
      <c r="CR92" t="s">
        <v>105</v>
      </c>
      <c r="CS92" t="s">
        <v>117</v>
      </c>
      <c r="CT92" t="s">
        <v>117</v>
      </c>
      <c r="CU92" t="s">
        <v>117</v>
      </c>
      <c r="CV92" t="s">
        <v>117</v>
      </c>
      <c r="CW92" t="s">
        <v>117</v>
      </c>
      <c r="CX92" t="s">
        <v>117</v>
      </c>
      <c r="CY92" t="s">
        <v>117</v>
      </c>
    </row>
    <row r="96" spans="1:103" x14ac:dyDescent="0.2">
      <c r="A96">
        <v>95</v>
      </c>
      <c r="B96">
        <v>2020</v>
      </c>
      <c r="C96" t="s">
        <v>103</v>
      </c>
      <c r="D96">
        <v>20.6</v>
      </c>
      <c r="E96" t="s">
        <v>104</v>
      </c>
      <c r="F96">
        <v>2500</v>
      </c>
      <c r="G96">
        <v>3</v>
      </c>
      <c r="H96">
        <v>3</v>
      </c>
      <c r="I96">
        <v>3</v>
      </c>
      <c r="J96">
        <v>1</v>
      </c>
      <c r="K96">
        <v>1</v>
      </c>
      <c r="L96">
        <v>30</v>
      </c>
      <c r="M96">
        <v>5</v>
      </c>
      <c r="N96">
        <v>0</v>
      </c>
      <c r="O96">
        <v>30</v>
      </c>
      <c r="P96">
        <v>4</v>
      </c>
      <c r="Q96">
        <v>0</v>
      </c>
      <c r="R96">
        <v>20</v>
      </c>
      <c r="S96">
        <v>1584</v>
      </c>
      <c r="T96">
        <v>6</v>
      </c>
      <c r="U96">
        <v>0</v>
      </c>
      <c r="V96">
        <v>4</v>
      </c>
      <c r="W96">
        <v>4</v>
      </c>
      <c r="X96">
        <v>4</v>
      </c>
      <c r="Y96">
        <v>3</v>
      </c>
      <c r="Z96">
        <v>6</v>
      </c>
      <c r="AA96" t="s">
        <v>120</v>
      </c>
      <c r="AB96" t="s">
        <v>107</v>
      </c>
      <c r="AC96">
        <v>5936</v>
      </c>
      <c r="AD96">
        <v>1520</v>
      </c>
      <c r="AE96">
        <v>1245</v>
      </c>
      <c r="AF96">
        <v>1420</v>
      </c>
      <c r="AG96">
        <v>1384</v>
      </c>
      <c r="AH96">
        <v>2592</v>
      </c>
      <c r="AI96">
        <v>3134</v>
      </c>
      <c r="AJ96" t="s">
        <v>105</v>
      </c>
      <c r="AK96" t="s">
        <v>105</v>
      </c>
      <c r="AL96" t="s">
        <v>105</v>
      </c>
      <c r="AM96" t="s">
        <v>105</v>
      </c>
      <c r="AN96" t="s">
        <v>105</v>
      </c>
      <c r="AO96" t="s">
        <v>105</v>
      </c>
      <c r="AP96" t="s">
        <v>105</v>
      </c>
      <c r="AQ96">
        <v>6000</v>
      </c>
      <c r="AR96">
        <v>0</v>
      </c>
      <c r="AS96" t="s">
        <v>110</v>
      </c>
      <c r="AT96">
        <v>107</v>
      </c>
      <c r="AU96">
        <v>1600</v>
      </c>
      <c r="AV96">
        <v>0</v>
      </c>
      <c r="AW96">
        <v>1</v>
      </c>
      <c r="AX96">
        <v>28</v>
      </c>
      <c r="AY96">
        <v>0</v>
      </c>
      <c r="AZ96">
        <v>0</v>
      </c>
      <c r="BA96">
        <v>0</v>
      </c>
      <c r="BB96">
        <v>0</v>
      </c>
      <c r="BC96">
        <v>1450</v>
      </c>
      <c r="BD96">
        <v>0</v>
      </c>
      <c r="BE96" t="s">
        <v>143</v>
      </c>
      <c r="BF96">
        <v>26</v>
      </c>
      <c r="BG96">
        <v>1390</v>
      </c>
      <c r="BH96">
        <v>0</v>
      </c>
      <c r="BI96" t="s">
        <v>143</v>
      </c>
      <c r="BJ96">
        <v>24</v>
      </c>
      <c r="BK96">
        <v>2599</v>
      </c>
      <c r="BL96">
        <v>0</v>
      </c>
      <c r="BM96" t="s">
        <v>142</v>
      </c>
      <c r="BN96">
        <v>46</v>
      </c>
      <c r="BO96">
        <v>3159</v>
      </c>
      <c r="BP96">
        <v>0</v>
      </c>
      <c r="BQ96">
        <v>2</v>
      </c>
      <c r="BR96">
        <v>56</v>
      </c>
      <c r="BS96" t="s">
        <v>105</v>
      </c>
      <c r="BT96" t="s">
        <v>105</v>
      </c>
      <c r="BU96" t="s">
        <v>324</v>
      </c>
      <c r="BV96" t="s">
        <v>105</v>
      </c>
      <c r="BW96" t="s">
        <v>105</v>
      </c>
      <c r="BX96" t="s">
        <v>325</v>
      </c>
      <c r="BY96" t="s">
        <v>105</v>
      </c>
      <c r="BZ96" t="s">
        <v>187</v>
      </c>
      <c r="CA96" t="s">
        <v>187</v>
      </c>
      <c r="CB96" t="s">
        <v>105</v>
      </c>
      <c r="CC96" t="s">
        <v>187</v>
      </c>
      <c r="CD96" t="s">
        <v>187</v>
      </c>
      <c r="CE96" t="s">
        <v>187</v>
      </c>
      <c r="CF96" t="s">
        <v>187</v>
      </c>
      <c r="CG96">
        <v>0</v>
      </c>
      <c r="CH96" t="s">
        <v>105</v>
      </c>
      <c r="CI96" t="s">
        <v>105</v>
      </c>
      <c r="CJ96">
        <v>5</v>
      </c>
      <c r="CK96">
        <v>0</v>
      </c>
      <c r="CL96">
        <v>30</v>
      </c>
      <c r="CM96">
        <v>2</v>
      </c>
      <c r="CN96">
        <v>0</v>
      </c>
      <c r="CO96">
        <v>20</v>
      </c>
      <c r="CP96" s="1">
        <v>732</v>
      </c>
      <c r="CQ96">
        <v>6</v>
      </c>
      <c r="CR96">
        <v>0</v>
      </c>
      <c r="CS96" t="s">
        <v>117</v>
      </c>
      <c r="CT96" t="s">
        <v>117</v>
      </c>
      <c r="CU96" t="s">
        <v>138</v>
      </c>
      <c r="CV96" t="s">
        <v>117</v>
      </c>
      <c r="CW96" t="s">
        <v>117</v>
      </c>
      <c r="CX96" t="s">
        <v>138</v>
      </c>
      <c r="CY96" t="s">
        <v>117</v>
      </c>
    </row>
    <row r="97" spans="1:103" x14ac:dyDescent="0.2">
      <c r="A97">
        <v>96</v>
      </c>
      <c r="B97">
        <v>2020</v>
      </c>
      <c r="C97" t="s">
        <v>148</v>
      </c>
      <c r="D97">
        <v>21.5</v>
      </c>
      <c r="E97" t="s">
        <v>104</v>
      </c>
      <c r="F97">
        <v>6000</v>
      </c>
      <c r="G97">
        <v>6</v>
      </c>
      <c r="H97">
        <v>6</v>
      </c>
      <c r="I97">
        <v>6</v>
      </c>
      <c r="J97">
        <v>3</v>
      </c>
      <c r="K97">
        <v>1</v>
      </c>
      <c r="L97">
        <v>30</v>
      </c>
      <c r="M97">
        <v>4</v>
      </c>
      <c r="N97" t="s">
        <v>105</v>
      </c>
      <c r="O97">
        <v>20</v>
      </c>
      <c r="P97">
        <v>4</v>
      </c>
      <c r="Q97" t="s">
        <v>105</v>
      </c>
      <c r="R97">
        <v>30</v>
      </c>
      <c r="S97">
        <v>2876</v>
      </c>
      <c r="T97" t="s">
        <v>105</v>
      </c>
      <c r="U97" t="s">
        <v>105</v>
      </c>
      <c r="V97">
        <v>6</v>
      </c>
      <c r="W97">
        <v>6</v>
      </c>
      <c r="X97">
        <v>6</v>
      </c>
      <c r="Y97">
        <v>2</v>
      </c>
      <c r="Z97">
        <v>6</v>
      </c>
      <c r="AA97">
        <v>4</v>
      </c>
      <c r="AB97" t="s">
        <v>107</v>
      </c>
      <c r="AC97">
        <v>4218</v>
      </c>
      <c r="AD97">
        <v>1643</v>
      </c>
      <c r="AE97">
        <v>6635</v>
      </c>
      <c r="AF97">
        <v>7174</v>
      </c>
      <c r="AG97">
        <v>5974</v>
      </c>
      <c r="AH97">
        <v>6315</v>
      </c>
      <c r="AI97">
        <v>8439</v>
      </c>
      <c r="AJ97" t="s">
        <v>326</v>
      </c>
      <c r="AK97" t="s">
        <v>105</v>
      </c>
      <c r="AL97" t="s">
        <v>105</v>
      </c>
      <c r="AM97" t="s">
        <v>327</v>
      </c>
      <c r="AN97" t="s">
        <v>105</v>
      </c>
      <c r="AO97" t="s">
        <v>105</v>
      </c>
      <c r="AP97" t="s">
        <v>328</v>
      </c>
      <c r="AQ97">
        <v>4950</v>
      </c>
      <c r="AR97">
        <v>2629</v>
      </c>
      <c r="AS97" t="s">
        <v>257</v>
      </c>
      <c r="AT97">
        <v>204</v>
      </c>
      <c r="AU97">
        <v>1083</v>
      </c>
      <c r="AV97">
        <v>0</v>
      </c>
      <c r="AW97" t="s">
        <v>143</v>
      </c>
      <c r="AX97">
        <v>6</v>
      </c>
      <c r="AY97">
        <v>6555</v>
      </c>
      <c r="AZ97">
        <v>4531</v>
      </c>
      <c r="BA97" t="s">
        <v>178</v>
      </c>
      <c r="BB97">
        <v>391</v>
      </c>
      <c r="BC97">
        <v>5266</v>
      </c>
      <c r="BD97">
        <v>5059</v>
      </c>
      <c r="BE97" t="s">
        <v>120</v>
      </c>
      <c r="BF97">
        <v>261</v>
      </c>
      <c r="BG97">
        <v>5969</v>
      </c>
      <c r="BH97">
        <v>1491</v>
      </c>
      <c r="BI97" t="s">
        <v>198</v>
      </c>
      <c r="BJ97">
        <v>218</v>
      </c>
      <c r="BK97">
        <v>6423</v>
      </c>
      <c r="BL97">
        <v>2846</v>
      </c>
      <c r="BM97" t="s">
        <v>119</v>
      </c>
      <c r="BN97">
        <v>253</v>
      </c>
      <c r="BO97">
        <v>7455</v>
      </c>
      <c r="BP97">
        <v>2813</v>
      </c>
      <c r="BQ97" t="s">
        <v>129</v>
      </c>
      <c r="BR97">
        <v>275</v>
      </c>
      <c r="BS97" t="s">
        <v>105</v>
      </c>
      <c r="BT97" t="s">
        <v>105</v>
      </c>
      <c r="BU97" t="s">
        <v>105</v>
      </c>
      <c r="BV97" t="s">
        <v>105</v>
      </c>
      <c r="BW97" t="s">
        <v>105</v>
      </c>
      <c r="BX97" t="s">
        <v>105</v>
      </c>
      <c r="BY97" t="s">
        <v>105</v>
      </c>
      <c r="BZ97" t="s">
        <v>125</v>
      </c>
      <c r="CA97" t="s">
        <v>125</v>
      </c>
      <c r="CB97" t="s">
        <v>125</v>
      </c>
      <c r="CC97" t="s">
        <v>125</v>
      </c>
      <c r="CD97" t="s">
        <v>125</v>
      </c>
      <c r="CE97" t="s">
        <v>125</v>
      </c>
      <c r="CF97" t="s">
        <v>125</v>
      </c>
      <c r="CG97">
        <v>1</v>
      </c>
      <c r="CH97">
        <v>0</v>
      </c>
      <c r="CI97">
        <v>30</v>
      </c>
      <c r="CJ97">
        <v>1</v>
      </c>
      <c r="CK97">
        <v>0</v>
      </c>
      <c r="CL97">
        <v>15</v>
      </c>
      <c r="CM97">
        <v>4</v>
      </c>
      <c r="CN97">
        <v>0</v>
      </c>
      <c r="CO97">
        <v>30</v>
      </c>
      <c r="CP97" s="1">
        <v>696</v>
      </c>
      <c r="CQ97" t="s">
        <v>105</v>
      </c>
      <c r="CR97" t="s">
        <v>105</v>
      </c>
      <c r="CS97" t="s">
        <v>117</v>
      </c>
      <c r="CT97" t="s">
        <v>117</v>
      </c>
      <c r="CU97" t="s">
        <v>117</v>
      </c>
      <c r="CV97" t="s">
        <v>117</v>
      </c>
      <c r="CW97" t="s">
        <v>117</v>
      </c>
      <c r="CX97" t="s">
        <v>117</v>
      </c>
      <c r="CY97" t="s">
        <v>117</v>
      </c>
    </row>
    <row r="98" spans="1:103" x14ac:dyDescent="0.2">
      <c r="A98">
        <v>97</v>
      </c>
      <c r="B98">
        <v>2020</v>
      </c>
      <c r="C98" t="s">
        <v>103</v>
      </c>
      <c r="D98">
        <v>20</v>
      </c>
      <c r="E98" t="s">
        <v>104</v>
      </c>
      <c r="F98">
        <v>5000</v>
      </c>
      <c r="G98">
        <v>2</v>
      </c>
      <c r="H98">
        <v>3</v>
      </c>
      <c r="I98" t="s">
        <v>106</v>
      </c>
      <c r="J98">
        <v>4</v>
      </c>
      <c r="K98">
        <v>1</v>
      </c>
      <c r="L98">
        <v>0</v>
      </c>
      <c r="M98">
        <v>5</v>
      </c>
      <c r="N98">
        <v>1</v>
      </c>
      <c r="O98">
        <v>30</v>
      </c>
      <c r="P98">
        <v>6</v>
      </c>
      <c r="Q98">
        <v>0</v>
      </c>
      <c r="R98">
        <v>30</v>
      </c>
      <c r="S98">
        <v>4314</v>
      </c>
      <c r="T98">
        <v>4</v>
      </c>
      <c r="U98" t="s">
        <v>105</v>
      </c>
      <c r="V98">
        <v>5</v>
      </c>
      <c r="W98">
        <v>6</v>
      </c>
      <c r="X98" t="s">
        <v>119</v>
      </c>
      <c r="Y98">
        <v>6</v>
      </c>
      <c r="Z98">
        <v>5</v>
      </c>
      <c r="AA98" t="s">
        <v>119</v>
      </c>
      <c r="AB98" t="s">
        <v>107</v>
      </c>
      <c r="AC98">
        <v>1591</v>
      </c>
      <c r="AD98">
        <v>2666</v>
      </c>
      <c r="AE98">
        <v>3679</v>
      </c>
      <c r="AF98">
        <v>9253</v>
      </c>
      <c r="AG98">
        <v>5051</v>
      </c>
      <c r="AH98">
        <v>3612</v>
      </c>
      <c r="AI98">
        <v>5801</v>
      </c>
      <c r="AJ98" t="s">
        <v>105</v>
      </c>
      <c r="AK98" t="s">
        <v>105</v>
      </c>
      <c r="AL98" t="s">
        <v>105</v>
      </c>
      <c r="AM98" t="s">
        <v>105</v>
      </c>
      <c r="AN98" t="s">
        <v>105</v>
      </c>
      <c r="AO98" t="s">
        <v>105</v>
      </c>
      <c r="AP98" t="s">
        <v>105</v>
      </c>
      <c r="AQ98">
        <v>1652</v>
      </c>
      <c r="AR98">
        <v>0</v>
      </c>
      <c r="AS98">
        <v>1100</v>
      </c>
      <c r="AT98">
        <v>11</v>
      </c>
      <c r="AU98">
        <v>2701</v>
      </c>
      <c r="AV98">
        <v>0</v>
      </c>
      <c r="AW98">
        <v>1800</v>
      </c>
      <c r="AX98">
        <v>19</v>
      </c>
      <c r="AY98">
        <v>3827</v>
      </c>
      <c r="AZ98">
        <v>0</v>
      </c>
      <c r="BA98">
        <v>2500</v>
      </c>
      <c r="BB98">
        <v>26</v>
      </c>
      <c r="BC98">
        <v>10299</v>
      </c>
      <c r="BD98">
        <v>3977</v>
      </c>
      <c r="BE98">
        <v>6900</v>
      </c>
      <c r="BF98">
        <v>159</v>
      </c>
      <c r="BG98">
        <v>5119</v>
      </c>
      <c r="BH98">
        <v>2545</v>
      </c>
      <c r="BI98">
        <v>4100</v>
      </c>
      <c r="BJ98">
        <v>61</v>
      </c>
      <c r="BK98">
        <v>3878</v>
      </c>
      <c r="BL98">
        <v>0</v>
      </c>
      <c r="BM98">
        <v>2600</v>
      </c>
      <c r="BN98">
        <v>28</v>
      </c>
      <c r="BO98">
        <v>6093</v>
      </c>
      <c r="BP98">
        <v>1472</v>
      </c>
      <c r="BQ98">
        <v>4500</v>
      </c>
      <c r="BR98">
        <v>83</v>
      </c>
      <c r="BS98" t="s">
        <v>105</v>
      </c>
      <c r="BT98" t="s">
        <v>105</v>
      </c>
      <c r="BU98" t="s">
        <v>105</v>
      </c>
      <c r="BV98" t="s">
        <v>105</v>
      </c>
      <c r="BW98" t="s">
        <v>105</v>
      </c>
      <c r="BX98" t="s">
        <v>105</v>
      </c>
      <c r="BY98" t="s">
        <v>105</v>
      </c>
      <c r="BZ98" t="s">
        <v>329</v>
      </c>
      <c r="CA98" t="s">
        <v>329</v>
      </c>
      <c r="CB98" t="s">
        <v>329</v>
      </c>
      <c r="CC98" t="s">
        <v>329</v>
      </c>
      <c r="CD98" t="s">
        <v>329</v>
      </c>
      <c r="CE98" t="s">
        <v>329</v>
      </c>
      <c r="CF98" t="s">
        <v>329</v>
      </c>
      <c r="CG98">
        <v>1</v>
      </c>
      <c r="CH98">
        <v>1</v>
      </c>
      <c r="CI98">
        <v>30</v>
      </c>
      <c r="CJ98">
        <v>3</v>
      </c>
      <c r="CK98">
        <v>0</v>
      </c>
      <c r="CL98">
        <v>30</v>
      </c>
      <c r="CM98">
        <v>3</v>
      </c>
      <c r="CN98">
        <v>0</v>
      </c>
      <c r="CO98">
        <v>30</v>
      </c>
      <c r="CP98" s="1">
        <v>1377</v>
      </c>
      <c r="CQ98">
        <v>7</v>
      </c>
      <c r="CR98" t="s">
        <v>105</v>
      </c>
      <c r="CS98" t="s">
        <v>117</v>
      </c>
      <c r="CT98" t="s">
        <v>117</v>
      </c>
      <c r="CU98" t="s">
        <v>117</v>
      </c>
      <c r="CV98" t="s">
        <v>117</v>
      </c>
      <c r="CW98" t="s">
        <v>117</v>
      </c>
      <c r="CX98" t="s">
        <v>117</v>
      </c>
      <c r="CY98" t="s">
        <v>117</v>
      </c>
    </row>
    <row r="99" spans="1:103" x14ac:dyDescent="0.2">
      <c r="A99">
        <v>98</v>
      </c>
      <c r="B99">
        <v>2020</v>
      </c>
      <c r="C99" t="s">
        <v>103</v>
      </c>
      <c r="D99">
        <v>23.8</v>
      </c>
      <c r="E99" t="s">
        <v>104</v>
      </c>
      <c r="F99">
        <v>4000</v>
      </c>
      <c r="G99">
        <v>5</v>
      </c>
      <c r="H99">
        <v>5</v>
      </c>
      <c r="I99">
        <v>5</v>
      </c>
      <c r="J99">
        <v>2</v>
      </c>
      <c r="K99">
        <v>1</v>
      </c>
      <c r="L99">
        <v>0</v>
      </c>
      <c r="M99">
        <v>1</v>
      </c>
      <c r="N99">
        <v>1</v>
      </c>
      <c r="O99">
        <v>0</v>
      </c>
      <c r="P99">
        <v>0</v>
      </c>
      <c r="Q99" t="s">
        <v>105</v>
      </c>
      <c r="R99" t="s">
        <v>105</v>
      </c>
      <c r="S99">
        <v>1200</v>
      </c>
      <c r="T99">
        <v>4</v>
      </c>
      <c r="U99">
        <v>0</v>
      </c>
      <c r="V99">
        <v>6</v>
      </c>
      <c r="W99">
        <v>6</v>
      </c>
      <c r="X99">
        <v>6</v>
      </c>
      <c r="Y99">
        <v>5</v>
      </c>
      <c r="Z99">
        <v>5</v>
      </c>
      <c r="AA99">
        <v>5</v>
      </c>
      <c r="AB99" t="s">
        <v>107</v>
      </c>
      <c r="AC99">
        <v>233</v>
      </c>
      <c r="AD99">
        <v>274</v>
      </c>
      <c r="AE99">
        <v>1047</v>
      </c>
      <c r="AF99">
        <v>243</v>
      </c>
      <c r="AG99">
        <v>530</v>
      </c>
      <c r="AH99">
        <v>403</v>
      </c>
      <c r="AI99">
        <v>358</v>
      </c>
      <c r="AJ99" t="s">
        <v>105</v>
      </c>
      <c r="AK99" t="s">
        <v>105</v>
      </c>
      <c r="AL99" t="s">
        <v>105</v>
      </c>
      <c r="AM99" t="s">
        <v>105</v>
      </c>
      <c r="AN99" t="s">
        <v>105</v>
      </c>
      <c r="AO99" t="s">
        <v>105</v>
      </c>
      <c r="AP99" t="s">
        <v>105</v>
      </c>
      <c r="AQ99">
        <v>662</v>
      </c>
      <c r="AR99">
        <v>0</v>
      </c>
      <c r="AS99" t="s">
        <v>184</v>
      </c>
      <c r="AT99">
        <v>5</v>
      </c>
      <c r="AU99">
        <v>592</v>
      </c>
      <c r="AV99">
        <v>0</v>
      </c>
      <c r="AW99" t="s">
        <v>288</v>
      </c>
      <c r="AX99">
        <v>2</v>
      </c>
      <c r="AY99">
        <v>1348</v>
      </c>
      <c r="AZ99">
        <v>0</v>
      </c>
      <c r="BA99">
        <v>1</v>
      </c>
      <c r="BB99">
        <v>0</v>
      </c>
      <c r="BC99">
        <v>406</v>
      </c>
      <c r="BD99">
        <v>0</v>
      </c>
      <c r="BE99" t="s">
        <v>281</v>
      </c>
      <c r="BF99">
        <v>0</v>
      </c>
      <c r="BG99">
        <v>1122</v>
      </c>
      <c r="BH99">
        <v>0</v>
      </c>
      <c r="BI99" t="s">
        <v>279</v>
      </c>
      <c r="BJ99">
        <v>12</v>
      </c>
      <c r="BK99">
        <v>960</v>
      </c>
      <c r="BL99">
        <v>0</v>
      </c>
      <c r="BM99" t="s">
        <v>236</v>
      </c>
      <c r="BN99">
        <v>10</v>
      </c>
      <c r="BO99">
        <v>590</v>
      </c>
      <c r="BP99">
        <v>0</v>
      </c>
      <c r="BQ99" t="s">
        <v>288</v>
      </c>
      <c r="BR99">
        <v>0</v>
      </c>
      <c r="BS99" t="s">
        <v>105</v>
      </c>
      <c r="BT99" t="s">
        <v>105</v>
      </c>
      <c r="BU99" t="s">
        <v>105</v>
      </c>
      <c r="BV99" t="s">
        <v>105</v>
      </c>
      <c r="BW99" t="s">
        <v>105</v>
      </c>
      <c r="BX99" t="s">
        <v>105</v>
      </c>
      <c r="BY99" t="s">
        <v>105</v>
      </c>
      <c r="BZ99" t="s">
        <v>330</v>
      </c>
      <c r="CA99" t="s">
        <v>330</v>
      </c>
      <c r="CB99" t="s">
        <v>330</v>
      </c>
      <c r="CC99" t="s">
        <v>330</v>
      </c>
      <c r="CD99" t="s">
        <v>330</v>
      </c>
      <c r="CE99" t="s">
        <v>330</v>
      </c>
      <c r="CF99" t="s">
        <v>330</v>
      </c>
      <c r="CG99">
        <v>3</v>
      </c>
      <c r="CH99">
        <v>0</v>
      </c>
      <c r="CI99">
        <v>30</v>
      </c>
      <c r="CJ99">
        <v>2</v>
      </c>
      <c r="CK99">
        <v>1</v>
      </c>
      <c r="CL99">
        <v>0</v>
      </c>
      <c r="CM99">
        <v>0</v>
      </c>
      <c r="CN99" t="s">
        <v>105</v>
      </c>
      <c r="CO99" t="s">
        <v>105</v>
      </c>
      <c r="CP99" s="1">
        <v>1200</v>
      </c>
      <c r="CQ99">
        <v>9</v>
      </c>
      <c r="CR99">
        <v>40</v>
      </c>
      <c r="CS99" t="s">
        <v>117</v>
      </c>
      <c r="CT99" t="s">
        <v>117</v>
      </c>
      <c r="CU99" t="s">
        <v>117</v>
      </c>
      <c r="CV99" t="s">
        <v>117</v>
      </c>
      <c r="CW99" t="s">
        <v>117</v>
      </c>
      <c r="CX99" t="s">
        <v>117</v>
      </c>
      <c r="CY99" t="s">
        <v>117</v>
      </c>
    </row>
    <row r="100" spans="1:103" x14ac:dyDescent="0.2">
      <c r="A100">
        <v>99</v>
      </c>
      <c r="B100">
        <v>2020</v>
      </c>
      <c r="C100" t="s">
        <v>103</v>
      </c>
      <c r="D100">
        <v>18.5</v>
      </c>
      <c r="E100" t="s">
        <v>104</v>
      </c>
      <c r="F100">
        <v>5000</v>
      </c>
      <c r="G100">
        <v>2</v>
      </c>
      <c r="H100">
        <v>1</v>
      </c>
      <c r="I100" t="s">
        <v>118</v>
      </c>
      <c r="J100">
        <v>0</v>
      </c>
      <c r="K100" t="s">
        <v>105</v>
      </c>
      <c r="L100" t="s">
        <v>105</v>
      </c>
      <c r="M100">
        <v>3</v>
      </c>
      <c r="N100" t="s">
        <v>105</v>
      </c>
      <c r="O100">
        <v>30</v>
      </c>
      <c r="P100">
        <v>5</v>
      </c>
      <c r="Q100">
        <v>1</v>
      </c>
      <c r="R100" t="s">
        <v>105</v>
      </c>
      <c r="S100">
        <v>1350</v>
      </c>
      <c r="T100">
        <v>6</v>
      </c>
      <c r="U100" t="s">
        <v>105</v>
      </c>
      <c r="V100">
        <v>3</v>
      </c>
      <c r="W100">
        <v>4</v>
      </c>
      <c r="X100" t="s">
        <v>122</v>
      </c>
      <c r="Y100">
        <v>1</v>
      </c>
      <c r="Z100">
        <v>5</v>
      </c>
      <c r="AA100">
        <v>3</v>
      </c>
      <c r="AB100" t="s">
        <v>107</v>
      </c>
      <c r="AC100">
        <v>2534</v>
      </c>
      <c r="AD100">
        <v>2137</v>
      </c>
      <c r="AE100">
        <v>4522</v>
      </c>
      <c r="AF100">
        <v>575</v>
      </c>
      <c r="AG100">
        <v>4616</v>
      </c>
      <c r="AH100">
        <v>6816</v>
      </c>
      <c r="AI100">
        <v>5368</v>
      </c>
      <c r="AJ100" t="s">
        <v>331</v>
      </c>
      <c r="AK100" t="s">
        <v>105</v>
      </c>
      <c r="AL100" t="s">
        <v>105</v>
      </c>
      <c r="AM100" t="s">
        <v>105</v>
      </c>
      <c r="AN100" t="s">
        <v>105</v>
      </c>
      <c r="AO100" t="s">
        <v>105</v>
      </c>
      <c r="AP100" t="s">
        <v>105</v>
      </c>
      <c r="AQ100">
        <v>4600</v>
      </c>
      <c r="AR100">
        <v>0</v>
      </c>
      <c r="AS100" t="s">
        <v>109</v>
      </c>
      <c r="AT100">
        <v>32</v>
      </c>
      <c r="AU100">
        <v>3624</v>
      </c>
      <c r="AV100">
        <v>0</v>
      </c>
      <c r="AW100" t="s">
        <v>106</v>
      </c>
      <c r="AX100">
        <v>33</v>
      </c>
      <c r="AY100">
        <v>5015</v>
      </c>
      <c r="AZ100">
        <v>0</v>
      </c>
      <c r="BA100" t="s">
        <v>122</v>
      </c>
      <c r="BB100">
        <v>42</v>
      </c>
      <c r="BC100">
        <v>638</v>
      </c>
      <c r="BD100">
        <v>0</v>
      </c>
      <c r="BE100" t="s">
        <v>288</v>
      </c>
      <c r="BF100">
        <v>0</v>
      </c>
      <c r="BG100">
        <v>3884</v>
      </c>
      <c r="BH100">
        <v>0</v>
      </c>
      <c r="BI100" t="s">
        <v>160</v>
      </c>
      <c r="BJ100">
        <v>33</v>
      </c>
      <c r="BK100">
        <v>5690</v>
      </c>
      <c r="BL100">
        <v>0</v>
      </c>
      <c r="BM100" t="s">
        <v>110</v>
      </c>
      <c r="BN100">
        <v>44</v>
      </c>
      <c r="BO100">
        <v>5341</v>
      </c>
      <c r="BP100">
        <v>0</v>
      </c>
      <c r="BQ100" t="s">
        <v>164</v>
      </c>
      <c r="BR100">
        <v>86</v>
      </c>
      <c r="BS100" t="s">
        <v>105</v>
      </c>
      <c r="BT100" t="s">
        <v>105</v>
      </c>
      <c r="BU100" t="s">
        <v>105</v>
      </c>
      <c r="BV100" t="s">
        <v>105</v>
      </c>
      <c r="BW100" t="s">
        <v>105</v>
      </c>
      <c r="BX100" t="s">
        <v>105</v>
      </c>
      <c r="BY100" t="s">
        <v>105</v>
      </c>
      <c r="BZ100" t="s">
        <v>115</v>
      </c>
      <c r="CA100" t="s">
        <v>115</v>
      </c>
      <c r="CB100" t="s">
        <v>115</v>
      </c>
      <c r="CC100" t="s">
        <v>115</v>
      </c>
      <c r="CD100" t="s">
        <v>115</v>
      </c>
      <c r="CE100" t="s">
        <v>115</v>
      </c>
      <c r="CF100" t="s">
        <v>115</v>
      </c>
      <c r="CG100">
        <v>1</v>
      </c>
      <c r="CH100">
        <v>0</v>
      </c>
      <c r="CI100">
        <v>20</v>
      </c>
      <c r="CJ100">
        <v>4</v>
      </c>
      <c r="CK100">
        <v>0</v>
      </c>
      <c r="CL100">
        <v>25</v>
      </c>
      <c r="CM100">
        <v>4</v>
      </c>
      <c r="CN100" t="s">
        <v>105</v>
      </c>
      <c r="CO100">
        <v>30</v>
      </c>
      <c r="CP100" s="1">
        <v>956</v>
      </c>
      <c r="CQ100">
        <v>7</v>
      </c>
      <c r="CR100" t="s">
        <v>105</v>
      </c>
      <c r="CS100" t="s">
        <v>117</v>
      </c>
      <c r="CT100" t="s">
        <v>117</v>
      </c>
      <c r="CU100" t="s">
        <v>117</v>
      </c>
      <c r="CV100" t="s">
        <v>117</v>
      </c>
      <c r="CW100" t="s">
        <v>117</v>
      </c>
      <c r="CX100" t="s">
        <v>117</v>
      </c>
      <c r="CY100" t="s">
        <v>117</v>
      </c>
    </row>
    <row r="101" spans="1:103" x14ac:dyDescent="0.2">
      <c r="A101">
        <v>100</v>
      </c>
      <c r="B101">
        <v>2020</v>
      </c>
      <c r="C101" t="s">
        <v>148</v>
      </c>
      <c r="D101">
        <v>21</v>
      </c>
      <c r="E101" t="s">
        <v>104</v>
      </c>
      <c r="F101" t="s">
        <v>105</v>
      </c>
      <c r="G101">
        <v>2</v>
      </c>
      <c r="H101">
        <v>4</v>
      </c>
      <c r="I101">
        <v>3</v>
      </c>
      <c r="J101">
        <v>1</v>
      </c>
      <c r="K101">
        <v>1</v>
      </c>
      <c r="L101">
        <v>13</v>
      </c>
      <c r="M101">
        <v>2</v>
      </c>
      <c r="N101">
        <v>0</v>
      </c>
      <c r="O101">
        <v>30</v>
      </c>
      <c r="P101">
        <v>3</v>
      </c>
      <c r="Q101">
        <v>0</v>
      </c>
      <c r="R101">
        <v>25</v>
      </c>
      <c r="S101">
        <v>1071.5</v>
      </c>
      <c r="T101">
        <v>10</v>
      </c>
      <c r="U101">
        <v>0</v>
      </c>
      <c r="V101">
        <v>6</v>
      </c>
      <c r="W101">
        <v>6</v>
      </c>
      <c r="X101">
        <v>6</v>
      </c>
      <c r="Y101">
        <v>5</v>
      </c>
      <c r="Z101">
        <v>5</v>
      </c>
      <c r="AA101">
        <v>5</v>
      </c>
      <c r="AB101" t="s">
        <v>157</v>
      </c>
      <c r="AC101" t="s">
        <v>105</v>
      </c>
      <c r="AD101" t="s">
        <v>105</v>
      </c>
      <c r="AE101" t="s">
        <v>105</v>
      </c>
      <c r="AF101" t="s">
        <v>105</v>
      </c>
      <c r="AG101" t="s">
        <v>105</v>
      </c>
      <c r="AH101" t="s">
        <v>105</v>
      </c>
      <c r="AI101" t="s">
        <v>105</v>
      </c>
      <c r="AJ101" t="s">
        <v>105</v>
      </c>
      <c r="AK101" t="s">
        <v>105</v>
      </c>
      <c r="AL101" t="s">
        <v>105</v>
      </c>
      <c r="AM101" t="s">
        <v>105</v>
      </c>
      <c r="AN101" t="s">
        <v>105</v>
      </c>
      <c r="AO101" t="s">
        <v>105</v>
      </c>
      <c r="AP101" t="s">
        <v>105</v>
      </c>
      <c r="AQ101">
        <v>12430</v>
      </c>
      <c r="AR101">
        <v>654</v>
      </c>
      <c r="AS101" t="s">
        <v>146</v>
      </c>
      <c r="AT101">
        <v>465</v>
      </c>
      <c r="AU101">
        <v>2268</v>
      </c>
      <c r="AV101">
        <v>0</v>
      </c>
      <c r="AW101" t="s">
        <v>113</v>
      </c>
      <c r="AX101">
        <v>78</v>
      </c>
      <c r="AY101">
        <v>9565</v>
      </c>
      <c r="AZ101">
        <v>9025</v>
      </c>
      <c r="BA101" t="s">
        <v>225</v>
      </c>
      <c r="BB101">
        <v>507</v>
      </c>
      <c r="BC101">
        <v>7877</v>
      </c>
      <c r="BD101">
        <v>1082</v>
      </c>
      <c r="BE101" t="s">
        <v>149</v>
      </c>
      <c r="BF101">
        <v>179</v>
      </c>
      <c r="BG101">
        <v>2951</v>
      </c>
      <c r="BH101">
        <v>0</v>
      </c>
      <c r="BI101" t="s">
        <v>179</v>
      </c>
      <c r="BJ101">
        <v>43</v>
      </c>
      <c r="BK101">
        <v>8973</v>
      </c>
      <c r="BL101">
        <v>6516</v>
      </c>
      <c r="BM101" t="s">
        <v>130</v>
      </c>
      <c r="BN101">
        <v>415</v>
      </c>
      <c r="BO101">
        <v>12656</v>
      </c>
      <c r="BP101">
        <v>1297</v>
      </c>
      <c r="BQ101" t="s">
        <v>313</v>
      </c>
      <c r="BR101">
        <v>365</v>
      </c>
      <c r="BS101" t="s">
        <v>105</v>
      </c>
      <c r="BT101" t="s">
        <v>105</v>
      </c>
      <c r="BU101" t="s">
        <v>105</v>
      </c>
      <c r="BV101" t="s">
        <v>105</v>
      </c>
      <c r="BW101" t="s">
        <v>105</v>
      </c>
      <c r="BX101" t="s">
        <v>105</v>
      </c>
      <c r="BY101" t="s">
        <v>105</v>
      </c>
      <c r="BZ101" t="s">
        <v>137</v>
      </c>
      <c r="CA101" t="s">
        <v>137</v>
      </c>
      <c r="CB101" t="s">
        <v>137</v>
      </c>
      <c r="CC101" t="s">
        <v>137</v>
      </c>
      <c r="CD101" t="s">
        <v>137</v>
      </c>
      <c r="CE101" t="s">
        <v>137</v>
      </c>
      <c r="CF101" t="s">
        <v>137</v>
      </c>
      <c r="CG101">
        <v>2</v>
      </c>
      <c r="CH101">
        <v>1</v>
      </c>
      <c r="CI101" t="s">
        <v>105</v>
      </c>
      <c r="CJ101">
        <v>0</v>
      </c>
      <c r="CK101" t="s">
        <v>105</v>
      </c>
      <c r="CL101" t="s">
        <v>105</v>
      </c>
      <c r="CM101">
        <v>2</v>
      </c>
      <c r="CN101">
        <v>0</v>
      </c>
      <c r="CO101">
        <v>20</v>
      </c>
      <c r="CP101" s="1">
        <v>1092</v>
      </c>
      <c r="CQ101">
        <v>11</v>
      </c>
      <c r="CR101" t="s">
        <v>105</v>
      </c>
      <c r="CS101" t="s">
        <v>117</v>
      </c>
      <c r="CT101" t="s">
        <v>117</v>
      </c>
      <c r="CU101" t="s">
        <v>117</v>
      </c>
      <c r="CV101" t="s">
        <v>117</v>
      </c>
      <c r="CW101" t="s">
        <v>117</v>
      </c>
      <c r="CX101" t="s">
        <v>117</v>
      </c>
      <c r="CY101" t="s">
        <v>117</v>
      </c>
    </row>
    <row r="103" spans="1:103" x14ac:dyDescent="0.2">
      <c r="A103">
        <v>102</v>
      </c>
      <c r="B103">
        <v>2020</v>
      </c>
      <c r="C103" t="s">
        <v>148</v>
      </c>
      <c r="D103">
        <v>32</v>
      </c>
      <c r="E103" t="s">
        <v>139</v>
      </c>
      <c r="F103">
        <v>6000</v>
      </c>
      <c r="G103">
        <v>5</v>
      </c>
      <c r="H103">
        <v>5</v>
      </c>
      <c r="I103">
        <v>5</v>
      </c>
      <c r="J103">
        <v>1</v>
      </c>
      <c r="K103">
        <v>1</v>
      </c>
      <c r="L103">
        <v>0</v>
      </c>
      <c r="M103">
        <v>3</v>
      </c>
      <c r="N103">
        <v>2</v>
      </c>
      <c r="O103">
        <v>30</v>
      </c>
      <c r="P103">
        <v>7</v>
      </c>
      <c r="Q103" t="s">
        <v>105</v>
      </c>
      <c r="R103">
        <v>15</v>
      </c>
      <c r="S103">
        <v>2626.5</v>
      </c>
      <c r="T103">
        <v>40</v>
      </c>
      <c r="U103" t="s">
        <v>105</v>
      </c>
      <c r="V103">
        <v>6</v>
      </c>
      <c r="W103">
        <v>6</v>
      </c>
      <c r="X103">
        <v>6</v>
      </c>
      <c r="Y103">
        <v>4</v>
      </c>
      <c r="Z103">
        <v>7</v>
      </c>
      <c r="AA103" t="s">
        <v>119</v>
      </c>
      <c r="AB103" t="s">
        <v>107</v>
      </c>
      <c r="AC103">
        <v>5933</v>
      </c>
      <c r="AD103">
        <v>9864</v>
      </c>
      <c r="AE103">
        <v>11013</v>
      </c>
      <c r="AF103">
        <v>10265</v>
      </c>
      <c r="AG103">
        <v>4060</v>
      </c>
      <c r="AH103">
        <v>10160</v>
      </c>
      <c r="AI103">
        <v>7751</v>
      </c>
      <c r="AJ103" t="s">
        <v>105</v>
      </c>
      <c r="AK103" t="s">
        <v>105</v>
      </c>
      <c r="AL103" t="s">
        <v>105</v>
      </c>
      <c r="AM103" t="s">
        <v>105</v>
      </c>
      <c r="AN103" t="s">
        <v>105</v>
      </c>
      <c r="AO103" t="s">
        <v>105</v>
      </c>
      <c r="AP103" t="s">
        <v>105</v>
      </c>
      <c r="AQ103">
        <v>5176</v>
      </c>
      <c r="AR103">
        <v>1651</v>
      </c>
      <c r="AS103" t="s">
        <v>186</v>
      </c>
      <c r="AT103">
        <v>276</v>
      </c>
      <c r="AU103">
        <v>6805</v>
      </c>
      <c r="AV103">
        <v>0</v>
      </c>
      <c r="AW103" t="s">
        <v>332</v>
      </c>
      <c r="AX103">
        <v>124</v>
      </c>
      <c r="AY103">
        <v>7072</v>
      </c>
      <c r="AZ103">
        <v>0</v>
      </c>
      <c r="BA103">
        <v>6</v>
      </c>
      <c r="BB103">
        <v>140</v>
      </c>
      <c r="BC103">
        <v>5374</v>
      </c>
      <c r="BD103">
        <v>0</v>
      </c>
      <c r="BE103" t="s">
        <v>134</v>
      </c>
      <c r="BF103">
        <v>106</v>
      </c>
      <c r="BG103">
        <v>3201</v>
      </c>
      <c r="BH103">
        <v>0</v>
      </c>
      <c r="BI103" t="s">
        <v>160</v>
      </c>
      <c r="BJ103">
        <v>101</v>
      </c>
      <c r="BK103">
        <v>6713</v>
      </c>
      <c r="BL103">
        <v>0</v>
      </c>
      <c r="BM103" t="s">
        <v>178</v>
      </c>
      <c r="BN103">
        <v>137</v>
      </c>
      <c r="BO103">
        <v>6400</v>
      </c>
      <c r="BP103">
        <v>0</v>
      </c>
      <c r="BQ103" t="s">
        <v>186</v>
      </c>
      <c r="BR103">
        <v>208</v>
      </c>
      <c r="BS103" t="s">
        <v>105</v>
      </c>
      <c r="BT103" t="s">
        <v>105</v>
      </c>
      <c r="BU103" t="s">
        <v>105</v>
      </c>
      <c r="BV103" t="s">
        <v>105</v>
      </c>
      <c r="BW103" t="s">
        <v>105</v>
      </c>
      <c r="BX103" t="s">
        <v>105</v>
      </c>
      <c r="BY103" t="s">
        <v>105</v>
      </c>
      <c r="BZ103" t="s">
        <v>168</v>
      </c>
      <c r="CA103" t="s">
        <v>168</v>
      </c>
      <c r="CB103" t="s">
        <v>168</v>
      </c>
      <c r="CC103" t="s">
        <v>168</v>
      </c>
      <c r="CD103" t="s">
        <v>168</v>
      </c>
      <c r="CE103" t="s">
        <v>168</v>
      </c>
      <c r="CF103" t="s">
        <v>168</v>
      </c>
      <c r="CG103">
        <v>1</v>
      </c>
      <c r="CH103">
        <v>0</v>
      </c>
      <c r="CI103">
        <v>30</v>
      </c>
      <c r="CJ103">
        <v>3</v>
      </c>
      <c r="CK103" t="s">
        <v>105</v>
      </c>
      <c r="CL103">
        <v>45</v>
      </c>
      <c r="CM103">
        <v>1</v>
      </c>
      <c r="CN103" t="s">
        <v>105</v>
      </c>
      <c r="CO103">
        <v>15</v>
      </c>
      <c r="CP103" s="1">
        <v>829.5</v>
      </c>
      <c r="CQ103">
        <v>40</v>
      </c>
      <c r="CR103" t="s">
        <v>105</v>
      </c>
      <c r="CS103" t="s">
        <v>117</v>
      </c>
      <c r="CT103" t="s">
        <v>117</v>
      </c>
      <c r="CU103" t="s">
        <v>117</v>
      </c>
      <c r="CV103" t="s">
        <v>117</v>
      </c>
      <c r="CW103" t="s">
        <v>117</v>
      </c>
      <c r="CX103" t="s">
        <v>117</v>
      </c>
      <c r="CY103" t="s">
        <v>117</v>
      </c>
    </row>
    <row r="104" spans="1:103" x14ac:dyDescent="0.2">
      <c r="A104">
        <v>103</v>
      </c>
      <c r="B104">
        <v>2020</v>
      </c>
      <c r="C104" t="s">
        <v>148</v>
      </c>
      <c r="D104">
        <v>21.7</v>
      </c>
      <c r="E104" t="s">
        <v>104</v>
      </c>
      <c r="F104">
        <v>4000</v>
      </c>
      <c r="G104">
        <v>5</v>
      </c>
      <c r="H104">
        <v>4</v>
      </c>
      <c r="I104" t="s">
        <v>120</v>
      </c>
      <c r="J104">
        <v>3</v>
      </c>
      <c r="K104">
        <v>1</v>
      </c>
      <c r="L104">
        <v>0</v>
      </c>
      <c r="M104">
        <v>4</v>
      </c>
      <c r="N104" t="s">
        <v>105</v>
      </c>
      <c r="O104">
        <v>30</v>
      </c>
      <c r="P104">
        <v>0</v>
      </c>
      <c r="Q104" t="s">
        <v>105</v>
      </c>
      <c r="R104" t="s">
        <v>105</v>
      </c>
      <c r="S104">
        <v>1920</v>
      </c>
      <c r="T104">
        <v>5</v>
      </c>
      <c r="U104">
        <v>0</v>
      </c>
      <c r="V104">
        <v>7</v>
      </c>
      <c r="W104">
        <v>7</v>
      </c>
      <c r="X104">
        <v>7</v>
      </c>
      <c r="Y104">
        <v>0</v>
      </c>
      <c r="Z104">
        <v>4</v>
      </c>
      <c r="AA104">
        <v>2</v>
      </c>
      <c r="AB104" t="s">
        <v>107</v>
      </c>
      <c r="AC104">
        <v>8371</v>
      </c>
      <c r="AD104">
        <v>3689</v>
      </c>
      <c r="AE104">
        <v>3404</v>
      </c>
      <c r="AF104">
        <v>1812</v>
      </c>
      <c r="AG104">
        <v>2161</v>
      </c>
      <c r="AH104">
        <v>4197</v>
      </c>
      <c r="AI104">
        <v>6942</v>
      </c>
      <c r="AJ104" t="s">
        <v>105</v>
      </c>
      <c r="AK104" t="s">
        <v>105</v>
      </c>
      <c r="AL104" t="s">
        <v>105</v>
      </c>
      <c r="AM104" t="s">
        <v>105</v>
      </c>
      <c r="AN104" t="s">
        <v>105</v>
      </c>
      <c r="AO104" t="s">
        <v>105</v>
      </c>
      <c r="AP104" t="s">
        <v>105</v>
      </c>
      <c r="AQ104">
        <v>10207</v>
      </c>
      <c r="AR104">
        <v>2519</v>
      </c>
      <c r="AS104" t="s">
        <v>219</v>
      </c>
      <c r="AT104">
        <v>288</v>
      </c>
      <c r="AU104">
        <v>4270</v>
      </c>
      <c r="AV104">
        <v>2496</v>
      </c>
      <c r="AW104" t="s">
        <v>122</v>
      </c>
      <c r="AX104">
        <v>144</v>
      </c>
      <c r="AY104">
        <v>3525</v>
      </c>
      <c r="AZ104">
        <v>0</v>
      </c>
      <c r="BA104" t="s">
        <v>145</v>
      </c>
      <c r="BB104">
        <v>96</v>
      </c>
      <c r="BC104">
        <v>1494</v>
      </c>
      <c r="BD104">
        <v>0</v>
      </c>
      <c r="BE104" t="s">
        <v>165</v>
      </c>
      <c r="BF104">
        <v>29</v>
      </c>
      <c r="BG104">
        <v>1448</v>
      </c>
      <c r="BH104">
        <v>0</v>
      </c>
      <c r="BI104" t="s">
        <v>165</v>
      </c>
      <c r="BJ104">
        <v>18</v>
      </c>
      <c r="BK104">
        <v>3921</v>
      </c>
      <c r="BL104">
        <v>0</v>
      </c>
      <c r="BM104" t="s">
        <v>109</v>
      </c>
      <c r="BN104">
        <v>115</v>
      </c>
      <c r="BO104">
        <v>7535</v>
      </c>
      <c r="BP104">
        <v>2752</v>
      </c>
      <c r="BQ104" t="s">
        <v>153</v>
      </c>
      <c r="BR104">
        <v>232</v>
      </c>
      <c r="BS104" t="s">
        <v>105</v>
      </c>
      <c r="BT104" t="s">
        <v>105</v>
      </c>
      <c r="BU104" t="s">
        <v>105</v>
      </c>
      <c r="BV104" t="s">
        <v>105</v>
      </c>
      <c r="BW104" t="s">
        <v>105</v>
      </c>
      <c r="BX104" t="s">
        <v>105</v>
      </c>
      <c r="BY104" t="s">
        <v>105</v>
      </c>
      <c r="BZ104" t="s">
        <v>333</v>
      </c>
      <c r="CA104" t="s">
        <v>333</v>
      </c>
      <c r="CB104" t="s">
        <v>333</v>
      </c>
      <c r="CC104" t="s">
        <v>333</v>
      </c>
      <c r="CD104" t="s">
        <v>333</v>
      </c>
      <c r="CE104" t="s">
        <v>333</v>
      </c>
      <c r="CF104" t="s">
        <v>333</v>
      </c>
      <c r="CG104">
        <v>0</v>
      </c>
      <c r="CH104" t="s">
        <v>105</v>
      </c>
      <c r="CI104" t="s">
        <v>105</v>
      </c>
      <c r="CJ104">
        <v>2</v>
      </c>
      <c r="CK104" t="s">
        <v>105</v>
      </c>
      <c r="CL104">
        <v>20</v>
      </c>
      <c r="CM104">
        <v>3</v>
      </c>
      <c r="CN104" t="s">
        <v>105</v>
      </c>
      <c r="CO104">
        <v>20</v>
      </c>
      <c r="CP104" s="1">
        <v>358</v>
      </c>
      <c r="CQ104">
        <v>8</v>
      </c>
      <c r="CR104">
        <v>30</v>
      </c>
      <c r="CS104" t="s">
        <v>117</v>
      </c>
      <c r="CT104" t="s">
        <v>117</v>
      </c>
      <c r="CU104" t="s">
        <v>117</v>
      </c>
      <c r="CV104" t="s">
        <v>117</v>
      </c>
      <c r="CW104" t="s">
        <v>117</v>
      </c>
      <c r="CX104" t="s">
        <v>117</v>
      </c>
      <c r="CY104" t="s">
        <v>117</v>
      </c>
    </row>
    <row r="105" spans="1:103" x14ac:dyDescent="0.2">
      <c r="A105">
        <v>104</v>
      </c>
      <c r="B105">
        <v>2020</v>
      </c>
      <c r="C105" t="s">
        <v>103</v>
      </c>
      <c r="D105">
        <v>19.899999999999999</v>
      </c>
      <c r="E105" t="s">
        <v>139</v>
      </c>
      <c r="F105">
        <v>2500</v>
      </c>
      <c r="G105">
        <v>2</v>
      </c>
      <c r="H105">
        <v>5</v>
      </c>
      <c r="I105" t="s">
        <v>122</v>
      </c>
      <c r="J105">
        <v>2</v>
      </c>
      <c r="K105">
        <v>0</v>
      </c>
      <c r="L105">
        <v>20</v>
      </c>
      <c r="M105">
        <v>3</v>
      </c>
      <c r="N105">
        <v>0</v>
      </c>
      <c r="O105">
        <v>30</v>
      </c>
      <c r="P105">
        <v>6</v>
      </c>
      <c r="Q105">
        <v>0</v>
      </c>
      <c r="R105">
        <v>15</v>
      </c>
      <c r="S105">
        <v>977</v>
      </c>
      <c r="T105">
        <v>6</v>
      </c>
      <c r="U105">
        <v>0</v>
      </c>
      <c r="V105">
        <v>6</v>
      </c>
      <c r="W105">
        <v>4</v>
      </c>
      <c r="X105">
        <v>5</v>
      </c>
      <c r="Y105">
        <v>4</v>
      </c>
      <c r="Z105">
        <v>2</v>
      </c>
      <c r="AA105">
        <v>3</v>
      </c>
      <c r="AB105" t="s">
        <v>107</v>
      </c>
      <c r="AC105">
        <v>1995</v>
      </c>
      <c r="AD105">
        <v>2836</v>
      </c>
      <c r="AE105">
        <v>1476</v>
      </c>
      <c r="AF105">
        <v>1746</v>
      </c>
      <c r="AG105">
        <v>2002</v>
      </c>
      <c r="AH105">
        <v>4277</v>
      </c>
      <c r="AI105">
        <v>3799</v>
      </c>
      <c r="AJ105" t="s">
        <v>105</v>
      </c>
      <c r="AK105" t="s">
        <v>105</v>
      </c>
      <c r="AL105" t="s">
        <v>105</v>
      </c>
      <c r="AM105" t="s">
        <v>105</v>
      </c>
      <c r="AN105" t="s">
        <v>105</v>
      </c>
      <c r="AO105" t="s">
        <v>105</v>
      </c>
      <c r="AP105" t="s">
        <v>105</v>
      </c>
      <c r="AQ105">
        <v>1835</v>
      </c>
      <c r="AR105">
        <v>0</v>
      </c>
      <c r="AS105" t="s">
        <v>118</v>
      </c>
      <c r="AT105">
        <v>25</v>
      </c>
      <c r="AU105">
        <v>3540</v>
      </c>
      <c r="AV105">
        <v>2186</v>
      </c>
      <c r="AW105" t="s">
        <v>145</v>
      </c>
      <c r="AX105">
        <v>66</v>
      </c>
      <c r="AY105">
        <v>1101</v>
      </c>
      <c r="AZ105">
        <v>0</v>
      </c>
      <c r="BA105" t="s">
        <v>143</v>
      </c>
      <c r="BB105">
        <v>4</v>
      </c>
      <c r="BC105">
        <v>1022</v>
      </c>
      <c r="BD105">
        <v>0</v>
      </c>
      <c r="BE105" t="s">
        <v>279</v>
      </c>
      <c r="BF105">
        <v>0</v>
      </c>
      <c r="BG105">
        <v>2275</v>
      </c>
      <c r="BH105">
        <v>0</v>
      </c>
      <c r="BI105" t="s">
        <v>113</v>
      </c>
      <c r="BJ105">
        <v>29</v>
      </c>
      <c r="BK105">
        <v>4622</v>
      </c>
      <c r="BL105">
        <v>2835</v>
      </c>
      <c r="BM105" t="s">
        <v>110</v>
      </c>
      <c r="BN105">
        <v>96</v>
      </c>
      <c r="BO105">
        <v>3846</v>
      </c>
      <c r="BP105">
        <v>1030</v>
      </c>
      <c r="BQ105" t="s">
        <v>166</v>
      </c>
      <c r="BR105">
        <v>77</v>
      </c>
      <c r="BS105" t="s">
        <v>105</v>
      </c>
      <c r="BT105" t="s">
        <v>105</v>
      </c>
      <c r="BU105" t="s">
        <v>105</v>
      </c>
      <c r="BV105" t="s">
        <v>105</v>
      </c>
      <c r="BW105" t="s">
        <v>105</v>
      </c>
      <c r="BX105" t="s">
        <v>105</v>
      </c>
      <c r="BY105" t="s">
        <v>105</v>
      </c>
      <c r="BZ105" t="s">
        <v>168</v>
      </c>
      <c r="CA105" t="s">
        <v>168</v>
      </c>
      <c r="CB105" t="s">
        <v>168</v>
      </c>
      <c r="CC105" t="s">
        <v>168</v>
      </c>
      <c r="CD105" t="s">
        <v>168</v>
      </c>
      <c r="CE105" t="s">
        <v>168</v>
      </c>
      <c r="CF105" t="s">
        <v>168</v>
      </c>
      <c r="CG105">
        <v>2</v>
      </c>
      <c r="CH105">
        <v>0</v>
      </c>
      <c r="CI105">
        <v>30</v>
      </c>
      <c r="CJ105">
        <v>4</v>
      </c>
      <c r="CK105">
        <v>0</v>
      </c>
      <c r="CL105">
        <v>30</v>
      </c>
      <c r="CM105">
        <v>3</v>
      </c>
      <c r="CN105">
        <v>0</v>
      </c>
      <c r="CO105">
        <v>30</v>
      </c>
      <c r="CP105" s="1">
        <v>1257</v>
      </c>
      <c r="CQ105">
        <v>6</v>
      </c>
      <c r="CR105">
        <v>0</v>
      </c>
      <c r="CS105" t="s">
        <v>117</v>
      </c>
      <c r="CT105" t="s">
        <v>117</v>
      </c>
      <c r="CU105" t="s">
        <v>117</v>
      </c>
      <c r="CV105" t="s">
        <v>117</v>
      </c>
      <c r="CW105" t="s">
        <v>117</v>
      </c>
      <c r="CX105" t="s">
        <v>117</v>
      </c>
      <c r="CY105" t="s">
        <v>117</v>
      </c>
    </row>
    <row r="106" spans="1:103" x14ac:dyDescent="0.2">
      <c r="A106">
        <v>105</v>
      </c>
      <c r="B106">
        <v>2020</v>
      </c>
      <c r="C106" t="s">
        <v>103</v>
      </c>
      <c r="D106">
        <v>21.9</v>
      </c>
      <c r="E106" t="s">
        <v>104</v>
      </c>
      <c r="F106">
        <v>6000</v>
      </c>
      <c r="G106">
        <v>3</v>
      </c>
      <c r="H106">
        <v>4</v>
      </c>
      <c r="I106" t="s">
        <v>122</v>
      </c>
      <c r="J106">
        <v>3</v>
      </c>
      <c r="K106">
        <v>1</v>
      </c>
      <c r="L106">
        <v>45</v>
      </c>
      <c r="M106">
        <v>4</v>
      </c>
      <c r="N106">
        <v>0</v>
      </c>
      <c r="O106">
        <v>30</v>
      </c>
      <c r="P106">
        <v>7</v>
      </c>
      <c r="Q106">
        <v>0</v>
      </c>
      <c r="R106">
        <v>45</v>
      </c>
      <c r="S106">
        <v>4039.5</v>
      </c>
      <c r="T106">
        <v>5</v>
      </c>
      <c r="U106">
        <v>0</v>
      </c>
      <c r="V106">
        <v>7</v>
      </c>
      <c r="W106">
        <v>6</v>
      </c>
      <c r="X106" t="s">
        <v>149</v>
      </c>
      <c r="Y106">
        <v>5</v>
      </c>
      <c r="Z106">
        <v>6</v>
      </c>
      <c r="AA106" t="s">
        <v>119</v>
      </c>
      <c r="AB106" t="s">
        <v>107</v>
      </c>
      <c r="AC106">
        <v>3575</v>
      </c>
      <c r="AD106">
        <v>8459</v>
      </c>
      <c r="AE106">
        <v>2760</v>
      </c>
      <c r="AF106">
        <v>4526</v>
      </c>
      <c r="AG106">
        <v>3208</v>
      </c>
      <c r="AH106">
        <v>4985</v>
      </c>
      <c r="AI106">
        <v>8394</v>
      </c>
      <c r="AJ106" t="s">
        <v>105</v>
      </c>
      <c r="AK106" t="s">
        <v>105</v>
      </c>
      <c r="AL106" t="s">
        <v>105</v>
      </c>
      <c r="AM106" t="s">
        <v>105</v>
      </c>
      <c r="AN106" t="s">
        <v>105</v>
      </c>
      <c r="AO106" t="s">
        <v>105</v>
      </c>
      <c r="AP106" t="s">
        <v>105</v>
      </c>
      <c r="AQ106">
        <v>3625</v>
      </c>
      <c r="AR106">
        <v>2198</v>
      </c>
      <c r="AS106" t="s">
        <v>112</v>
      </c>
      <c r="AT106">
        <v>76</v>
      </c>
      <c r="AU106">
        <v>8236</v>
      </c>
      <c r="AV106">
        <v>5408</v>
      </c>
      <c r="AW106" t="s">
        <v>198</v>
      </c>
      <c r="AX106">
        <v>212</v>
      </c>
      <c r="AY106">
        <v>2261</v>
      </c>
      <c r="AZ106">
        <v>1031</v>
      </c>
      <c r="BA106" t="s">
        <v>312</v>
      </c>
      <c r="BB106">
        <v>58</v>
      </c>
      <c r="BC106">
        <v>4485</v>
      </c>
      <c r="BD106">
        <v>3365</v>
      </c>
      <c r="BE106" t="s">
        <v>205</v>
      </c>
      <c r="BF106">
        <v>122</v>
      </c>
      <c r="BG106">
        <v>2874</v>
      </c>
      <c r="BH106">
        <v>465</v>
      </c>
      <c r="BI106" t="s">
        <v>113</v>
      </c>
      <c r="BJ106">
        <v>36</v>
      </c>
      <c r="BK106">
        <v>6380</v>
      </c>
      <c r="BL106">
        <v>1406</v>
      </c>
      <c r="BM106">
        <v>3</v>
      </c>
      <c r="BN106">
        <v>109</v>
      </c>
      <c r="BO106">
        <v>8157</v>
      </c>
      <c r="BP106">
        <v>5378</v>
      </c>
      <c r="BQ106" t="s">
        <v>171</v>
      </c>
      <c r="BR106">
        <v>203</v>
      </c>
      <c r="BS106" t="s">
        <v>105</v>
      </c>
      <c r="BT106" t="s">
        <v>105</v>
      </c>
      <c r="BU106" t="s">
        <v>105</v>
      </c>
      <c r="BV106" t="s">
        <v>105</v>
      </c>
      <c r="BW106" t="s">
        <v>105</v>
      </c>
      <c r="BX106" t="s">
        <v>105</v>
      </c>
      <c r="BY106" t="s">
        <v>105</v>
      </c>
      <c r="BZ106" t="s">
        <v>334</v>
      </c>
      <c r="CA106" t="s">
        <v>334</v>
      </c>
      <c r="CB106" t="s">
        <v>334</v>
      </c>
      <c r="CC106" t="s">
        <v>334</v>
      </c>
      <c r="CD106" t="s">
        <v>334</v>
      </c>
      <c r="CE106" t="s">
        <v>334</v>
      </c>
      <c r="CF106" t="s">
        <v>334</v>
      </c>
      <c r="CG106">
        <v>3</v>
      </c>
      <c r="CH106">
        <v>1</v>
      </c>
      <c r="CI106">
        <v>0</v>
      </c>
      <c r="CJ106">
        <v>7</v>
      </c>
      <c r="CK106">
        <v>1</v>
      </c>
      <c r="CL106">
        <v>30</v>
      </c>
      <c r="CM106">
        <v>5</v>
      </c>
      <c r="CN106">
        <v>0</v>
      </c>
      <c r="CO106">
        <v>45</v>
      </c>
      <c r="CP106" s="1">
        <v>4702.5</v>
      </c>
      <c r="CQ106">
        <v>6</v>
      </c>
      <c r="CR106">
        <v>0</v>
      </c>
      <c r="CS106" t="s">
        <v>117</v>
      </c>
      <c r="CT106" t="s">
        <v>117</v>
      </c>
      <c r="CU106" t="s">
        <v>117</v>
      </c>
      <c r="CV106" t="s">
        <v>117</v>
      </c>
      <c r="CW106" t="s">
        <v>117</v>
      </c>
      <c r="CX106" t="s">
        <v>117</v>
      </c>
      <c r="CY106" t="s">
        <v>117</v>
      </c>
    </row>
    <row r="107" spans="1:103" x14ac:dyDescent="0.2">
      <c r="A107">
        <v>106</v>
      </c>
      <c r="B107">
        <v>2020</v>
      </c>
      <c r="C107" t="s">
        <v>105</v>
      </c>
      <c r="D107">
        <v>20</v>
      </c>
      <c r="E107" t="s">
        <v>139</v>
      </c>
      <c r="F107">
        <v>3000</v>
      </c>
      <c r="G107">
        <v>2</v>
      </c>
      <c r="H107">
        <v>2</v>
      </c>
      <c r="I107">
        <v>2</v>
      </c>
      <c r="J107">
        <v>0</v>
      </c>
      <c r="K107" t="s">
        <v>105</v>
      </c>
      <c r="L107" t="s">
        <v>105</v>
      </c>
      <c r="M107">
        <v>3</v>
      </c>
      <c r="N107">
        <v>1</v>
      </c>
      <c r="O107" t="s">
        <v>105</v>
      </c>
      <c r="P107">
        <v>7</v>
      </c>
      <c r="Q107">
        <v>1</v>
      </c>
      <c r="R107" t="s">
        <v>105</v>
      </c>
      <c r="S107">
        <v>2106</v>
      </c>
      <c r="T107">
        <v>7</v>
      </c>
      <c r="U107" t="s">
        <v>105</v>
      </c>
      <c r="V107">
        <v>6</v>
      </c>
      <c r="W107">
        <v>5</v>
      </c>
      <c r="X107" t="s">
        <v>119</v>
      </c>
      <c r="Y107">
        <v>4</v>
      </c>
      <c r="Z107">
        <v>2</v>
      </c>
      <c r="AA107">
        <v>3</v>
      </c>
      <c r="AB107" t="s">
        <v>157</v>
      </c>
      <c r="AC107" t="s">
        <v>105</v>
      </c>
      <c r="AD107" t="s">
        <v>105</v>
      </c>
      <c r="AE107" t="s">
        <v>105</v>
      </c>
      <c r="AF107" t="s">
        <v>105</v>
      </c>
      <c r="AG107" t="s">
        <v>105</v>
      </c>
      <c r="AH107" t="s">
        <v>105</v>
      </c>
      <c r="AI107" t="s">
        <v>105</v>
      </c>
      <c r="AJ107" t="s">
        <v>105</v>
      </c>
      <c r="AK107" t="s">
        <v>105</v>
      </c>
      <c r="AL107" t="s">
        <v>105</v>
      </c>
      <c r="AM107" t="s">
        <v>105</v>
      </c>
      <c r="AN107" t="s">
        <v>105</v>
      </c>
      <c r="AO107" t="s">
        <v>105</v>
      </c>
      <c r="AP107" t="s">
        <v>105</v>
      </c>
      <c r="AQ107">
        <v>416</v>
      </c>
      <c r="AR107">
        <v>0</v>
      </c>
      <c r="AS107" t="s">
        <v>281</v>
      </c>
      <c r="AT107">
        <v>1</v>
      </c>
      <c r="AU107">
        <v>678</v>
      </c>
      <c r="AV107">
        <v>0</v>
      </c>
      <c r="AW107" t="s">
        <v>184</v>
      </c>
      <c r="AX107">
        <v>0</v>
      </c>
      <c r="AY107">
        <v>2479</v>
      </c>
      <c r="AZ107">
        <v>0</v>
      </c>
      <c r="BA107" t="s">
        <v>113</v>
      </c>
      <c r="BB107">
        <v>9</v>
      </c>
      <c r="BC107">
        <v>1662</v>
      </c>
      <c r="BD107">
        <v>0</v>
      </c>
      <c r="BE107" t="s">
        <v>165</v>
      </c>
      <c r="BF107">
        <v>21</v>
      </c>
      <c r="BG107">
        <v>7445</v>
      </c>
      <c r="BH107">
        <v>0</v>
      </c>
      <c r="BI107" t="s">
        <v>119</v>
      </c>
      <c r="BJ107">
        <v>147</v>
      </c>
      <c r="BK107">
        <v>4028</v>
      </c>
      <c r="BL107">
        <v>0</v>
      </c>
      <c r="BM107">
        <v>3</v>
      </c>
      <c r="BN107">
        <v>66</v>
      </c>
      <c r="BO107">
        <v>7435</v>
      </c>
      <c r="BP107">
        <v>0</v>
      </c>
      <c r="BQ107" t="s">
        <v>119</v>
      </c>
      <c r="BR107">
        <v>147</v>
      </c>
      <c r="BS107" t="s">
        <v>105</v>
      </c>
      <c r="BT107" t="s">
        <v>105</v>
      </c>
      <c r="BU107" t="s">
        <v>105</v>
      </c>
      <c r="BV107" t="s">
        <v>105</v>
      </c>
      <c r="BW107" t="s">
        <v>105</v>
      </c>
      <c r="BX107" t="s">
        <v>105</v>
      </c>
      <c r="BY107" t="s">
        <v>105</v>
      </c>
      <c r="BZ107" t="s">
        <v>125</v>
      </c>
      <c r="CA107" t="s">
        <v>125</v>
      </c>
      <c r="CB107" t="s">
        <v>125</v>
      </c>
      <c r="CC107" t="s">
        <v>125</v>
      </c>
      <c r="CD107" t="s">
        <v>125</v>
      </c>
      <c r="CE107" t="s">
        <v>125</v>
      </c>
      <c r="CF107" t="s">
        <v>125</v>
      </c>
      <c r="CG107">
        <v>0</v>
      </c>
      <c r="CH107" t="s">
        <v>105</v>
      </c>
      <c r="CI107" t="s">
        <v>105</v>
      </c>
      <c r="CJ107">
        <v>3</v>
      </c>
      <c r="CK107" t="s">
        <v>105</v>
      </c>
      <c r="CL107">
        <v>30</v>
      </c>
      <c r="CM107">
        <v>7</v>
      </c>
      <c r="CN107">
        <v>2</v>
      </c>
      <c r="CO107" t="s">
        <v>105</v>
      </c>
      <c r="CP107" s="1">
        <v>3132</v>
      </c>
      <c r="CQ107">
        <v>8</v>
      </c>
      <c r="CR107" t="s">
        <v>105</v>
      </c>
      <c r="CS107" t="s">
        <v>117</v>
      </c>
      <c r="CT107" t="s">
        <v>117</v>
      </c>
      <c r="CU107" t="s">
        <v>117</v>
      </c>
      <c r="CV107" t="s">
        <v>117</v>
      </c>
      <c r="CW107" t="s">
        <v>117</v>
      </c>
      <c r="CX107" t="s">
        <v>117</v>
      </c>
      <c r="CY107" t="s">
        <v>117</v>
      </c>
    </row>
    <row r="109" spans="1:103" x14ac:dyDescent="0.2">
      <c r="A109">
        <v>108</v>
      </c>
      <c r="B109">
        <v>2020</v>
      </c>
      <c r="C109" t="s">
        <v>103</v>
      </c>
      <c r="D109">
        <v>21.8</v>
      </c>
      <c r="E109" t="s">
        <v>104</v>
      </c>
      <c r="F109">
        <v>2000</v>
      </c>
      <c r="G109">
        <v>3</v>
      </c>
      <c r="H109">
        <v>3</v>
      </c>
      <c r="I109">
        <v>3</v>
      </c>
      <c r="J109">
        <v>4</v>
      </c>
      <c r="K109" t="s">
        <v>105</v>
      </c>
      <c r="L109">
        <v>30</v>
      </c>
      <c r="M109">
        <v>5</v>
      </c>
      <c r="N109" t="s">
        <v>105</v>
      </c>
      <c r="O109">
        <v>20</v>
      </c>
      <c r="P109">
        <v>7</v>
      </c>
      <c r="Q109">
        <v>1</v>
      </c>
      <c r="R109" t="s">
        <v>105</v>
      </c>
      <c r="S109">
        <v>2746</v>
      </c>
      <c r="T109">
        <v>6</v>
      </c>
      <c r="U109" t="s">
        <v>105</v>
      </c>
      <c r="V109">
        <v>5</v>
      </c>
      <c r="W109">
        <v>5</v>
      </c>
      <c r="X109">
        <v>5</v>
      </c>
      <c r="Y109">
        <v>2</v>
      </c>
      <c r="Z109">
        <v>5</v>
      </c>
      <c r="AA109" t="s">
        <v>122</v>
      </c>
      <c r="AB109" t="s">
        <v>107</v>
      </c>
      <c r="AC109">
        <v>2698</v>
      </c>
      <c r="AD109">
        <v>445</v>
      </c>
      <c r="AE109">
        <v>8087</v>
      </c>
      <c r="AF109">
        <v>2402</v>
      </c>
      <c r="AG109">
        <v>1969</v>
      </c>
      <c r="AH109">
        <v>4761</v>
      </c>
      <c r="AI109">
        <v>4739</v>
      </c>
      <c r="AJ109" t="s">
        <v>105</v>
      </c>
      <c r="AK109" t="s">
        <v>105</v>
      </c>
      <c r="AL109" t="s">
        <v>105</v>
      </c>
      <c r="AM109" t="s">
        <v>335</v>
      </c>
      <c r="AN109" t="s">
        <v>336</v>
      </c>
      <c r="AO109" t="s">
        <v>105</v>
      </c>
      <c r="AP109" t="s">
        <v>105</v>
      </c>
      <c r="AQ109">
        <v>1720</v>
      </c>
      <c r="AR109">
        <v>0</v>
      </c>
      <c r="AS109" t="s">
        <v>308</v>
      </c>
      <c r="AT109">
        <v>19</v>
      </c>
      <c r="AU109">
        <v>529</v>
      </c>
      <c r="AV109">
        <v>0</v>
      </c>
      <c r="AW109" t="s">
        <v>288</v>
      </c>
      <c r="AX109">
        <v>0</v>
      </c>
      <c r="AY109">
        <v>8749</v>
      </c>
      <c r="AZ109">
        <v>3618</v>
      </c>
      <c r="BA109" t="s">
        <v>337</v>
      </c>
      <c r="BB109">
        <v>250</v>
      </c>
      <c r="BC109">
        <v>3861</v>
      </c>
      <c r="BD109">
        <v>0</v>
      </c>
      <c r="BE109">
        <v>3</v>
      </c>
      <c r="BF109">
        <v>61</v>
      </c>
      <c r="BG109">
        <v>3018</v>
      </c>
      <c r="BH109">
        <v>0</v>
      </c>
      <c r="BI109" t="s">
        <v>179</v>
      </c>
      <c r="BJ109">
        <v>37</v>
      </c>
      <c r="BK109">
        <v>4254</v>
      </c>
      <c r="BL109">
        <v>3728</v>
      </c>
      <c r="BM109" t="s">
        <v>152</v>
      </c>
      <c r="BN109">
        <v>133</v>
      </c>
      <c r="BO109">
        <v>4178</v>
      </c>
      <c r="BP109">
        <v>0</v>
      </c>
      <c r="BQ109" t="s">
        <v>180</v>
      </c>
      <c r="BR109">
        <v>92</v>
      </c>
      <c r="BS109" t="s">
        <v>338</v>
      </c>
      <c r="BT109" t="s">
        <v>105</v>
      </c>
      <c r="BU109" t="s">
        <v>105</v>
      </c>
      <c r="BV109" t="s">
        <v>105</v>
      </c>
      <c r="BW109" t="s">
        <v>105</v>
      </c>
      <c r="BX109" t="s">
        <v>105</v>
      </c>
      <c r="BY109" t="s">
        <v>105</v>
      </c>
      <c r="BZ109" t="s">
        <v>168</v>
      </c>
      <c r="CA109" t="s">
        <v>168</v>
      </c>
      <c r="CB109" t="s">
        <v>168</v>
      </c>
      <c r="CC109" t="s">
        <v>168</v>
      </c>
      <c r="CD109" t="s">
        <v>168</v>
      </c>
      <c r="CE109" t="s">
        <v>168</v>
      </c>
      <c r="CF109" t="s">
        <v>168</v>
      </c>
      <c r="CG109">
        <v>3</v>
      </c>
      <c r="CH109">
        <v>1</v>
      </c>
      <c r="CI109" t="s">
        <v>105</v>
      </c>
      <c r="CJ109">
        <v>4</v>
      </c>
      <c r="CK109">
        <v>1</v>
      </c>
      <c r="CL109" t="s">
        <v>105</v>
      </c>
      <c r="CM109">
        <v>4</v>
      </c>
      <c r="CN109">
        <v>1</v>
      </c>
      <c r="CO109">
        <v>30</v>
      </c>
      <c r="CP109" s="1">
        <v>3588</v>
      </c>
      <c r="CQ109">
        <v>5</v>
      </c>
      <c r="CR109" t="s">
        <v>105</v>
      </c>
      <c r="CS109" t="s">
        <v>138</v>
      </c>
      <c r="CT109" t="s">
        <v>117</v>
      </c>
      <c r="CU109" t="s">
        <v>117</v>
      </c>
      <c r="CV109" t="s">
        <v>117</v>
      </c>
      <c r="CW109" t="s">
        <v>117</v>
      </c>
      <c r="CX109" t="s">
        <v>117</v>
      </c>
      <c r="CY109" t="s">
        <v>117</v>
      </c>
    </row>
    <row r="110" spans="1:103" x14ac:dyDescent="0.2">
      <c r="A110">
        <v>109</v>
      </c>
      <c r="B110">
        <v>2020</v>
      </c>
      <c r="C110" t="s">
        <v>103</v>
      </c>
      <c r="D110">
        <v>18.7</v>
      </c>
      <c r="E110" t="s">
        <v>139</v>
      </c>
      <c r="F110">
        <v>4000</v>
      </c>
      <c r="G110">
        <v>4</v>
      </c>
      <c r="H110">
        <v>3</v>
      </c>
      <c r="I110" t="s">
        <v>122</v>
      </c>
      <c r="J110">
        <v>2</v>
      </c>
      <c r="K110">
        <v>1</v>
      </c>
      <c r="L110">
        <v>30</v>
      </c>
      <c r="M110">
        <v>5</v>
      </c>
      <c r="N110">
        <v>0</v>
      </c>
      <c r="O110">
        <v>40</v>
      </c>
      <c r="P110">
        <v>3</v>
      </c>
      <c r="Q110">
        <v>0</v>
      </c>
      <c r="R110">
        <v>10</v>
      </c>
      <c r="S110">
        <v>2339</v>
      </c>
      <c r="T110">
        <v>10</v>
      </c>
      <c r="U110">
        <v>30</v>
      </c>
      <c r="V110">
        <v>5</v>
      </c>
      <c r="W110">
        <v>5</v>
      </c>
      <c r="X110">
        <v>5</v>
      </c>
      <c r="Y110">
        <v>3</v>
      </c>
      <c r="Z110">
        <v>4</v>
      </c>
      <c r="AA110" t="s">
        <v>122</v>
      </c>
      <c r="AB110" t="s">
        <v>107</v>
      </c>
      <c r="AC110">
        <v>4053</v>
      </c>
      <c r="AD110">
        <v>1050</v>
      </c>
      <c r="AE110">
        <v>3483</v>
      </c>
      <c r="AF110">
        <v>1020</v>
      </c>
      <c r="AG110">
        <v>8045</v>
      </c>
      <c r="AH110">
        <v>2940</v>
      </c>
      <c r="AI110">
        <v>8021</v>
      </c>
      <c r="AJ110" t="s">
        <v>105</v>
      </c>
      <c r="AK110" t="s">
        <v>105</v>
      </c>
      <c r="AL110" t="s">
        <v>105</v>
      </c>
      <c r="AM110" t="s">
        <v>105</v>
      </c>
      <c r="AN110" t="s">
        <v>105</v>
      </c>
      <c r="AO110" t="s">
        <v>105</v>
      </c>
      <c r="AP110" t="s">
        <v>105</v>
      </c>
      <c r="AQ110">
        <v>3712</v>
      </c>
      <c r="AR110">
        <v>0</v>
      </c>
      <c r="AS110" t="s">
        <v>179</v>
      </c>
      <c r="AT110">
        <v>50</v>
      </c>
      <c r="AU110">
        <v>972</v>
      </c>
      <c r="AV110">
        <v>0</v>
      </c>
      <c r="AW110" t="s">
        <v>236</v>
      </c>
      <c r="AX110">
        <v>4</v>
      </c>
      <c r="AY110">
        <v>1330</v>
      </c>
      <c r="AZ110">
        <v>0</v>
      </c>
      <c r="BA110">
        <v>1</v>
      </c>
      <c r="BB110">
        <v>39</v>
      </c>
      <c r="BC110">
        <v>1886</v>
      </c>
      <c r="BD110">
        <v>0</v>
      </c>
      <c r="BE110" t="s">
        <v>312</v>
      </c>
      <c r="BF110">
        <v>76</v>
      </c>
      <c r="BG110">
        <v>5415</v>
      </c>
      <c r="BH110">
        <v>0</v>
      </c>
      <c r="BI110" t="s">
        <v>170</v>
      </c>
      <c r="BJ110">
        <v>101</v>
      </c>
      <c r="BK110">
        <v>3675</v>
      </c>
      <c r="BL110">
        <v>0</v>
      </c>
      <c r="BM110" t="s">
        <v>205</v>
      </c>
      <c r="BN110">
        <v>56</v>
      </c>
      <c r="BO110">
        <v>6843</v>
      </c>
      <c r="BP110">
        <v>0</v>
      </c>
      <c r="BQ110" t="s">
        <v>188</v>
      </c>
      <c r="BR110">
        <v>136</v>
      </c>
      <c r="BS110" t="s">
        <v>105</v>
      </c>
      <c r="BT110" t="s">
        <v>105</v>
      </c>
      <c r="BU110" t="s">
        <v>339</v>
      </c>
      <c r="BV110" t="s">
        <v>105</v>
      </c>
      <c r="BW110" t="s">
        <v>105</v>
      </c>
      <c r="BX110" t="s">
        <v>105</v>
      </c>
      <c r="BY110" t="s">
        <v>105</v>
      </c>
      <c r="BZ110" t="s">
        <v>168</v>
      </c>
      <c r="CA110" t="s">
        <v>168</v>
      </c>
      <c r="CB110" t="s">
        <v>137</v>
      </c>
      <c r="CC110" t="s">
        <v>137</v>
      </c>
      <c r="CD110" t="s">
        <v>137</v>
      </c>
      <c r="CE110" t="s">
        <v>137</v>
      </c>
      <c r="CF110" t="s">
        <v>137</v>
      </c>
      <c r="CG110">
        <v>1</v>
      </c>
      <c r="CH110">
        <v>2</v>
      </c>
      <c r="CI110">
        <v>0</v>
      </c>
      <c r="CJ110">
        <v>5</v>
      </c>
      <c r="CK110">
        <v>0</v>
      </c>
      <c r="CL110">
        <v>40</v>
      </c>
      <c r="CM110">
        <v>3</v>
      </c>
      <c r="CN110">
        <v>0</v>
      </c>
      <c r="CO110">
        <v>10</v>
      </c>
      <c r="CP110" s="1">
        <v>1859</v>
      </c>
      <c r="CQ110">
        <v>10</v>
      </c>
      <c r="CR110">
        <v>0</v>
      </c>
      <c r="CS110" t="s">
        <v>117</v>
      </c>
      <c r="CT110" t="s">
        <v>117</v>
      </c>
      <c r="CU110" t="s">
        <v>138</v>
      </c>
      <c r="CV110" t="s">
        <v>117</v>
      </c>
      <c r="CW110" t="s">
        <v>117</v>
      </c>
      <c r="CX110" t="s">
        <v>117</v>
      </c>
      <c r="CY110" t="s">
        <v>117</v>
      </c>
    </row>
    <row r="111" spans="1:103" x14ac:dyDescent="0.2">
      <c r="A111">
        <v>110</v>
      </c>
      <c r="B111">
        <v>2020</v>
      </c>
      <c r="C111" t="s">
        <v>103</v>
      </c>
      <c r="D111">
        <v>23.8</v>
      </c>
      <c r="E111" t="s">
        <v>104</v>
      </c>
      <c r="F111">
        <v>8000</v>
      </c>
      <c r="G111">
        <v>5</v>
      </c>
      <c r="H111">
        <v>5</v>
      </c>
      <c r="I111">
        <v>5</v>
      </c>
      <c r="J111">
        <v>4</v>
      </c>
      <c r="K111">
        <v>2</v>
      </c>
      <c r="L111">
        <v>30</v>
      </c>
      <c r="M111">
        <v>7</v>
      </c>
      <c r="N111">
        <v>1</v>
      </c>
      <c r="O111">
        <v>0</v>
      </c>
      <c r="P111">
        <v>7</v>
      </c>
      <c r="Q111">
        <v>0</v>
      </c>
      <c r="R111">
        <v>45</v>
      </c>
      <c r="S111">
        <v>7519.5</v>
      </c>
      <c r="T111">
        <v>6</v>
      </c>
      <c r="U111">
        <v>0</v>
      </c>
      <c r="V111">
        <v>6</v>
      </c>
      <c r="W111">
        <v>5</v>
      </c>
      <c r="X111" t="s">
        <v>119</v>
      </c>
      <c r="Y111">
        <v>2</v>
      </c>
      <c r="Z111">
        <v>4</v>
      </c>
      <c r="AA111">
        <v>3</v>
      </c>
      <c r="AB111" t="s">
        <v>107</v>
      </c>
      <c r="AC111">
        <v>3268</v>
      </c>
      <c r="AD111">
        <v>3269</v>
      </c>
      <c r="AE111">
        <v>10788</v>
      </c>
      <c r="AF111">
        <v>4891</v>
      </c>
      <c r="AG111">
        <v>2897</v>
      </c>
      <c r="AH111">
        <v>3028</v>
      </c>
      <c r="AI111">
        <v>406</v>
      </c>
      <c r="AJ111" t="s">
        <v>105</v>
      </c>
      <c r="AK111" t="s">
        <v>105</v>
      </c>
      <c r="AL111" t="s">
        <v>105</v>
      </c>
      <c r="AM111" t="s">
        <v>105</v>
      </c>
      <c r="AN111" t="s">
        <v>105</v>
      </c>
      <c r="AO111" t="s">
        <v>105</v>
      </c>
      <c r="AP111" t="s">
        <v>105</v>
      </c>
      <c r="AQ111">
        <v>3386</v>
      </c>
      <c r="AR111">
        <v>0</v>
      </c>
      <c r="AS111" t="s">
        <v>106</v>
      </c>
      <c r="AT111">
        <v>43</v>
      </c>
      <c r="AU111">
        <v>2549</v>
      </c>
      <c r="AV111">
        <v>0</v>
      </c>
      <c r="AW111" t="s">
        <v>113</v>
      </c>
      <c r="AX111">
        <v>37</v>
      </c>
      <c r="AY111">
        <v>10163</v>
      </c>
      <c r="AZ111">
        <v>3925</v>
      </c>
      <c r="BA111" t="s">
        <v>237</v>
      </c>
      <c r="BB111">
        <v>198</v>
      </c>
      <c r="BC111">
        <v>4742</v>
      </c>
      <c r="BD111">
        <v>2318</v>
      </c>
      <c r="BE111" t="s">
        <v>122</v>
      </c>
      <c r="BF111">
        <v>160</v>
      </c>
      <c r="BG111">
        <v>2497</v>
      </c>
      <c r="BH111">
        <v>0</v>
      </c>
      <c r="BI111" t="s">
        <v>113</v>
      </c>
      <c r="BJ111">
        <v>21</v>
      </c>
      <c r="BK111">
        <v>2843</v>
      </c>
      <c r="BL111">
        <v>0</v>
      </c>
      <c r="BM111" t="s">
        <v>287</v>
      </c>
      <c r="BN111">
        <v>44</v>
      </c>
      <c r="BO111">
        <v>719</v>
      </c>
      <c r="BP111">
        <v>0</v>
      </c>
      <c r="BQ111" t="s">
        <v>184</v>
      </c>
      <c r="BR111">
        <v>1</v>
      </c>
      <c r="BS111" t="s">
        <v>105</v>
      </c>
      <c r="BT111" t="s">
        <v>105</v>
      </c>
      <c r="BU111" t="s">
        <v>105</v>
      </c>
      <c r="BV111" t="s">
        <v>105</v>
      </c>
      <c r="BW111" t="s">
        <v>105</v>
      </c>
      <c r="BX111" t="s">
        <v>105</v>
      </c>
      <c r="BY111" t="s">
        <v>105</v>
      </c>
      <c r="BZ111" t="s">
        <v>187</v>
      </c>
      <c r="CA111" t="s">
        <v>187</v>
      </c>
      <c r="CB111" t="s">
        <v>137</v>
      </c>
      <c r="CC111" t="s">
        <v>137</v>
      </c>
      <c r="CD111" t="s">
        <v>137</v>
      </c>
      <c r="CE111" t="s">
        <v>340</v>
      </c>
      <c r="CF111" t="s">
        <v>137</v>
      </c>
      <c r="CG111">
        <v>2</v>
      </c>
      <c r="CH111">
        <v>0</v>
      </c>
      <c r="CI111">
        <v>30</v>
      </c>
      <c r="CJ111">
        <v>2</v>
      </c>
      <c r="CK111">
        <v>0</v>
      </c>
      <c r="CL111">
        <v>45</v>
      </c>
      <c r="CM111">
        <v>4</v>
      </c>
      <c r="CN111">
        <v>0</v>
      </c>
      <c r="CO111">
        <v>15</v>
      </c>
      <c r="CP111" s="1">
        <v>1038</v>
      </c>
      <c r="CQ111">
        <v>10</v>
      </c>
      <c r="CR111">
        <v>0</v>
      </c>
      <c r="CS111" t="s">
        <v>117</v>
      </c>
      <c r="CT111" t="s">
        <v>117</v>
      </c>
      <c r="CU111" t="s">
        <v>117</v>
      </c>
      <c r="CV111" t="s">
        <v>117</v>
      </c>
      <c r="CW111" t="s">
        <v>117</v>
      </c>
      <c r="CX111" t="s">
        <v>117</v>
      </c>
      <c r="CY111" t="s">
        <v>117</v>
      </c>
    </row>
    <row r="112" spans="1:103" x14ac:dyDescent="0.2">
      <c r="A112">
        <v>111</v>
      </c>
      <c r="B112">
        <v>2020</v>
      </c>
      <c r="C112" t="s">
        <v>103</v>
      </c>
      <c r="D112">
        <v>17.600000000000001</v>
      </c>
      <c r="E112" t="s">
        <v>139</v>
      </c>
      <c r="F112">
        <v>4000</v>
      </c>
      <c r="G112">
        <v>5</v>
      </c>
      <c r="H112">
        <v>5</v>
      </c>
      <c r="I112">
        <v>5</v>
      </c>
      <c r="J112">
        <v>4</v>
      </c>
      <c r="K112">
        <v>1</v>
      </c>
      <c r="L112">
        <v>38</v>
      </c>
      <c r="M112">
        <v>3</v>
      </c>
      <c r="N112">
        <v>1</v>
      </c>
      <c r="O112">
        <v>0</v>
      </c>
      <c r="P112">
        <v>6</v>
      </c>
      <c r="Q112" t="s">
        <v>105</v>
      </c>
      <c r="R112">
        <v>45</v>
      </c>
      <c r="S112">
        <v>4747</v>
      </c>
      <c r="T112">
        <v>7</v>
      </c>
      <c r="U112">
        <v>30</v>
      </c>
      <c r="V112">
        <v>7</v>
      </c>
      <c r="W112">
        <v>7</v>
      </c>
      <c r="X112">
        <v>7</v>
      </c>
      <c r="Y112">
        <v>7</v>
      </c>
      <c r="Z112">
        <v>5</v>
      </c>
      <c r="AA112">
        <v>6</v>
      </c>
      <c r="AB112" t="s">
        <v>107</v>
      </c>
      <c r="AC112">
        <v>2252</v>
      </c>
      <c r="AD112">
        <v>1118</v>
      </c>
      <c r="AE112">
        <v>1378</v>
      </c>
      <c r="AF112">
        <v>1838</v>
      </c>
      <c r="AG112">
        <v>1412</v>
      </c>
      <c r="AH112">
        <v>956</v>
      </c>
      <c r="AI112">
        <v>1718</v>
      </c>
      <c r="AJ112" t="s">
        <v>105</v>
      </c>
      <c r="AK112" t="s">
        <v>105</v>
      </c>
      <c r="AL112" t="s">
        <v>105</v>
      </c>
      <c r="AM112" t="s">
        <v>105</v>
      </c>
      <c r="AN112" t="s">
        <v>105</v>
      </c>
      <c r="AO112" t="s">
        <v>105</v>
      </c>
      <c r="AP112" t="s">
        <v>105</v>
      </c>
      <c r="AQ112">
        <v>2364</v>
      </c>
      <c r="AR112">
        <v>0</v>
      </c>
      <c r="AS112" t="s">
        <v>142</v>
      </c>
      <c r="AT112">
        <v>2</v>
      </c>
      <c r="AU112">
        <v>1084</v>
      </c>
      <c r="AV112">
        <v>0</v>
      </c>
      <c r="AW112" t="s">
        <v>279</v>
      </c>
      <c r="AX112">
        <v>0</v>
      </c>
      <c r="AY112">
        <v>1538</v>
      </c>
      <c r="AZ112">
        <v>0</v>
      </c>
      <c r="BA112" t="s">
        <v>276</v>
      </c>
      <c r="BB112">
        <v>1</v>
      </c>
      <c r="BC112">
        <v>2312</v>
      </c>
      <c r="BD112">
        <v>0</v>
      </c>
      <c r="BE112" t="s">
        <v>142</v>
      </c>
      <c r="BF112">
        <v>16</v>
      </c>
      <c r="BG112">
        <v>1737</v>
      </c>
      <c r="BH112">
        <v>0</v>
      </c>
      <c r="BI112" t="s">
        <v>308</v>
      </c>
      <c r="BJ112">
        <v>13</v>
      </c>
      <c r="BK112">
        <v>1431</v>
      </c>
      <c r="BL112">
        <v>0</v>
      </c>
      <c r="BM112">
        <v>1</v>
      </c>
      <c r="BN112">
        <v>2</v>
      </c>
      <c r="BO112">
        <v>3229</v>
      </c>
      <c r="BP112">
        <v>0</v>
      </c>
      <c r="BQ112" t="s">
        <v>179</v>
      </c>
      <c r="BR112">
        <v>6</v>
      </c>
      <c r="BS112" t="s">
        <v>105</v>
      </c>
      <c r="BT112" t="s">
        <v>105</v>
      </c>
      <c r="BU112" t="s">
        <v>105</v>
      </c>
      <c r="BV112" t="s">
        <v>105</v>
      </c>
      <c r="BW112" t="s">
        <v>105</v>
      </c>
      <c r="BX112" t="s">
        <v>105</v>
      </c>
      <c r="BY112" t="s">
        <v>105</v>
      </c>
      <c r="BZ112" t="s">
        <v>125</v>
      </c>
      <c r="CA112" t="s">
        <v>125</v>
      </c>
      <c r="CB112" t="s">
        <v>125</v>
      </c>
      <c r="CC112" t="s">
        <v>125</v>
      </c>
      <c r="CD112" t="s">
        <v>125</v>
      </c>
      <c r="CE112" t="s">
        <v>125</v>
      </c>
      <c r="CF112" t="s">
        <v>125</v>
      </c>
      <c r="CG112">
        <v>0</v>
      </c>
      <c r="CH112" t="s">
        <v>105</v>
      </c>
      <c r="CI112" t="s">
        <v>105</v>
      </c>
      <c r="CJ112">
        <v>0</v>
      </c>
      <c r="CK112" t="s">
        <v>105</v>
      </c>
      <c r="CL112" t="s">
        <v>105</v>
      </c>
      <c r="CM112">
        <v>0</v>
      </c>
      <c r="CN112" t="s">
        <v>105</v>
      </c>
      <c r="CO112" t="s">
        <v>105</v>
      </c>
      <c r="CP112" s="1">
        <v>0</v>
      </c>
      <c r="CQ112">
        <v>9</v>
      </c>
      <c r="CR112" t="s">
        <v>105</v>
      </c>
      <c r="CS112" t="s">
        <v>117</v>
      </c>
      <c r="CT112" t="s">
        <v>117</v>
      </c>
      <c r="CU112" t="s">
        <v>117</v>
      </c>
      <c r="CV112" t="s">
        <v>117</v>
      </c>
      <c r="CW112" t="s">
        <v>117</v>
      </c>
      <c r="CX112" t="s">
        <v>117</v>
      </c>
      <c r="CY112" t="s">
        <v>117</v>
      </c>
    </row>
    <row r="113" spans="1:103" x14ac:dyDescent="0.2">
      <c r="A113">
        <v>112</v>
      </c>
      <c r="B113">
        <v>2020</v>
      </c>
      <c r="C113" t="s">
        <v>148</v>
      </c>
      <c r="D113">
        <v>24</v>
      </c>
      <c r="E113" t="s">
        <v>139</v>
      </c>
      <c r="F113">
        <v>5000</v>
      </c>
      <c r="G113">
        <v>2</v>
      </c>
      <c r="H113">
        <v>3</v>
      </c>
      <c r="I113" t="s">
        <v>106</v>
      </c>
      <c r="J113">
        <v>2</v>
      </c>
      <c r="K113">
        <v>1</v>
      </c>
      <c r="L113">
        <v>0</v>
      </c>
      <c r="M113">
        <v>3</v>
      </c>
      <c r="N113">
        <v>0</v>
      </c>
      <c r="O113">
        <v>45</v>
      </c>
      <c r="P113">
        <v>5</v>
      </c>
      <c r="Q113">
        <v>1</v>
      </c>
      <c r="R113">
        <v>0</v>
      </c>
      <c r="S113">
        <v>2490</v>
      </c>
      <c r="T113">
        <v>8</v>
      </c>
      <c r="U113">
        <v>0</v>
      </c>
      <c r="V113">
        <v>5</v>
      </c>
      <c r="W113">
        <v>5</v>
      </c>
      <c r="X113">
        <v>5</v>
      </c>
      <c r="Y113">
        <v>6</v>
      </c>
      <c r="Z113">
        <v>5</v>
      </c>
      <c r="AA113" t="s">
        <v>119</v>
      </c>
      <c r="AB113" t="s">
        <v>107</v>
      </c>
      <c r="AC113">
        <v>2608</v>
      </c>
      <c r="AD113">
        <v>7200</v>
      </c>
      <c r="AE113">
        <v>2569</v>
      </c>
      <c r="AF113">
        <v>1023</v>
      </c>
      <c r="AG113">
        <v>2030</v>
      </c>
      <c r="AH113">
        <v>4518</v>
      </c>
      <c r="AI113">
        <v>6588</v>
      </c>
      <c r="AJ113" t="s">
        <v>105</v>
      </c>
      <c r="AK113" t="s">
        <v>105</v>
      </c>
      <c r="AL113" t="s">
        <v>105</v>
      </c>
      <c r="AM113" t="s">
        <v>105</v>
      </c>
      <c r="AN113" t="s">
        <v>105</v>
      </c>
      <c r="AO113" t="s">
        <v>105</v>
      </c>
      <c r="AP113" t="s">
        <v>105</v>
      </c>
      <c r="AQ113">
        <v>2617</v>
      </c>
      <c r="AR113">
        <v>0</v>
      </c>
      <c r="AS113" t="s">
        <v>287</v>
      </c>
      <c r="AT113">
        <v>7</v>
      </c>
      <c r="AU113">
        <v>7028</v>
      </c>
      <c r="AV113">
        <v>0</v>
      </c>
      <c r="AW113" t="s">
        <v>191</v>
      </c>
      <c r="AX113">
        <v>65</v>
      </c>
      <c r="AY113">
        <v>2653</v>
      </c>
      <c r="AZ113">
        <v>0</v>
      </c>
      <c r="BA113" t="s">
        <v>287</v>
      </c>
      <c r="BB113">
        <v>31</v>
      </c>
      <c r="BC113">
        <v>2418</v>
      </c>
      <c r="BD113">
        <v>0</v>
      </c>
      <c r="BE113" t="s">
        <v>174</v>
      </c>
      <c r="BF113">
        <v>70</v>
      </c>
      <c r="BG113">
        <v>1953</v>
      </c>
      <c r="BH113">
        <v>0</v>
      </c>
      <c r="BI113" t="s">
        <v>118</v>
      </c>
      <c r="BJ113">
        <v>38</v>
      </c>
      <c r="BK113">
        <v>5656</v>
      </c>
      <c r="BL113">
        <v>0</v>
      </c>
      <c r="BM113" t="s">
        <v>118</v>
      </c>
      <c r="BN113">
        <v>128</v>
      </c>
      <c r="BO113">
        <v>5599</v>
      </c>
      <c r="BP113">
        <v>0</v>
      </c>
      <c r="BQ113" t="s">
        <v>120</v>
      </c>
      <c r="BR113">
        <v>154</v>
      </c>
      <c r="BS113" t="s">
        <v>105</v>
      </c>
      <c r="BT113" t="s">
        <v>105</v>
      </c>
      <c r="BU113" t="s">
        <v>105</v>
      </c>
      <c r="BV113" t="s">
        <v>105</v>
      </c>
      <c r="BW113" t="s">
        <v>105</v>
      </c>
      <c r="BX113" t="s">
        <v>105</v>
      </c>
      <c r="BY113" t="s">
        <v>105</v>
      </c>
      <c r="BZ113" t="s">
        <v>115</v>
      </c>
      <c r="CA113" t="s">
        <v>115</v>
      </c>
      <c r="CB113" t="s">
        <v>116</v>
      </c>
      <c r="CC113" t="s">
        <v>116</v>
      </c>
      <c r="CD113" t="s">
        <v>116</v>
      </c>
      <c r="CE113" t="s">
        <v>116</v>
      </c>
      <c r="CF113" t="s">
        <v>116</v>
      </c>
      <c r="CG113">
        <v>2</v>
      </c>
      <c r="CH113">
        <v>1</v>
      </c>
      <c r="CI113">
        <v>0</v>
      </c>
      <c r="CJ113">
        <v>2</v>
      </c>
      <c r="CK113">
        <v>1</v>
      </c>
      <c r="CL113" t="s">
        <v>105</v>
      </c>
      <c r="CM113">
        <v>3</v>
      </c>
      <c r="CN113">
        <v>0</v>
      </c>
      <c r="CO113">
        <v>10</v>
      </c>
      <c r="CP113" s="1">
        <v>1539</v>
      </c>
      <c r="CQ113">
        <v>7</v>
      </c>
      <c r="CR113">
        <v>0</v>
      </c>
      <c r="CS113" t="s">
        <v>117</v>
      </c>
      <c r="CT113" t="s">
        <v>117</v>
      </c>
      <c r="CU113" t="s">
        <v>117</v>
      </c>
      <c r="CV113" t="s">
        <v>117</v>
      </c>
      <c r="CW113" t="s">
        <v>117</v>
      </c>
      <c r="CX113" t="s">
        <v>117</v>
      </c>
      <c r="CY113" t="s">
        <v>117</v>
      </c>
    </row>
    <row r="114" spans="1:103" x14ac:dyDescent="0.2">
      <c r="A114">
        <v>113</v>
      </c>
      <c r="B114">
        <v>2020</v>
      </c>
      <c r="C114" t="s">
        <v>103</v>
      </c>
      <c r="D114">
        <v>23</v>
      </c>
      <c r="E114" t="s">
        <v>139</v>
      </c>
      <c r="F114">
        <v>7000</v>
      </c>
      <c r="G114">
        <v>4</v>
      </c>
      <c r="H114">
        <v>3</v>
      </c>
      <c r="I114" t="s">
        <v>122</v>
      </c>
      <c r="J114">
        <v>0</v>
      </c>
      <c r="K114" t="s">
        <v>105</v>
      </c>
      <c r="L114" t="s">
        <v>105</v>
      </c>
      <c r="M114">
        <v>3</v>
      </c>
      <c r="N114">
        <v>0</v>
      </c>
      <c r="O114">
        <v>15</v>
      </c>
      <c r="P114">
        <v>7</v>
      </c>
      <c r="Q114">
        <v>0</v>
      </c>
      <c r="R114">
        <v>30</v>
      </c>
      <c r="S114">
        <v>873</v>
      </c>
      <c r="T114">
        <v>7</v>
      </c>
      <c r="U114">
        <v>0</v>
      </c>
      <c r="V114">
        <v>5</v>
      </c>
      <c r="W114">
        <v>6</v>
      </c>
      <c r="X114" t="s">
        <v>119</v>
      </c>
      <c r="Y114">
        <v>6</v>
      </c>
      <c r="Z114">
        <v>5</v>
      </c>
      <c r="AA114" t="s">
        <v>119</v>
      </c>
      <c r="AB114" t="s">
        <v>107</v>
      </c>
      <c r="AC114">
        <v>6293</v>
      </c>
      <c r="AD114">
        <v>7987</v>
      </c>
      <c r="AE114">
        <v>332</v>
      </c>
      <c r="AF114">
        <v>2713</v>
      </c>
      <c r="AG114">
        <v>6637</v>
      </c>
      <c r="AH114">
        <v>9872</v>
      </c>
      <c r="AI114">
        <v>6697</v>
      </c>
      <c r="AJ114" t="s">
        <v>105</v>
      </c>
      <c r="AK114" t="s">
        <v>105</v>
      </c>
      <c r="AL114" t="s">
        <v>341</v>
      </c>
      <c r="AM114" t="s">
        <v>105</v>
      </c>
      <c r="AN114" t="s">
        <v>105</v>
      </c>
      <c r="AO114" t="s">
        <v>105</v>
      </c>
      <c r="AP114" t="s">
        <v>105</v>
      </c>
      <c r="AQ114">
        <v>6041</v>
      </c>
      <c r="AR114">
        <v>1175</v>
      </c>
      <c r="AS114" t="s">
        <v>120</v>
      </c>
      <c r="AT114">
        <v>98</v>
      </c>
      <c r="AU114">
        <v>7858</v>
      </c>
      <c r="AV114">
        <v>968</v>
      </c>
      <c r="AW114" t="s">
        <v>332</v>
      </c>
      <c r="AX114">
        <v>142</v>
      </c>
      <c r="AY114">
        <v>1042</v>
      </c>
      <c r="AZ114">
        <v>0</v>
      </c>
      <c r="BA114" t="s">
        <v>236</v>
      </c>
      <c r="BB114">
        <v>0</v>
      </c>
      <c r="BC114">
        <v>2799</v>
      </c>
      <c r="BD114">
        <v>917</v>
      </c>
      <c r="BE114">
        <v>2</v>
      </c>
      <c r="BF114">
        <v>43</v>
      </c>
      <c r="BG114">
        <v>5911</v>
      </c>
      <c r="BH114">
        <v>0</v>
      </c>
      <c r="BI114" t="s">
        <v>186</v>
      </c>
      <c r="BJ114">
        <v>98</v>
      </c>
      <c r="BK114">
        <v>8655</v>
      </c>
      <c r="BL114">
        <v>3386</v>
      </c>
      <c r="BM114" t="s">
        <v>129</v>
      </c>
      <c r="BN114">
        <v>171</v>
      </c>
      <c r="BO114">
        <v>6161</v>
      </c>
      <c r="BP114">
        <v>1398</v>
      </c>
      <c r="BQ114" t="s">
        <v>134</v>
      </c>
      <c r="BR114">
        <v>121</v>
      </c>
      <c r="BS114" t="s">
        <v>105</v>
      </c>
      <c r="BT114" t="s">
        <v>105</v>
      </c>
      <c r="BU114" t="s">
        <v>105</v>
      </c>
      <c r="BV114" t="s">
        <v>105</v>
      </c>
      <c r="BW114" t="s">
        <v>105</v>
      </c>
      <c r="BX114" t="s">
        <v>105</v>
      </c>
      <c r="BY114" t="s">
        <v>105</v>
      </c>
      <c r="BZ114" t="s">
        <v>342</v>
      </c>
      <c r="CA114" t="s">
        <v>342</v>
      </c>
      <c r="CB114" t="s">
        <v>343</v>
      </c>
      <c r="CC114" t="s">
        <v>343</v>
      </c>
      <c r="CD114" t="s">
        <v>342</v>
      </c>
      <c r="CE114" t="s">
        <v>343</v>
      </c>
      <c r="CF114" t="s">
        <v>343</v>
      </c>
      <c r="CG114">
        <v>0</v>
      </c>
      <c r="CH114" t="s">
        <v>105</v>
      </c>
      <c r="CI114" t="s">
        <v>105</v>
      </c>
      <c r="CJ114">
        <v>4</v>
      </c>
      <c r="CK114">
        <v>0</v>
      </c>
      <c r="CL114">
        <v>15</v>
      </c>
      <c r="CM114">
        <v>6</v>
      </c>
      <c r="CN114">
        <v>0</v>
      </c>
      <c r="CO114">
        <v>30</v>
      </c>
      <c r="CP114" s="1">
        <v>834</v>
      </c>
      <c r="CQ114">
        <v>7</v>
      </c>
      <c r="CR114">
        <v>0</v>
      </c>
      <c r="CS114" t="s">
        <v>117</v>
      </c>
      <c r="CT114" t="s">
        <v>117</v>
      </c>
      <c r="CU114" t="s">
        <v>117</v>
      </c>
      <c r="CV114" t="s">
        <v>117</v>
      </c>
      <c r="CW114" t="s">
        <v>117</v>
      </c>
      <c r="CX114" t="s">
        <v>117</v>
      </c>
      <c r="CY114" t="s">
        <v>117</v>
      </c>
    </row>
    <row r="116" spans="1:103" x14ac:dyDescent="0.2">
      <c r="A116">
        <v>115</v>
      </c>
      <c r="B116">
        <v>2020</v>
      </c>
      <c r="C116" t="s">
        <v>103</v>
      </c>
      <c r="D116">
        <v>20</v>
      </c>
      <c r="E116" t="s">
        <v>104</v>
      </c>
      <c r="F116">
        <v>4000</v>
      </c>
      <c r="G116">
        <v>4</v>
      </c>
      <c r="H116">
        <v>2</v>
      </c>
      <c r="I116">
        <v>3</v>
      </c>
      <c r="J116">
        <v>1</v>
      </c>
      <c r="K116">
        <v>0</v>
      </c>
      <c r="L116">
        <v>30</v>
      </c>
      <c r="M116">
        <v>5</v>
      </c>
      <c r="N116">
        <v>0</v>
      </c>
      <c r="O116">
        <v>20</v>
      </c>
      <c r="P116">
        <v>6</v>
      </c>
      <c r="Q116">
        <v>0</v>
      </c>
      <c r="R116">
        <v>30</v>
      </c>
      <c r="S116">
        <v>1234</v>
      </c>
      <c r="T116">
        <v>8</v>
      </c>
      <c r="U116">
        <v>0</v>
      </c>
      <c r="V116">
        <v>5</v>
      </c>
      <c r="W116">
        <v>6</v>
      </c>
      <c r="X116" t="s">
        <v>119</v>
      </c>
      <c r="Y116">
        <v>1</v>
      </c>
      <c r="Z116">
        <v>5</v>
      </c>
      <c r="AA116">
        <v>3</v>
      </c>
      <c r="AB116" t="s">
        <v>107</v>
      </c>
      <c r="AC116">
        <v>1362</v>
      </c>
      <c r="AD116">
        <v>4327</v>
      </c>
      <c r="AE116">
        <v>4295</v>
      </c>
      <c r="AF116">
        <v>565</v>
      </c>
      <c r="AG116">
        <v>2588</v>
      </c>
      <c r="AH116">
        <v>7944</v>
      </c>
      <c r="AI116">
        <v>5236</v>
      </c>
      <c r="AJ116" t="s">
        <v>105</v>
      </c>
      <c r="AK116" t="s">
        <v>105</v>
      </c>
      <c r="AL116" t="s">
        <v>105</v>
      </c>
      <c r="AM116" t="s">
        <v>105</v>
      </c>
      <c r="AN116" t="s">
        <v>105</v>
      </c>
      <c r="AO116" t="s">
        <v>105</v>
      </c>
      <c r="AP116" t="s">
        <v>105</v>
      </c>
      <c r="AQ116">
        <v>2060</v>
      </c>
      <c r="AR116">
        <v>0</v>
      </c>
      <c r="AS116" t="s">
        <v>312</v>
      </c>
      <c r="AT116">
        <v>19</v>
      </c>
      <c r="AU116">
        <v>5415</v>
      </c>
      <c r="AV116">
        <v>3607</v>
      </c>
      <c r="AW116" t="s">
        <v>110</v>
      </c>
      <c r="AX116">
        <v>128</v>
      </c>
      <c r="AY116">
        <v>5547</v>
      </c>
      <c r="AZ116">
        <v>0</v>
      </c>
      <c r="BA116" t="s">
        <v>111</v>
      </c>
      <c r="BB116">
        <v>68</v>
      </c>
      <c r="BC116">
        <v>1792</v>
      </c>
      <c r="BD116">
        <v>0</v>
      </c>
      <c r="BE116" t="s">
        <v>165</v>
      </c>
      <c r="BF116">
        <v>5</v>
      </c>
      <c r="BG116">
        <v>4935</v>
      </c>
      <c r="BH116">
        <v>1762</v>
      </c>
      <c r="BI116" t="s">
        <v>122</v>
      </c>
      <c r="BJ116">
        <v>123</v>
      </c>
      <c r="BK116">
        <v>14575</v>
      </c>
      <c r="BL116">
        <v>5909</v>
      </c>
      <c r="BM116" t="s">
        <v>146</v>
      </c>
      <c r="BN116">
        <v>572</v>
      </c>
      <c r="BO116">
        <v>6393</v>
      </c>
      <c r="BP116">
        <v>0</v>
      </c>
      <c r="BQ116" t="s">
        <v>134</v>
      </c>
      <c r="BR116">
        <v>163</v>
      </c>
      <c r="BS116" t="s">
        <v>105</v>
      </c>
      <c r="BT116" t="s">
        <v>105</v>
      </c>
      <c r="BU116" t="s">
        <v>105</v>
      </c>
      <c r="BV116" t="s">
        <v>105</v>
      </c>
      <c r="BW116" t="s">
        <v>105</v>
      </c>
      <c r="BX116" t="s">
        <v>105</v>
      </c>
      <c r="BY116" t="s">
        <v>105</v>
      </c>
      <c r="BZ116" t="s">
        <v>168</v>
      </c>
      <c r="CA116" t="s">
        <v>168</v>
      </c>
      <c r="CB116" t="s">
        <v>137</v>
      </c>
      <c r="CC116" t="s">
        <v>168</v>
      </c>
      <c r="CD116" t="s">
        <v>168</v>
      </c>
      <c r="CE116" t="s">
        <v>168</v>
      </c>
      <c r="CF116" t="s">
        <v>168</v>
      </c>
      <c r="CG116">
        <v>3</v>
      </c>
      <c r="CH116">
        <v>1</v>
      </c>
      <c r="CI116">
        <v>30</v>
      </c>
      <c r="CJ116">
        <v>5</v>
      </c>
      <c r="CK116">
        <v>0</v>
      </c>
      <c r="CL116">
        <v>30</v>
      </c>
      <c r="CM116">
        <v>7</v>
      </c>
      <c r="CN116">
        <v>0</v>
      </c>
      <c r="CO116">
        <v>20</v>
      </c>
      <c r="CP116" s="1">
        <v>3222</v>
      </c>
      <c r="CQ116">
        <v>8</v>
      </c>
      <c r="CR116">
        <v>30</v>
      </c>
      <c r="CS116" t="s">
        <v>117</v>
      </c>
      <c r="CT116" t="s">
        <v>117</v>
      </c>
      <c r="CU116" t="s">
        <v>117</v>
      </c>
      <c r="CV116" t="s">
        <v>117</v>
      </c>
      <c r="CW116" t="s">
        <v>117</v>
      </c>
      <c r="CX116" t="s">
        <v>117</v>
      </c>
      <c r="CY116" t="s">
        <v>117</v>
      </c>
    </row>
    <row r="117" spans="1:103" x14ac:dyDescent="0.2">
      <c r="A117">
        <v>116</v>
      </c>
      <c r="B117">
        <v>2020</v>
      </c>
      <c r="C117" t="s">
        <v>103</v>
      </c>
      <c r="D117">
        <v>18.7</v>
      </c>
      <c r="E117" t="s">
        <v>139</v>
      </c>
      <c r="F117">
        <v>8000</v>
      </c>
      <c r="G117">
        <v>4</v>
      </c>
      <c r="H117">
        <v>1</v>
      </c>
      <c r="I117" t="s">
        <v>106</v>
      </c>
      <c r="J117">
        <v>0</v>
      </c>
      <c r="K117" t="s">
        <v>105</v>
      </c>
      <c r="L117" t="s">
        <v>105</v>
      </c>
      <c r="M117">
        <v>5</v>
      </c>
      <c r="N117">
        <v>1</v>
      </c>
      <c r="O117">
        <v>30</v>
      </c>
      <c r="P117">
        <v>5</v>
      </c>
      <c r="Q117">
        <v>1</v>
      </c>
      <c r="R117" t="s">
        <v>105</v>
      </c>
      <c r="S117">
        <v>2790</v>
      </c>
      <c r="T117">
        <v>10</v>
      </c>
      <c r="U117" t="s">
        <v>105</v>
      </c>
      <c r="V117">
        <v>5</v>
      </c>
      <c r="W117">
        <v>4</v>
      </c>
      <c r="X117" t="s">
        <v>120</v>
      </c>
      <c r="Y117">
        <v>2</v>
      </c>
      <c r="Z117">
        <v>4</v>
      </c>
      <c r="AA117">
        <v>3</v>
      </c>
      <c r="AB117" t="s">
        <v>107</v>
      </c>
      <c r="AC117">
        <v>4008</v>
      </c>
      <c r="AD117">
        <v>1365</v>
      </c>
      <c r="AE117">
        <v>6515</v>
      </c>
      <c r="AF117">
        <v>5903</v>
      </c>
      <c r="AG117">
        <v>5688</v>
      </c>
      <c r="AH117">
        <v>2476</v>
      </c>
      <c r="AI117">
        <v>12997</v>
      </c>
      <c r="AJ117" t="s">
        <v>105</v>
      </c>
      <c r="AK117" t="s">
        <v>105</v>
      </c>
      <c r="AL117" t="s">
        <v>105</v>
      </c>
      <c r="AM117" t="s">
        <v>105</v>
      </c>
      <c r="AN117" t="s">
        <v>105</v>
      </c>
      <c r="AO117" t="s">
        <v>105</v>
      </c>
      <c r="AP117" t="s">
        <v>105</v>
      </c>
      <c r="AQ117">
        <v>4117</v>
      </c>
      <c r="AR117">
        <v>4051</v>
      </c>
      <c r="AS117" t="s">
        <v>205</v>
      </c>
      <c r="AT117">
        <v>30</v>
      </c>
      <c r="AU117">
        <v>1584</v>
      </c>
      <c r="AV117">
        <v>0</v>
      </c>
      <c r="AW117" t="s">
        <v>276</v>
      </c>
      <c r="AX117">
        <v>9</v>
      </c>
      <c r="AY117">
        <v>4764</v>
      </c>
      <c r="AZ117">
        <v>0</v>
      </c>
      <c r="BA117" t="s">
        <v>152</v>
      </c>
      <c r="BB117">
        <v>22</v>
      </c>
      <c r="BC117">
        <v>6044</v>
      </c>
      <c r="BD117">
        <v>5716</v>
      </c>
      <c r="BE117" t="s">
        <v>257</v>
      </c>
      <c r="BF117">
        <v>149</v>
      </c>
      <c r="BG117">
        <v>5459</v>
      </c>
      <c r="BH117">
        <v>0</v>
      </c>
      <c r="BI117" t="s">
        <v>111</v>
      </c>
      <c r="BJ117">
        <v>94</v>
      </c>
      <c r="BK117">
        <v>2686</v>
      </c>
      <c r="BL117">
        <v>0</v>
      </c>
      <c r="BM117" t="s">
        <v>174</v>
      </c>
      <c r="BN117">
        <v>38</v>
      </c>
      <c r="BO117">
        <v>13181</v>
      </c>
      <c r="BP117">
        <v>5232</v>
      </c>
      <c r="BQ117" t="s">
        <v>199</v>
      </c>
      <c r="BR117">
        <v>277</v>
      </c>
      <c r="BS117" t="s">
        <v>105</v>
      </c>
      <c r="BT117" t="s">
        <v>105</v>
      </c>
      <c r="BU117" t="s">
        <v>105</v>
      </c>
      <c r="BV117" t="s">
        <v>105</v>
      </c>
      <c r="BW117" t="s">
        <v>105</v>
      </c>
      <c r="BX117" t="s">
        <v>105</v>
      </c>
      <c r="BY117" t="s">
        <v>105</v>
      </c>
      <c r="BZ117" t="s">
        <v>168</v>
      </c>
      <c r="CA117" t="s">
        <v>168</v>
      </c>
      <c r="CB117" t="s">
        <v>168</v>
      </c>
      <c r="CC117" t="s">
        <v>168</v>
      </c>
      <c r="CD117" t="s">
        <v>168</v>
      </c>
      <c r="CE117" t="s">
        <v>168</v>
      </c>
      <c r="CF117" t="s">
        <v>200</v>
      </c>
      <c r="CG117">
        <v>0</v>
      </c>
      <c r="CH117" t="s">
        <v>105</v>
      </c>
      <c r="CI117" t="s">
        <v>105</v>
      </c>
      <c r="CJ117">
        <v>3</v>
      </c>
      <c r="CK117">
        <v>2</v>
      </c>
      <c r="CL117" t="s">
        <v>105</v>
      </c>
      <c r="CM117">
        <v>5</v>
      </c>
      <c r="CN117">
        <v>1</v>
      </c>
      <c r="CO117" t="s">
        <v>105</v>
      </c>
      <c r="CP117" s="1">
        <v>2430</v>
      </c>
      <c r="CQ117">
        <v>10</v>
      </c>
      <c r="CR117" t="s">
        <v>105</v>
      </c>
      <c r="CS117" t="s">
        <v>117</v>
      </c>
      <c r="CT117" t="s">
        <v>117</v>
      </c>
      <c r="CU117" t="s">
        <v>117</v>
      </c>
      <c r="CV117" t="s">
        <v>117</v>
      </c>
      <c r="CW117" t="s">
        <v>117</v>
      </c>
      <c r="CX117" t="s">
        <v>117</v>
      </c>
      <c r="CY117" t="s">
        <v>117</v>
      </c>
    </row>
    <row r="118" spans="1:103" x14ac:dyDescent="0.2">
      <c r="A118">
        <v>117</v>
      </c>
      <c r="B118">
        <v>2020</v>
      </c>
      <c r="C118" t="s">
        <v>148</v>
      </c>
      <c r="D118">
        <v>23</v>
      </c>
      <c r="E118" t="s">
        <v>139</v>
      </c>
      <c r="F118" t="s">
        <v>105</v>
      </c>
      <c r="G118">
        <v>6</v>
      </c>
      <c r="H118">
        <v>5</v>
      </c>
      <c r="I118" t="s">
        <v>119</v>
      </c>
      <c r="J118">
        <v>2</v>
      </c>
      <c r="K118">
        <v>1</v>
      </c>
      <c r="L118">
        <v>30</v>
      </c>
      <c r="M118">
        <v>4</v>
      </c>
      <c r="N118">
        <v>2</v>
      </c>
      <c r="O118">
        <v>0</v>
      </c>
      <c r="P118">
        <v>1</v>
      </c>
      <c r="Q118">
        <v>0</v>
      </c>
      <c r="R118">
        <v>20</v>
      </c>
      <c r="S118">
        <v>3426</v>
      </c>
      <c r="T118">
        <v>8</v>
      </c>
      <c r="U118">
        <v>0</v>
      </c>
      <c r="V118">
        <v>6</v>
      </c>
      <c r="W118">
        <v>5</v>
      </c>
      <c r="X118" t="s">
        <v>119</v>
      </c>
      <c r="Y118">
        <v>4</v>
      </c>
      <c r="Z118">
        <v>5</v>
      </c>
      <c r="AA118" t="s">
        <v>120</v>
      </c>
      <c r="AB118" t="s">
        <v>157</v>
      </c>
      <c r="AC118" t="s">
        <v>105</v>
      </c>
      <c r="AD118" t="s">
        <v>105</v>
      </c>
      <c r="AE118" t="s">
        <v>105</v>
      </c>
      <c r="AF118" t="s">
        <v>105</v>
      </c>
      <c r="AG118" t="s">
        <v>105</v>
      </c>
      <c r="AH118" t="s">
        <v>105</v>
      </c>
      <c r="AI118" t="s">
        <v>105</v>
      </c>
      <c r="AJ118" t="s">
        <v>105</v>
      </c>
      <c r="AK118" t="s">
        <v>105</v>
      </c>
      <c r="AL118" t="s">
        <v>105</v>
      </c>
      <c r="AM118" t="s">
        <v>105</v>
      </c>
      <c r="AN118" t="s">
        <v>105</v>
      </c>
      <c r="AO118" t="s">
        <v>105</v>
      </c>
      <c r="AP118" t="s">
        <v>105</v>
      </c>
      <c r="AQ118">
        <v>5629</v>
      </c>
      <c r="AR118">
        <v>0</v>
      </c>
      <c r="AS118" t="s">
        <v>134</v>
      </c>
      <c r="AT118">
        <v>111</v>
      </c>
      <c r="AU118">
        <v>3245</v>
      </c>
      <c r="AV118">
        <v>0</v>
      </c>
      <c r="AW118" t="s">
        <v>140</v>
      </c>
      <c r="AX118">
        <v>65</v>
      </c>
      <c r="AY118">
        <v>8406</v>
      </c>
      <c r="AZ118">
        <v>0</v>
      </c>
      <c r="BA118" t="s">
        <v>189</v>
      </c>
      <c r="BB118">
        <v>170</v>
      </c>
      <c r="BC118">
        <v>732</v>
      </c>
      <c r="BD118">
        <v>0</v>
      </c>
      <c r="BE118" t="s">
        <v>281</v>
      </c>
      <c r="BF118">
        <v>2</v>
      </c>
      <c r="BG118">
        <v>3532</v>
      </c>
      <c r="BH118">
        <v>2190</v>
      </c>
      <c r="BI118" t="s">
        <v>205</v>
      </c>
      <c r="BJ118">
        <v>84</v>
      </c>
      <c r="BK118">
        <v>4738</v>
      </c>
      <c r="BL118">
        <v>1138</v>
      </c>
      <c r="BM118" t="s">
        <v>110</v>
      </c>
      <c r="BN118">
        <v>89</v>
      </c>
      <c r="BO118">
        <v>4950</v>
      </c>
      <c r="BP118">
        <v>0</v>
      </c>
      <c r="BQ118" t="s">
        <v>170</v>
      </c>
      <c r="BR118">
        <v>110</v>
      </c>
      <c r="BS118" t="s">
        <v>105</v>
      </c>
      <c r="BT118" t="s">
        <v>344</v>
      </c>
      <c r="BU118" t="s">
        <v>105</v>
      </c>
      <c r="BV118" t="s">
        <v>105</v>
      </c>
      <c r="BW118" t="s">
        <v>105</v>
      </c>
      <c r="BX118" t="s">
        <v>105</v>
      </c>
      <c r="BY118" t="s">
        <v>105</v>
      </c>
      <c r="BZ118" t="s">
        <v>137</v>
      </c>
      <c r="CA118" t="s">
        <v>137</v>
      </c>
      <c r="CB118" t="s">
        <v>137</v>
      </c>
      <c r="CC118" t="s">
        <v>137</v>
      </c>
      <c r="CD118" t="s">
        <v>137</v>
      </c>
      <c r="CE118" t="s">
        <v>137</v>
      </c>
      <c r="CF118" t="s">
        <v>137</v>
      </c>
      <c r="CG118">
        <v>0</v>
      </c>
      <c r="CH118" t="s">
        <v>105</v>
      </c>
      <c r="CI118" t="s">
        <v>105</v>
      </c>
      <c r="CJ118">
        <v>3</v>
      </c>
      <c r="CK118">
        <v>1</v>
      </c>
      <c r="CL118">
        <v>30</v>
      </c>
      <c r="CM118">
        <v>2</v>
      </c>
      <c r="CN118">
        <v>0</v>
      </c>
      <c r="CO118">
        <v>45</v>
      </c>
      <c r="CP118" s="1">
        <v>1377</v>
      </c>
      <c r="CQ118">
        <v>8</v>
      </c>
      <c r="CR118">
        <v>0</v>
      </c>
      <c r="CS118" t="s">
        <v>117</v>
      </c>
      <c r="CT118" t="s">
        <v>138</v>
      </c>
      <c r="CU118" t="s">
        <v>117</v>
      </c>
      <c r="CV118" t="s">
        <v>117</v>
      </c>
      <c r="CW118" t="s">
        <v>156</v>
      </c>
      <c r="CX118" t="s">
        <v>117</v>
      </c>
      <c r="CY118" t="s">
        <v>117</v>
      </c>
    </row>
    <row r="119" spans="1:103" x14ac:dyDescent="0.2">
      <c r="A119">
        <v>118</v>
      </c>
      <c r="B119">
        <v>2020</v>
      </c>
      <c r="C119" t="s">
        <v>105</v>
      </c>
      <c r="D119">
        <v>22.6</v>
      </c>
      <c r="E119" t="s">
        <v>139</v>
      </c>
      <c r="F119">
        <v>500</v>
      </c>
      <c r="G119">
        <v>2</v>
      </c>
      <c r="H119">
        <v>3</v>
      </c>
      <c r="I119" t="s">
        <v>106</v>
      </c>
      <c r="J119">
        <v>2</v>
      </c>
      <c r="K119">
        <v>2</v>
      </c>
      <c r="L119">
        <v>30</v>
      </c>
      <c r="M119">
        <v>1</v>
      </c>
      <c r="N119">
        <v>1</v>
      </c>
      <c r="O119">
        <v>0</v>
      </c>
      <c r="P119">
        <v>1</v>
      </c>
      <c r="Q119">
        <v>0</v>
      </c>
      <c r="R119">
        <v>30</v>
      </c>
      <c r="S119">
        <v>2739</v>
      </c>
      <c r="T119">
        <v>7</v>
      </c>
      <c r="U119" t="s">
        <v>105</v>
      </c>
      <c r="V119">
        <v>6</v>
      </c>
      <c r="W119">
        <v>6</v>
      </c>
      <c r="X119">
        <v>6</v>
      </c>
      <c r="Y119">
        <v>3</v>
      </c>
      <c r="Z119">
        <v>3</v>
      </c>
      <c r="AA119">
        <v>3</v>
      </c>
      <c r="AB119" t="s">
        <v>107</v>
      </c>
      <c r="AC119">
        <v>4343</v>
      </c>
      <c r="AD119">
        <v>790</v>
      </c>
      <c r="AE119">
        <v>2454</v>
      </c>
      <c r="AF119">
        <v>1103</v>
      </c>
      <c r="AG119">
        <v>8538</v>
      </c>
      <c r="AH119">
        <v>7070</v>
      </c>
      <c r="AI119">
        <v>4083</v>
      </c>
      <c r="AJ119" t="s">
        <v>345</v>
      </c>
      <c r="AK119" t="s">
        <v>345</v>
      </c>
      <c r="AL119" t="s">
        <v>345</v>
      </c>
      <c r="AM119" t="s">
        <v>345</v>
      </c>
      <c r="AN119" t="s">
        <v>345</v>
      </c>
      <c r="AO119" t="s">
        <v>345</v>
      </c>
      <c r="AP119" t="s">
        <v>345</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t="s">
        <v>105</v>
      </c>
      <c r="BT119" t="s">
        <v>105</v>
      </c>
      <c r="BU119" t="s">
        <v>105</v>
      </c>
      <c r="BV119" t="s">
        <v>105</v>
      </c>
      <c r="BW119" t="s">
        <v>105</v>
      </c>
      <c r="BX119" t="s">
        <v>105</v>
      </c>
      <c r="BY119" t="s">
        <v>105</v>
      </c>
      <c r="BZ119" t="s">
        <v>105</v>
      </c>
      <c r="CA119" t="s">
        <v>105</v>
      </c>
      <c r="CB119" t="s">
        <v>105</v>
      </c>
      <c r="CC119" t="s">
        <v>105</v>
      </c>
      <c r="CD119" t="s">
        <v>105</v>
      </c>
      <c r="CE119" t="s">
        <v>105</v>
      </c>
      <c r="CF119" t="s">
        <v>105</v>
      </c>
      <c r="CG119">
        <v>0</v>
      </c>
      <c r="CH119" t="s">
        <v>105</v>
      </c>
      <c r="CI119" t="s">
        <v>105</v>
      </c>
      <c r="CJ119">
        <v>3</v>
      </c>
      <c r="CK119">
        <v>2</v>
      </c>
      <c r="CL119">
        <v>30</v>
      </c>
      <c r="CM119">
        <v>6</v>
      </c>
      <c r="CN119">
        <v>0</v>
      </c>
      <c r="CO119">
        <v>45</v>
      </c>
      <c r="CP119" s="1">
        <v>2691</v>
      </c>
      <c r="CQ119">
        <v>4</v>
      </c>
      <c r="CR119">
        <v>30</v>
      </c>
      <c r="CS119" t="s">
        <v>156</v>
      </c>
      <c r="CT119" t="s">
        <v>156</v>
      </c>
      <c r="CU119" t="s">
        <v>156</v>
      </c>
      <c r="CV119" t="s">
        <v>156</v>
      </c>
      <c r="CW119" t="s">
        <v>156</v>
      </c>
      <c r="CX119" t="s">
        <v>156</v>
      </c>
      <c r="CY119" t="s">
        <v>156</v>
      </c>
    </row>
    <row r="120" spans="1:103" x14ac:dyDescent="0.2">
      <c r="A120">
        <v>119</v>
      </c>
      <c r="B120">
        <v>2020</v>
      </c>
      <c r="C120" t="s">
        <v>148</v>
      </c>
      <c r="D120">
        <v>19.2</v>
      </c>
      <c r="E120" t="s">
        <v>139</v>
      </c>
      <c r="F120">
        <v>5500</v>
      </c>
      <c r="G120">
        <v>2</v>
      </c>
      <c r="H120">
        <v>6</v>
      </c>
      <c r="I120">
        <v>4</v>
      </c>
      <c r="J120">
        <v>2</v>
      </c>
      <c r="K120">
        <v>0</v>
      </c>
      <c r="L120">
        <v>30</v>
      </c>
      <c r="M120">
        <v>2</v>
      </c>
      <c r="N120">
        <v>4</v>
      </c>
      <c r="O120">
        <v>0</v>
      </c>
      <c r="P120">
        <v>6</v>
      </c>
      <c r="Q120">
        <v>0</v>
      </c>
      <c r="R120">
        <v>30</v>
      </c>
      <c r="S120">
        <v>2994</v>
      </c>
      <c r="T120">
        <v>8</v>
      </c>
      <c r="U120">
        <v>0</v>
      </c>
      <c r="V120">
        <v>5</v>
      </c>
      <c r="W120">
        <v>6</v>
      </c>
      <c r="X120" t="s">
        <v>119</v>
      </c>
      <c r="Y120">
        <v>2</v>
      </c>
      <c r="Z120">
        <v>4</v>
      </c>
      <c r="AA120">
        <v>3</v>
      </c>
      <c r="AB120" t="s">
        <v>107</v>
      </c>
      <c r="AC120">
        <v>4071</v>
      </c>
      <c r="AD120">
        <v>2539</v>
      </c>
      <c r="AE120">
        <v>2496</v>
      </c>
      <c r="AF120">
        <v>923</v>
      </c>
      <c r="AG120">
        <v>2823</v>
      </c>
      <c r="AH120">
        <v>8031</v>
      </c>
      <c r="AI120">
        <v>11963</v>
      </c>
      <c r="AJ120" t="s">
        <v>346</v>
      </c>
      <c r="AK120" t="s">
        <v>105</v>
      </c>
      <c r="AL120" t="s">
        <v>105</v>
      </c>
      <c r="AM120" t="s">
        <v>105</v>
      </c>
      <c r="AN120" t="s">
        <v>105</v>
      </c>
      <c r="AO120" t="s">
        <v>347</v>
      </c>
      <c r="AP120" t="s">
        <v>348</v>
      </c>
      <c r="AQ120">
        <v>3100</v>
      </c>
      <c r="AR120">
        <v>0</v>
      </c>
      <c r="AS120" t="s">
        <v>349</v>
      </c>
      <c r="AT120">
        <v>183</v>
      </c>
      <c r="AU120">
        <v>3063</v>
      </c>
      <c r="AV120">
        <v>0</v>
      </c>
      <c r="AW120" t="s">
        <v>350</v>
      </c>
      <c r="AX120">
        <v>110</v>
      </c>
      <c r="AY120">
        <v>3044</v>
      </c>
      <c r="AZ120">
        <v>0</v>
      </c>
      <c r="BA120" t="s">
        <v>106</v>
      </c>
      <c r="BB120">
        <v>60</v>
      </c>
      <c r="BC120">
        <v>700</v>
      </c>
      <c r="BD120">
        <v>0</v>
      </c>
      <c r="BE120" t="s">
        <v>184</v>
      </c>
      <c r="BF120">
        <v>8</v>
      </c>
      <c r="BG120">
        <v>5053</v>
      </c>
      <c r="BH120">
        <v>0</v>
      </c>
      <c r="BI120" t="s">
        <v>202</v>
      </c>
      <c r="BJ120">
        <v>180</v>
      </c>
      <c r="BK120">
        <v>8047</v>
      </c>
      <c r="BL120">
        <v>2328</v>
      </c>
      <c r="BM120" t="s">
        <v>189</v>
      </c>
      <c r="BN120">
        <v>159</v>
      </c>
      <c r="BO120">
        <v>12000</v>
      </c>
      <c r="BP120">
        <v>0</v>
      </c>
      <c r="BQ120" t="s">
        <v>235</v>
      </c>
      <c r="BR120">
        <v>248</v>
      </c>
      <c r="BS120" t="s">
        <v>105</v>
      </c>
      <c r="BT120" t="s">
        <v>105</v>
      </c>
      <c r="BU120" t="s">
        <v>105</v>
      </c>
      <c r="BV120" t="s">
        <v>105</v>
      </c>
      <c r="BW120" t="s">
        <v>105</v>
      </c>
      <c r="BX120" t="s">
        <v>105</v>
      </c>
      <c r="BY120" t="s">
        <v>105</v>
      </c>
      <c r="BZ120" t="s">
        <v>116</v>
      </c>
      <c r="CA120" t="s">
        <v>116</v>
      </c>
      <c r="CB120" t="s">
        <v>116</v>
      </c>
      <c r="CC120" t="s">
        <v>116</v>
      </c>
      <c r="CD120" t="s">
        <v>116</v>
      </c>
      <c r="CE120" t="s">
        <v>116</v>
      </c>
      <c r="CF120" t="s">
        <v>116</v>
      </c>
      <c r="CG120">
        <v>2</v>
      </c>
      <c r="CH120">
        <v>0</v>
      </c>
      <c r="CI120">
        <v>20</v>
      </c>
      <c r="CJ120">
        <v>2</v>
      </c>
      <c r="CK120">
        <v>0</v>
      </c>
      <c r="CL120">
        <v>30</v>
      </c>
      <c r="CM120">
        <v>2</v>
      </c>
      <c r="CN120">
        <v>3</v>
      </c>
      <c r="CO120">
        <v>30</v>
      </c>
      <c r="CP120" s="1">
        <v>1946</v>
      </c>
      <c r="CQ120">
        <v>5</v>
      </c>
      <c r="CR120">
        <v>30</v>
      </c>
      <c r="CS120" t="s">
        <v>117</v>
      </c>
      <c r="CT120" t="s">
        <v>117</v>
      </c>
      <c r="CU120" t="s">
        <v>117</v>
      </c>
      <c r="CV120" t="s">
        <v>156</v>
      </c>
      <c r="CW120" t="s">
        <v>117</v>
      </c>
      <c r="CX120" t="s">
        <v>117</v>
      </c>
      <c r="CY120" t="s">
        <v>117</v>
      </c>
    </row>
    <row r="121" spans="1:103" x14ac:dyDescent="0.2">
      <c r="A121">
        <v>120</v>
      </c>
      <c r="B121">
        <v>2020</v>
      </c>
      <c r="C121" t="s">
        <v>148</v>
      </c>
      <c r="D121">
        <v>22.6</v>
      </c>
      <c r="E121" t="s">
        <v>104</v>
      </c>
      <c r="F121">
        <v>6000</v>
      </c>
      <c r="G121">
        <v>7</v>
      </c>
      <c r="H121">
        <v>5</v>
      </c>
      <c r="I121">
        <v>6</v>
      </c>
      <c r="J121">
        <v>3</v>
      </c>
      <c r="K121">
        <v>1</v>
      </c>
      <c r="L121">
        <v>30</v>
      </c>
      <c r="M121">
        <v>3</v>
      </c>
      <c r="N121">
        <v>1</v>
      </c>
      <c r="O121">
        <v>15</v>
      </c>
      <c r="P121">
        <v>2</v>
      </c>
      <c r="Q121">
        <v>0</v>
      </c>
      <c r="R121">
        <v>15</v>
      </c>
      <c r="S121">
        <v>3159</v>
      </c>
      <c r="T121">
        <v>4</v>
      </c>
      <c r="U121" t="s">
        <v>105</v>
      </c>
      <c r="V121">
        <v>7</v>
      </c>
      <c r="W121">
        <v>7</v>
      </c>
      <c r="X121">
        <v>7</v>
      </c>
      <c r="Y121">
        <v>6</v>
      </c>
      <c r="Z121">
        <v>5</v>
      </c>
      <c r="AA121" t="s">
        <v>119</v>
      </c>
      <c r="AB121" t="s">
        <v>157</v>
      </c>
      <c r="AC121" t="s">
        <v>105</v>
      </c>
      <c r="AD121" t="s">
        <v>105</v>
      </c>
      <c r="AE121" t="s">
        <v>105</v>
      </c>
      <c r="AF121" t="s">
        <v>105</v>
      </c>
      <c r="AG121" t="s">
        <v>105</v>
      </c>
      <c r="AH121" t="s">
        <v>105</v>
      </c>
      <c r="AI121" t="s">
        <v>105</v>
      </c>
      <c r="AJ121" t="s">
        <v>105</v>
      </c>
      <c r="AK121" t="s">
        <v>105</v>
      </c>
      <c r="AL121" t="s">
        <v>105</v>
      </c>
      <c r="AM121" t="s">
        <v>105</v>
      </c>
      <c r="AN121" t="s">
        <v>105</v>
      </c>
      <c r="AO121" t="s">
        <v>105</v>
      </c>
      <c r="AP121" t="s">
        <v>105</v>
      </c>
      <c r="AQ121">
        <v>6546</v>
      </c>
      <c r="AR121">
        <v>0</v>
      </c>
      <c r="AS121" t="s">
        <v>114</v>
      </c>
      <c r="AT121">
        <v>160</v>
      </c>
      <c r="AU121">
        <v>4094</v>
      </c>
      <c r="AV121">
        <v>0</v>
      </c>
      <c r="AW121" t="s">
        <v>180</v>
      </c>
      <c r="AX121">
        <v>91</v>
      </c>
      <c r="AY121">
        <v>5574</v>
      </c>
      <c r="AZ121">
        <v>1584</v>
      </c>
      <c r="BA121" t="s">
        <v>120</v>
      </c>
      <c r="BB121">
        <v>125</v>
      </c>
      <c r="BC121">
        <v>4067</v>
      </c>
      <c r="BD121">
        <v>2339</v>
      </c>
      <c r="BE121" t="s">
        <v>109</v>
      </c>
      <c r="BF121">
        <v>96</v>
      </c>
      <c r="BG121">
        <v>4528</v>
      </c>
      <c r="BH121">
        <v>3515</v>
      </c>
      <c r="BI121" t="s">
        <v>141</v>
      </c>
      <c r="BJ121">
        <v>120</v>
      </c>
      <c r="BK121">
        <v>7141</v>
      </c>
      <c r="BL121">
        <v>1862</v>
      </c>
      <c r="BM121" t="s">
        <v>178</v>
      </c>
      <c r="BN121">
        <v>137</v>
      </c>
      <c r="BO121">
        <v>1921</v>
      </c>
      <c r="BP121">
        <v>0</v>
      </c>
      <c r="BQ121" t="s">
        <v>118</v>
      </c>
      <c r="BR121">
        <v>32</v>
      </c>
      <c r="BS121" t="s">
        <v>105</v>
      </c>
      <c r="BT121" t="s">
        <v>105</v>
      </c>
      <c r="BU121" t="s">
        <v>105</v>
      </c>
      <c r="BV121" t="s">
        <v>105</v>
      </c>
      <c r="BW121" t="s">
        <v>105</v>
      </c>
      <c r="BX121" t="s">
        <v>105</v>
      </c>
      <c r="BY121" t="s">
        <v>105</v>
      </c>
      <c r="BZ121" t="s">
        <v>137</v>
      </c>
      <c r="CA121" t="s">
        <v>137</v>
      </c>
      <c r="CB121" t="s">
        <v>137</v>
      </c>
      <c r="CC121" t="s">
        <v>137</v>
      </c>
      <c r="CD121" t="s">
        <v>137</v>
      </c>
      <c r="CE121" t="s">
        <v>137</v>
      </c>
      <c r="CF121" t="s">
        <v>137</v>
      </c>
      <c r="CG121">
        <v>1</v>
      </c>
      <c r="CH121">
        <v>0</v>
      </c>
      <c r="CI121">
        <v>45</v>
      </c>
      <c r="CJ121">
        <v>3</v>
      </c>
      <c r="CK121">
        <v>0</v>
      </c>
      <c r="CL121">
        <v>45</v>
      </c>
      <c r="CM121">
        <v>3</v>
      </c>
      <c r="CN121">
        <v>0</v>
      </c>
      <c r="CO121">
        <v>15</v>
      </c>
      <c r="CP121" s="1">
        <v>1048.5</v>
      </c>
      <c r="CQ121">
        <v>8</v>
      </c>
      <c r="CR121" t="s">
        <v>105</v>
      </c>
      <c r="CS121" t="s">
        <v>117</v>
      </c>
      <c r="CT121" t="s">
        <v>156</v>
      </c>
      <c r="CU121" t="s">
        <v>117</v>
      </c>
      <c r="CV121" t="s">
        <v>117</v>
      </c>
      <c r="CW121" t="s">
        <v>156</v>
      </c>
      <c r="CX121" t="s">
        <v>117</v>
      </c>
      <c r="CY121" t="s">
        <v>156</v>
      </c>
    </row>
    <row r="122" spans="1:103" x14ac:dyDescent="0.2">
      <c r="A122">
        <v>121</v>
      </c>
      <c r="B122">
        <v>2020</v>
      </c>
      <c r="C122" t="s">
        <v>103</v>
      </c>
      <c r="D122">
        <v>23</v>
      </c>
      <c r="E122" t="s">
        <v>104</v>
      </c>
      <c r="F122">
        <v>8000</v>
      </c>
      <c r="G122">
        <v>4</v>
      </c>
      <c r="H122">
        <v>3</v>
      </c>
      <c r="I122" t="s">
        <v>122</v>
      </c>
      <c r="J122">
        <v>1</v>
      </c>
      <c r="K122">
        <v>1</v>
      </c>
      <c r="L122">
        <v>15</v>
      </c>
      <c r="M122">
        <v>3</v>
      </c>
      <c r="N122" t="s">
        <v>105</v>
      </c>
      <c r="O122">
        <v>30</v>
      </c>
      <c r="P122">
        <v>4</v>
      </c>
      <c r="Q122" t="s">
        <v>105</v>
      </c>
      <c r="R122">
        <v>50</v>
      </c>
      <c r="S122">
        <v>1620</v>
      </c>
      <c r="T122">
        <v>8</v>
      </c>
      <c r="U122" t="s">
        <v>105</v>
      </c>
      <c r="V122">
        <v>4</v>
      </c>
      <c r="W122">
        <v>5</v>
      </c>
      <c r="X122" t="s">
        <v>120</v>
      </c>
      <c r="Y122">
        <v>2</v>
      </c>
      <c r="Z122">
        <v>6</v>
      </c>
      <c r="AA122">
        <v>4</v>
      </c>
      <c r="AB122" t="s">
        <v>107</v>
      </c>
      <c r="AC122">
        <v>7062</v>
      </c>
      <c r="AD122">
        <v>5705</v>
      </c>
      <c r="AE122">
        <v>4893</v>
      </c>
      <c r="AF122">
        <v>2360</v>
      </c>
      <c r="AG122">
        <v>5706</v>
      </c>
      <c r="AH122">
        <v>7854</v>
      </c>
      <c r="AI122">
        <v>7305</v>
      </c>
      <c r="AJ122" t="s">
        <v>105</v>
      </c>
      <c r="AK122" t="s">
        <v>105</v>
      </c>
      <c r="AL122" t="s">
        <v>105</v>
      </c>
      <c r="AM122" t="s">
        <v>105</v>
      </c>
      <c r="AN122" t="s">
        <v>105</v>
      </c>
      <c r="AO122" t="s">
        <v>105</v>
      </c>
      <c r="AP122" t="s">
        <v>105</v>
      </c>
      <c r="AQ122">
        <v>7302</v>
      </c>
      <c r="AR122">
        <v>1083</v>
      </c>
      <c r="AS122" t="s">
        <v>198</v>
      </c>
      <c r="AT122">
        <v>142</v>
      </c>
      <c r="AU122">
        <v>0</v>
      </c>
      <c r="AV122">
        <v>0</v>
      </c>
      <c r="AW122">
        <v>0</v>
      </c>
      <c r="AX122">
        <v>0</v>
      </c>
      <c r="AY122">
        <v>0</v>
      </c>
      <c r="AZ122">
        <v>0</v>
      </c>
      <c r="BA122">
        <v>0</v>
      </c>
      <c r="BB122">
        <v>0</v>
      </c>
      <c r="BC122">
        <v>2534</v>
      </c>
      <c r="BD122">
        <v>30</v>
      </c>
      <c r="BE122" t="s">
        <v>174</v>
      </c>
      <c r="BF122">
        <v>55</v>
      </c>
      <c r="BG122">
        <v>6160</v>
      </c>
      <c r="BH122">
        <v>649</v>
      </c>
      <c r="BI122" t="s">
        <v>186</v>
      </c>
      <c r="BJ122">
        <v>92</v>
      </c>
      <c r="BK122">
        <v>8017</v>
      </c>
      <c r="BL122">
        <v>1347</v>
      </c>
      <c r="BM122" t="s">
        <v>220</v>
      </c>
      <c r="BN122">
        <v>165</v>
      </c>
      <c r="BO122">
        <v>7516</v>
      </c>
      <c r="BP122">
        <v>1356</v>
      </c>
      <c r="BQ122" t="s">
        <v>221</v>
      </c>
      <c r="BR122">
        <v>169</v>
      </c>
      <c r="BS122" t="s">
        <v>105</v>
      </c>
      <c r="BT122" t="s">
        <v>351</v>
      </c>
      <c r="BU122" t="s">
        <v>351</v>
      </c>
      <c r="BV122" t="s">
        <v>105</v>
      </c>
      <c r="BW122" t="s">
        <v>105</v>
      </c>
      <c r="BX122" t="s">
        <v>105</v>
      </c>
      <c r="BY122" t="s">
        <v>105</v>
      </c>
      <c r="BZ122" t="s">
        <v>137</v>
      </c>
      <c r="CA122" t="s">
        <v>105</v>
      </c>
      <c r="CB122" t="s">
        <v>105</v>
      </c>
      <c r="CC122" t="s">
        <v>137</v>
      </c>
      <c r="CD122" t="s">
        <v>137</v>
      </c>
      <c r="CE122" t="s">
        <v>137</v>
      </c>
      <c r="CF122" t="s">
        <v>137</v>
      </c>
      <c r="CG122">
        <v>2</v>
      </c>
      <c r="CH122">
        <v>1</v>
      </c>
      <c r="CI122">
        <v>15</v>
      </c>
      <c r="CJ122">
        <v>7</v>
      </c>
      <c r="CK122" t="s">
        <v>105</v>
      </c>
      <c r="CL122">
        <v>30</v>
      </c>
      <c r="CM122">
        <v>7</v>
      </c>
      <c r="CN122" t="s">
        <v>105</v>
      </c>
      <c r="CO122">
        <v>20</v>
      </c>
      <c r="CP122" s="1">
        <v>2502</v>
      </c>
      <c r="CQ122">
        <v>8</v>
      </c>
      <c r="CR122">
        <v>30</v>
      </c>
      <c r="CS122" t="s">
        <v>117</v>
      </c>
      <c r="CT122" t="s">
        <v>138</v>
      </c>
      <c r="CU122" t="s">
        <v>138</v>
      </c>
      <c r="CV122" t="s">
        <v>117</v>
      </c>
      <c r="CW122" t="s">
        <v>117</v>
      </c>
      <c r="CX122" t="s">
        <v>117</v>
      </c>
      <c r="CY122" t="s">
        <v>117</v>
      </c>
    </row>
    <row r="123" spans="1:103" x14ac:dyDescent="0.2">
      <c r="A123">
        <v>122</v>
      </c>
      <c r="B123">
        <v>2020</v>
      </c>
      <c r="C123" t="s">
        <v>148</v>
      </c>
      <c r="D123" t="s">
        <v>105</v>
      </c>
      <c r="E123" t="s">
        <v>139</v>
      </c>
      <c r="F123">
        <v>8000</v>
      </c>
      <c r="G123">
        <v>6</v>
      </c>
      <c r="H123">
        <v>6</v>
      </c>
      <c r="I123">
        <v>6</v>
      </c>
      <c r="J123">
        <v>3</v>
      </c>
      <c r="K123">
        <v>2</v>
      </c>
      <c r="L123" t="s">
        <v>105</v>
      </c>
      <c r="M123">
        <v>1</v>
      </c>
      <c r="N123">
        <v>2</v>
      </c>
      <c r="O123" t="s">
        <v>105</v>
      </c>
      <c r="P123">
        <v>6</v>
      </c>
      <c r="Q123" t="s">
        <v>105</v>
      </c>
      <c r="R123" t="s">
        <v>105</v>
      </c>
      <c r="S123">
        <v>3360</v>
      </c>
      <c r="T123">
        <v>8</v>
      </c>
      <c r="U123" t="s">
        <v>105</v>
      </c>
      <c r="V123">
        <v>7</v>
      </c>
      <c r="W123">
        <v>5</v>
      </c>
      <c r="X123">
        <v>6</v>
      </c>
      <c r="Y123">
        <v>4</v>
      </c>
      <c r="Z123">
        <v>6</v>
      </c>
      <c r="AA123">
        <v>5</v>
      </c>
      <c r="AB123" t="s">
        <v>107</v>
      </c>
      <c r="AC123">
        <v>3364</v>
      </c>
      <c r="AD123">
        <v>3689</v>
      </c>
      <c r="AE123">
        <v>669</v>
      </c>
      <c r="AF123">
        <v>443</v>
      </c>
      <c r="AG123">
        <v>1939</v>
      </c>
      <c r="AH123">
        <v>4624</v>
      </c>
      <c r="AI123">
        <v>4461</v>
      </c>
      <c r="AJ123" t="s">
        <v>105</v>
      </c>
      <c r="AK123" t="s">
        <v>105</v>
      </c>
      <c r="AL123" t="s">
        <v>105</v>
      </c>
      <c r="AM123" t="s">
        <v>105</v>
      </c>
      <c r="AN123" t="s">
        <v>105</v>
      </c>
      <c r="AO123" t="s">
        <v>105</v>
      </c>
      <c r="AP123" t="s">
        <v>105</v>
      </c>
      <c r="AQ123">
        <v>2649</v>
      </c>
      <c r="AR123">
        <v>0</v>
      </c>
      <c r="AS123">
        <v>2</v>
      </c>
      <c r="AT123">
        <v>56</v>
      </c>
      <c r="AU123">
        <v>3412</v>
      </c>
      <c r="AV123">
        <v>1002</v>
      </c>
      <c r="AW123" t="s">
        <v>140</v>
      </c>
      <c r="AX123">
        <v>62</v>
      </c>
      <c r="AY123">
        <v>234</v>
      </c>
      <c r="AZ123">
        <v>0</v>
      </c>
      <c r="BA123" t="s">
        <v>176</v>
      </c>
      <c r="BB123">
        <v>0</v>
      </c>
      <c r="BC123">
        <v>187</v>
      </c>
      <c r="BD123">
        <v>0</v>
      </c>
      <c r="BE123" t="s">
        <v>176</v>
      </c>
      <c r="BF123">
        <v>0</v>
      </c>
      <c r="BG123">
        <v>1901</v>
      </c>
      <c r="BH123">
        <v>0</v>
      </c>
      <c r="BI123" t="s">
        <v>118</v>
      </c>
      <c r="BJ123">
        <v>48</v>
      </c>
      <c r="BK123">
        <v>3692</v>
      </c>
      <c r="BL123">
        <v>1048</v>
      </c>
      <c r="BM123" t="s">
        <v>145</v>
      </c>
      <c r="BN123">
        <v>71</v>
      </c>
      <c r="BO123">
        <v>4512</v>
      </c>
      <c r="BP123">
        <v>1163</v>
      </c>
      <c r="BQ123" t="s">
        <v>141</v>
      </c>
      <c r="BR123">
        <v>149</v>
      </c>
      <c r="BS123" t="s">
        <v>105</v>
      </c>
      <c r="BT123" t="s">
        <v>105</v>
      </c>
      <c r="BU123" t="s">
        <v>105</v>
      </c>
      <c r="BV123" t="s">
        <v>105</v>
      </c>
      <c r="BW123" t="s">
        <v>105</v>
      </c>
      <c r="BX123" t="s">
        <v>105</v>
      </c>
      <c r="BY123" t="s">
        <v>105</v>
      </c>
      <c r="BZ123" t="s">
        <v>116</v>
      </c>
      <c r="CA123" t="s">
        <v>116</v>
      </c>
      <c r="CB123" t="s">
        <v>116</v>
      </c>
      <c r="CC123" t="s">
        <v>116</v>
      </c>
      <c r="CD123" t="s">
        <v>116</v>
      </c>
      <c r="CE123" t="s">
        <v>116</v>
      </c>
      <c r="CF123" t="s">
        <v>116</v>
      </c>
      <c r="CG123">
        <v>3</v>
      </c>
      <c r="CH123">
        <v>2</v>
      </c>
      <c r="CI123" t="s">
        <v>105</v>
      </c>
      <c r="CJ123">
        <v>1</v>
      </c>
      <c r="CK123">
        <v>3</v>
      </c>
      <c r="CL123" t="s">
        <v>105</v>
      </c>
      <c r="CM123">
        <v>4</v>
      </c>
      <c r="CN123">
        <v>1</v>
      </c>
      <c r="CO123" t="s">
        <v>105</v>
      </c>
      <c r="CP123" s="1">
        <v>4392</v>
      </c>
      <c r="CQ123">
        <v>8</v>
      </c>
      <c r="CR123" t="s">
        <v>105</v>
      </c>
      <c r="CS123" t="s">
        <v>117</v>
      </c>
      <c r="CT123" t="s">
        <v>117</v>
      </c>
      <c r="CU123" t="s">
        <v>156</v>
      </c>
      <c r="CV123" t="s">
        <v>156</v>
      </c>
      <c r="CW123" t="s">
        <v>156</v>
      </c>
      <c r="CX123" t="s">
        <v>117</v>
      </c>
      <c r="CY123" t="s">
        <v>156</v>
      </c>
    </row>
    <row r="124" spans="1:103" x14ac:dyDescent="0.2">
      <c r="A124">
        <v>123</v>
      </c>
      <c r="B124">
        <v>2020</v>
      </c>
      <c r="C124" t="s">
        <v>148</v>
      </c>
      <c r="D124">
        <v>19.7</v>
      </c>
      <c r="E124" t="s">
        <v>104</v>
      </c>
      <c r="F124" t="s">
        <v>105</v>
      </c>
      <c r="G124">
        <v>2</v>
      </c>
      <c r="H124">
        <v>2</v>
      </c>
      <c r="I124">
        <v>2</v>
      </c>
      <c r="J124">
        <v>0</v>
      </c>
      <c r="K124" t="s">
        <v>105</v>
      </c>
      <c r="L124" t="s">
        <v>105</v>
      </c>
      <c r="M124">
        <v>4</v>
      </c>
      <c r="N124">
        <v>0</v>
      </c>
      <c r="O124">
        <v>15</v>
      </c>
      <c r="P124">
        <v>3</v>
      </c>
      <c r="Q124">
        <v>0</v>
      </c>
      <c r="R124">
        <v>30</v>
      </c>
      <c r="S124">
        <v>537</v>
      </c>
      <c r="T124">
        <v>6</v>
      </c>
      <c r="U124">
        <v>0</v>
      </c>
      <c r="V124">
        <v>7</v>
      </c>
      <c r="W124">
        <v>7</v>
      </c>
      <c r="X124">
        <v>7</v>
      </c>
      <c r="Y124">
        <v>5</v>
      </c>
      <c r="Z124">
        <v>5</v>
      </c>
      <c r="AA124">
        <v>5</v>
      </c>
      <c r="AB124" t="s">
        <v>107</v>
      </c>
      <c r="AC124">
        <v>1403</v>
      </c>
      <c r="AD124">
        <v>1130</v>
      </c>
      <c r="AE124">
        <v>2720</v>
      </c>
      <c r="AF124">
        <v>1261</v>
      </c>
      <c r="AG124">
        <v>1043</v>
      </c>
      <c r="AH124">
        <v>231</v>
      </c>
      <c r="AI124">
        <v>1535</v>
      </c>
      <c r="AJ124" t="s">
        <v>105</v>
      </c>
      <c r="AK124" t="s">
        <v>105</v>
      </c>
      <c r="AL124" t="s">
        <v>352</v>
      </c>
      <c r="AM124" t="s">
        <v>105</v>
      </c>
      <c r="AN124" t="s">
        <v>105</v>
      </c>
      <c r="AO124" t="s">
        <v>105</v>
      </c>
      <c r="AP124" t="s">
        <v>105</v>
      </c>
      <c r="AQ124">
        <v>1563</v>
      </c>
      <c r="AR124">
        <v>0</v>
      </c>
      <c r="AS124" t="s">
        <v>308</v>
      </c>
      <c r="AT124">
        <v>1000</v>
      </c>
      <c r="AU124">
        <v>1103</v>
      </c>
      <c r="AV124">
        <v>0</v>
      </c>
      <c r="AW124">
        <v>1</v>
      </c>
      <c r="AX124">
        <v>1000</v>
      </c>
      <c r="AY124">
        <v>1573</v>
      </c>
      <c r="AZ124">
        <v>0</v>
      </c>
      <c r="BA124" t="s">
        <v>312</v>
      </c>
      <c r="BB124">
        <v>2000</v>
      </c>
      <c r="BC124">
        <v>1292</v>
      </c>
      <c r="BD124">
        <v>0</v>
      </c>
      <c r="BE124" t="s">
        <v>276</v>
      </c>
      <c r="BF124">
        <v>1000</v>
      </c>
      <c r="BG124">
        <v>1051</v>
      </c>
      <c r="BH124">
        <v>0</v>
      </c>
      <c r="BI124" t="s">
        <v>143</v>
      </c>
      <c r="BJ124">
        <v>1000</v>
      </c>
      <c r="BK124">
        <v>243</v>
      </c>
      <c r="BL124">
        <v>0</v>
      </c>
      <c r="BM124" t="s">
        <v>209</v>
      </c>
      <c r="BN124">
        <v>0</v>
      </c>
      <c r="BO124">
        <v>1352</v>
      </c>
      <c r="BP124">
        <v>0</v>
      </c>
      <c r="BQ124" t="s">
        <v>276</v>
      </c>
      <c r="BR124">
        <v>3000</v>
      </c>
      <c r="BS124" t="s">
        <v>105</v>
      </c>
      <c r="BT124" t="s">
        <v>105</v>
      </c>
      <c r="BU124" t="s">
        <v>105</v>
      </c>
      <c r="BV124" t="s">
        <v>105</v>
      </c>
      <c r="BW124" t="s">
        <v>105</v>
      </c>
      <c r="BX124" t="s">
        <v>105</v>
      </c>
      <c r="BY124" t="s">
        <v>105</v>
      </c>
      <c r="BZ124" t="s">
        <v>137</v>
      </c>
      <c r="CA124" t="s">
        <v>137</v>
      </c>
      <c r="CB124" t="s">
        <v>137</v>
      </c>
      <c r="CC124" t="s">
        <v>137</v>
      </c>
      <c r="CD124" t="s">
        <v>137</v>
      </c>
      <c r="CE124" t="s">
        <v>137</v>
      </c>
      <c r="CF124" t="s">
        <v>137</v>
      </c>
      <c r="CG124">
        <v>0</v>
      </c>
      <c r="CH124" t="s">
        <v>105</v>
      </c>
      <c r="CI124" t="s">
        <v>105</v>
      </c>
      <c r="CJ124">
        <v>5</v>
      </c>
      <c r="CK124">
        <v>0</v>
      </c>
      <c r="CL124">
        <v>15</v>
      </c>
      <c r="CM124">
        <v>7</v>
      </c>
      <c r="CN124">
        <v>0</v>
      </c>
      <c r="CO124">
        <v>15</v>
      </c>
      <c r="CP124" s="1">
        <v>646.5</v>
      </c>
      <c r="CQ124">
        <v>9</v>
      </c>
      <c r="CR124">
        <v>0</v>
      </c>
      <c r="CS124" t="s">
        <v>117</v>
      </c>
      <c r="CT124" t="s">
        <v>117</v>
      </c>
      <c r="CU124" t="s">
        <v>117</v>
      </c>
      <c r="CV124" t="s">
        <v>117</v>
      </c>
      <c r="CW124" t="s">
        <v>117</v>
      </c>
      <c r="CX124" t="s">
        <v>117</v>
      </c>
      <c r="CY124" t="s">
        <v>117</v>
      </c>
    </row>
    <row r="125" spans="1:103" x14ac:dyDescent="0.2">
      <c r="A125">
        <v>124</v>
      </c>
      <c r="B125">
        <v>2020</v>
      </c>
      <c r="C125" t="s">
        <v>105</v>
      </c>
      <c r="D125">
        <v>23</v>
      </c>
      <c r="E125" t="s">
        <v>104</v>
      </c>
      <c r="F125">
        <v>2500</v>
      </c>
      <c r="G125">
        <v>0</v>
      </c>
      <c r="H125">
        <v>0</v>
      </c>
      <c r="I125">
        <v>0</v>
      </c>
      <c r="J125">
        <v>1</v>
      </c>
      <c r="K125">
        <v>0</v>
      </c>
      <c r="L125">
        <v>30</v>
      </c>
      <c r="M125">
        <v>1</v>
      </c>
      <c r="N125">
        <v>0</v>
      </c>
      <c r="O125">
        <v>20</v>
      </c>
      <c r="P125">
        <v>3</v>
      </c>
      <c r="Q125">
        <v>4</v>
      </c>
      <c r="R125">
        <v>30</v>
      </c>
      <c r="S125">
        <v>2993</v>
      </c>
      <c r="T125">
        <v>6</v>
      </c>
      <c r="U125">
        <v>0</v>
      </c>
      <c r="V125">
        <v>6</v>
      </c>
      <c r="W125">
        <v>6</v>
      </c>
      <c r="X125">
        <v>6</v>
      </c>
      <c r="Y125">
        <v>5</v>
      </c>
      <c r="Z125">
        <v>2</v>
      </c>
      <c r="AA125" t="s">
        <v>122</v>
      </c>
      <c r="AB125" t="s">
        <v>107</v>
      </c>
      <c r="AC125">
        <v>1810</v>
      </c>
      <c r="AD125">
        <v>228</v>
      </c>
      <c r="AE125">
        <v>2784</v>
      </c>
      <c r="AF125">
        <v>280</v>
      </c>
      <c r="AG125">
        <v>3785</v>
      </c>
      <c r="AH125">
        <v>1031</v>
      </c>
      <c r="AI125">
        <v>6416</v>
      </c>
      <c r="AJ125" t="s">
        <v>196</v>
      </c>
      <c r="AK125" t="s">
        <v>353</v>
      </c>
      <c r="AL125" t="s">
        <v>196</v>
      </c>
      <c r="AM125" t="s">
        <v>354</v>
      </c>
      <c r="AN125" t="s">
        <v>196</v>
      </c>
      <c r="AO125" t="s">
        <v>354</v>
      </c>
      <c r="AP125" t="s">
        <v>196</v>
      </c>
      <c r="AQ125">
        <v>1537</v>
      </c>
      <c r="AR125">
        <v>0</v>
      </c>
      <c r="AS125" t="s">
        <v>276</v>
      </c>
      <c r="AT125">
        <v>15</v>
      </c>
      <c r="AU125">
        <v>1800</v>
      </c>
      <c r="AV125">
        <v>0</v>
      </c>
      <c r="AW125" t="s">
        <v>165</v>
      </c>
      <c r="AX125">
        <v>20</v>
      </c>
      <c r="AY125">
        <v>2686</v>
      </c>
      <c r="AZ125">
        <v>0</v>
      </c>
      <c r="BA125" t="s">
        <v>174</v>
      </c>
      <c r="BB125">
        <v>62</v>
      </c>
      <c r="BC125">
        <v>818</v>
      </c>
      <c r="BD125">
        <v>0</v>
      </c>
      <c r="BE125" t="s">
        <v>184</v>
      </c>
      <c r="BF125">
        <v>1</v>
      </c>
      <c r="BG125">
        <v>3785</v>
      </c>
      <c r="BH125">
        <v>0</v>
      </c>
      <c r="BI125" t="s">
        <v>160</v>
      </c>
      <c r="BJ125">
        <v>87</v>
      </c>
      <c r="BK125">
        <v>1840</v>
      </c>
      <c r="BL125">
        <v>0</v>
      </c>
      <c r="BM125" t="s">
        <v>308</v>
      </c>
      <c r="BN125">
        <v>56</v>
      </c>
      <c r="BO125">
        <v>4989</v>
      </c>
      <c r="BP125">
        <v>1359</v>
      </c>
      <c r="BQ125" t="s">
        <v>122</v>
      </c>
      <c r="BR125">
        <v>95</v>
      </c>
      <c r="BS125" t="s">
        <v>105</v>
      </c>
      <c r="BT125" t="s">
        <v>105</v>
      </c>
      <c r="BU125" t="s">
        <v>105</v>
      </c>
      <c r="BV125" t="s">
        <v>105</v>
      </c>
      <c r="BW125" t="s">
        <v>355</v>
      </c>
      <c r="BX125" t="s">
        <v>105</v>
      </c>
      <c r="BY125" t="s">
        <v>105</v>
      </c>
      <c r="BZ125" t="s">
        <v>115</v>
      </c>
      <c r="CA125" t="s">
        <v>115</v>
      </c>
      <c r="CB125" t="s">
        <v>115</v>
      </c>
      <c r="CC125" t="s">
        <v>115</v>
      </c>
      <c r="CD125" t="s">
        <v>115</v>
      </c>
      <c r="CE125" t="s">
        <v>115</v>
      </c>
      <c r="CF125" t="s">
        <v>115</v>
      </c>
      <c r="CG125">
        <v>0</v>
      </c>
      <c r="CH125" t="s">
        <v>105</v>
      </c>
      <c r="CI125" t="s">
        <v>105</v>
      </c>
      <c r="CJ125">
        <v>1</v>
      </c>
      <c r="CK125">
        <v>0</v>
      </c>
      <c r="CL125">
        <v>30</v>
      </c>
      <c r="CM125">
        <v>1</v>
      </c>
      <c r="CN125">
        <v>0</v>
      </c>
      <c r="CO125">
        <v>30</v>
      </c>
      <c r="CP125" s="1">
        <v>219</v>
      </c>
      <c r="CQ125">
        <v>9</v>
      </c>
      <c r="CR125" t="s">
        <v>105</v>
      </c>
      <c r="CS125" t="s">
        <v>117</v>
      </c>
      <c r="CT125" t="s">
        <v>117</v>
      </c>
      <c r="CU125" t="s">
        <v>117</v>
      </c>
      <c r="CV125" t="s">
        <v>117</v>
      </c>
      <c r="CW125" t="s">
        <v>138</v>
      </c>
      <c r="CX125" t="s">
        <v>117</v>
      </c>
      <c r="CY125" t="s">
        <v>117</v>
      </c>
    </row>
    <row r="126" spans="1:103" x14ac:dyDescent="0.2">
      <c r="A126">
        <v>125</v>
      </c>
      <c r="B126">
        <v>2020</v>
      </c>
      <c r="C126" t="s">
        <v>105</v>
      </c>
      <c r="D126">
        <v>25</v>
      </c>
      <c r="E126" t="s">
        <v>139</v>
      </c>
      <c r="F126">
        <v>9000</v>
      </c>
      <c r="G126">
        <v>3</v>
      </c>
      <c r="H126">
        <v>3</v>
      </c>
      <c r="I126">
        <v>3</v>
      </c>
      <c r="J126">
        <v>2</v>
      </c>
      <c r="K126">
        <v>1</v>
      </c>
      <c r="L126" t="s">
        <v>105</v>
      </c>
      <c r="M126">
        <v>7</v>
      </c>
      <c r="N126">
        <v>2</v>
      </c>
      <c r="O126" t="s">
        <v>105</v>
      </c>
      <c r="P126">
        <v>4</v>
      </c>
      <c r="Q126">
        <v>1</v>
      </c>
      <c r="R126" t="s">
        <v>105</v>
      </c>
      <c r="S126">
        <v>5112</v>
      </c>
      <c r="T126">
        <v>3</v>
      </c>
      <c r="U126" t="s">
        <v>105</v>
      </c>
      <c r="V126">
        <v>5</v>
      </c>
      <c r="W126">
        <v>4</v>
      </c>
      <c r="X126" t="s">
        <v>120</v>
      </c>
      <c r="Y126">
        <v>5</v>
      </c>
      <c r="Z126">
        <v>5</v>
      </c>
      <c r="AA126">
        <v>5</v>
      </c>
      <c r="AB126" t="s">
        <v>157</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v>6036</v>
      </c>
      <c r="AR126">
        <v>0</v>
      </c>
      <c r="AS126" t="s">
        <v>170</v>
      </c>
      <c r="AT126">
        <v>2063</v>
      </c>
      <c r="AU126">
        <v>8976</v>
      </c>
      <c r="AV126">
        <v>1562</v>
      </c>
      <c r="AW126" t="s">
        <v>130</v>
      </c>
      <c r="AX126">
        <v>2438</v>
      </c>
      <c r="AY126">
        <v>11672</v>
      </c>
      <c r="AZ126">
        <v>3134</v>
      </c>
      <c r="BA126" t="s">
        <v>192</v>
      </c>
      <c r="BB126">
        <v>2986</v>
      </c>
      <c r="BC126">
        <v>7524</v>
      </c>
      <c r="BD126">
        <v>2176</v>
      </c>
      <c r="BE126" t="s">
        <v>188</v>
      </c>
      <c r="BF126">
        <v>2361</v>
      </c>
      <c r="BG126">
        <v>9373</v>
      </c>
      <c r="BH126">
        <v>1338</v>
      </c>
      <c r="BI126" t="s">
        <v>189</v>
      </c>
      <c r="BJ126">
        <v>2597</v>
      </c>
      <c r="BK126">
        <v>8237</v>
      </c>
      <c r="BL126">
        <v>873</v>
      </c>
      <c r="BM126" t="s">
        <v>332</v>
      </c>
      <c r="BN126">
        <v>2427</v>
      </c>
      <c r="BO126">
        <v>7626</v>
      </c>
      <c r="BP126">
        <v>0</v>
      </c>
      <c r="BQ126" t="s">
        <v>175</v>
      </c>
      <c r="BR126">
        <v>2379</v>
      </c>
      <c r="BS126" t="s">
        <v>105</v>
      </c>
      <c r="BT126" t="s">
        <v>105</v>
      </c>
      <c r="BU126" t="s">
        <v>105</v>
      </c>
      <c r="BV126" t="s">
        <v>105</v>
      </c>
      <c r="BW126" t="s">
        <v>105</v>
      </c>
      <c r="BX126" t="s">
        <v>105</v>
      </c>
      <c r="BY126" t="s">
        <v>105</v>
      </c>
      <c r="BZ126" t="s">
        <v>105</v>
      </c>
      <c r="CA126" t="s">
        <v>105</v>
      </c>
      <c r="CB126" t="s">
        <v>105</v>
      </c>
      <c r="CC126" t="s">
        <v>105</v>
      </c>
      <c r="CD126" t="s">
        <v>105</v>
      </c>
      <c r="CE126" t="s">
        <v>105</v>
      </c>
      <c r="CF126" t="s">
        <v>105</v>
      </c>
      <c r="CG126">
        <v>2</v>
      </c>
      <c r="CH126" t="s">
        <v>105</v>
      </c>
      <c r="CI126">
        <v>20</v>
      </c>
      <c r="CJ126">
        <v>6</v>
      </c>
      <c r="CK126">
        <v>1</v>
      </c>
      <c r="CL126" t="s">
        <v>105</v>
      </c>
      <c r="CM126">
        <v>6</v>
      </c>
      <c r="CN126" t="s">
        <v>105</v>
      </c>
      <c r="CO126">
        <v>30</v>
      </c>
      <c r="CP126" s="1">
        <v>2354</v>
      </c>
      <c r="CQ126">
        <v>5</v>
      </c>
      <c r="CR126" t="s">
        <v>105</v>
      </c>
      <c r="CS126" t="s">
        <v>117</v>
      </c>
      <c r="CT126" t="s">
        <v>156</v>
      </c>
      <c r="CU126" t="s">
        <v>156</v>
      </c>
      <c r="CV126" t="s">
        <v>117</v>
      </c>
      <c r="CW126" t="s">
        <v>117</v>
      </c>
      <c r="CX126" t="s">
        <v>156</v>
      </c>
      <c r="CY126" t="s">
        <v>117</v>
      </c>
    </row>
    <row r="127" spans="1:103" x14ac:dyDescent="0.2">
      <c r="A127">
        <v>126</v>
      </c>
      <c r="B127">
        <v>2020</v>
      </c>
      <c r="C127" t="s">
        <v>148</v>
      </c>
      <c r="D127">
        <v>20</v>
      </c>
      <c r="E127" t="s">
        <v>104</v>
      </c>
      <c r="F127">
        <v>8000</v>
      </c>
      <c r="G127">
        <v>3</v>
      </c>
      <c r="H127">
        <v>4</v>
      </c>
      <c r="I127" t="s">
        <v>122</v>
      </c>
      <c r="J127">
        <v>3</v>
      </c>
      <c r="K127">
        <v>1</v>
      </c>
      <c r="L127">
        <v>0</v>
      </c>
      <c r="M127">
        <v>7</v>
      </c>
      <c r="N127">
        <v>0</v>
      </c>
      <c r="O127">
        <v>30</v>
      </c>
      <c r="P127">
        <v>5</v>
      </c>
      <c r="Q127">
        <v>0</v>
      </c>
      <c r="R127">
        <v>30</v>
      </c>
      <c r="S127">
        <v>2775</v>
      </c>
      <c r="T127">
        <v>8</v>
      </c>
      <c r="U127">
        <v>0</v>
      </c>
      <c r="V127">
        <v>7</v>
      </c>
      <c r="W127">
        <v>7</v>
      </c>
      <c r="X127">
        <v>7</v>
      </c>
      <c r="Y127">
        <v>3</v>
      </c>
      <c r="Z127">
        <v>5</v>
      </c>
      <c r="AA127">
        <v>4</v>
      </c>
      <c r="AB127" t="s">
        <v>107</v>
      </c>
      <c r="AC127">
        <v>6723</v>
      </c>
      <c r="AD127">
        <v>5795</v>
      </c>
      <c r="AE127">
        <v>5647</v>
      </c>
      <c r="AF127">
        <v>4343</v>
      </c>
      <c r="AG127">
        <v>3842</v>
      </c>
      <c r="AH127">
        <v>7334</v>
      </c>
      <c r="AI127">
        <v>6340</v>
      </c>
      <c r="AJ127" t="s">
        <v>105</v>
      </c>
      <c r="AK127" t="s">
        <v>105</v>
      </c>
      <c r="AL127" t="s">
        <v>105</v>
      </c>
      <c r="AM127" t="s">
        <v>105</v>
      </c>
      <c r="AN127" t="s">
        <v>105</v>
      </c>
      <c r="AO127" t="s">
        <v>105</v>
      </c>
      <c r="AP127" t="s">
        <v>105</v>
      </c>
      <c r="AQ127">
        <v>5099</v>
      </c>
      <c r="AR127">
        <v>0</v>
      </c>
      <c r="AS127" t="s">
        <v>202</v>
      </c>
      <c r="AT127">
        <v>133</v>
      </c>
      <c r="AU127">
        <v>5219</v>
      </c>
      <c r="AV127">
        <v>1864</v>
      </c>
      <c r="AW127" t="s">
        <v>257</v>
      </c>
      <c r="AX127">
        <v>147</v>
      </c>
      <c r="AY127">
        <v>4126</v>
      </c>
      <c r="AZ127">
        <v>0</v>
      </c>
      <c r="BA127" t="s">
        <v>152</v>
      </c>
      <c r="BB127">
        <v>119</v>
      </c>
      <c r="BC127">
        <v>3744</v>
      </c>
      <c r="BD127">
        <v>2354</v>
      </c>
      <c r="BE127" t="s">
        <v>166</v>
      </c>
      <c r="BF127">
        <v>121</v>
      </c>
      <c r="BG127">
        <v>2411</v>
      </c>
      <c r="BH127">
        <v>0</v>
      </c>
      <c r="BI127">
        <v>2</v>
      </c>
      <c r="BJ127">
        <v>55</v>
      </c>
      <c r="BK127">
        <v>4214</v>
      </c>
      <c r="BL127">
        <v>0</v>
      </c>
      <c r="BM127" t="s">
        <v>122</v>
      </c>
      <c r="BN127">
        <v>93</v>
      </c>
      <c r="BO127">
        <v>5468</v>
      </c>
      <c r="BP127">
        <v>1149</v>
      </c>
      <c r="BQ127" t="s">
        <v>120</v>
      </c>
      <c r="BR127">
        <v>167</v>
      </c>
      <c r="BS127" t="s">
        <v>105</v>
      </c>
      <c r="BT127" t="s">
        <v>105</v>
      </c>
      <c r="BU127" t="s">
        <v>105</v>
      </c>
      <c r="BV127" t="s">
        <v>105</v>
      </c>
      <c r="BW127" t="s">
        <v>105</v>
      </c>
      <c r="BX127" t="s">
        <v>105</v>
      </c>
      <c r="BY127" t="s">
        <v>105</v>
      </c>
      <c r="BZ127" t="s">
        <v>187</v>
      </c>
      <c r="CA127" t="s">
        <v>187</v>
      </c>
      <c r="CB127" t="s">
        <v>187</v>
      </c>
      <c r="CC127" t="s">
        <v>187</v>
      </c>
      <c r="CD127" t="s">
        <v>187</v>
      </c>
      <c r="CE127" t="s">
        <v>187</v>
      </c>
      <c r="CF127" t="s">
        <v>187</v>
      </c>
      <c r="CG127">
        <v>2</v>
      </c>
      <c r="CH127">
        <v>1</v>
      </c>
      <c r="CI127" t="s">
        <v>105</v>
      </c>
      <c r="CJ127">
        <v>6</v>
      </c>
      <c r="CK127">
        <v>0</v>
      </c>
      <c r="CL127">
        <v>30</v>
      </c>
      <c r="CM127">
        <v>4</v>
      </c>
      <c r="CN127">
        <v>0</v>
      </c>
      <c r="CO127">
        <v>20</v>
      </c>
      <c r="CP127" s="1">
        <v>1944</v>
      </c>
      <c r="CQ127">
        <v>12</v>
      </c>
      <c r="CR127" t="s">
        <v>105</v>
      </c>
      <c r="CS127" t="s">
        <v>117</v>
      </c>
      <c r="CT127" t="s">
        <v>117</v>
      </c>
      <c r="CU127" t="s">
        <v>117</v>
      </c>
      <c r="CV127" t="s">
        <v>117</v>
      </c>
      <c r="CW127" t="s">
        <v>117</v>
      </c>
      <c r="CX127" t="s">
        <v>117</v>
      </c>
      <c r="CY127" t="s">
        <v>117</v>
      </c>
    </row>
    <row r="128" spans="1:103" x14ac:dyDescent="0.2">
      <c r="A128">
        <v>127</v>
      </c>
      <c r="B128">
        <v>2020</v>
      </c>
      <c r="C128" t="s">
        <v>103</v>
      </c>
      <c r="D128">
        <v>23</v>
      </c>
      <c r="E128" t="s">
        <v>104</v>
      </c>
      <c r="F128">
        <v>6000</v>
      </c>
      <c r="G128">
        <v>3</v>
      </c>
      <c r="H128">
        <v>1</v>
      </c>
      <c r="I128">
        <v>2</v>
      </c>
      <c r="J128">
        <v>2</v>
      </c>
      <c r="K128">
        <v>2</v>
      </c>
      <c r="L128">
        <v>30</v>
      </c>
      <c r="M128">
        <v>5</v>
      </c>
      <c r="N128">
        <v>3</v>
      </c>
      <c r="O128">
        <v>30</v>
      </c>
      <c r="P128">
        <v>7</v>
      </c>
      <c r="Q128">
        <v>2</v>
      </c>
      <c r="R128" t="s">
        <v>105</v>
      </c>
      <c r="S128">
        <v>9372</v>
      </c>
      <c r="T128">
        <v>30</v>
      </c>
      <c r="U128" t="s">
        <v>105</v>
      </c>
      <c r="V128">
        <v>6</v>
      </c>
      <c r="W128">
        <v>6</v>
      </c>
      <c r="X128">
        <v>6</v>
      </c>
      <c r="Y128">
        <v>3</v>
      </c>
      <c r="Z128">
        <v>6</v>
      </c>
      <c r="AA128" t="s">
        <v>120</v>
      </c>
      <c r="AB128" t="s">
        <v>157</v>
      </c>
      <c r="AC128" t="s">
        <v>105</v>
      </c>
      <c r="AD128" t="s">
        <v>105</v>
      </c>
      <c r="AE128" t="s">
        <v>105</v>
      </c>
      <c r="AF128" t="s">
        <v>105</v>
      </c>
      <c r="AG128" t="s">
        <v>105</v>
      </c>
      <c r="AH128" t="s">
        <v>105</v>
      </c>
      <c r="AI128" t="s">
        <v>105</v>
      </c>
      <c r="AJ128" t="s">
        <v>105</v>
      </c>
      <c r="AK128" t="s">
        <v>105</v>
      </c>
      <c r="AL128" t="s">
        <v>105</v>
      </c>
      <c r="AM128" t="s">
        <v>105</v>
      </c>
      <c r="AN128" t="s">
        <v>105</v>
      </c>
      <c r="AO128" t="s">
        <v>105</v>
      </c>
      <c r="AP128" t="s">
        <v>105</v>
      </c>
      <c r="AQ128">
        <v>9034</v>
      </c>
      <c r="AR128">
        <v>0</v>
      </c>
      <c r="AS128" t="s">
        <v>189</v>
      </c>
      <c r="AT128">
        <v>160</v>
      </c>
      <c r="AU128">
        <v>7843</v>
      </c>
      <c r="AV128">
        <v>0</v>
      </c>
      <c r="AW128" t="s">
        <v>220</v>
      </c>
      <c r="AX128">
        <v>149</v>
      </c>
      <c r="AY128">
        <v>0</v>
      </c>
      <c r="AZ128">
        <v>0</v>
      </c>
      <c r="BA128">
        <v>0</v>
      </c>
      <c r="BB128">
        <v>0</v>
      </c>
      <c r="BC128">
        <v>0</v>
      </c>
      <c r="BD128">
        <v>0</v>
      </c>
      <c r="BE128">
        <v>0</v>
      </c>
      <c r="BF128">
        <v>0</v>
      </c>
      <c r="BG128">
        <v>8585</v>
      </c>
      <c r="BH128">
        <v>0</v>
      </c>
      <c r="BI128" t="s">
        <v>149</v>
      </c>
      <c r="BJ128">
        <v>173</v>
      </c>
      <c r="BK128">
        <v>1952</v>
      </c>
      <c r="BL128">
        <v>0</v>
      </c>
      <c r="BM128" t="s">
        <v>312</v>
      </c>
      <c r="BN128">
        <v>35</v>
      </c>
      <c r="BO128">
        <v>4380</v>
      </c>
      <c r="BP128">
        <v>0</v>
      </c>
      <c r="BQ128" t="s">
        <v>180</v>
      </c>
      <c r="BR128">
        <v>62</v>
      </c>
      <c r="BS128" t="s">
        <v>105</v>
      </c>
      <c r="BT128" t="s">
        <v>105</v>
      </c>
      <c r="BU128" t="s">
        <v>356</v>
      </c>
      <c r="BV128" t="s">
        <v>356</v>
      </c>
      <c r="BW128" t="s">
        <v>105</v>
      </c>
      <c r="BX128" t="s">
        <v>105</v>
      </c>
      <c r="BY128" t="s">
        <v>105</v>
      </c>
      <c r="BZ128" t="s">
        <v>137</v>
      </c>
      <c r="CA128" t="s">
        <v>137</v>
      </c>
      <c r="CB128" t="s">
        <v>196</v>
      </c>
      <c r="CC128" t="s">
        <v>196</v>
      </c>
      <c r="CD128" t="s">
        <v>168</v>
      </c>
      <c r="CE128" t="s">
        <v>168</v>
      </c>
      <c r="CF128" t="s">
        <v>168</v>
      </c>
      <c r="CG128">
        <v>2</v>
      </c>
      <c r="CH128" t="s">
        <v>105</v>
      </c>
      <c r="CI128">
        <v>30</v>
      </c>
      <c r="CJ128">
        <v>4</v>
      </c>
      <c r="CK128">
        <v>1</v>
      </c>
      <c r="CL128">
        <v>30</v>
      </c>
      <c r="CM128">
        <v>4</v>
      </c>
      <c r="CN128">
        <v>1</v>
      </c>
      <c r="CO128" t="s">
        <v>105</v>
      </c>
      <c r="CP128" s="1">
        <v>2712</v>
      </c>
      <c r="CQ128">
        <v>8</v>
      </c>
      <c r="CR128" t="s">
        <v>105</v>
      </c>
      <c r="CS128" t="s">
        <v>117</v>
      </c>
      <c r="CT128" t="s">
        <v>117</v>
      </c>
      <c r="CU128" t="s">
        <v>138</v>
      </c>
      <c r="CV128" t="s">
        <v>138</v>
      </c>
      <c r="CW128" t="s">
        <v>117</v>
      </c>
      <c r="CX128" t="s">
        <v>117</v>
      </c>
      <c r="CY128" t="s">
        <v>117</v>
      </c>
    </row>
    <row r="129" spans="1:103" x14ac:dyDescent="0.2">
      <c r="A129">
        <v>128</v>
      </c>
      <c r="B129">
        <v>2020</v>
      </c>
      <c r="C129" t="s">
        <v>148</v>
      </c>
      <c r="D129">
        <v>21</v>
      </c>
      <c r="E129" t="s">
        <v>139</v>
      </c>
      <c r="F129">
        <v>5000</v>
      </c>
      <c r="G129">
        <v>3</v>
      </c>
      <c r="H129">
        <v>3</v>
      </c>
      <c r="I129">
        <v>3</v>
      </c>
      <c r="J129">
        <v>1</v>
      </c>
      <c r="K129">
        <v>3</v>
      </c>
      <c r="L129">
        <v>0</v>
      </c>
      <c r="M129">
        <v>1</v>
      </c>
      <c r="N129">
        <v>0</v>
      </c>
      <c r="O129">
        <v>10</v>
      </c>
      <c r="P129">
        <v>5</v>
      </c>
      <c r="Q129">
        <v>0</v>
      </c>
      <c r="R129">
        <v>30</v>
      </c>
      <c r="S129">
        <v>1975</v>
      </c>
      <c r="T129">
        <v>10</v>
      </c>
      <c r="U129">
        <v>0</v>
      </c>
      <c r="V129">
        <v>5</v>
      </c>
      <c r="W129">
        <v>5</v>
      </c>
      <c r="X129">
        <v>5</v>
      </c>
      <c r="Y129">
        <v>3</v>
      </c>
      <c r="Z129">
        <v>4</v>
      </c>
      <c r="AA129" t="s">
        <v>122</v>
      </c>
      <c r="AB129" t="s">
        <v>107</v>
      </c>
      <c r="AC129">
        <v>4225</v>
      </c>
      <c r="AD129">
        <v>2752</v>
      </c>
      <c r="AE129">
        <v>1588</v>
      </c>
      <c r="AF129">
        <v>4640</v>
      </c>
      <c r="AG129">
        <v>3608</v>
      </c>
      <c r="AH129">
        <v>2706</v>
      </c>
      <c r="AI129">
        <v>4893</v>
      </c>
      <c r="AJ129" t="s">
        <v>105</v>
      </c>
      <c r="AK129" t="s">
        <v>105</v>
      </c>
      <c r="AL129" t="s">
        <v>105</v>
      </c>
      <c r="AM129" t="s">
        <v>105</v>
      </c>
      <c r="AN129" t="s">
        <v>105</v>
      </c>
      <c r="AO129" t="s">
        <v>105</v>
      </c>
      <c r="AP129" t="s">
        <v>105</v>
      </c>
      <c r="AQ129">
        <v>3983</v>
      </c>
      <c r="AR129">
        <v>0</v>
      </c>
      <c r="AS129" t="s">
        <v>205</v>
      </c>
      <c r="AT129">
        <v>101</v>
      </c>
      <c r="AU129">
        <v>4243</v>
      </c>
      <c r="AV129">
        <v>0</v>
      </c>
      <c r="AW129">
        <v>3</v>
      </c>
      <c r="AX129">
        <v>80</v>
      </c>
      <c r="AY129">
        <v>1010</v>
      </c>
      <c r="AZ129">
        <v>0</v>
      </c>
      <c r="BA129" t="s">
        <v>236</v>
      </c>
      <c r="BB129">
        <v>20</v>
      </c>
      <c r="BC129">
        <v>3279</v>
      </c>
      <c r="BD129">
        <v>0</v>
      </c>
      <c r="BE129" t="s">
        <v>159</v>
      </c>
      <c r="BF129">
        <v>43</v>
      </c>
      <c r="BG129">
        <v>3354</v>
      </c>
      <c r="BH129">
        <v>0</v>
      </c>
      <c r="BI129" t="s">
        <v>179</v>
      </c>
      <c r="BJ129">
        <v>80</v>
      </c>
      <c r="BK129">
        <v>1804</v>
      </c>
      <c r="BL129">
        <v>0</v>
      </c>
      <c r="BM129" t="s">
        <v>165</v>
      </c>
      <c r="BN129">
        <v>16</v>
      </c>
      <c r="BO129">
        <v>4634</v>
      </c>
      <c r="BP129">
        <v>0</v>
      </c>
      <c r="BQ129" t="s">
        <v>180</v>
      </c>
      <c r="BR129">
        <v>133</v>
      </c>
      <c r="BS129" t="s">
        <v>105</v>
      </c>
      <c r="BT129" t="s">
        <v>105</v>
      </c>
      <c r="BU129" t="s">
        <v>105</v>
      </c>
      <c r="BV129" t="s">
        <v>105</v>
      </c>
      <c r="BW129" t="s">
        <v>105</v>
      </c>
      <c r="BX129" t="s">
        <v>105</v>
      </c>
      <c r="BY129" t="s">
        <v>105</v>
      </c>
      <c r="BZ129" t="s">
        <v>187</v>
      </c>
      <c r="CA129" t="s">
        <v>187</v>
      </c>
      <c r="CB129" t="s">
        <v>187</v>
      </c>
      <c r="CC129" t="s">
        <v>187</v>
      </c>
      <c r="CD129" t="s">
        <v>187</v>
      </c>
      <c r="CE129" t="s">
        <v>187</v>
      </c>
      <c r="CF129" t="s">
        <v>187</v>
      </c>
      <c r="CG129">
        <v>1</v>
      </c>
      <c r="CH129">
        <v>2</v>
      </c>
      <c r="CI129">
        <v>0</v>
      </c>
      <c r="CJ129">
        <v>2</v>
      </c>
      <c r="CK129">
        <v>0</v>
      </c>
      <c r="CL129">
        <v>20</v>
      </c>
      <c r="CM129">
        <v>1</v>
      </c>
      <c r="CN129">
        <v>3</v>
      </c>
      <c r="CO129">
        <v>0</v>
      </c>
      <c r="CP129" s="1">
        <v>1714</v>
      </c>
      <c r="CQ129">
        <v>12</v>
      </c>
      <c r="CR129">
        <v>0</v>
      </c>
      <c r="CS129" t="s">
        <v>117</v>
      </c>
      <c r="CT129" t="s">
        <v>117</v>
      </c>
      <c r="CU129" t="s">
        <v>117</v>
      </c>
      <c r="CV129" t="s">
        <v>117</v>
      </c>
      <c r="CW129" t="s">
        <v>117</v>
      </c>
      <c r="CX129" t="s">
        <v>117</v>
      </c>
      <c r="CY129" t="s">
        <v>117</v>
      </c>
    </row>
    <row r="130" spans="1:103" x14ac:dyDescent="0.2">
      <c r="A130">
        <v>129</v>
      </c>
      <c r="B130">
        <v>2020</v>
      </c>
      <c r="C130" t="s">
        <v>103</v>
      </c>
      <c r="D130">
        <v>16.899999999999999</v>
      </c>
      <c r="E130" t="s">
        <v>139</v>
      </c>
      <c r="F130">
        <v>5000</v>
      </c>
      <c r="G130">
        <v>5</v>
      </c>
      <c r="H130">
        <v>5</v>
      </c>
      <c r="I130">
        <v>5</v>
      </c>
      <c r="J130">
        <v>1</v>
      </c>
      <c r="K130">
        <v>1</v>
      </c>
      <c r="L130">
        <v>0</v>
      </c>
      <c r="M130">
        <v>5</v>
      </c>
      <c r="N130">
        <v>1</v>
      </c>
      <c r="O130">
        <v>0</v>
      </c>
      <c r="P130">
        <v>3</v>
      </c>
      <c r="Q130">
        <v>0</v>
      </c>
      <c r="R130">
        <v>20</v>
      </c>
      <c r="S130">
        <v>1878</v>
      </c>
      <c r="T130">
        <v>12</v>
      </c>
      <c r="U130">
        <v>0</v>
      </c>
      <c r="V130">
        <v>5</v>
      </c>
      <c r="W130">
        <v>6</v>
      </c>
      <c r="X130" t="s">
        <v>119</v>
      </c>
      <c r="Y130">
        <v>4</v>
      </c>
      <c r="Z130">
        <v>4</v>
      </c>
      <c r="AA130">
        <v>4</v>
      </c>
      <c r="AB130" t="s">
        <v>107</v>
      </c>
      <c r="AC130">
        <v>2740</v>
      </c>
      <c r="AD130">
        <v>1630</v>
      </c>
      <c r="AE130">
        <v>2522</v>
      </c>
      <c r="AF130">
        <v>3964</v>
      </c>
      <c r="AG130">
        <v>2170</v>
      </c>
      <c r="AH130">
        <v>3230</v>
      </c>
      <c r="AI130">
        <v>3953</v>
      </c>
      <c r="AJ130" t="s">
        <v>357</v>
      </c>
      <c r="AK130" t="s">
        <v>358</v>
      </c>
      <c r="AL130" t="s">
        <v>357</v>
      </c>
      <c r="AM130" t="s">
        <v>359</v>
      </c>
      <c r="AN130" t="s">
        <v>357</v>
      </c>
      <c r="AO130" t="s">
        <v>359</v>
      </c>
      <c r="AP130" t="s">
        <v>360</v>
      </c>
      <c r="AQ130">
        <v>11631</v>
      </c>
      <c r="AR130">
        <v>7934</v>
      </c>
      <c r="AS130" t="s">
        <v>199</v>
      </c>
      <c r="AT130">
        <v>359</v>
      </c>
      <c r="AU130">
        <v>2414</v>
      </c>
      <c r="AV130">
        <v>0</v>
      </c>
      <c r="AW130" t="s">
        <v>174</v>
      </c>
      <c r="AX130">
        <v>6</v>
      </c>
      <c r="AY130">
        <v>4204</v>
      </c>
      <c r="AZ130">
        <v>0</v>
      </c>
      <c r="BA130" t="s">
        <v>152</v>
      </c>
      <c r="BB130">
        <v>38</v>
      </c>
      <c r="BC130">
        <v>4636</v>
      </c>
      <c r="BD130">
        <v>0</v>
      </c>
      <c r="BE130" t="s">
        <v>164</v>
      </c>
      <c r="BF130">
        <v>60</v>
      </c>
      <c r="BG130">
        <v>3574</v>
      </c>
      <c r="BH130">
        <v>0</v>
      </c>
      <c r="BI130" t="s">
        <v>205</v>
      </c>
      <c r="BJ130">
        <v>34</v>
      </c>
      <c r="BK130">
        <v>3356</v>
      </c>
      <c r="BL130">
        <v>2078</v>
      </c>
      <c r="BM130" t="s">
        <v>160</v>
      </c>
      <c r="BN130">
        <v>74</v>
      </c>
      <c r="BO130">
        <v>6271</v>
      </c>
      <c r="BP130">
        <v>0</v>
      </c>
      <c r="BQ130">
        <v>5</v>
      </c>
      <c r="BR130">
        <v>76</v>
      </c>
      <c r="BS130" t="s">
        <v>105</v>
      </c>
      <c r="BT130" t="s">
        <v>105</v>
      </c>
      <c r="BU130" t="s">
        <v>105</v>
      </c>
      <c r="BV130" t="s">
        <v>105</v>
      </c>
      <c r="BW130" t="s">
        <v>105</v>
      </c>
      <c r="BX130" t="s">
        <v>105</v>
      </c>
      <c r="BY130" t="s">
        <v>105</v>
      </c>
      <c r="BZ130" t="s">
        <v>125</v>
      </c>
      <c r="CA130" t="s">
        <v>125</v>
      </c>
      <c r="CB130" t="s">
        <v>125</v>
      </c>
      <c r="CC130" t="s">
        <v>125</v>
      </c>
      <c r="CD130" t="s">
        <v>125</v>
      </c>
      <c r="CE130" t="s">
        <v>125</v>
      </c>
      <c r="CF130" t="s">
        <v>125</v>
      </c>
      <c r="CG130">
        <v>1</v>
      </c>
      <c r="CH130">
        <v>1</v>
      </c>
      <c r="CI130">
        <v>0</v>
      </c>
      <c r="CJ130">
        <v>6</v>
      </c>
      <c r="CK130">
        <v>1</v>
      </c>
      <c r="CL130">
        <v>0</v>
      </c>
      <c r="CM130">
        <v>1</v>
      </c>
      <c r="CN130">
        <v>0</v>
      </c>
      <c r="CO130">
        <v>20</v>
      </c>
      <c r="CP130" s="1">
        <v>1986</v>
      </c>
      <c r="CQ130">
        <v>11</v>
      </c>
      <c r="CR130">
        <v>0</v>
      </c>
      <c r="CS130" t="s">
        <v>117</v>
      </c>
      <c r="CT130" t="s">
        <v>117</v>
      </c>
      <c r="CU130" t="s">
        <v>117</v>
      </c>
      <c r="CV130" t="s">
        <v>117</v>
      </c>
      <c r="CW130" t="s">
        <v>117</v>
      </c>
      <c r="CX130" t="s">
        <v>117</v>
      </c>
      <c r="CY130" t="s">
        <v>117</v>
      </c>
    </row>
    <row r="131" spans="1:103" x14ac:dyDescent="0.2">
      <c r="A131">
        <v>130</v>
      </c>
      <c r="B131">
        <v>2020</v>
      </c>
      <c r="C131" t="s">
        <v>103</v>
      </c>
      <c r="D131">
        <v>20.399999999999999</v>
      </c>
      <c r="E131" t="s">
        <v>139</v>
      </c>
      <c r="F131">
        <v>3500</v>
      </c>
      <c r="G131">
        <v>4</v>
      </c>
      <c r="H131">
        <v>4</v>
      </c>
      <c r="I131">
        <v>4</v>
      </c>
      <c r="J131">
        <v>2</v>
      </c>
      <c r="K131">
        <v>1</v>
      </c>
      <c r="L131">
        <v>30</v>
      </c>
      <c r="M131">
        <v>5</v>
      </c>
      <c r="N131">
        <v>0</v>
      </c>
      <c r="O131">
        <v>20</v>
      </c>
      <c r="P131">
        <v>5</v>
      </c>
      <c r="Q131">
        <v>0</v>
      </c>
      <c r="R131">
        <v>30</v>
      </c>
      <c r="S131">
        <v>2335</v>
      </c>
      <c r="T131">
        <v>7</v>
      </c>
      <c r="U131">
        <v>0</v>
      </c>
      <c r="V131">
        <v>7</v>
      </c>
      <c r="W131">
        <v>7</v>
      </c>
      <c r="X131">
        <v>7</v>
      </c>
      <c r="Y131">
        <v>3</v>
      </c>
      <c r="Z131">
        <v>5</v>
      </c>
      <c r="AA131">
        <v>4</v>
      </c>
      <c r="AB131" t="s">
        <v>107</v>
      </c>
      <c r="AC131">
        <v>65</v>
      </c>
      <c r="AD131">
        <v>265</v>
      </c>
      <c r="AE131">
        <v>3746</v>
      </c>
      <c r="AF131">
        <v>3311</v>
      </c>
      <c r="AG131">
        <v>3905</v>
      </c>
      <c r="AH131">
        <v>5177</v>
      </c>
      <c r="AI131">
        <v>4574</v>
      </c>
      <c r="AJ131" t="s">
        <v>105</v>
      </c>
      <c r="AK131" t="s">
        <v>105</v>
      </c>
      <c r="AL131" t="s">
        <v>105</v>
      </c>
      <c r="AM131" t="s">
        <v>105</v>
      </c>
      <c r="AN131" t="s">
        <v>105</v>
      </c>
      <c r="AO131" t="s">
        <v>105</v>
      </c>
      <c r="AP131" t="s">
        <v>105</v>
      </c>
      <c r="AQ131">
        <v>1394</v>
      </c>
      <c r="AR131">
        <v>0</v>
      </c>
      <c r="AS131" t="s">
        <v>143</v>
      </c>
      <c r="AT131">
        <v>15</v>
      </c>
      <c r="AU131">
        <v>124</v>
      </c>
      <c r="AV131">
        <v>0</v>
      </c>
      <c r="AW131">
        <v>0</v>
      </c>
      <c r="AX131">
        <v>0</v>
      </c>
      <c r="AY131">
        <v>2374</v>
      </c>
      <c r="AZ131">
        <v>0</v>
      </c>
      <c r="BA131" t="s">
        <v>123</v>
      </c>
      <c r="BB131">
        <v>17</v>
      </c>
      <c r="BC131">
        <v>1598</v>
      </c>
      <c r="BD131">
        <v>0</v>
      </c>
      <c r="BE131" t="s">
        <v>276</v>
      </c>
      <c r="BF131">
        <v>29</v>
      </c>
      <c r="BG131">
        <v>2581</v>
      </c>
      <c r="BH131">
        <v>0</v>
      </c>
      <c r="BI131" t="s">
        <v>113</v>
      </c>
      <c r="BJ131">
        <v>38</v>
      </c>
      <c r="BK131">
        <v>5408</v>
      </c>
      <c r="BL131">
        <v>0</v>
      </c>
      <c r="BM131" t="s">
        <v>110</v>
      </c>
      <c r="BN131">
        <v>64</v>
      </c>
      <c r="BO131">
        <v>4814</v>
      </c>
      <c r="BP131">
        <v>1913</v>
      </c>
      <c r="BQ131" t="s">
        <v>152</v>
      </c>
      <c r="BR131">
        <v>112</v>
      </c>
      <c r="BS131" t="s">
        <v>105</v>
      </c>
      <c r="BT131" t="s">
        <v>361</v>
      </c>
      <c r="BU131" t="s">
        <v>105</v>
      </c>
      <c r="BV131" t="s">
        <v>362</v>
      </c>
      <c r="BW131" t="s">
        <v>105</v>
      </c>
      <c r="BX131" t="s">
        <v>105</v>
      </c>
      <c r="BY131" t="s">
        <v>105</v>
      </c>
      <c r="BZ131" t="s">
        <v>115</v>
      </c>
      <c r="CA131" t="s">
        <v>115</v>
      </c>
      <c r="CB131" t="s">
        <v>116</v>
      </c>
      <c r="CC131" t="s">
        <v>116</v>
      </c>
      <c r="CD131" t="s">
        <v>116</v>
      </c>
      <c r="CE131" t="s">
        <v>363</v>
      </c>
      <c r="CF131" t="s">
        <v>116</v>
      </c>
      <c r="CG131">
        <v>0</v>
      </c>
      <c r="CH131" t="s">
        <v>105</v>
      </c>
      <c r="CI131" t="s">
        <v>105</v>
      </c>
      <c r="CJ131">
        <v>6</v>
      </c>
      <c r="CK131">
        <v>1</v>
      </c>
      <c r="CL131">
        <v>0</v>
      </c>
      <c r="CM131">
        <v>1</v>
      </c>
      <c r="CN131">
        <v>0</v>
      </c>
      <c r="CO131">
        <v>30</v>
      </c>
      <c r="CP131" s="1">
        <v>1539</v>
      </c>
      <c r="CQ131">
        <v>8</v>
      </c>
      <c r="CR131">
        <v>0</v>
      </c>
      <c r="CS131" t="s">
        <v>117</v>
      </c>
      <c r="CT131" t="s">
        <v>138</v>
      </c>
      <c r="CU131" t="s">
        <v>117</v>
      </c>
      <c r="CV131" t="s">
        <v>138</v>
      </c>
      <c r="CW131" t="s">
        <v>117</v>
      </c>
      <c r="CX131" t="s">
        <v>117</v>
      </c>
      <c r="CY131" t="s">
        <v>117</v>
      </c>
    </row>
    <row r="132" spans="1:103" x14ac:dyDescent="0.2">
      <c r="A132">
        <v>131</v>
      </c>
      <c r="B132">
        <v>2020</v>
      </c>
      <c r="C132" t="s">
        <v>103</v>
      </c>
      <c r="D132">
        <v>18.7</v>
      </c>
      <c r="E132" t="s">
        <v>139</v>
      </c>
      <c r="F132">
        <v>6000</v>
      </c>
      <c r="G132">
        <v>6</v>
      </c>
      <c r="H132">
        <v>7</v>
      </c>
      <c r="I132" t="s">
        <v>149</v>
      </c>
      <c r="J132">
        <v>2</v>
      </c>
      <c r="K132">
        <v>2</v>
      </c>
      <c r="L132">
        <v>0</v>
      </c>
      <c r="M132">
        <v>7</v>
      </c>
      <c r="N132" t="s">
        <v>105</v>
      </c>
      <c r="O132" t="s">
        <v>105</v>
      </c>
      <c r="P132">
        <v>1</v>
      </c>
      <c r="Q132" t="s">
        <v>105</v>
      </c>
      <c r="R132" t="s">
        <v>105</v>
      </c>
      <c r="S132" t="s">
        <v>105</v>
      </c>
      <c r="T132">
        <v>7</v>
      </c>
      <c r="U132">
        <v>0</v>
      </c>
      <c r="V132">
        <v>6</v>
      </c>
      <c r="W132">
        <v>7</v>
      </c>
      <c r="X132" t="s">
        <v>149</v>
      </c>
      <c r="Y132">
        <v>6</v>
      </c>
      <c r="Z132">
        <v>4</v>
      </c>
      <c r="AA132">
        <v>5</v>
      </c>
      <c r="AB132" t="s">
        <v>107</v>
      </c>
      <c r="AC132">
        <v>49</v>
      </c>
      <c r="AD132">
        <v>6573</v>
      </c>
      <c r="AE132">
        <v>318</v>
      </c>
      <c r="AF132">
        <v>188</v>
      </c>
      <c r="AG132">
        <v>1670</v>
      </c>
      <c r="AH132">
        <v>4157</v>
      </c>
      <c r="AI132">
        <v>3914</v>
      </c>
      <c r="AJ132" t="s">
        <v>105</v>
      </c>
      <c r="AK132" t="s">
        <v>105</v>
      </c>
      <c r="AL132" t="s">
        <v>105</v>
      </c>
      <c r="AM132" t="s">
        <v>105</v>
      </c>
      <c r="AN132" t="s">
        <v>105</v>
      </c>
      <c r="AO132" t="s">
        <v>105</v>
      </c>
      <c r="AP132" t="s">
        <v>105</v>
      </c>
      <c r="AQ132">
        <v>1304</v>
      </c>
      <c r="AR132">
        <v>0</v>
      </c>
      <c r="AS132" t="s">
        <v>143</v>
      </c>
      <c r="AT132">
        <v>15</v>
      </c>
      <c r="AU132">
        <v>9834</v>
      </c>
      <c r="AV132">
        <v>5194</v>
      </c>
      <c r="AW132" t="s">
        <v>130</v>
      </c>
      <c r="AX132">
        <v>302</v>
      </c>
      <c r="AY132">
        <v>351</v>
      </c>
      <c r="AZ132">
        <v>0</v>
      </c>
      <c r="BA132" t="s">
        <v>209</v>
      </c>
      <c r="BB132">
        <v>0</v>
      </c>
      <c r="BC132">
        <v>2374</v>
      </c>
      <c r="BD132">
        <v>1234</v>
      </c>
      <c r="BE132" t="s">
        <v>113</v>
      </c>
      <c r="BF132">
        <v>47</v>
      </c>
      <c r="BG132">
        <v>341</v>
      </c>
      <c r="BH132">
        <v>0</v>
      </c>
      <c r="BI132" t="s">
        <v>209</v>
      </c>
      <c r="BJ132">
        <v>11</v>
      </c>
      <c r="BK132">
        <v>2581</v>
      </c>
      <c r="BL132">
        <v>0</v>
      </c>
      <c r="BM132" t="s">
        <v>174</v>
      </c>
      <c r="BN132">
        <v>161</v>
      </c>
      <c r="BO132">
        <v>4222</v>
      </c>
      <c r="BP132">
        <v>0</v>
      </c>
      <c r="BQ132" t="s">
        <v>109</v>
      </c>
      <c r="BR132">
        <v>87</v>
      </c>
      <c r="BS132" t="s">
        <v>364</v>
      </c>
      <c r="BT132" t="s">
        <v>105</v>
      </c>
      <c r="BU132" t="s">
        <v>365</v>
      </c>
      <c r="BV132" t="s">
        <v>105</v>
      </c>
      <c r="BW132" t="s">
        <v>366</v>
      </c>
      <c r="BX132" t="s">
        <v>105</v>
      </c>
      <c r="BY132" t="s">
        <v>105</v>
      </c>
      <c r="BZ132" t="s">
        <v>168</v>
      </c>
      <c r="CA132" t="s">
        <v>168</v>
      </c>
      <c r="CB132" t="s">
        <v>137</v>
      </c>
      <c r="CC132" t="s">
        <v>168</v>
      </c>
      <c r="CD132" t="s">
        <v>168</v>
      </c>
      <c r="CE132" t="s">
        <v>367</v>
      </c>
      <c r="CF132" t="s">
        <v>168</v>
      </c>
      <c r="CG132">
        <v>1</v>
      </c>
      <c r="CH132">
        <v>0</v>
      </c>
      <c r="CI132">
        <v>40</v>
      </c>
      <c r="CJ132">
        <v>3</v>
      </c>
      <c r="CK132" t="s">
        <v>105</v>
      </c>
      <c r="CL132" t="s">
        <v>105</v>
      </c>
      <c r="CM132">
        <v>1</v>
      </c>
      <c r="CN132">
        <v>0</v>
      </c>
      <c r="CO132">
        <v>40</v>
      </c>
      <c r="CP132" s="1">
        <v>452</v>
      </c>
      <c r="CQ132">
        <v>8</v>
      </c>
      <c r="CR132">
        <v>0</v>
      </c>
      <c r="CS132" t="s">
        <v>156</v>
      </c>
      <c r="CT132" t="s">
        <v>117</v>
      </c>
      <c r="CU132" t="s">
        <v>138</v>
      </c>
      <c r="CV132" t="s">
        <v>117</v>
      </c>
      <c r="CW132" t="s">
        <v>138</v>
      </c>
      <c r="CX132" t="s">
        <v>117</v>
      </c>
      <c r="CY132" t="s">
        <v>117</v>
      </c>
    </row>
    <row r="133" spans="1:103" x14ac:dyDescent="0.2">
      <c r="A133">
        <v>132</v>
      </c>
      <c r="B133">
        <v>2020</v>
      </c>
      <c r="C133" t="s">
        <v>103</v>
      </c>
      <c r="D133">
        <v>19.2</v>
      </c>
      <c r="E133" t="s">
        <v>139</v>
      </c>
      <c r="F133">
        <v>6000</v>
      </c>
      <c r="G133">
        <v>5</v>
      </c>
      <c r="H133">
        <v>6</v>
      </c>
      <c r="I133" t="s">
        <v>119</v>
      </c>
      <c r="J133">
        <v>3</v>
      </c>
      <c r="K133">
        <v>1</v>
      </c>
      <c r="L133">
        <v>30</v>
      </c>
      <c r="M133">
        <v>6</v>
      </c>
      <c r="N133">
        <v>0</v>
      </c>
      <c r="O133">
        <v>30</v>
      </c>
      <c r="P133">
        <v>2</v>
      </c>
      <c r="Q133">
        <v>0</v>
      </c>
      <c r="R133">
        <v>10</v>
      </c>
      <c r="S133">
        <v>2946</v>
      </c>
      <c r="T133">
        <v>10</v>
      </c>
      <c r="U133" t="s">
        <v>105</v>
      </c>
      <c r="V133">
        <v>7</v>
      </c>
      <c r="W133">
        <v>7</v>
      </c>
      <c r="X133">
        <v>7</v>
      </c>
      <c r="Y133">
        <v>6</v>
      </c>
      <c r="Z133">
        <v>5</v>
      </c>
      <c r="AA133" t="s">
        <v>119</v>
      </c>
      <c r="AB133" t="s">
        <v>107</v>
      </c>
      <c r="AC133">
        <v>2043</v>
      </c>
      <c r="AD133">
        <v>2284</v>
      </c>
      <c r="AE133">
        <v>743</v>
      </c>
      <c r="AF133">
        <v>999</v>
      </c>
      <c r="AG133">
        <v>4249</v>
      </c>
      <c r="AH133">
        <v>3540</v>
      </c>
      <c r="AI133">
        <v>4627</v>
      </c>
      <c r="AJ133" t="s">
        <v>105</v>
      </c>
      <c r="AK133" t="s">
        <v>105</v>
      </c>
      <c r="AL133" t="s">
        <v>105</v>
      </c>
      <c r="AM133" t="s">
        <v>105</v>
      </c>
      <c r="AN133" t="s">
        <v>105</v>
      </c>
      <c r="AO133" t="s">
        <v>105</v>
      </c>
      <c r="AP133" t="s">
        <v>105</v>
      </c>
      <c r="AQ133">
        <v>3270</v>
      </c>
      <c r="AR133">
        <v>1387</v>
      </c>
      <c r="AS133" t="s">
        <v>140</v>
      </c>
      <c r="AT133">
        <v>39</v>
      </c>
      <c r="AU133">
        <v>3636</v>
      </c>
      <c r="AV133">
        <v>0</v>
      </c>
      <c r="AW133" t="s">
        <v>145</v>
      </c>
      <c r="AX133">
        <v>42</v>
      </c>
      <c r="AY133">
        <v>1328</v>
      </c>
      <c r="AZ133">
        <v>0</v>
      </c>
      <c r="BA133">
        <v>1</v>
      </c>
      <c r="BB133">
        <v>3</v>
      </c>
      <c r="BC133">
        <v>1718</v>
      </c>
      <c r="BD133">
        <v>0</v>
      </c>
      <c r="BE133" t="s">
        <v>308</v>
      </c>
      <c r="BF133">
        <v>16</v>
      </c>
      <c r="BG133">
        <v>3172</v>
      </c>
      <c r="BH133">
        <v>0</v>
      </c>
      <c r="BI133" t="s">
        <v>106</v>
      </c>
      <c r="BJ133">
        <v>56</v>
      </c>
      <c r="BK133">
        <v>3441</v>
      </c>
      <c r="BL133">
        <v>0</v>
      </c>
      <c r="BM133" t="s">
        <v>160</v>
      </c>
      <c r="BN133">
        <v>65</v>
      </c>
      <c r="BO133">
        <v>4154</v>
      </c>
      <c r="BP133">
        <v>0</v>
      </c>
      <c r="BQ133" t="s">
        <v>180</v>
      </c>
      <c r="BR133">
        <v>86</v>
      </c>
      <c r="BS133" t="s">
        <v>105</v>
      </c>
      <c r="BT133" t="s">
        <v>105</v>
      </c>
      <c r="BU133" t="s">
        <v>105</v>
      </c>
      <c r="BV133" t="s">
        <v>105</v>
      </c>
      <c r="BW133" t="s">
        <v>105</v>
      </c>
      <c r="BX133" t="s">
        <v>105</v>
      </c>
      <c r="BY133" t="s">
        <v>105</v>
      </c>
      <c r="BZ133" t="s">
        <v>187</v>
      </c>
      <c r="CA133" t="s">
        <v>168</v>
      </c>
      <c r="CB133" t="s">
        <v>168</v>
      </c>
      <c r="CC133" t="s">
        <v>168</v>
      </c>
      <c r="CD133" t="s">
        <v>187</v>
      </c>
      <c r="CE133" t="s">
        <v>187</v>
      </c>
      <c r="CF133" t="s">
        <v>187</v>
      </c>
      <c r="CG133">
        <v>0</v>
      </c>
      <c r="CH133" t="s">
        <v>105</v>
      </c>
      <c r="CI133" t="s">
        <v>105</v>
      </c>
      <c r="CJ133">
        <v>5</v>
      </c>
      <c r="CK133">
        <v>1</v>
      </c>
      <c r="CL133">
        <v>0</v>
      </c>
      <c r="CM133">
        <v>2</v>
      </c>
      <c r="CN133">
        <v>0</v>
      </c>
      <c r="CO133">
        <v>20</v>
      </c>
      <c r="CP133" s="1">
        <v>1332</v>
      </c>
      <c r="CQ133">
        <v>10</v>
      </c>
      <c r="CR133">
        <v>0</v>
      </c>
      <c r="CS133" t="s">
        <v>117</v>
      </c>
      <c r="CT133" t="s">
        <v>117</v>
      </c>
      <c r="CU133" t="s">
        <v>117</v>
      </c>
      <c r="CV133" t="s">
        <v>117</v>
      </c>
      <c r="CW133" t="s">
        <v>117</v>
      </c>
      <c r="CX133" t="s">
        <v>117</v>
      </c>
      <c r="CY133" t="s">
        <v>117</v>
      </c>
    </row>
    <row r="134" spans="1:103" x14ac:dyDescent="0.2">
      <c r="A134">
        <v>133</v>
      </c>
      <c r="B134">
        <v>2020</v>
      </c>
      <c r="C134" t="s">
        <v>148</v>
      </c>
      <c r="D134">
        <v>22.3</v>
      </c>
      <c r="E134" t="s">
        <v>104</v>
      </c>
      <c r="F134">
        <v>2000</v>
      </c>
      <c r="G134">
        <v>1</v>
      </c>
      <c r="H134">
        <v>1</v>
      </c>
      <c r="I134">
        <v>1</v>
      </c>
      <c r="J134">
        <v>0</v>
      </c>
      <c r="K134" t="s">
        <v>105</v>
      </c>
      <c r="L134" t="s">
        <v>105</v>
      </c>
      <c r="M134">
        <v>4</v>
      </c>
      <c r="N134" t="s">
        <v>105</v>
      </c>
      <c r="O134">
        <v>30</v>
      </c>
      <c r="P134">
        <v>4</v>
      </c>
      <c r="Q134" t="s">
        <v>105</v>
      </c>
      <c r="R134">
        <v>30</v>
      </c>
      <c r="S134">
        <v>876</v>
      </c>
      <c r="T134">
        <v>8</v>
      </c>
      <c r="U134" t="s">
        <v>105</v>
      </c>
      <c r="V134">
        <v>7</v>
      </c>
      <c r="W134">
        <v>7</v>
      </c>
      <c r="X134">
        <v>7</v>
      </c>
      <c r="Y134">
        <v>2</v>
      </c>
      <c r="Z134">
        <v>3</v>
      </c>
      <c r="AA134" t="s">
        <v>106</v>
      </c>
      <c r="AB134" t="s">
        <v>157</v>
      </c>
      <c r="AC134" t="s">
        <v>105</v>
      </c>
      <c r="AD134" t="s">
        <v>105</v>
      </c>
      <c r="AE134" t="s">
        <v>105</v>
      </c>
      <c r="AF134" t="s">
        <v>105</v>
      </c>
      <c r="AG134" t="s">
        <v>105</v>
      </c>
      <c r="AH134" t="s">
        <v>105</v>
      </c>
      <c r="AI134" t="s">
        <v>105</v>
      </c>
      <c r="AJ134" t="s">
        <v>105</v>
      </c>
      <c r="AK134" t="s">
        <v>105</v>
      </c>
      <c r="AL134" t="s">
        <v>105</v>
      </c>
      <c r="AM134" t="s">
        <v>105</v>
      </c>
      <c r="AN134" t="s">
        <v>105</v>
      </c>
      <c r="AO134" t="s">
        <v>105</v>
      </c>
      <c r="AP134" t="s">
        <v>105</v>
      </c>
      <c r="AQ134">
        <v>37</v>
      </c>
      <c r="AR134">
        <v>0</v>
      </c>
      <c r="AS134">
        <v>0</v>
      </c>
      <c r="AT134">
        <v>0</v>
      </c>
      <c r="AU134">
        <v>500</v>
      </c>
      <c r="AV134">
        <v>0</v>
      </c>
      <c r="AW134" t="s">
        <v>281</v>
      </c>
      <c r="AX134">
        <v>4</v>
      </c>
      <c r="AY134">
        <v>2165</v>
      </c>
      <c r="AZ134">
        <v>0</v>
      </c>
      <c r="BA134" t="s">
        <v>118</v>
      </c>
      <c r="BB134">
        <v>44</v>
      </c>
      <c r="BC134">
        <v>1104</v>
      </c>
      <c r="BD134">
        <v>0</v>
      </c>
      <c r="BE134" t="s">
        <v>236</v>
      </c>
      <c r="BF134">
        <v>13</v>
      </c>
      <c r="BG134">
        <v>1947</v>
      </c>
      <c r="BH134">
        <v>0</v>
      </c>
      <c r="BI134" t="s">
        <v>312</v>
      </c>
      <c r="BJ134">
        <v>12</v>
      </c>
      <c r="BK134">
        <v>1972</v>
      </c>
      <c r="BL134">
        <v>0</v>
      </c>
      <c r="BM134" t="s">
        <v>312</v>
      </c>
      <c r="BN134">
        <v>6</v>
      </c>
      <c r="BO134">
        <v>11237</v>
      </c>
      <c r="BP134">
        <v>1651</v>
      </c>
      <c r="BQ134">
        <v>8</v>
      </c>
      <c r="BR134">
        <v>190</v>
      </c>
      <c r="BS134" t="s">
        <v>233</v>
      </c>
      <c r="BT134" t="s">
        <v>105</v>
      </c>
      <c r="BU134" t="s">
        <v>105</v>
      </c>
      <c r="BV134" t="s">
        <v>105</v>
      </c>
      <c r="BW134" t="s">
        <v>105</v>
      </c>
      <c r="BX134" t="s">
        <v>105</v>
      </c>
      <c r="BY134" t="s">
        <v>105</v>
      </c>
      <c r="BZ134" t="s">
        <v>105</v>
      </c>
      <c r="CA134" t="s">
        <v>137</v>
      </c>
      <c r="CB134" t="s">
        <v>137</v>
      </c>
      <c r="CC134" t="s">
        <v>137</v>
      </c>
      <c r="CD134" t="s">
        <v>137</v>
      </c>
      <c r="CE134" t="s">
        <v>137</v>
      </c>
      <c r="CF134" t="s">
        <v>137</v>
      </c>
      <c r="CG134">
        <v>0</v>
      </c>
      <c r="CH134" t="s">
        <v>105</v>
      </c>
      <c r="CI134" t="s">
        <v>105</v>
      </c>
      <c r="CJ134">
        <v>3</v>
      </c>
      <c r="CK134">
        <v>1</v>
      </c>
      <c r="CL134" t="s">
        <v>105</v>
      </c>
      <c r="CM134">
        <v>5</v>
      </c>
      <c r="CN134" t="s">
        <v>105</v>
      </c>
      <c r="CO134">
        <v>30</v>
      </c>
      <c r="CP134" s="1">
        <v>1215</v>
      </c>
      <c r="CQ134">
        <v>8</v>
      </c>
      <c r="CR134" t="s">
        <v>105</v>
      </c>
      <c r="CS134" t="s">
        <v>138</v>
      </c>
      <c r="CT134" t="s">
        <v>117</v>
      </c>
      <c r="CU134" t="s">
        <v>117</v>
      </c>
      <c r="CV134" t="s">
        <v>117</v>
      </c>
      <c r="CW134" t="s">
        <v>117</v>
      </c>
      <c r="CX134" t="s">
        <v>117</v>
      </c>
      <c r="CY134" t="s">
        <v>117</v>
      </c>
    </row>
    <row r="135" spans="1:103" x14ac:dyDescent="0.2">
      <c r="A135">
        <v>134</v>
      </c>
      <c r="B135">
        <v>2020</v>
      </c>
      <c r="C135" t="s">
        <v>103</v>
      </c>
      <c r="D135">
        <v>19.399999999999999</v>
      </c>
      <c r="E135" t="s">
        <v>104</v>
      </c>
      <c r="F135">
        <v>6000</v>
      </c>
      <c r="G135">
        <v>3</v>
      </c>
      <c r="H135">
        <v>3</v>
      </c>
      <c r="I135">
        <v>3</v>
      </c>
      <c r="J135">
        <v>1</v>
      </c>
      <c r="K135">
        <v>1</v>
      </c>
      <c r="L135" t="s">
        <v>105</v>
      </c>
      <c r="M135">
        <v>7</v>
      </c>
      <c r="N135" t="s">
        <v>105</v>
      </c>
      <c r="O135">
        <v>30</v>
      </c>
      <c r="P135">
        <v>7</v>
      </c>
      <c r="Q135" t="s">
        <v>105</v>
      </c>
      <c r="R135">
        <v>20</v>
      </c>
      <c r="S135">
        <v>1782</v>
      </c>
      <c r="T135">
        <v>6</v>
      </c>
      <c r="U135" t="s">
        <v>105</v>
      </c>
      <c r="V135">
        <v>5</v>
      </c>
      <c r="W135">
        <v>5</v>
      </c>
      <c r="X135">
        <v>5</v>
      </c>
      <c r="Y135">
        <v>5</v>
      </c>
      <c r="Z135">
        <v>3</v>
      </c>
      <c r="AA135">
        <v>4</v>
      </c>
      <c r="AB135" t="s">
        <v>107</v>
      </c>
      <c r="AC135">
        <v>5502</v>
      </c>
      <c r="AD135">
        <v>6055</v>
      </c>
      <c r="AE135">
        <v>8475</v>
      </c>
      <c r="AF135">
        <v>1605</v>
      </c>
      <c r="AG135">
        <v>10344</v>
      </c>
      <c r="AH135">
        <v>1025</v>
      </c>
      <c r="AI135">
        <v>3897</v>
      </c>
      <c r="AJ135" t="s">
        <v>105</v>
      </c>
      <c r="AK135" t="s">
        <v>105</v>
      </c>
      <c r="AL135" t="s">
        <v>105</v>
      </c>
      <c r="AM135" t="s">
        <v>368</v>
      </c>
      <c r="AN135" t="s">
        <v>105</v>
      </c>
      <c r="AO135" t="s">
        <v>105</v>
      </c>
      <c r="AP135" t="s">
        <v>105</v>
      </c>
      <c r="AQ135">
        <v>6015</v>
      </c>
      <c r="AR135">
        <v>3813</v>
      </c>
      <c r="AS135" t="s">
        <v>134</v>
      </c>
      <c r="AT135">
        <v>155</v>
      </c>
      <c r="AU135">
        <v>6127</v>
      </c>
      <c r="AV135">
        <v>4747</v>
      </c>
      <c r="AW135" t="s">
        <v>185</v>
      </c>
      <c r="AX135">
        <v>136</v>
      </c>
      <c r="AY135">
        <v>8090</v>
      </c>
      <c r="AZ135">
        <v>0</v>
      </c>
      <c r="BA135" t="s">
        <v>228</v>
      </c>
      <c r="BB135">
        <v>175</v>
      </c>
      <c r="BC135">
        <v>2133</v>
      </c>
      <c r="BD135">
        <v>0</v>
      </c>
      <c r="BE135" t="s">
        <v>123</v>
      </c>
      <c r="BF135">
        <v>38</v>
      </c>
      <c r="BG135">
        <v>10644</v>
      </c>
      <c r="BH135">
        <v>0</v>
      </c>
      <c r="BI135" t="s">
        <v>130</v>
      </c>
      <c r="BJ135">
        <v>213</v>
      </c>
      <c r="BK135">
        <v>1024</v>
      </c>
      <c r="BL135">
        <v>0</v>
      </c>
      <c r="BM135" t="s">
        <v>236</v>
      </c>
      <c r="BN135">
        <v>14</v>
      </c>
      <c r="BO135">
        <v>3454</v>
      </c>
      <c r="BP135">
        <v>0</v>
      </c>
      <c r="BQ135" t="s">
        <v>140</v>
      </c>
      <c r="BR135">
        <v>83</v>
      </c>
      <c r="BS135" t="s">
        <v>105</v>
      </c>
      <c r="BT135" t="s">
        <v>105</v>
      </c>
      <c r="BU135" t="s">
        <v>105</v>
      </c>
      <c r="BV135" t="s">
        <v>105</v>
      </c>
      <c r="BW135" t="s">
        <v>105</v>
      </c>
      <c r="BX135" t="s">
        <v>105</v>
      </c>
      <c r="BY135" t="s">
        <v>105</v>
      </c>
      <c r="BZ135" t="s">
        <v>137</v>
      </c>
      <c r="CA135" t="s">
        <v>137</v>
      </c>
      <c r="CB135" t="s">
        <v>137</v>
      </c>
      <c r="CC135" t="s">
        <v>137</v>
      </c>
      <c r="CD135" t="s">
        <v>137</v>
      </c>
      <c r="CE135" t="s">
        <v>137</v>
      </c>
      <c r="CF135" t="s">
        <v>137</v>
      </c>
      <c r="CG135">
        <v>0</v>
      </c>
      <c r="CH135" t="s">
        <v>105</v>
      </c>
      <c r="CI135" t="s">
        <v>105</v>
      </c>
      <c r="CJ135">
        <v>5</v>
      </c>
      <c r="CK135">
        <v>1</v>
      </c>
      <c r="CL135" t="s">
        <v>105</v>
      </c>
      <c r="CM135">
        <v>6</v>
      </c>
      <c r="CN135" t="s">
        <v>105</v>
      </c>
      <c r="CO135">
        <v>40</v>
      </c>
      <c r="CP135" s="1">
        <v>1992</v>
      </c>
      <c r="CQ135">
        <v>5</v>
      </c>
      <c r="CR135" t="s">
        <v>105</v>
      </c>
      <c r="CS135" t="s">
        <v>117</v>
      </c>
      <c r="CT135" t="s">
        <v>117</v>
      </c>
      <c r="CU135" t="s">
        <v>117</v>
      </c>
      <c r="CV135" t="s">
        <v>117</v>
      </c>
      <c r="CW135" t="s">
        <v>117</v>
      </c>
      <c r="CX135" t="s">
        <v>117</v>
      </c>
      <c r="CY135" t="s">
        <v>117</v>
      </c>
    </row>
    <row r="136" spans="1:103" x14ac:dyDescent="0.2">
      <c r="A136">
        <v>135</v>
      </c>
      <c r="B136">
        <v>2020</v>
      </c>
      <c r="C136" t="s">
        <v>103</v>
      </c>
      <c r="D136">
        <v>25.1</v>
      </c>
      <c r="E136" t="s">
        <v>104</v>
      </c>
      <c r="F136">
        <v>7000</v>
      </c>
      <c r="G136">
        <v>5</v>
      </c>
      <c r="H136">
        <v>5</v>
      </c>
      <c r="I136">
        <v>5</v>
      </c>
      <c r="J136">
        <v>1</v>
      </c>
      <c r="K136">
        <v>1</v>
      </c>
      <c r="L136">
        <v>30</v>
      </c>
      <c r="M136">
        <v>5</v>
      </c>
      <c r="N136">
        <v>0</v>
      </c>
      <c r="O136">
        <v>10</v>
      </c>
      <c r="P136">
        <v>7</v>
      </c>
      <c r="Q136">
        <v>0</v>
      </c>
      <c r="R136">
        <v>30</v>
      </c>
      <c r="S136">
        <v>1613</v>
      </c>
      <c r="T136">
        <v>8</v>
      </c>
      <c r="U136">
        <v>0</v>
      </c>
      <c r="V136">
        <v>5</v>
      </c>
      <c r="W136">
        <v>6</v>
      </c>
      <c r="X136" t="s">
        <v>119</v>
      </c>
      <c r="Y136">
        <v>4</v>
      </c>
      <c r="Z136">
        <v>5</v>
      </c>
      <c r="AA136" t="s">
        <v>120</v>
      </c>
      <c r="AB136" t="s">
        <v>107</v>
      </c>
      <c r="AC136">
        <v>12229</v>
      </c>
      <c r="AD136">
        <v>6454</v>
      </c>
      <c r="AE136">
        <v>3291</v>
      </c>
      <c r="AF136">
        <v>12174</v>
      </c>
      <c r="AG136">
        <v>5526</v>
      </c>
      <c r="AH136">
        <v>8891</v>
      </c>
      <c r="AI136">
        <v>6464</v>
      </c>
      <c r="AJ136" t="s">
        <v>105</v>
      </c>
      <c r="AK136" t="s">
        <v>105</v>
      </c>
      <c r="AL136" t="s">
        <v>105</v>
      </c>
      <c r="AM136" t="s">
        <v>105</v>
      </c>
      <c r="AN136" t="s">
        <v>105</v>
      </c>
      <c r="AO136" t="s">
        <v>105</v>
      </c>
      <c r="AP136" t="s">
        <v>105</v>
      </c>
      <c r="AQ136">
        <v>13264</v>
      </c>
      <c r="AR136">
        <v>0</v>
      </c>
      <c r="AS136" t="s">
        <v>150</v>
      </c>
      <c r="AT136">
        <v>355</v>
      </c>
      <c r="AU136">
        <v>9693</v>
      </c>
      <c r="AV136">
        <v>0</v>
      </c>
      <c r="AW136" t="s">
        <v>130</v>
      </c>
      <c r="AX136">
        <v>231</v>
      </c>
      <c r="AY136">
        <v>3145</v>
      </c>
      <c r="AZ136">
        <v>0</v>
      </c>
      <c r="BA136" t="s">
        <v>179</v>
      </c>
      <c r="BB136">
        <v>51</v>
      </c>
      <c r="BC136">
        <v>12029</v>
      </c>
      <c r="BD136">
        <v>9817</v>
      </c>
      <c r="BE136" t="s">
        <v>216</v>
      </c>
      <c r="BF136">
        <v>685</v>
      </c>
      <c r="BG136">
        <v>5083</v>
      </c>
      <c r="BH136">
        <v>0</v>
      </c>
      <c r="BI136" t="s">
        <v>111</v>
      </c>
      <c r="BJ136">
        <v>100</v>
      </c>
      <c r="BK136">
        <v>10720</v>
      </c>
      <c r="BL136">
        <v>5040</v>
      </c>
      <c r="BM136" t="s">
        <v>121</v>
      </c>
      <c r="BN136">
        <v>332</v>
      </c>
      <c r="BO136">
        <v>6570</v>
      </c>
      <c r="BP136">
        <v>5325</v>
      </c>
      <c r="BQ136">
        <v>5</v>
      </c>
      <c r="BR136">
        <v>220</v>
      </c>
      <c r="BS136" t="s">
        <v>105</v>
      </c>
      <c r="BT136" t="s">
        <v>105</v>
      </c>
      <c r="BU136" t="s">
        <v>105</v>
      </c>
      <c r="BV136" t="s">
        <v>105</v>
      </c>
      <c r="BW136" t="s">
        <v>105</v>
      </c>
      <c r="BX136" t="s">
        <v>105</v>
      </c>
      <c r="BY136" t="s">
        <v>105</v>
      </c>
      <c r="BZ136" t="s">
        <v>125</v>
      </c>
      <c r="CA136" t="s">
        <v>125</v>
      </c>
      <c r="CB136" t="s">
        <v>125</v>
      </c>
      <c r="CC136" t="s">
        <v>125</v>
      </c>
      <c r="CD136" t="s">
        <v>125</v>
      </c>
      <c r="CE136" t="s">
        <v>125</v>
      </c>
      <c r="CF136" t="s">
        <v>125</v>
      </c>
      <c r="CG136">
        <v>1</v>
      </c>
      <c r="CH136">
        <v>0</v>
      </c>
      <c r="CI136">
        <v>45</v>
      </c>
      <c r="CJ136">
        <v>3</v>
      </c>
      <c r="CK136">
        <v>0</v>
      </c>
      <c r="CL136">
        <v>15</v>
      </c>
      <c r="CM136">
        <v>7</v>
      </c>
      <c r="CN136">
        <v>0</v>
      </c>
      <c r="CO136">
        <v>30</v>
      </c>
      <c r="CP136" s="1">
        <v>1233</v>
      </c>
      <c r="CQ136">
        <v>6</v>
      </c>
      <c r="CR136" t="s">
        <v>105</v>
      </c>
      <c r="CS136" t="s">
        <v>117</v>
      </c>
      <c r="CT136" t="s">
        <v>117</v>
      </c>
      <c r="CU136" t="s">
        <v>117</v>
      </c>
      <c r="CV136" t="s">
        <v>117</v>
      </c>
      <c r="CW136" t="s">
        <v>117</v>
      </c>
      <c r="CX136" t="s">
        <v>117</v>
      </c>
      <c r="CY136" t="s">
        <v>117</v>
      </c>
    </row>
    <row r="137" spans="1:103" x14ac:dyDescent="0.2">
      <c r="A137">
        <v>136</v>
      </c>
      <c r="B137">
        <v>2020</v>
      </c>
      <c r="C137" t="s">
        <v>148</v>
      </c>
      <c r="D137">
        <v>26</v>
      </c>
      <c r="E137" t="s">
        <v>139</v>
      </c>
      <c r="F137">
        <v>7000</v>
      </c>
      <c r="G137">
        <v>7</v>
      </c>
      <c r="H137">
        <v>6</v>
      </c>
      <c r="I137" t="s">
        <v>149</v>
      </c>
      <c r="J137">
        <v>6</v>
      </c>
      <c r="K137">
        <v>1</v>
      </c>
      <c r="L137">
        <v>30</v>
      </c>
      <c r="M137">
        <v>5</v>
      </c>
      <c r="N137">
        <v>2</v>
      </c>
      <c r="O137" t="s">
        <v>105</v>
      </c>
      <c r="P137">
        <v>6</v>
      </c>
      <c r="Q137" t="s">
        <v>105</v>
      </c>
      <c r="R137">
        <v>30</v>
      </c>
      <c r="S137">
        <v>7314</v>
      </c>
      <c r="T137">
        <v>10</v>
      </c>
      <c r="U137" t="s">
        <v>105</v>
      </c>
      <c r="V137">
        <v>4</v>
      </c>
      <c r="W137">
        <v>6</v>
      </c>
      <c r="X137">
        <v>5</v>
      </c>
      <c r="Y137">
        <v>4</v>
      </c>
      <c r="Z137">
        <v>5</v>
      </c>
      <c r="AA137" t="s">
        <v>120</v>
      </c>
      <c r="AB137" t="s">
        <v>107</v>
      </c>
      <c r="AC137">
        <v>1987</v>
      </c>
      <c r="AD137">
        <v>2488</v>
      </c>
      <c r="AE137">
        <v>738</v>
      </c>
      <c r="AF137">
        <v>2628</v>
      </c>
      <c r="AG137">
        <v>5196</v>
      </c>
      <c r="AH137">
        <v>2883</v>
      </c>
      <c r="AI137">
        <v>4796</v>
      </c>
      <c r="AJ137" t="s">
        <v>105</v>
      </c>
      <c r="AK137" t="s">
        <v>105</v>
      </c>
      <c r="AL137" t="s">
        <v>105</v>
      </c>
      <c r="AM137" t="s">
        <v>105</v>
      </c>
      <c r="AN137" t="s">
        <v>105</v>
      </c>
      <c r="AO137" t="s">
        <v>105</v>
      </c>
      <c r="AP137" t="s">
        <v>105</v>
      </c>
      <c r="AQ137">
        <v>2037</v>
      </c>
      <c r="AR137">
        <v>0</v>
      </c>
      <c r="AS137">
        <v>1700</v>
      </c>
      <c r="AT137">
        <v>53</v>
      </c>
      <c r="AU137">
        <v>2564</v>
      </c>
      <c r="AV137">
        <v>0</v>
      </c>
      <c r="AW137">
        <v>2100</v>
      </c>
      <c r="AX137">
        <v>83</v>
      </c>
      <c r="AY137">
        <v>688</v>
      </c>
      <c r="AZ137">
        <v>0</v>
      </c>
      <c r="BA137">
        <v>500</v>
      </c>
      <c r="BB137">
        <v>0</v>
      </c>
      <c r="BC137">
        <v>2306</v>
      </c>
      <c r="BD137">
        <v>0</v>
      </c>
      <c r="BE137">
        <v>1900</v>
      </c>
      <c r="BF137">
        <v>63</v>
      </c>
      <c r="BG137">
        <v>5362</v>
      </c>
      <c r="BH137">
        <v>0</v>
      </c>
      <c r="BI137">
        <v>4504</v>
      </c>
      <c r="BJ137">
        <v>157</v>
      </c>
      <c r="BK137">
        <v>2424</v>
      </c>
      <c r="BL137">
        <v>0</v>
      </c>
      <c r="BM137">
        <v>2000</v>
      </c>
      <c r="BN137">
        <v>61</v>
      </c>
      <c r="BO137">
        <v>3888</v>
      </c>
      <c r="BP137">
        <v>0</v>
      </c>
      <c r="BQ137">
        <v>3200</v>
      </c>
      <c r="BR137">
        <v>42</v>
      </c>
      <c r="BS137" t="s">
        <v>105</v>
      </c>
      <c r="BT137" t="s">
        <v>105</v>
      </c>
      <c r="BU137" t="s">
        <v>105</v>
      </c>
      <c r="BV137" t="s">
        <v>105</v>
      </c>
      <c r="BW137" t="s">
        <v>105</v>
      </c>
      <c r="BX137" t="s">
        <v>105</v>
      </c>
      <c r="BY137" t="s">
        <v>105</v>
      </c>
      <c r="BZ137" t="s">
        <v>137</v>
      </c>
      <c r="CA137" t="s">
        <v>137</v>
      </c>
      <c r="CB137" t="s">
        <v>168</v>
      </c>
      <c r="CC137" t="s">
        <v>168</v>
      </c>
      <c r="CD137" t="s">
        <v>137</v>
      </c>
      <c r="CE137" t="s">
        <v>137</v>
      </c>
      <c r="CF137" t="s">
        <v>137</v>
      </c>
      <c r="CG137">
        <v>6</v>
      </c>
      <c r="CH137">
        <v>1</v>
      </c>
      <c r="CI137">
        <v>30</v>
      </c>
      <c r="CJ137">
        <v>2</v>
      </c>
      <c r="CK137">
        <v>0</v>
      </c>
      <c r="CL137">
        <v>30</v>
      </c>
      <c r="CM137">
        <v>2</v>
      </c>
      <c r="CN137">
        <v>0</v>
      </c>
      <c r="CO137">
        <v>20</v>
      </c>
      <c r="CP137" s="1">
        <v>4692</v>
      </c>
      <c r="CQ137">
        <v>11</v>
      </c>
      <c r="CR137" t="s">
        <v>105</v>
      </c>
      <c r="CS137" t="s">
        <v>117</v>
      </c>
      <c r="CT137" t="s">
        <v>117</v>
      </c>
      <c r="CU137" t="s">
        <v>117</v>
      </c>
      <c r="CV137" t="s">
        <v>117</v>
      </c>
      <c r="CW137" t="s">
        <v>117</v>
      </c>
      <c r="CX137" t="s">
        <v>117</v>
      </c>
      <c r="CY137" t="s">
        <v>117</v>
      </c>
    </row>
    <row r="138" spans="1:103" x14ac:dyDescent="0.2">
      <c r="A138">
        <v>137</v>
      </c>
      <c r="B138">
        <v>2020</v>
      </c>
      <c r="C138" t="s">
        <v>105</v>
      </c>
      <c r="D138">
        <v>23.9</v>
      </c>
      <c r="E138" t="s">
        <v>104</v>
      </c>
      <c r="F138">
        <v>6000</v>
      </c>
      <c r="G138">
        <v>4</v>
      </c>
      <c r="H138">
        <v>5</v>
      </c>
      <c r="I138" t="s">
        <v>120</v>
      </c>
      <c r="J138">
        <v>3</v>
      </c>
      <c r="K138">
        <v>2</v>
      </c>
      <c r="L138" t="s">
        <v>105</v>
      </c>
      <c r="M138">
        <v>2</v>
      </c>
      <c r="N138">
        <v>1</v>
      </c>
      <c r="O138" t="s">
        <v>105</v>
      </c>
      <c r="P138">
        <v>6</v>
      </c>
      <c r="Q138">
        <v>1</v>
      </c>
      <c r="R138">
        <v>30</v>
      </c>
      <c r="S138">
        <v>5142</v>
      </c>
      <c r="T138">
        <v>6</v>
      </c>
      <c r="U138" t="s">
        <v>105</v>
      </c>
      <c r="V138">
        <v>7</v>
      </c>
      <c r="W138">
        <v>7</v>
      </c>
      <c r="X138">
        <v>7</v>
      </c>
      <c r="Y138">
        <v>5</v>
      </c>
      <c r="Z138">
        <v>6</v>
      </c>
      <c r="AA138" t="s">
        <v>119</v>
      </c>
      <c r="AB138" t="s">
        <v>157</v>
      </c>
      <c r="AC138" t="s">
        <v>105</v>
      </c>
      <c r="AD138" t="s">
        <v>105</v>
      </c>
      <c r="AE138" t="s">
        <v>105</v>
      </c>
      <c r="AF138" t="s">
        <v>105</v>
      </c>
      <c r="AG138" t="s">
        <v>105</v>
      </c>
      <c r="AH138" t="s">
        <v>105</v>
      </c>
      <c r="AI138" t="s">
        <v>105</v>
      </c>
      <c r="AJ138" t="s">
        <v>105</v>
      </c>
      <c r="AK138" t="s">
        <v>105</v>
      </c>
      <c r="AL138" t="s">
        <v>105</v>
      </c>
      <c r="AM138" t="s">
        <v>105</v>
      </c>
      <c r="AN138" t="s">
        <v>105</v>
      </c>
      <c r="AO138" t="s">
        <v>105</v>
      </c>
      <c r="AP138" t="s">
        <v>105</v>
      </c>
      <c r="AQ138">
        <v>970</v>
      </c>
      <c r="AR138">
        <v>0</v>
      </c>
      <c r="AS138" t="s">
        <v>236</v>
      </c>
      <c r="AT138">
        <v>31</v>
      </c>
      <c r="AU138">
        <v>132</v>
      </c>
      <c r="AV138">
        <v>0</v>
      </c>
      <c r="AW138" t="s">
        <v>176</v>
      </c>
      <c r="AX138">
        <v>2</v>
      </c>
      <c r="AY138">
        <v>65</v>
      </c>
      <c r="AZ138">
        <v>0</v>
      </c>
      <c r="BA138">
        <v>0</v>
      </c>
      <c r="BB138">
        <v>0</v>
      </c>
      <c r="BC138">
        <v>60</v>
      </c>
      <c r="BD138">
        <v>0</v>
      </c>
      <c r="BE138">
        <v>0</v>
      </c>
      <c r="BF138">
        <v>0</v>
      </c>
      <c r="BG138">
        <v>62</v>
      </c>
      <c r="BH138">
        <v>0</v>
      </c>
      <c r="BI138">
        <v>0</v>
      </c>
      <c r="BJ138">
        <v>0</v>
      </c>
      <c r="BK138">
        <v>70</v>
      </c>
      <c r="BL138">
        <v>0</v>
      </c>
      <c r="BM138">
        <v>0</v>
      </c>
      <c r="BN138">
        <v>0</v>
      </c>
      <c r="BO138">
        <v>64</v>
      </c>
      <c r="BP138">
        <v>0</v>
      </c>
      <c r="BQ138">
        <v>0</v>
      </c>
      <c r="BR138">
        <v>0</v>
      </c>
      <c r="BS138" t="s">
        <v>105</v>
      </c>
      <c r="BT138" t="s">
        <v>105</v>
      </c>
      <c r="BU138" t="s">
        <v>105</v>
      </c>
      <c r="BV138" t="s">
        <v>105</v>
      </c>
      <c r="BW138" t="s">
        <v>105</v>
      </c>
      <c r="BX138" t="s">
        <v>105</v>
      </c>
      <c r="BY138" t="s">
        <v>105</v>
      </c>
      <c r="BZ138" t="s">
        <v>125</v>
      </c>
      <c r="CA138" t="s">
        <v>125</v>
      </c>
      <c r="CB138" t="s">
        <v>125</v>
      </c>
      <c r="CC138" t="s">
        <v>125</v>
      </c>
      <c r="CD138" t="s">
        <v>125</v>
      </c>
      <c r="CE138" t="s">
        <v>125</v>
      </c>
      <c r="CF138" t="s">
        <v>125</v>
      </c>
      <c r="CG138">
        <v>0</v>
      </c>
      <c r="CH138" t="s">
        <v>105</v>
      </c>
      <c r="CI138" t="s">
        <v>105</v>
      </c>
      <c r="CJ138">
        <v>0</v>
      </c>
      <c r="CK138" t="s">
        <v>105</v>
      </c>
      <c r="CL138" t="s">
        <v>105</v>
      </c>
      <c r="CM138">
        <v>0</v>
      </c>
      <c r="CN138" t="s">
        <v>105</v>
      </c>
      <c r="CO138" t="s">
        <v>105</v>
      </c>
      <c r="CP138" s="1">
        <v>0</v>
      </c>
      <c r="CQ138">
        <v>0</v>
      </c>
      <c r="CR138">
        <v>0</v>
      </c>
      <c r="CS138" t="s">
        <v>117</v>
      </c>
      <c r="CT138" t="s">
        <v>117</v>
      </c>
      <c r="CU138" t="s">
        <v>156</v>
      </c>
      <c r="CV138" t="s">
        <v>156</v>
      </c>
      <c r="CW138" t="s">
        <v>156</v>
      </c>
      <c r="CX138" t="s">
        <v>156</v>
      </c>
      <c r="CY138" t="s">
        <v>156</v>
      </c>
    </row>
    <row r="139" spans="1:103" x14ac:dyDescent="0.2">
      <c r="A139">
        <v>138</v>
      </c>
      <c r="B139">
        <v>2020</v>
      </c>
      <c r="C139" t="s">
        <v>148</v>
      </c>
      <c r="D139">
        <v>17.7</v>
      </c>
      <c r="E139" t="s">
        <v>139</v>
      </c>
      <c r="F139">
        <v>1750</v>
      </c>
      <c r="G139">
        <v>6</v>
      </c>
      <c r="H139">
        <v>6</v>
      </c>
      <c r="I139">
        <v>6</v>
      </c>
      <c r="J139">
        <v>3</v>
      </c>
      <c r="K139">
        <v>1</v>
      </c>
      <c r="L139">
        <v>45</v>
      </c>
      <c r="M139">
        <v>2</v>
      </c>
      <c r="N139">
        <v>1</v>
      </c>
      <c r="O139">
        <v>0</v>
      </c>
      <c r="P139">
        <v>0</v>
      </c>
      <c r="Q139" t="s">
        <v>105</v>
      </c>
      <c r="R139" t="s">
        <v>105</v>
      </c>
      <c r="S139">
        <v>3000</v>
      </c>
      <c r="T139">
        <v>11</v>
      </c>
      <c r="U139">
        <v>0</v>
      </c>
      <c r="V139">
        <v>6</v>
      </c>
      <c r="W139">
        <v>5</v>
      </c>
      <c r="X139" t="s">
        <v>119</v>
      </c>
      <c r="Y139">
        <v>3</v>
      </c>
      <c r="Z139">
        <v>5</v>
      </c>
      <c r="AA139">
        <v>4</v>
      </c>
      <c r="AB139" t="s">
        <v>107</v>
      </c>
      <c r="AC139">
        <v>888</v>
      </c>
      <c r="AD139">
        <v>1330</v>
      </c>
      <c r="AE139">
        <v>688</v>
      </c>
      <c r="AF139">
        <v>787</v>
      </c>
      <c r="AG139">
        <v>2873</v>
      </c>
      <c r="AH139">
        <v>621</v>
      </c>
      <c r="AI139">
        <v>3007</v>
      </c>
      <c r="AJ139" t="s">
        <v>105</v>
      </c>
      <c r="AK139" t="s">
        <v>369</v>
      </c>
      <c r="AL139" t="s">
        <v>370</v>
      </c>
      <c r="AM139" t="s">
        <v>105</v>
      </c>
      <c r="AN139" t="s">
        <v>105</v>
      </c>
      <c r="AO139" t="s">
        <v>105</v>
      </c>
      <c r="AP139" t="s">
        <v>105</v>
      </c>
      <c r="AQ139">
        <v>986</v>
      </c>
      <c r="AR139">
        <v>0</v>
      </c>
      <c r="AS139" t="s">
        <v>236</v>
      </c>
      <c r="AT139">
        <v>3</v>
      </c>
      <c r="AU139">
        <v>2183</v>
      </c>
      <c r="AV139">
        <v>0</v>
      </c>
      <c r="AW139" t="s">
        <v>142</v>
      </c>
      <c r="AX139">
        <v>19</v>
      </c>
      <c r="AY139">
        <v>8670</v>
      </c>
      <c r="AZ139">
        <v>2055</v>
      </c>
      <c r="BA139">
        <v>7</v>
      </c>
      <c r="BB139">
        <v>154</v>
      </c>
      <c r="BC139">
        <v>1016</v>
      </c>
      <c r="BD139">
        <v>0</v>
      </c>
      <c r="BE139" t="s">
        <v>279</v>
      </c>
      <c r="BF139">
        <v>9</v>
      </c>
      <c r="BG139">
        <v>3626</v>
      </c>
      <c r="BH139">
        <v>0</v>
      </c>
      <c r="BI139" t="s">
        <v>145</v>
      </c>
      <c r="BJ139">
        <v>52</v>
      </c>
      <c r="BK139">
        <v>1017</v>
      </c>
      <c r="BL139">
        <v>0</v>
      </c>
      <c r="BM139" t="s">
        <v>279</v>
      </c>
      <c r="BN139">
        <v>10</v>
      </c>
      <c r="BO139">
        <v>3033</v>
      </c>
      <c r="BP139">
        <v>0</v>
      </c>
      <c r="BQ139" t="s">
        <v>179</v>
      </c>
      <c r="BR139">
        <v>57</v>
      </c>
      <c r="BS139" t="s">
        <v>371</v>
      </c>
    </row>
    <row r="140" spans="1:103" x14ac:dyDescent="0.2">
      <c r="A140">
        <v>139</v>
      </c>
      <c r="B140">
        <v>2020</v>
      </c>
      <c r="C140" t="s">
        <v>103</v>
      </c>
      <c r="D140">
        <v>23</v>
      </c>
      <c r="E140" t="s">
        <v>139</v>
      </c>
      <c r="F140">
        <v>6000</v>
      </c>
      <c r="G140">
        <v>5</v>
      </c>
      <c r="H140">
        <v>3</v>
      </c>
      <c r="I140">
        <v>4</v>
      </c>
      <c r="J140">
        <v>1</v>
      </c>
      <c r="K140">
        <v>1</v>
      </c>
      <c r="L140">
        <v>20</v>
      </c>
      <c r="M140">
        <v>3</v>
      </c>
      <c r="N140" t="s">
        <v>105</v>
      </c>
      <c r="O140">
        <v>15</v>
      </c>
      <c r="P140">
        <v>3</v>
      </c>
      <c r="Q140" t="s">
        <v>105</v>
      </c>
      <c r="R140">
        <v>20</v>
      </c>
      <c r="S140">
        <v>1018</v>
      </c>
      <c r="T140">
        <v>12</v>
      </c>
      <c r="U140" t="s">
        <v>105</v>
      </c>
      <c r="V140">
        <v>4</v>
      </c>
      <c r="W140">
        <v>6</v>
      </c>
      <c r="X140">
        <v>5</v>
      </c>
      <c r="Y140">
        <v>4</v>
      </c>
      <c r="Z140">
        <v>3</v>
      </c>
      <c r="AA140" t="s">
        <v>122</v>
      </c>
      <c r="AB140" t="s">
        <v>107</v>
      </c>
      <c r="AC140">
        <v>3200</v>
      </c>
      <c r="AD140">
        <v>7811</v>
      </c>
      <c r="AE140">
        <v>6355</v>
      </c>
      <c r="AF140">
        <v>788</v>
      </c>
      <c r="AG140">
        <v>9103</v>
      </c>
      <c r="AH140">
        <v>2820</v>
      </c>
      <c r="AI140">
        <v>0</v>
      </c>
      <c r="AJ140" t="s">
        <v>372</v>
      </c>
      <c r="AK140" t="s">
        <v>372</v>
      </c>
      <c r="AL140" t="s">
        <v>105</v>
      </c>
      <c r="AM140" t="s">
        <v>373</v>
      </c>
      <c r="AN140" t="s">
        <v>105</v>
      </c>
      <c r="AO140" t="s">
        <v>374</v>
      </c>
      <c r="AP140" t="s">
        <v>375</v>
      </c>
      <c r="AQ140">
        <v>6319</v>
      </c>
      <c r="AR140">
        <v>2625</v>
      </c>
      <c r="AS140" t="s">
        <v>171</v>
      </c>
      <c r="AT140">
        <v>165</v>
      </c>
      <c r="AU140">
        <v>9099</v>
      </c>
      <c r="AV140">
        <v>5124</v>
      </c>
      <c r="AW140" t="s">
        <v>133</v>
      </c>
      <c r="AX140">
        <v>273</v>
      </c>
      <c r="AY140">
        <v>6922</v>
      </c>
      <c r="AZ140">
        <v>1642</v>
      </c>
      <c r="BA140" t="s">
        <v>221</v>
      </c>
      <c r="BB140">
        <v>119</v>
      </c>
      <c r="BC140">
        <v>9290</v>
      </c>
      <c r="BD140">
        <v>4037</v>
      </c>
      <c r="BE140" t="s">
        <v>171</v>
      </c>
      <c r="BF140">
        <v>287</v>
      </c>
      <c r="BG140">
        <v>10042</v>
      </c>
      <c r="BH140">
        <v>5648</v>
      </c>
      <c r="BI140" t="s">
        <v>225</v>
      </c>
      <c r="BJ140">
        <v>280</v>
      </c>
      <c r="BK140">
        <v>5199</v>
      </c>
      <c r="BL140">
        <v>1452</v>
      </c>
      <c r="BM140" t="s">
        <v>170</v>
      </c>
      <c r="BN140">
        <v>111</v>
      </c>
      <c r="BO140">
        <v>5255</v>
      </c>
      <c r="BP140">
        <v>0</v>
      </c>
      <c r="BQ140" t="s">
        <v>170</v>
      </c>
      <c r="BR140">
        <v>128</v>
      </c>
      <c r="BS140" t="s">
        <v>105</v>
      </c>
      <c r="BT140" t="s">
        <v>105</v>
      </c>
      <c r="BU140" t="s">
        <v>105</v>
      </c>
      <c r="BV140" t="s">
        <v>105</v>
      </c>
      <c r="BW140" t="s">
        <v>105</v>
      </c>
      <c r="BX140" t="s">
        <v>105</v>
      </c>
      <c r="BY140" t="s">
        <v>105</v>
      </c>
      <c r="BZ140" t="s">
        <v>376</v>
      </c>
      <c r="CA140" t="s">
        <v>376</v>
      </c>
      <c r="CB140" t="s">
        <v>376</v>
      </c>
      <c r="CC140" t="s">
        <v>376</v>
      </c>
      <c r="CD140" t="s">
        <v>376</v>
      </c>
      <c r="CE140" t="s">
        <v>376</v>
      </c>
      <c r="CF140" t="s">
        <v>376</v>
      </c>
      <c r="CG140">
        <v>1</v>
      </c>
      <c r="CH140">
        <v>0</v>
      </c>
      <c r="CI140">
        <v>30</v>
      </c>
      <c r="CJ140">
        <v>3</v>
      </c>
      <c r="CK140">
        <v>0</v>
      </c>
      <c r="CL140">
        <v>15</v>
      </c>
      <c r="CM140">
        <v>5</v>
      </c>
      <c r="CN140">
        <v>0</v>
      </c>
      <c r="CO140">
        <v>30</v>
      </c>
      <c r="CP140" s="1">
        <v>915</v>
      </c>
      <c r="CQ140">
        <v>12</v>
      </c>
      <c r="CR140">
        <v>0</v>
      </c>
      <c r="CS140" t="s">
        <v>117</v>
      </c>
      <c r="CT140" t="s">
        <v>117</v>
      </c>
      <c r="CU140" t="s">
        <v>117</v>
      </c>
      <c r="CV140" t="s">
        <v>117</v>
      </c>
      <c r="CW140" t="s">
        <v>117</v>
      </c>
      <c r="CX140" t="s">
        <v>117</v>
      </c>
      <c r="CY140" t="s">
        <v>117</v>
      </c>
    </row>
    <row r="141" spans="1:103" x14ac:dyDescent="0.2">
      <c r="A141">
        <v>140</v>
      </c>
      <c r="B141">
        <v>2020</v>
      </c>
      <c r="C141" t="s">
        <v>103</v>
      </c>
      <c r="D141">
        <v>22</v>
      </c>
      <c r="E141" t="s">
        <v>139</v>
      </c>
      <c r="F141">
        <v>7000</v>
      </c>
      <c r="G141">
        <v>5</v>
      </c>
      <c r="H141">
        <v>4</v>
      </c>
      <c r="I141" t="s">
        <v>120</v>
      </c>
      <c r="J141">
        <v>1</v>
      </c>
      <c r="K141">
        <v>1</v>
      </c>
      <c r="L141">
        <v>0</v>
      </c>
      <c r="M141">
        <v>7</v>
      </c>
      <c r="N141">
        <v>1</v>
      </c>
      <c r="O141">
        <v>0</v>
      </c>
      <c r="P141">
        <v>7</v>
      </c>
      <c r="Q141">
        <v>0</v>
      </c>
      <c r="R141">
        <v>20</v>
      </c>
      <c r="S141">
        <v>2622</v>
      </c>
      <c r="T141">
        <v>4</v>
      </c>
      <c r="U141" t="s">
        <v>105</v>
      </c>
      <c r="V141">
        <v>7</v>
      </c>
      <c r="W141">
        <v>7</v>
      </c>
      <c r="X141">
        <v>7</v>
      </c>
      <c r="Y141">
        <v>5</v>
      </c>
      <c r="Z141">
        <v>6</v>
      </c>
      <c r="AA141" t="s">
        <v>119</v>
      </c>
      <c r="AB141" t="s">
        <v>157</v>
      </c>
      <c r="AC141" t="s">
        <v>105</v>
      </c>
      <c r="AD141" t="s">
        <v>105</v>
      </c>
      <c r="AE141" t="s">
        <v>105</v>
      </c>
      <c r="AF141" t="s">
        <v>105</v>
      </c>
      <c r="AG141" t="s">
        <v>105</v>
      </c>
      <c r="AH141" t="s">
        <v>105</v>
      </c>
      <c r="AI141" t="s">
        <v>105</v>
      </c>
      <c r="AJ141" t="s">
        <v>105</v>
      </c>
      <c r="AK141" t="s">
        <v>105</v>
      </c>
      <c r="AL141" t="s">
        <v>105</v>
      </c>
      <c r="AM141" t="s">
        <v>105</v>
      </c>
      <c r="AN141" t="s">
        <v>105</v>
      </c>
      <c r="AO141" t="s">
        <v>105</v>
      </c>
      <c r="AP141" t="s">
        <v>105</v>
      </c>
      <c r="AQ141">
        <v>2008</v>
      </c>
      <c r="AR141">
        <v>0</v>
      </c>
      <c r="AS141">
        <v>1</v>
      </c>
      <c r="AT141">
        <v>43</v>
      </c>
      <c r="AU141">
        <v>902</v>
      </c>
      <c r="AV141">
        <v>0</v>
      </c>
      <c r="AW141" t="s">
        <v>288</v>
      </c>
      <c r="AX141">
        <v>4</v>
      </c>
      <c r="AY141">
        <v>519</v>
      </c>
      <c r="AZ141">
        <v>0</v>
      </c>
      <c r="BA141" t="s">
        <v>209</v>
      </c>
      <c r="BB141">
        <v>1</v>
      </c>
      <c r="BC141">
        <v>4315</v>
      </c>
      <c r="BD141">
        <v>1281</v>
      </c>
      <c r="BE141" t="s">
        <v>287</v>
      </c>
      <c r="BF141">
        <v>128</v>
      </c>
      <c r="BG141">
        <v>4907</v>
      </c>
      <c r="BH141">
        <v>0</v>
      </c>
      <c r="BI141" t="s">
        <v>179</v>
      </c>
      <c r="BJ141">
        <v>104</v>
      </c>
      <c r="BK141">
        <v>480</v>
      </c>
      <c r="BL141">
        <v>0</v>
      </c>
      <c r="BM141" t="s">
        <v>209</v>
      </c>
      <c r="BN141">
        <v>3</v>
      </c>
      <c r="BO141">
        <v>6513</v>
      </c>
      <c r="BP141">
        <v>0</v>
      </c>
      <c r="BQ141" t="s">
        <v>109</v>
      </c>
      <c r="BR141">
        <v>147</v>
      </c>
      <c r="BS141" t="s">
        <v>105</v>
      </c>
      <c r="BT141" t="s">
        <v>105</v>
      </c>
      <c r="BU141" t="s">
        <v>377</v>
      </c>
      <c r="BV141" t="s">
        <v>105</v>
      </c>
      <c r="BW141" t="s">
        <v>105</v>
      </c>
      <c r="BX141" t="s">
        <v>378</v>
      </c>
      <c r="BY141" t="s">
        <v>105</v>
      </c>
      <c r="BZ141" t="s">
        <v>125</v>
      </c>
      <c r="CA141" t="s">
        <v>116</v>
      </c>
      <c r="CB141" t="s">
        <v>116</v>
      </c>
      <c r="CC141" t="s">
        <v>116</v>
      </c>
      <c r="CD141" t="s">
        <v>116</v>
      </c>
      <c r="CE141" t="s">
        <v>116</v>
      </c>
      <c r="CF141" t="s">
        <v>116</v>
      </c>
      <c r="CG141">
        <v>2</v>
      </c>
      <c r="CH141">
        <v>0</v>
      </c>
      <c r="CI141">
        <v>30</v>
      </c>
      <c r="CJ141">
        <v>5</v>
      </c>
      <c r="CK141">
        <v>0</v>
      </c>
      <c r="CL141">
        <v>40</v>
      </c>
      <c r="CM141">
        <v>2</v>
      </c>
      <c r="CN141">
        <v>0</v>
      </c>
      <c r="CO141">
        <v>15</v>
      </c>
      <c r="CP141" s="1">
        <v>1379</v>
      </c>
      <c r="CQ141">
        <v>6</v>
      </c>
      <c r="CR141">
        <v>0</v>
      </c>
      <c r="CS141" t="s">
        <v>117</v>
      </c>
      <c r="CT141" t="s">
        <v>117</v>
      </c>
      <c r="CU141" t="s">
        <v>138</v>
      </c>
      <c r="CV141" t="s">
        <v>117</v>
      </c>
      <c r="CW141" t="s">
        <v>117</v>
      </c>
      <c r="CX141" t="s">
        <v>138</v>
      </c>
      <c r="CY141" t="s">
        <v>117</v>
      </c>
    </row>
    <row r="142" spans="1:103" x14ac:dyDescent="0.2">
      <c r="A142">
        <v>141</v>
      </c>
      <c r="B142">
        <v>2020</v>
      </c>
      <c r="C142" t="s">
        <v>103</v>
      </c>
      <c r="D142">
        <v>22.9</v>
      </c>
      <c r="E142" t="s">
        <v>104</v>
      </c>
      <c r="F142">
        <v>5000</v>
      </c>
      <c r="G142">
        <v>5</v>
      </c>
      <c r="H142">
        <v>5</v>
      </c>
      <c r="I142">
        <v>5</v>
      </c>
      <c r="J142">
        <v>3</v>
      </c>
      <c r="K142">
        <v>1</v>
      </c>
      <c r="L142">
        <v>30</v>
      </c>
      <c r="M142">
        <v>6</v>
      </c>
      <c r="N142">
        <v>0</v>
      </c>
      <c r="O142">
        <v>45</v>
      </c>
      <c r="P142">
        <v>2</v>
      </c>
      <c r="Q142">
        <v>0</v>
      </c>
      <c r="R142">
        <v>10</v>
      </c>
      <c r="S142">
        <v>3306</v>
      </c>
      <c r="T142">
        <v>5</v>
      </c>
      <c r="U142">
        <v>30</v>
      </c>
      <c r="V142">
        <v>6</v>
      </c>
      <c r="W142">
        <v>7</v>
      </c>
      <c r="X142" t="s">
        <v>149</v>
      </c>
      <c r="Y142">
        <v>4</v>
      </c>
      <c r="Z142">
        <v>6</v>
      </c>
      <c r="AA142">
        <v>5</v>
      </c>
      <c r="AB142" t="s">
        <v>107</v>
      </c>
      <c r="AC142">
        <v>947</v>
      </c>
      <c r="AD142">
        <v>3714</v>
      </c>
      <c r="AE142">
        <v>1889</v>
      </c>
      <c r="AF142">
        <v>659</v>
      </c>
      <c r="AG142">
        <v>9387</v>
      </c>
      <c r="AH142">
        <v>2250</v>
      </c>
      <c r="AI142">
        <v>5397</v>
      </c>
      <c r="AJ142" t="s">
        <v>105</v>
      </c>
      <c r="AK142" t="s">
        <v>105</v>
      </c>
      <c r="AL142" t="s">
        <v>105</v>
      </c>
      <c r="AM142" t="s">
        <v>105</v>
      </c>
      <c r="AN142" t="s">
        <v>105</v>
      </c>
      <c r="AO142" t="s">
        <v>105</v>
      </c>
      <c r="AP142" t="s">
        <v>105</v>
      </c>
      <c r="AQ142">
        <v>1002</v>
      </c>
      <c r="AR142">
        <v>0</v>
      </c>
      <c r="AS142" t="s">
        <v>236</v>
      </c>
      <c r="AT142">
        <v>1</v>
      </c>
      <c r="AU142">
        <v>4554</v>
      </c>
      <c r="AV142">
        <v>1749</v>
      </c>
      <c r="AW142" t="s">
        <v>180</v>
      </c>
      <c r="AX142">
        <v>91</v>
      </c>
      <c r="AY142">
        <v>2142</v>
      </c>
      <c r="AZ142">
        <v>0</v>
      </c>
      <c r="BA142" t="s">
        <v>118</v>
      </c>
      <c r="BB142">
        <v>24</v>
      </c>
      <c r="BC142">
        <v>805</v>
      </c>
      <c r="BD142">
        <v>0</v>
      </c>
      <c r="BE142" t="s">
        <v>184</v>
      </c>
      <c r="BF142">
        <v>6</v>
      </c>
      <c r="BG142">
        <v>8566</v>
      </c>
      <c r="BH142">
        <v>0</v>
      </c>
      <c r="BI142" t="s">
        <v>153</v>
      </c>
      <c r="BJ142">
        <v>145</v>
      </c>
      <c r="BK142">
        <v>1409</v>
      </c>
      <c r="BL142">
        <v>0</v>
      </c>
      <c r="BM142">
        <v>1</v>
      </c>
      <c r="BN142">
        <v>9</v>
      </c>
      <c r="BO142">
        <v>5072</v>
      </c>
      <c r="BP142">
        <v>0</v>
      </c>
      <c r="BQ142" t="s">
        <v>164</v>
      </c>
      <c r="BR142">
        <v>123</v>
      </c>
      <c r="BS142" t="s">
        <v>105</v>
      </c>
      <c r="BT142" t="s">
        <v>105</v>
      </c>
      <c r="BU142" t="s">
        <v>105</v>
      </c>
      <c r="BV142" t="s">
        <v>105</v>
      </c>
      <c r="BW142" t="s">
        <v>105</v>
      </c>
      <c r="BX142" t="s">
        <v>105</v>
      </c>
      <c r="BY142" t="s">
        <v>105</v>
      </c>
      <c r="BZ142" t="s">
        <v>285</v>
      </c>
      <c r="CA142" t="s">
        <v>285</v>
      </c>
      <c r="CB142" t="s">
        <v>285</v>
      </c>
      <c r="CC142" t="s">
        <v>285</v>
      </c>
      <c r="CD142" t="s">
        <v>187</v>
      </c>
      <c r="CE142" t="s">
        <v>187</v>
      </c>
      <c r="CF142" t="s">
        <v>187</v>
      </c>
      <c r="CG142">
        <v>1</v>
      </c>
      <c r="CH142">
        <v>1</v>
      </c>
      <c r="CI142">
        <v>0</v>
      </c>
      <c r="CJ142">
        <v>5</v>
      </c>
      <c r="CK142">
        <v>0</v>
      </c>
      <c r="CL142">
        <v>17</v>
      </c>
      <c r="CM142">
        <v>2</v>
      </c>
      <c r="CN142" t="s">
        <v>105</v>
      </c>
      <c r="CO142">
        <v>15</v>
      </c>
      <c r="CP142" s="1">
        <v>919</v>
      </c>
      <c r="CQ142">
        <v>10</v>
      </c>
      <c r="CR142" t="s">
        <v>105</v>
      </c>
      <c r="CS142" t="s">
        <v>117</v>
      </c>
      <c r="CT142" t="s">
        <v>117</v>
      </c>
      <c r="CU142" t="s">
        <v>117</v>
      </c>
      <c r="CV142" t="s">
        <v>117</v>
      </c>
      <c r="CW142" t="s">
        <v>117</v>
      </c>
      <c r="CX142" t="s">
        <v>117</v>
      </c>
      <c r="CY142" t="s">
        <v>117</v>
      </c>
    </row>
    <row r="143" spans="1:103" x14ac:dyDescent="0.2">
      <c r="A143">
        <v>142</v>
      </c>
      <c r="B143">
        <v>2020</v>
      </c>
      <c r="C143" t="s">
        <v>103</v>
      </c>
      <c r="D143">
        <v>25.4</v>
      </c>
      <c r="E143" t="s">
        <v>139</v>
      </c>
      <c r="F143">
        <v>5000</v>
      </c>
      <c r="G143">
        <v>4</v>
      </c>
      <c r="H143">
        <v>3</v>
      </c>
      <c r="I143" t="s">
        <v>122</v>
      </c>
      <c r="J143">
        <v>3</v>
      </c>
      <c r="K143">
        <v>1</v>
      </c>
      <c r="L143">
        <v>30</v>
      </c>
      <c r="M143">
        <v>5</v>
      </c>
      <c r="N143">
        <v>1</v>
      </c>
      <c r="O143" t="s">
        <v>105</v>
      </c>
      <c r="P143">
        <v>7</v>
      </c>
      <c r="Q143" t="s">
        <v>105</v>
      </c>
      <c r="R143">
        <v>15</v>
      </c>
      <c r="S143">
        <v>3706.5</v>
      </c>
      <c r="T143">
        <v>8</v>
      </c>
      <c r="U143" t="s">
        <v>105</v>
      </c>
      <c r="V143">
        <v>4</v>
      </c>
      <c r="W143">
        <v>4</v>
      </c>
      <c r="X143">
        <v>4</v>
      </c>
      <c r="Y143">
        <v>2</v>
      </c>
      <c r="Z143">
        <v>2</v>
      </c>
      <c r="AA143">
        <v>2</v>
      </c>
      <c r="AB143" t="s">
        <v>107</v>
      </c>
      <c r="AC143">
        <v>4537</v>
      </c>
      <c r="AD143">
        <v>4703</v>
      </c>
      <c r="AE143">
        <v>6843</v>
      </c>
      <c r="AF143">
        <v>1458</v>
      </c>
      <c r="AG143">
        <v>4875</v>
      </c>
      <c r="AH143">
        <v>753</v>
      </c>
      <c r="AI143">
        <v>9307</v>
      </c>
      <c r="AJ143" t="s">
        <v>105</v>
      </c>
      <c r="AK143" t="s">
        <v>105</v>
      </c>
      <c r="AL143" t="s">
        <v>105</v>
      </c>
      <c r="AM143" t="s">
        <v>105</v>
      </c>
      <c r="AN143" t="s">
        <v>105</v>
      </c>
      <c r="AO143" t="s">
        <v>379</v>
      </c>
      <c r="AP143" t="s">
        <v>105</v>
      </c>
      <c r="AQ143" t="s">
        <v>105</v>
      </c>
      <c r="AR143">
        <v>3284</v>
      </c>
      <c r="AS143" t="s">
        <v>141</v>
      </c>
      <c r="AT143">
        <v>128</v>
      </c>
      <c r="AU143">
        <v>4492</v>
      </c>
      <c r="AV143">
        <v>1487</v>
      </c>
      <c r="AW143">
        <v>3</v>
      </c>
      <c r="AX143">
        <v>93</v>
      </c>
      <c r="AY143">
        <v>0</v>
      </c>
      <c r="AZ143">
        <v>0</v>
      </c>
      <c r="BA143">
        <v>0</v>
      </c>
      <c r="BB143">
        <v>0</v>
      </c>
      <c r="BC143">
        <v>1747</v>
      </c>
      <c r="BD143">
        <v>0</v>
      </c>
      <c r="BE143" t="s">
        <v>276</v>
      </c>
      <c r="BF143">
        <v>2</v>
      </c>
      <c r="BG143">
        <v>3382</v>
      </c>
      <c r="BH143">
        <v>0</v>
      </c>
      <c r="BI143" t="s">
        <v>112</v>
      </c>
      <c r="BJ143">
        <v>46</v>
      </c>
      <c r="BK143">
        <v>1837</v>
      </c>
      <c r="BL143">
        <v>0</v>
      </c>
      <c r="BM143" t="s">
        <v>165</v>
      </c>
      <c r="BN143">
        <v>18</v>
      </c>
      <c r="BO143">
        <v>8846</v>
      </c>
      <c r="BP143">
        <v>0</v>
      </c>
      <c r="BQ143">
        <v>6</v>
      </c>
      <c r="BR143">
        <v>188</v>
      </c>
      <c r="BS143" t="s">
        <v>105</v>
      </c>
      <c r="BT143" t="s">
        <v>105</v>
      </c>
      <c r="BU143" t="s">
        <v>380</v>
      </c>
      <c r="BV143" t="s">
        <v>105</v>
      </c>
      <c r="BW143" t="s">
        <v>105</v>
      </c>
      <c r="BX143" t="s">
        <v>105</v>
      </c>
      <c r="BY143" t="s">
        <v>105</v>
      </c>
      <c r="BZ143" t="s">
        <v>381</v>
      </c>
      <c r="CA143" t="s">
        <v>381</v>
      </c>
      <c r="CB143" t="s">
        <v>105</v>
      </c>
      <c r="CC143" t="s">
        <v>381</v>
      </c>
      <c r="CD143" t="s">
        <v>381</v>
      </c>
      <c r="CE143" t="s">
        <v>381</v>
      </c>
      <c r="CF143" t="s">
        <v>381</v>
      </c>
      <c r="CG143">
        <v>1</v>
      </c>
      <c r="CH143">
        <v>1</v>
      </c>
      <c r="CI143" t="s">
        <v>105</v>
      </c>
      <c r="CJ143">
        <v>4</v>
      </c>
      <c r="CK143" t="s">
        <v>105</v>
      </c>
      <c r="CL143">
        <v>30</v>
      </c>
      <c r="CM143">
        <v>3</v>
      </c>
      <c r="CN143" t="s">
        <v>105</v>
      </c>
      <c r="CO143">
        <v>15</v>
      </c>
      <c r="CP143" s="1">
        <v>1108.5</v>
      </c>
      <c r="CQ143">
        <v>8</v>
      </c>
      <c r="CR143" t="s">
        <v>105</v>
      </c>
      <c r="CS143" t="s">
        <v>117</v>
      </c>
      <c r="CT143" t="s">
        <v>117</v>
      </c>
      <c r="CU143" t="s">
        <v>138</v>
      </c>
      <c r="CV143" t="s">
        <v>117</v>
      </c>
      <c r="CW143" t="s">
        <v>117</v>
      </c>
      <c r="CX143" t="s">
        <v>117</v>
      </c>
      <c r="CY143" t="s">
        <v>117</v>
      </c>
    </row>
    <row r="144" spans="1:103" x14ac:dyDescent="0.2">
      <c r="A144">
        <v>143</v>
      </c>
      <c r="B144">
        <v>2020</v>
      </c>
      <c r="C144" t="s">
        <v>103</v>
      </c>
      <c r="D144">
        <v>20</v>
      </c>
      <c r="E144" t="s">
        <v>139</v>
      </c>
      <c r="F144">
        <v>5000</v>
      </c>
      <c r="G144">
        <v>5</v>
      </c>
      <c r="H144">
        <v>5</v>
      </c>
      <c r="I144">
        <v>5</v>
      </c>
      <c r="J144">
        <v>1</v>
      </c>
      <c r="K144">
        <v>2</v>
      </c>
      <c r="L144" t="s">
        <v>105</v>
      </c>
      <c r="M144">
        <v>2</v>
      </c>
      <c r="N144">
        <v>1</v>
      </c>
      <c r="O144" t="s">
        <v>105</v>
      </c>
      <c r="P144">
        <v>1</v>
      </c>
      <c r="Q144">
        <v>0</v>
      </c>
      <c r="R144">
        <v>15</v>
      </c>
      <c r="S144">
        <v>1489.5</v>
      </c>
      <c r="T144">
        <v>10</v>
      </c>
      <c r="U144" t="s">
        <v>105</v>
      </c>
      <c r="V144">
        <v>6</v>
      </c>
      <c r="W144">
        <v>6</v>
      </c>
      <c r="X144">
        <v>6</v>
      </c>
      <c r="Y144">
        <v>4</v>
      </c>
      <c r="Z144">
        <v>5</v>
      </c>
      <c r="AA144" t="s">
        <v>120</v>
      </c>
      <c r="AB144" t="s">
        <v>107</v>
      </c>
      <c r="AC144">
        <v>8515</v>
      </c>
      <c r="AD144">
        <v>2315</v>
      </c>
      <c r="AE144">
        <v>7305</v>
      </c>
      <c r="AF144">
        <v>8629</v>
      </c>
      <c r="AG144">
        <v>6599</v>
      </c>
      <c r="AH144">
        <v>8950</v>
      </c>
      <c r="AI144">
        <v>8987</v>
      </c>
      <c r="AJ144" t="s">
        <v>382</v>
      </c>
      <c r="AK144" t="s">
        <v>105</v>
      </c>
      <c r="AL144" t="s">
        <v>105</v>
      </c>
      <c r="AM144" t="s">
        <v>105</v>
      </c>
      <c r="AN144" t="s">
        <v>105</v>
      </c>
      <c r="AO144" t="s">
        <v>105</v>
      </c>
      <c r="AP144" t="s">
        <v>105</v>
      </c>
      <c r="AQ144">
        <v>8321</v>
      </c>
      <c r="AR144">
        <v>2200</v>
      </c>
      <c r="AS144" t="s">
        <v>129</v>
      </c>
      <c r="AT144">
        <v>186</v>
      </c>
      <c r="AU144">
        <v>2195</v>
      </c>
      <c r="AV144">
        <v>0</v>
      </c>
      <c r="AW144" t="s">
        <v>123</v>
      </c>
      <c r="AX144">
        <v>14</v>
      </c>
      <c r="AY144">
        <v>6038</v>
      </c>
      <c r="AZ144">
        <v>0</v>
      </c>
      <c r="BA144" t="s">
        <v>134</v>
      </c>
      <c r="BB144">
        <v>78</v>
      </c>
      <c r="BC144">
        <v>5609</v>
      </c>
      <c r="BD144">
        <v>0</v>
      </c>
      <c r="BE144" t="s">
        <v>257</v>
      </c>
      <c r="BF144">
        <v>106</v>
      </c>
      <c r="BG144">
        <v>5077</v>
      </c>
      <c r="BH144">
        <v>1232</v>
      </c>
      <c r="BI144" t="s">
        <v>111</v>
      </c>
      <c r="BJ144">
        <v>113</v>
      </c>
      <c r="BK144">
        <v>6836</v>
      </c>
      <c r="BL144">
        <v>0</v>
      </c>
      <c r="BM144" t="s">
        <v>188</v>
      </c>
      <c r="BN144">
        <v>135</v>
      </c>
      <c r="BO144">
        <v>6874</v>
      </c>
      <c r="BP144">
        <v>0</v>
      </c>
      <c r="BQ144" t="s">
        <v>188</v>
      </c>
      <c r="BR144">
        <v>162</v>
      </c>
      <c r="BS144" t="s">
        <v>105</v>
      </c>
      <c r="BT144" t="s">
        <v>105</v>
      </c>
      <c r="BU144" t="s">
        <v>105</v>
      </c>
      <c r="BV144" t="s">
        <v>105</v>
      </c>
      <c r="BW144" t="s">
        <v>105</v>
      </c>
      <c r="BX144" t="s">
        <v>105</v>
      </c>
      <c r="BY144" t="s">
        <v>105</v>
      </c>
      <c r="BZ144" t="s">
        <v>116</v>
      </c>
      <c r="CA144" t="s">
        <v>116</v>
      </c>
      <c r="CB144" t="s">
        <v>116</v>
      </c>
      <c r="CC144" t="s">
        <v>116</v>
      </c>
      <c r="CD144" t="s">
        <v>116</v>
      </c>
      <c r="CE144" t="s">
        <v>116</v>
      </c>
      <c r="CF144" t="s">
        <v>116</v>
      </c>
      <c r="CG144">
        <v>2</v>
      </c>
      <c r="CH144">
        <v>2</v>
      </c>
      <c r="CI144">
        <v>0</v>
      </c>
      <c r="CJ144">
        <v>2</v>
      </c>
      <c r="CK144">
        <v>1</v>
      </c>
      <c r="CL144">
        <v>0</v>
      </c>
      <c r="CM144">
        <v>2</v>
      </c>
      <c r="CN144">
        <v>0</v>
      </c>
      <c r="CO144">
        <v>15</v>
      </c>
      <c r="CP144" s="1">
        <v>2499</v>
      </c>
      <c r="CQ144">
        <v>9</v>
      </c>
      <c r="CR144">
        <v>0</v>
      </c>
      <c r="CS144" t="s">
        <v>117</v>
      </c>
      <c r="CT144" t="s">
        <v>117</v>
      </c>
      <c r="CU144" t="s">
        <v>117</v>
      </c>
      <c r="CV144" t="s">
        <v>117</v>
      </c>
      <c r="CW144" t="s">
        <v>117</v>
      </c>
      <c r="CX144" t="s">
        <v>117</v>
      </c>
      <c r="CY144" t="s">
        <v>117</v>
      </c>
    </row>
    <row r="145" spans="1:103" x14ac:dyDescent="0.2">
      <c r="A145">
        <v>144</v>
      </c>
      <c r="B145">
        <v>2020</v>
      </c>
      <c r="C145" t="s">
        <v>103</v>
      </c>
      <c r="D145">
        <v>21</v>
      </c>
      <c r="E145" t="s">
        <v>139</v>
      </c>
      <c r="F145">
        <v>5000</v>
      </c>
      <c r="G145">
        <v>4</v>
      </c>
      <c r="H145">
        <v>4</v>
      </c>
      <c r="I145">
        <v>4</v>
      </c>
      <c r="J145">
        <v>2</v>
      </c>
      <c r="K145">
        <v>1</v>
      </c>
      <c r="L145" t="s">
        <v>105</v>
      </c>
      <c r="M145">
        <v>4</v>
      </c>
      <c r="N145" t="s">
        <v>105</v>
      </c>
      <c r="O145">
        <v>30</v>
      </c>
      <c r="P145">
        <v>7</v>
      </c>
      <c r="Q145" t="s">
        <v>105</v>
      </c>
      <c r="R145">
        <v>15</v>
      </c>
      <c r="S145">
        <v>1786.5</v>
      </c>
      <c r="T145">
        <v>8</v>
      </c>
      <c r="U145" t="s">
        <v>105</v>
      </c>
      <c r="V145">
        <v>5</v>
      </c>
      <c r="W145">
        <v>6</v>
      </c>
      <c r="X145" t="s">
        <v>119</v>
      </c>
      <c r="Y145">
        <v>2</v>
      </c>
      <c r="Z145">
        <v>5</v>
      </c>
      <c r="AA145" t="s">
        <v>122</v>
      </c>
      <c r="AB145" t="s">
        <v>107</v>
      </c>
      <c r="AC145">
        <v>6783</v>
      </c>
      <c r="AD145">
        <v>5103</v>
      </c>
      <c r="AE145">
        <v>2782</v>
      </c>
      <c r="AF145">
        <v>3553</v>
      </c>
      <c r="AG145">
        <v>5225</v>
      </c>
      <c r="AH145">
        <v>3574</v>
      </c>
      <c r="AI145">
        <v>7838</v>
      </c>
      <c r="AJ145" t="s">
        <v>105</v>
      </c>
      <c r="AK145" t="s">
        <v>105</v>
      </c>
      <c r="AL145" t="s">
        <v>105</v>
      </c>
      <c r="AM145" t="s">
        <v>383</v>
      </c>
      <c r="AN145" t="s">
        <v>105</v>
      </c>
      <c r="AO145" t="s">
        <v>105</v>
      </c>
      <c r="AP145" t="s">
        <v>105</v>
      </c>
      <c r="AQ145">
        <v>5982</v>
      </c>
      <c r="AR145">
        <v>0</v>
      </c>
      <c r="AS145" t="s">
        <v>186</v>
      </c>
      <c r="AT145">
        <v>86</v>
      </c>
      <c r="AU145">
        <v>3519</v>
      </c>
      <c r="AV145">
        <v>0</v>
      </c>
      <c r="AW145" t="s">
        <v>140</v>
      </c>
      <c r="AX145">
        <v>44</v>
      </c>
      <c r="AY145">
        <v>1735</v>
      </c>
      <c r="AZ145">
        <v>0</v>
      </c>
      <c r="BA145" t="s">
        <v>308</v>
      </c>
      <c r="BB145">
        <v>23</v>
      </c>
      <c r="BC145">
        <v>7499</v>
      </c>
      <c r="BD145">
        <v>4929</v>
      </c>
      <c r="BE145" t="s">
        <v>191</v>
      </c>
      <c r="BF145">
        <v>292</v>
      </c>
      <c r="BG145">
        <v>3364</v>
      </c>
      <c r="BH145">
        <v>0</v>
      </c>
      <c r="BI145" t="s">
        <v>106</v>
      </c>
      <c r="BJ145">
        <v>60</v>
      </c>
      <c r="BK145">
        <v>3018</v>
      </c>
      <c r="BL145">
        <v>0</v>
      </c>
      <c r="BM145" t="s">
        <v>112</v>
      </c>
      <c r="BN145">
        <v>61</v>
      </c>
      <c r="BO145">
        <v>7014</v>
      </c>
      <c r="BP145">
        <v>0</v>
      </c>
      <c r="BQ145" t="s">
        <v>188</v>
      </c>
      <c r="BR145">
        <v>145</v>
      </c>
      <c r="BS145" t="s">
        <v>105</v>
      </c>
      <c r="BT145" t="s">
        <v>105</v>
      </c>
      <c r="BU145" t="s">
        <v>105</v>
      </c>
      <c r="BV145" t="s">
        <v>105</v>
      </c>
      <c r="BW145" t="s">
        <v>384</v>
      </c>
      <c r="BX145" t="s">
        <v>105</v>
      </c>
      <c r="BY145" t="s">
        <v>105</v>
      </c>
      <c r="BZ145" t="s">
        <v>168</v>
      </c>
      <c r="CA145" t="s">
        <v>168</v>
      </c>
      <c r="CB145" t="s">
        <v>168</v>
      </c>
      <c r="CC145" t="s">
        <v>168</v>
      </c>
      <c r="CD145" t="s">
        <v>168</v>
      </c>
      <c r="CE145" t="s">
        <v>168</v>
      </c>
      <c r="CF145" t="s">
        <v>168</v>
      </c>
      <c r="CG145">
        <v>1</v>
      </c>
      <c r="CH145" t="s">
        <v>105</v>
      </c>
      <c r="CI145">
        <v>40</v>
      </c>
      <c r="CJ145">
        <v>5</v>
      </c>
      <c r="CK145" t="s">
        <v>105</v>
      </c>
      <c r="CL145">
        <v>20</v>
      </c>
      <c r="CM145">
        <v>4</v>
      </c>
      <c r="CN145" t="s">
        <v>105</v>
      </c>
      <c r="CO145">
        <v>15</v>
      </c>
      <c r="CP145" s="1">
        <v>918</v>
      </c>
      <c r="CQ145">
        <v>9</v>
      </c>
      <c r="CR145" t="s">
        <v>105</v>
      </c>
      <c r="CS145" t="s">
        <v>117</v>
      </c>
      <c r="CT145" t="s">
        <v>117</v>
      </c>
      <c r="CU145" t="s">
        <v>117</v>
      </c>
      <c r="CV145" t="s">
        <v>117</v>
      </c>
      <c r="CW145" t="s">
        <v>138</v>
      </c>
      <c r="CX145" t="s">
        <v>117</v>
      </c>
      <c r="CY145" t="s">
        <v>117</v>
      </c>
    </row>
    <row r="146" spans="1:103" x14ac:dyDescent="0.2">
      <c r="A146">
        <v>145</v>
      </c>
      <c r="B146">
        <v>2020</v>
      </c>
      <c r="C146" t="s">
        <v>103</v>
      </c>
      <c r="D146">
        <v>20</v>
      </c>
      <c r="E146" t="s">
        <v>139</v>
      </c>
      <c r="F146" t="s">
        <v>105</v>
      </c>
      <c r="G146">
        <v>4</v>
      </c>
      <c r="H146">
        <v>4</v>
      </c>
      <c r="I146">
        <v>4</v>
      </c>
      <c r="J146">
        <v>1</v>
      </c>
      <c r="K146">
        <v>1</v>
      </c>
      <c r="L146" t="s">
        <v>105</v>
      </c>
      <c r="M146">
        <v>3</v>
      </c>
      <c r="N146" t="s">
        <v>105</v>
      </c>
      <c r="O146">
        <v>30</v>
      </c>
      <c r="P146">
        <v>5</v>
      </c>
      <c r="Q146" t="s">
        <v>105</v>
      </c>
      <c r="R146">
        <v>25</v>
      </c>
      <c r="S146">
        <v>1252.5</v>
      </c>
      <c r="T146">
        <v>6</v>
      </c>
      <c r="U146">
        <v>30</v>
      </c>
      <c r="V146">
        <v>6</v>
      </c>
      <c r="W146">
        <v>6</v>
      </c>
      <c r="X146">
        <v>6</v>
      </c>
      <c r="Y146">
        <v>4</v>
      </c>
      <c r="Z146">
        <v>5</v>
      </c>
      <c r="AA146" t="s">
        <v>120</v>
      </c>
      <c r="AB146" t="s">
        <v>107</v>
      </c>
      <c r="AC146">
        <v>2858</v>
      </c>
      <c r="AD146">
        <v>4248</v>
      </c>
      <c r="AE146">
        <v>6355</v>
      </c>
      <c r="AF146">
        <v>2987</v>
      </c>
      <c r="AG146">
        <v>6573</v>
      </c>
      <c r="AH146">
        <v>6875</v>
      </c>
      <c r="AI146">
        <v>8790</v>
      </c>
      <c r="AJ146" t="s">
        <v>105</v>
      </c>
      <c r="AK146" t="s">
        <v>105</v>
      </c>
      <c r="AL146" t="s">
        <v>105</v>
      </c>
      <c r="AM146" t="s">
        <v>105</v>
      </c>
      <c r="AN146" t="s">
        <v>105</v>
      </c>
      <c r="AO146" t="s">
        <v>105</v>
      </c>
      <c r="AP146" t="s">
        <v>105</v>
      </c>
      <c r="AQ146">
        <v>2022</v>
      </c>
      <c r="AR146">
        <v>0</v>
      </c>
      <c r="AS146" t="s">
        <v>312</v>
      </c>
      <c r="AT146">
        <v>47</v>
      </c>
      <c r="AU146">
        <v>3837</v>
      </c>
      <c r="AV146">
        <v>0</v>
      </c>
      <c r="AW146" t="s">
        <v>205</v>
      </c>
      <c r="AX146">
        <v>59</v>
      </c>
      <c r="AY146">
        <v>3670</v>
      </c>
      <c r="AZ146">
        <v>0</v>
      </c>
      <c r="BA146" t="s">
        <v>160</v>
      </c>
      <c r="BB146">
        <v>55</v>
      </c>
      <c r="BC146">
        <v>2045</v>
      </c>
      <c r="BD146">
        <v>0</v>
      </c>
      <c r="BE146" t="s">
        <v>118</v>
      </c>
      <c r="BF146">
        <v>35</v>
      </c>
      <c r="BG146">
        <v>5198</v>
      </c>
      <c r="BH146">
        <v>0</v>
      </c>
      <c r="BI146" t="s">
        <v>110</v>
      </c>
      <c r="BJ146">
        <v>88</v>
      </c>
      <c r="BK146">
        <v>4372</v>
      </c>
      <c r="BL146">
        <v>0</v>
      </c>
      <c r="BM146" t="s">
        <v>109</v>
      </c>
      <c r="BN146">
        <v>114</v>
      </c>
      <c r="BO146">
        <v>7503</v>
      </c>
      <c r="BP146">
        <v>0</v>
      </c>
      <c r="BQ146" t="s">
        <v>119</v>
      </c>
      <c r="BR146">
        <v>183</v>
      </c>
      <c r="BS146" t="s">
        <v>105</v>
      </c>
      <c r="BT146" t="s">
        <v>105</v>
      </c>
      <c r="BU146" t="s">
        <v>105</v>
      </c>
      <c r="BV146" t="s">
        <v>105</v>
      </c>
      <c r="BW146" t="s">
        <v>105</v>
      </c>
      <c r="BX146" t="s">
        <v>105</v>
      </c>
      <c r="BY146" t="s">
        <v>105</v>
      </c>
      <c r="BZ146" t="s">
        <v>168</v>
      </c>
      <c r="CA146" t="s">
        <v>168</v>
      </c>
      <c r="CB146" t="s">
        <v>168</v>
      </c>
      <c r="CC146" t="s">
        <v>168</v>
      </c>
      <c r="CD146" t="s">
        <v>137</v>
      </c>
      <c r="CE146" t="s">
        <v>137</v>
      </c>
      <c r="CF146" t="s">
        <v>137</v>
      </c>
      <c r="CG146">
        <v>0</v>
      </c>
      <c r="CH146" t="s">
        <v>105</v>
      </c>
      <c r="CI146" t="s">
        <v>105</v>
      </c>
      <c r="CJ146">
        <v>3</v>
      </c>
      <c r="CK146" t="s">
        <v>105</v>
      </c>
      <c r="CL146">
        <v>20</v>
      </c>
      <c r="CM146">
        <v>2</v>
      </c>
      <c r="CN146" t="s">
        <v>105</v>
      </c>
      <c r="CO146">
        <v>20</v>
      </c>
      <c r="CP146" s="1">
        <v>372</v>
      </c>
      <c r="CQ146">
        <v>7</v>
      </c>
      <c r="CR146" t="s">
        <v>105</v>
      </c>
      <c r="CS146" t="s">
        <v>117</v>
      </c>
      <c r="CT146" t="s">
        <v>117</v>
      </c>
      <c r="CU146" t="s">
        <v>117</v>
      </c>
      <c r="CV146" t="s">
        <v>117</v>
      </c>
      <c r="CW146" t="s">
        <v>117</v>
      </c>
      <c r="CX146" t="s">
        <v>117</v>
      </c>
      <c r="CY146" t="s">
        <v>117</v>
      </c>
    </row>
    <row r="147" spans="1:103" x14ac:dyDescent="0.2">
      <c r="A147">
        <v>146</v>
      </c>
      <c r="B147">
        <v>2020</v>
      </c>
      <c r="C147" t="s">
        <v>103</v>
      </c>
      <c r="D147">
        <v>20.399999999999999</v>
      </c>
      <c r="E147" t="s">
        <v>139</v>
      </c>
      <c r="F147">
        <v>4000</v>
      </c>
      <c r="G147">
        <v>6</v>
      </c>
      <c r="H147">
        <v>5</v>
      </c>
      <c r="I147" t="s">
        <v>119</v>
      </c>
      <c r="J147">
        <v>2</v>
      </c>
      <c r="K147" t="s">
        <v>105</v>
      </c>
      <c r="L147">
        <v>45</v>
      </c>
      <c r="M147">
        <v>3</v>
      </c>
      <c r="N147">
        <v>1</v>
      </c>
      <c r="O147" t="s">
        <v>105</v>
      </c>
      <c r="P147">
        <v>4</v>
      </c>
      <c r="Q147">
        <v>1</v>
      </c>
      <c r="R147" t="s">
        <v>105</v>
      </c>
      <c r="S147">
        <v>2232</v>
      </c>
      <c r="T147">
        <v>8</v>
      </c>
      <c r="U147" t="s">
        <v>105</v>
      </c>
      <c r="V147">
        <v>5</v>
      </c>
      <c r="W147">
        <v>7</v>
      </c>
      <c r="X147">
        <v>6</v>
      </c>
      <c r="Y147">
        <v>5</v>
      </c>
      <c r="Z147">
        <v>6</v>
      </c>
      <c r="AA147" t="s">
        <v>119</v>
      </c>
      <c r="AB147" t="s">
        <v>107</v>
      </c>
      <c r="AC147">
        <v>11412</v>
      </c>
      <c r="AD147">
        <v>9574</v>
      </c>
      <c r="AE147">
        <v>6022</v>
      </c>
      <c r="AF147">
        <v>2474</v>
      </c>
      <c r="AG147">
        <v>3597</v>
      </c>
      <c r="AH147">
        <v>3817</v>
      </c>
      <c r="AI147">
        <v>14420</v>
      </c>
      <c r="AJ147" t="s">
        <v>105</v>
      </c>
      <c r="AK147" t="s">
        <v>105</v>
      </c>
      <c r="AL147" t="s">
        <v>105</v>
      </c>
      <c r="AM147" t="s">
        <v>105</v>
      </c>
      <c r="AN147" t="s">
        <v>105</v>
      </c>
      <c r="AO147" t="s">
        <v>385</v>
      </c>
      <c r="AP147" t="s">
        <v>105</v>
      </c>
      <c r="AQ147">
        <v>5219</v>
      </c>
      <c r="AR147">
        <v>8576</v>
      </c>
      <c r="AS147" t="s">
        <v>108</v>
      </c>
      <c r="AT147">
        <v>255</v>
      </c>
      <c r="AU147">
        <v>9176</v>
      </c>
      <c r="AV147">
        <v>3025</v>
      </c>
      <c r="AW147" t="s">
        <v>239</v>
      </c>
      <c r="AX147">
        <v>153</v>
      </c>
      <c r="AY147">
        <v>4873</v>
      </c>
      <c r="AZ147">
        <v>0</v>
      </c>
      <c r="BA147" t="s">
        <v>122</v>
      </c>
      <c r="BB147">
        <v>52</v>
      </c>
      <c r="BC147">
        <v>1979</v>
      </c>
      <c r="BD147">
        <v>974</v>
      </c>
      <c r="BE147" t="s">
        <v>312</v>
      </c>
      <c r="BF147">
        <v>24</v>
      </c>
      <c r="BG147">
        <v>3431</v>
      </c>
      <c r="BH147">
        <v>3070</v>
      </c>
      <c r="BI147" t="s">
        <v>179</v>
      </c>
      <c r="BJ147">
        <v>72</v>
      </c>
      <c r="BK147">
        <v>7989</v>
      </c>
      <c r="BL147">
        <v>5168</v>
      </c>
      <c r="BM147" t="s">
        <v>178</v>
      </c>
      <c r="BN147">
        <v>243</v>
      </c>
      <c r="BO147">
        <v>13041</v>
      </c>
      <c r="BP147">
        <v>8576</v>
      </c>
      <c r="BQ147" t="s">
        <v>256</v>
      </c>
      <c r="BR147">
        <v>306</v>
      </c>
      <c r="BS147" t="s">
        <v>105</v>
      </c>
      <c r="BT147" t="s">
        <v>105</v>
      </c>
      <c r="BU147" t="s">
        <v>105</v>
      </c>
      <c r="BV147" t="s">
        <v>154</v>
      </c>
      <c r="BW147" t="s">
        <v>105</v>
      </c>
      <c r="BX147" t="s">
        <v>105</v>
      </c>
      <c r="BY147" t="s">
        <v>105</v>
      </c>
      <c r="BZ147" t="s">
        <v>125</v>
      </c>
      <c r="CA147" t="s">
        <v>125</v>
      </c>
      <c r="CB147" t="s">
        <v>125</v>
      </c>
      <c r="CC147" t="s">
        <v>125</v>
      </c>
      <c r="CD147" t="s">
        <v>125</v>
      </c>
      <c r="CE147" t="s">
        <v>125</v>
      </c>
      <c r="CF147" t="s">
        <v>125</v>
      </c>
      <c r="CG147">
        <v>3</v>
      </c>
      <c r="CH147" t="s">
        <v>105</v>
      </c>
      <c r="CI147">
        <v>30</v>
      </c>
      <c r="CJ147">
        <v>3</v>
      </c>
      <c r="CK147">
        <v>1</v>
      </c>
      <c r="CL147" t="s">
        <v>105</v>
      </c>
      <c r="CM147">
        <v>5</v>
      </c>
      <c r="CN147">
        <v>1</v>
      </c>
      <c r="CO147" t="s">
        <v>105</v>
      </c>
      <c r="CP147" s="1">
        <v>2430</v>
      </c>
      <c r="CQ147">
        <v>9</v>
      </c>
      <c r="CR147" t="s">
        <v>105</v>
      </c>
      <c r="CS147" t="s">
        <v>117</v>
      </c>
      <c r="CT147" t="s">
        <v>117</v>
      </c>
      <c r="CU147" t="s">
        <v>117</v>
      </c>
      <c r="CV147" t="s">
        <v>138</v>
      </c>
      <c r="CW147" t="s">
        <v>117</v>
      </c>
      <c r="CX147" t="s">
        <v>117</v>
      </c>
      <c r="CY147" t="s">
        <v>117</v>
      </c>
    </row>
    <row r="148" spans="1:103" x14ac:dyDescent="0.2">
      <c r="A148">
        <v>147</v>
      </c>
      <c r="B148">
        <v>2020</v>
      </c>
      <c r="C148" t="s">
        <v>103</v>
      </c>
      <c r="D148" t="s">
        <v>105</v>
      </c>
      <c r="E148" t="s">
        <v>139</v>
      </c>
      <c r="F148" t="s">
        <v>105</v>
      </c>
      <c r="G148">
        <v>6</v>
      </c>
      <c r="H148">
        <v>6</v>
      </c>
      <c r="I148">
        <v>6</v>
      </c>
      <c r="J148">
        <v>1</v>
      </c>
      <c r="K148">
        <v>0</v>
      </c>
      <c r="L148">
        <v>40</v>
      </c>
      <c r="M148">
        <v>5</v>
      </c>
      <c r="N148">
        <v>1</v>
      </c>
      <c r="O148">
        <v>10</v>
      </c>
      <c r="P148">
        <v>7</v>
      </c>
      <c r="Q148">
        <v>3</v>
      </c>
      <c r="R148">
        <v>0</v>
      </c>
      <c r="S148">
        <v>5878</v>
      </c>
      <c r="T148">
        <v>9</v>
      </c>
      <c r="U148">
        <v>0</v>
      </c>
      <c r="V148">
        <v>7</v>
      </c>
      <c r="W148">
        <v>7</v>
      </c>
      <c r="X148">
        <v>7</v>
      </c>
      <c r="Y148">
        <v>5</v>
      </c>
      <c r="Z148">
        <v>5</v>
      </c>
      <c r="AA148">
        <v>5</v>
      </c>
      <c r="AB148" t="s">
        <v>107</v>
      </c>
      <c r="AC148">
        <v>19046</v>
      </c>
      <c r="AD148">
        <v>0</v>
      </c>
      <c r="AE148">
        <v>0</v>
      </c>
      <c r="AF148">
        <v>0</v>
      </c>
      <c r="AG148">
        <v>0</v>
      </c>
      <c r="AH148">
        <v>689</v>
      </c>
      <c r="AI148">
        <v>0</v>
      </c>
      <c r="AJ148" t="s">
        <v>105</v>
      </c>
      <c r="AK148" t="s">
        <v>105</v>
      </c>
      <c r="AL148" t="s">
        <v>105</v>
      </c>
      <c r="AM148" t="s">
        <v>105</v>
      </c>
      <c r="AN148" t="s">
        <v>105</v>
      </c>
      <c r="AO148" t="s">
        <v>105</v>
      </c>
      <c r="AP148" t="s">
        <v>105</v>
      </c>
      <c r="AQ148">
        <v>0</v>
      </c>
      <c r="AR148">
        <v>0</v>
      </c>
      <c r="AS148">
        <v>0</v>
      </c>
      <c r="AT148">
        <v>0</v>
      </c>
      <c r="AU148">
        <v>0</v>
      </c>
      <c r="AV148">
        <v>0</v>
      </c>
      <c r="AW148">
        <v>0</v>
      </c>
      <c r="AX148">
        <v>0</v>
      </c>
      <c r="AY148">
        <v>4396</v>
      </c>
      <c r="AZ148">
        <v>0</v>
      </c>
      <c r="BA148">
        <v>3400</v>
      </c>
      <c r="BB148">
        <v>80</v>
      </c>
      <c r="BC148">
        <v>1417</v>
      </c>
      <c r="BD148">
        <v>0</v>
      </c>
      <c r="BE148">
        <v>1100</v>
      </c>
      <c r="BF148">
        <v>0</v>
      </c>
      <c r="BG148">
        <v>958</v>
      </c>
      <c r="BH148">
        <v>0</v>
      </c>
      <c r="BI148">
        <v>700</v>
      </c>
      <c r="BJ148">
        <v>2</v>
      </c>
      <c r="BK148">
        <v>0</v>
      </c>
      <c r="BL148">
        <v>0</v>
      </c>
      <c r="BM148">
        <v>0</v>
      </c>
      <c r="BN148">
        <v>0</v>
      </c>
      <c r="BO148">
        <v>5201</v>
      </c>
      <c r="BP148">
        <v>0</v>
      </c>
      <c r="BQ148">
        <v>4100</v>
      </c>
      <c r="BR148">
        <v>117</v>
      </c>
      <c r="BS148" t="s">
        <v>386</v>
      </c>
      <c r="BT148" t="s">
        <v>387</v>
      </c>
      <c r="BU148" t="s">
        <v>105</v>
      </c>
      <c r="BV148" t="s">
        <v>105</v>
      </c>
      <c r="BW148" t="s">
        <v>105</v>
      </c>
      <c r="BX148" t="s">
        <v>388</v>
      </c>
      <c r="BY148" t="s">
        <v>105</v>
      </c>
      <c r="BZ148" t="s">
        <v>105</v>
      </c>
      <c r="CA148" t="s">
        <v>105</v>
      </c>
      <c r="CB148" t="s">
        <v>168</v>
      </c>
      <c r="CC148" t="s">
        <v>168</v>
      </c>
      <c r="CD148" t="s">
        <v>168</v>
      </c>
      <c r="CE148" t="s">
        <v>105</v>
      </c>
      <c r="CF148" t="s">
        <v>168</v>
      </c>
      <c r="CG148">
        <v>1</v>
      </c>
      <c r="CH148">
        <v>1</v>
      </c>
      <c r="CI148">
        <v>0</v>
      </c>
      <c r="CJ148">
        <v>3</v>
      </c>
      <c r="CK148">
        <v>0</v>
      </c>
      <c r="CL148">
        <v>40</v>
      </c>
      <c r="CM148">
        <v>1</v>
      </c>
      <c r="CN148">
        <v>4</v>
      </c>
      <c r="CO148">
        <v>0</v>
      </c>
      <c r="CP148" s="1">
        <v>1752</v>
      </c>
      <c r="CQ148">
        <v>11</v>
      </c>
      <c r="CR148" t="s">
        <v>105</v>
      </c>
      <c r="CS148" t="s">
        <v>138</v>
      </c>
      <c r="CT148" t="s">
        <v>138</v>
      </c>
      <c r="CU148" t="s">
        <v>117</v>
      </c>
      <c r="CV148" t="s">
        <v>117</v>
      </c>
      <c r="CW148" t="s">
        <v>117</v>
      </c>
      <c r="CX148" t="s">
        <v>138</v>
      </c>
      <c r="CY148" t="s">
        <v>117</v>
      </c>
    </row>
    <row r="149" spans="1:103" x14ac:dyDescent="0.2">
      <c r="A149">
        <v>148</v>
      </c>
      <c r="B149">
        <v>2020</v>
      </c>
      <c r="C149" t="s">
        <v>148</v>
      </c>
      <c r="D149">
        <v>21</v>
      </c>
      <c r="E149" t="s">
        <v>104</v>
      </c>
      <c r="F149">
        <v>9500</v>
      </c>
      <c r="G149">
        <v>3</v>
      </c>
      <c r="H149">
        <v>5</v>
      </c>
      <c r="I149">
        <v>4</v>
      </c>
      <c r="J149">
        <v>1</v>
      </c>
      <c r="K149">
        <v>1</v>
      </c>
      <c r="L149">
        <v>30</v>
      </c>
      <c r="M149">
        <v>6</v>
      </c>
      <c r="N149">
        <v>12</v>
      </c>
      <c r="O149" t="s">
        <v>105</v>
      </c>
      <c r="P149">
        <v>0</v>
      </c>
      <c r="Q149" t="s">
        <v>105</v>
      </c>
      <c r="R149" t="s">
        <v>105</v>
      </c>
      <c r="S149">
        <v>18000</v>
      </c>
      <c r="T149">
        <v>3</v>
      </c>
      <c r="U149" t="s">
        <v>105</v>
      </c>
      <c r="V149">
        <v>6</v>
      </c>
      <c r="W149">
        <v>6</v>
      </c>
      <c r="X149">
        <v>6</v>
      </c>
      <c r="Y149">
        <v>3</v>
      </c>
      <c r="Z149">
        <v>0</v>
      </c>
      <c r="AA149" t="s">
        <v>118</v>
      </c>
      <c r="AB149" t="s">
        <v>107</v>
      </c>
      <c r="AC149">
        <v>6734</v>
      </c>
      <c r="AD149">
        <v>3788</v>
      </c>
      <c r="AE149">
        <v>10980</v>
      </c>
      <c r="AF149">
        <v>12504</v>
      </c>
      <c r="AG149">
        <v>3542</v>
      </c>
      <c r="AH149">
        <v>5432</v>
      </c>
      <c r="AI149">
        <v>7843</v>
      </c>
      <c r="AJ149" t="s">
        <v>196</v>
      </c>
      <c r="AK149" t="s">
        <v>196</v>
      </c>
      <c r="AL149" t="s">
        <v>196</v>
      </c>
      <c r="AM149" t="s">
        <v>196</v>
      </c>
      <c r="AN149" t="s">
        <v>196</v>
      </c>
      <c r="AO149" t="s">
        <v>196</v>
      </c>
      <c r="AP149" t="s">
        <v>196</v>
      </c>
      <c r="AQ149">
        <v>5789</v>
      </c>
      <c r="AR149">
        <v>0</v>
      </c>
      <c r="AS149" t="s">
        <v>389</v>
      </c>
      <c r="AT149">
        <v>157</v>
      </c>
      <c r="AU149">
        <v>3469</v>
      </c>
      <c r="AV149">
        <v>0</v>
      </c>
      <c r="AW149" t="s">
        <v>390</v>
      </c>
      <c r="AX149">
        <v>123</v>
      </c>
      <c r="AY149">
        <v>9087</v>
      </c>
      <c r="AZ149">
        <v>8</v>
      </c>
      <c r="BA149" t="s">
        <v>391</v>
      </c>
      <c r="BB149">
        <v>429</v>
      </c>
      <c r="BC149">
        <v>13456</v>
      </c>
      <c r="BD149">
        <v>11</v>
      </c>
      <c r="BE149" t="s">
        <v>392</v>
      </c>
      <c r="BF149">
        <v>550</v>
      </c>
      <c r="BG149">
        <v>2356</v>
      </c>
      <c r="BH149">
        <v>0</v>
      </c>
      <c r="BI149" t="s">
        <v>106</v>
      </c>
      <c r="BJ149">
        <v>182</v>
      </c>
      <c r="BK149">
        <v>5374</v>
      </c>
      <c r="BL149">
        <v>1</v>
      </c>
      <c r="BM149" t="s">
        <v>393</v>
      </c>
      <c r="BN149">
        <v>239</v>
      </c>
      <c r="BO149">
        <v>1729</v>
      </c>
      <c r="BP149">
        <v>0</v>
      </c>
      <c r="BQ149" t="s">
        <v>394</v>
      </c>
      <c r="BR149">
        <v>72</v>
      </c>
      <c r="BS149" t="s">
        <v>105</v>
      </c>
      <c r="BT149" t="s">
        <v>105</v>
      </c>
      <c r="BU149" t="s">
        <v>105</v>
      </c>
      <c r="BV149" t="s">
        <v>105</v>
      </c>
      <c r="BW149" t="s">
        <v>105</v>
      </c>
      <c r="BX149" t="s">
        <v>105</v>
      </c>
      <c r="BY149" t="s">
        <v>105</v>
      </c>
      <c r="BZ149" t="s">
        <v>200</v>
      </c>
      <c r="CA149" t="s">
        <v>137</v>
      </c>
      <c r="CB149" t="s">
        <v>200</v>
      </c>
      <c r="CC149" t="s">
        <v>137</v>
      </c>
      <c r="CD149" t="s">
        <v>137</v>
      </c>
      <c r="CE149" t="s">
        <v>187</v>
      </c>
      <c r="CF149" t="s">
        <v>200</v>
      </c>
      <c r="CG149">
        <v>0</v>
      </c>
      <c r="CH149" t="s">
        <v>105</v>
      </c>
      <c r="CI149" t="s">
        <v>105</v>
      </c>
      <c r="CJ149">
        <v>5</v>
      </c>
      <c r="CK149">
        <v>2</v>
      </c>
      <c r="CL149">
        <v>30</v>
      </c>
      <c r="CM149">
        <v>3</v>
      </c>
      <c r="CN149" t="s">
        <v>105</v>
      </c>
      <c r="CO149">
        <v>45</v>
      </c>
      <c r="CP149" s="1">
        <v>3445.5</v>
      </c>
      <c r="CQ149">
        <v>5</v>
      </c>
      <c r="CR149">
        <v>30</v>
      </c>
      <c r="CS149" t="s">
        <v>156</v>
      </c>
      <c r="CT149" t="s">
        <v>156</v>
      </c>
      <c r="CU149" t="s">
        <v>156</v>
      </c>
      <c r="CV149" t="s">
        <v>156</v>
      </c>
      <c r="CW149" t="s">
        <v>156</v>
      </c>
      <c r="CX149" t="s">
        <v>156</v>
      </c>
      <c r="CY149" t="s">
        <v>156</v>
      </c>
    </row>
    <row r="150" spans="1:103" x14ac:dyDescent="0.2">
      <c r="A150">
        <v>149</v>
      </c>
      <c r="B150">
        <v>2020</v>
      </c>
      <c r="C150" t="s">
        <v>105</v>
      </c>
      <c r="D150">
        <v>18.100000000000001</v>
      </c>
      <c r="E150" t="s">
        <v>139</v>
      </c>
      <c r="F150">
        <v>5000</v>
      </c>
      <c r="G150">
        <v>4</v>
      </c>
      <c r="H150">
        <v>5</v>
      </c>
      <c r="I150" t="s">
        <v>120</v>
      </c>
      <c r="J150">
        <v>2</v>
      </c>
      <c r="K150" t="s">
        <v>105</v>
      </c>
      <c r="L150">
        <v>45</v>
      </c>
      <c r="M150">
        <v>7</v>
      </c>
      <c r="N150" t="s">
        <v>105</v>
      </c>
      <c r="O150">
        <v>20</v>
      </c>
      <c r="P150">
        <v>2</v>
      </c>
      <c r="Q150" t="s">
        <v>105</v>
      </c>
      <c r="R150">
        <v>15</v>
      </c>
      <c r="S150">
        <v>1379</v>
      </c>
      <c r="T150">
        <v>6</v>
      </c>
      <c r="U150" t="s">
        <v>105</v>
      </c>
      <c r="V150">
        <v>7</v>
      </c>
      <c r="W150">
        <v>7</v>
      </c>
      <c r="X150">
        <v>7</v>
      </c>
      <c r="Y150">
        <v>4</v>
      </c>
      <c r="Z150">
        <v>6</v>
      </c>
      <c r="AA150">
        <v>5</v>
      </c>
      <c r="AB150" t="s">
        <v>107</v>
      </c>
      <c r="AC150">
        <v>3980</v>
      </c>
      <c r="AD150">
        <v>3768</v>
      </c>
      <c r="AE150">
        <v>1330</v>
      </c>
      <c r="AF150">
        <v>3666</v>
      </c>
      <c r="AG150">
        <v>9037</v>
      </c>
      <c r="AH150">
        <v>2964</v>
      </c>
      <c r="AI150">
        <v>926</v>
      </c>
      <c r="AJ150" t="s">
        <v>105</v>
      </c>
      <c r="AK150" t="s">
        <v>105</v>
      </c>
      <c r="AL150" t="s">
        <v>105</v>
      </c>
      <c r="AM150" t="s">
        <v>105</v>
      </c>
      <c r="AN150" t="s">
        <v>105</v>
      </c>
      <c r="AO150" t="s">
        <v>105</v>
      </c>
      <c r="AP150" t="s">
        <v>395</v>
      </c>
      <c r="AQ150">
        <v>4012</v>
      </c>
      <c r="AR150">
        <v>0</v>
      </c>
      <c r="AS150">
        <v>2800</v>
      </c>
      <c r="AT150">
        <v>40</v>
      </c>
      <c r="AU150">
        <v>5531</v>
      </c>
      <c r="AV150">
        <v>1177</v>
      </c>
      <c r="AW150">
        <v>3900</v>
      </c>
      <c r="AX150">
        <v>85</v>
      </c>
      <c r="AY150">
        <v>941</v>
      </c>
      <c r="AZ150">
        <v>0</v>
      </c>
      <c r="BA150">
        <v>600</v>
      </c>
      <c r="BB150">
        <v>12</v>
      </c>
      <c r="BC150">
        <v>3303</v>
      </c>
      <c r="BD150">
        <v>0</v>
      </c>
      <c r="BE150">
        <v>2300</v>
      </c>
      <c r="BF150">
        <v>24</v>
      </c>
      <c r="BG150">
        <v>8345</v>
      </c>
      <c r="BH150">
        <v>0</v>
      </c>
      <c r="BI150">
        <v>6000</v>
      </c>
      <c r="BJ150">
        <v>124</v>
      </c>
      <c r="BK150">
        <v>3170</v>
      </c>
      <c r="BL150">
        <v>2101</v>
      </c>
      <c r="BM150">
        <v>2200</v>
      </c>
      <c r="BN150">
        <v>95</v>
      </c>
      <c r="BO150">
        <v>3412</v>
      </c>
      <c r="BP150">
        <v>2369</v>
      </c>
      <c r="BQ150">
        <v>2400</v>
      </c>
      <c r="BR150">
        <v>109</v>
      </c>
      <c r="BS150" t="s">
        <v>105</v>
      </c>
      <c r="BT150" t="s">
        <v>105</v>
      </c>
      <c r="BU150" t="s">
        <v>105</v>
      </c>
      <c r="BV150" t="s">
        <v>105</v>
      </c>
      <c r="BW150" t="s">
        <v>105</v>
      </c>
      <c r="BX150" t="s">
        <v>105</v>
      </c>
      <c r="BY150" t="s">
        <v>105</v>
      </c>
      <c r="BZ150" t="s">
        <v>168</v>
      </c>
      <c r="CA150" t="s">
        <v>168</v>
      </c>
      <c r="CB150" t="s">
        <v>168</v>
      </c>
      <c r="CC150" t="s">
        <v>168</v>
      </c>
      <c r="CD150" t="s">
        <v>168</v>
      </c>
      <c r="CE150" t="s">
        <v>168</v>
      </c>
      <c r="CF150" t="s">
        <v>168</v>
      </c>
      <c r="CG150">
        <v>2</v>
      </c>
      <c r="CH150" t="s">
        <v>105</v>
      </c>
      <c r="CI150">
        <v>30</v>
      </c>
      <c r="CJ150">
        <v>3</v>
      </c>
      <c r="CK150" t="s">
        <v>105</v>
      </c>
      <c r="CL150">
        <v>15</v>
      </c>
      <c r="CM150">
        <v>1</v>
      </c>
      <c r="CN150" t="s">
        <v>105</v>
      </c>
      <c r="CO150">
        <v>10</v>
      </c>
      <c r="CP150" s="1">
        <v>693</v>
      </c>
      <c r="CQ150">
        <v>8</v>
      </c>
      <c r="CR150" t="s">
        <v>105</v>
      </c>
      <c r="CS150" t="s">
        <v>117</v>
      </c>
      <c r="CT150" t="s">
        <v>117</v>
      </c>
      <c r="CU150" t="s">
        <v>117</v>
      </c>
      <c r="CV150" t="s">
        <v>117</v>
      </c>
      <c r="CW150" t="s">
        <v>117</v>
      </c>
      <c r="CX150" t="s">
        <v>117</v>
      </c>
      <c r="CY150" t="s">
        <v>117</v>
      </c>
    </row>
    <row r="151" spans="1:103" x14ac:dyDescent="0.2">
      <c r="A151">
        <v>150</v>
      </c>
      <c r="B151">
        <v>2020</v>
      </c>
      <c r="C151" t="s">
        <v>105</v>
      </c>
      <c r="D151">
        <v>19.100000000000001</v>
      </c>
      <c r="E151" t="s">
        <v>104</v>
      </c>
      <c r="F151">
        <v>3000</v>
      </c>
      <c r="G151">
        <v>5</v>
      </c>
      <c r="H151">
        <v>2</v>
      </c>
      <c r="I151" t="s">
        <v>122</v>
      </c>
      <c r="J151">
        <v>0</v>
      </c>
      <c r="K151" t="s">
        <v>105</v>
      </c>
      <c r="L151" t="s">
        <v>105</v>
      </c>
      <c r="M151">
        <v>7</v>
      </c>
      <c r="N151">
        <v>1</v>
      </c>
      <c r="O151">
        <v>0</v>
      </c>
      <c r="P151">
        <v>5</v>
      </c>
      <c r="Q151">
        <v>0</v>
      </c>
      <c r="R151">
        <v>20</v>
      </c>
      <c r="S151">
        <v>2010</v>
      </c>
      <c r="T151">
        <v>8</v>
      </c>
      <c r="U151">
        <v>0</v>
      </c>
      <c r="V151">
        <v>4</v>
      </c>
      <c r="W151">
        <v>5</v>
      </c>
      <c r="X151" t="s">
        <v>120</v>
      </c>
      <c r="Y151">
        <v>4</v>
      </c>
      <c r="Z151">
        <v>6</v>
      </c>
      <c r="AA151">
        <v>5</v>
      </c>
      <c r="AB151" t="s">
        <v>107</v>
      </c>
      <c r="AC151">
        <v>4194</v>
      </c>
      <c r="AD151">
        <v>513</v>
      </c>
      <c r="AE151">
        <v>1069</v>
      </c>
      <c r="AF151">
        <v>6706</v>
      </c>
      <c r="AG151">
        <v>4798</v>
      </c>
      <c r="AH151">
        <v>3217</v>
      </c>
      <c r="AI151">
        <v>4334</v>
      </c>
      <c r="AJ151" t="s">
        <v>105</v>
      </c>
      <c r="AK151" t="s">
        <v>105</v>
      </c>
      <c r="AL151" t="s">
        <v>105</v>
      </c>
      <c r="AM151" t="s">
        <v>105</v>
      </c>
      <c r="AN151" t="s">
        <v>105</v>
      </c>
      <c r="AO151" t="s">
        <v>105</v>
      </c>
      <c r="AP151" t="s">
        <v>105</v>
      </c>
      <c r="AQ151">
        <v>2490</v>
      </c>
      <c r="AR151">
        <v>0</v>
      </c>
      <c r="AS151" t="s">
        <v>287</v>
      </c>
      <c r="AT151" t="s">
        <v>105</v>
      </c>
      <c r="AU151">
        <v>735</v>
      </c>
      <c r="AV151">
        <v>0</v>
      </c>
      <c r="AW151" t="s">
        <v>396</v>
      </c>
      <c r="AX151">
        <v>5000</v>
      </c>
      <c r="AY151">
        <v>2501</v>
      </c>
      <c r="AZ151">
        <v>0</v>
      </c>
      <c r="BA151" t="s">
        <v>112</v>
      </c>
      <c r="BB151" t="s">
        <v>105</v>
      </c>
      <c r="BC151">
        <v>5534</v>
      </c>
      <c r="BD151">
        <v>0</v>
      </c>
      <c r="BE151" t="s">
        <v>175</v>
      </c>
      <c r="BF151" t="s">
        <v>105</v>
      </c>
      <c r="BG151">
        <v>4721</v>
      </c>
      <c r="BH151">
        <v>1617</v>
      </c>
      <c r="BI151" t="s">
        <v>170</v>
      </c>
      <c r="BJ151" t="s">
        <v>105</v>
      </c>
      <c r="BK151">
        <v>2494</v>
      </c>
      <c r="BL151">
        <v>0</v>
      </c>
      <c r="BM151" t="s">
        <v>287</v>
      </c>
      <c r="BN151" t="s">
        <v>105</v>
      </c>
      <c r="BO151">
        <v>4313</v>
      </c>
      <c r="BP151">
        <v>0</v>
      </c>
      <c r="BQ151" t="s">
        <v>164</v>
      </c>
      <c r="BR151" t="s">
        <v>105</v>
      </c>
      <c r="BS151" t="s">
        <v>105</v>
      </c>
      <c r="BT151" t="s">
        <v>105</v>
      </c>
      <c r="BU151" t="s">
        <v>105</v>
      </c>
      <c r="BV151" t="s">
        <v>105</v>
      </c>
      <c r="BW151" t="s">
        <v>105</v>
      </c>
      <c r="BX151" t="s">
        <v>105</v>
      </c>
      <c r="BY151" t="s">
        <v>105</v>
      </c>
      <c r="BZ151" t="s">
        <v>137</v>
      </c>
      <c r="CA151" t="s">
        <v>137</v>
      </c>
      <c r="CB151" t="s">
        <v>137</v>
      </c>
      <c r="CC151" t="s">
        <v>137</v>
      </c>
      <c r="CD151" t="s">
        <v>137</v>
      </c>
      <c r="CE151" t="s">
        <v>137</v>
      </c>
      <c r="CF151" t="s">
        <v>137</v>
      </c>
      <c r="CG151">
        <v>0</v>
      </c>
      <c r="CH151" t="s">
        <v>105</v>
      </c>
      <c r="CI151" t="s">
        <v>105</v>
      </c>
      <c r="CJ151">
        <v>7</v>
      </c>
      <c r="CK151">
        <v>1</v>
      </c>
      <c r="CL151">
        <v>30</v>
      </c>
      <c r="CM151">
        <v>1</v>
      </c>
      <c r="CN151">
        <v>0</v>
      </c>
      <c r="CO151">
        <v>20</v>
      </c>
      <c r="CP151" s="1">
        <v>2586</v>
      </c>
      <c r="CQ151">
        <v>7</v>
      </c>
      <c r="CR151">
        <v>45</v>
      </c>
      <c r="CS151" t="s">
        <v>117</v>
      </c>
      <c r="CT151" t="s">
        <v>117</v>
      </c>
      <c r="CU151" t="s">
        <v>117</v>
      </c>
      <c r="CV151" t="s">
        <v>117</v>
      </c>
      <c r="CW151" t="s">
        <v>117</v>
      </c>
      <c r="CX151" t="s">
        <v>117</v>
      </c>
      <c r="CY151" t="s">
        <v>117</v>
      </c>
    </row>
    <row r="152" spans="1:103" x14ac:dyDescent="0.2">
      <c r="A152">
        <v>151</v>
      </c>
      <c r="B152">
        <v>2020</v>
      </c>
      <c r="C152" t="s">
        <v>103</v>
      </c>
      <c r="D152">
        <v>20.399999999999999</v>
      </c>
      <c r="E152" t="s">
        <v>104</v>
      </c>
      <c r="F152">
        <v>5000</v>
      </c>
      <c r="G152">
        <v>4</v>
      </c>
      <c r="H152">
        <v>5</v>
      </c>
      <c r="I152" t="s">
        <v>120</v>
      </c>
      <c r="J152">
        <v>4</v>
      </c>
      <c r="K152">
        <v>1</v>
      </c>
      <c r="L152">
        <v>0</v>
      </c>
      <c r="M152">
        <v>5</v>
      </c>
      <c r="N152">
        <v>0</v>
      </c>
      <c r="O152">
        <v>35</v>
      </c>
      <c r="P152">
        <v>2</v>
      </c>
      <c r="Q152">
        <v>0</v>
      </c>
      <c r="R152">
        <v>30</v>
      </c>
      <c r="S152">
        <v>2818</v>
      </c>
      <c r="T152">
        <v>7</v>
      </c>
      <c r="U152">
        <v>30</v>
      </c>
      <c r="V152">
        <v>5</v>
      </c>
      <c r="W152">
        <v>4</v>
      </c>
      <c r="X152" t="s">
        <v>120</v>
      </c>
      <c r="Y152">
        <v>3</v>
      </c>
      <c r="Z152">
        <v>4</v>
      </c>
      <c r="AA152" t="s">
        <v>122</v>
      </c>
      <c r="AB152" t="s">
        <v>107</v>
      </c>
      <c r="AC152">
        <v>730</v>
      </c>
      <c r="AD152">
        <v>7155</v>
      </c>
      <c r="AE152">
        <v>1537</v>
      </c>
      <c r="AF152">
        <v>1756</v>
      </c>
      <c r="AG152">
        <v>3409</v>
      </c>
      <c r="AH152">
        <v>4119</v>
      </c>
      <c r="AI152">
        <v>6854</v>
      </c>
      <c r="AJ152" t="s">
        <v>105</v>
      </c>
      <c r="AK152" t="s">
        <v>105</v>
      </c>
      <c r="AL152" t="s">
        <v>105</v>
      </c>
      <c r="AM152" t="s">
        <v>105</v>
      </c>
      <c r="AN152" t="s">
        <v>105</v>
      </c>
      <c r="AO152" t="s">
        <v>105</v>
      </c>
      <c r="AP152" t="s">
        <v>105</v>
      </c>
      <c r="AQ152">
        <v>667</v>
      </c>
      <c r="AR152">
        <v>0</v>
      </c>
      <c r="AS152" t="s">
        <v>184</v>
      </c>
      <c r="AT152">
        <v>0</v>
      </c>
      <c r="AU152">
        <v>7268</v>
      </c>
      <c r="AV152">
        <v>0</v>
      </c>
      <c r="AW152" t="s">
        <v>119</v>
      </c>
      <c r="AX152">
        <v>122</v>
      </c>
      <c r="AY152">
        <v>2259</v>
      </c>
      <c r="AZ152">
        <v>0</v>
      </c>
      <c r="BA152" t="s">
        <v>142</v>
      </c>
      <c r="BB152">
        <v>35</v>
      </c>
      <c r="BC152">
        <v>1898</v>
      </c>
      <c r="BD152">
        <v>0</v>
      </c>
      <c r="BE152" t="s">
        <v>312</v>
      </c>
      <c r="BF152">
        <v>20</v>
      </c>
      <c r="BG152">
        <v>3502</v>
      </c>
      <c r="BH152">
        <v>0</v>
      </c>
      <c r="BI152" t="s">
        <v>140</v>
      </c>
      <c r="BJ152">
        <v>56</v>
      </c>
      <c r="BK152">
        <v>4105</v>
      </c>
      <c r="BL152">
        <v>0</v>
      </c>
      <c r="BM152" t="s">
        <v>166</v>
      </c>
      <c r="BN152">
        <v>68</v>
      </c>
      <c r="BO152">
        <v>6739</v>
      </c>
      <c r="BP152">
        <v>0</v>
      </c>
      <c r="BQ152" t="s">
        <v>198</v>
      </c>
      <c r="BR152">
        <v>180</v>
      </c>
      <c r="BS152" t="s">
        <v>105</v>
      </c>
      <c r="BT152" t="s">
        <v>105</v>
      </c>
      <c r="BU152" t="s">
        <v>105</v>
      </c>
      <c r="BV152" t="s">
        <v>105</v>
      </c>
      <c r="BW152" t="s">
        <v>105</v>
      </c>
      <c r="BX152" t="s">
        <v>105</v>
      </c>
      <c r="BY152" t="s">
        <v>105</v>
      </c>
      <c r="BZ152" t="s">
        <v>397</v>
      </c>
      <c r="CA152" t="s">
        <v>397</v>
      </c>
      <c r="CB152" t="s">
        <v>397</v>
      </c>
      <c r="CC152" t="s">
        <v>397</v>
      </c>
      <c r="CD152" t="s">
        <v>397</v>
      </c>
      <c r="CE152" t="s">
        <v>397</v>
      </c>
      <c r="CF152" t="s">
        <v>397</v>
      </c>
      <c r="CG152">
        <v>1</v>
      </c>
      <c r="CH152">
        <v>1</v>
      </c>
      <c r="CI152">
        <v>15</v>
      </c>
      <c r="CJ152">
        <v>5</v>
      </c>
      <c r="CK152">
        <v>1</v>
      </c>
      <c r="CL152">
        <v>30</v>
      </c>
      <c r="CM152">
        <v>0</v>
      </c>
      <c r="CN152" t="s">
        <v>105</v>
      </c>
      <c r="CO152" t="s">
        <v>105</v>
      </c>
      <c r="CP152" s="1">
        <v>2400</v>
      </c>
      <c r="CQ152">
        <v>10</v>
      </c>
      <c r="CR152">
        <v>0</v>
      </c>
      <c r="CS152" t="s">
        <v>117</v>
      </c>
      <c r="CT152" t="s">
        <v>117</v>
      </c>
      <c r="CU152" t="s">
        <v>117</v>
      </c>
      <c r="CV152" t="s">
        <v>117</v>
      </c>
      <c r="CW152" t="s">
        <v>117</v>
      </c>
      <c r="CX152" t="s">
        <v>117</v>
      </c>
      <c r="CY152" t="s">
        <v>117</v>
      </c>
    </row>
    <row r="153" spans="1:103" x14ac:dyDescent="0.2">
      <c r="A153">
        <v>152</v>
      </c>
      <c r="B153">
        <v>2020</v>
      </c>
      <c r="C153" t="s">
        <v>148</v>
      </c>
      <c r="D153">
        <v>19.899999999999999</v>
      </c>
      <c r="E153" t="s">
        <v>139</v>
      </c>
      <c r="F153">
        <v>3000</v>
      </c>
      <c r="G153">
        <v>5</v>
      </c>
      <c r="H153">
        <v>6</v>
      </c>
      <c r="I153" t="s">
        <v>119</v>
      </c>
      <c r="J153">
        <v>3</v>
      </c>
      <c r="K153">
        <v>1</v>
      </c>
      <c r="L153">
        <v>30</v>
      </c>
      <c r="M153">
        <v>4</v>
      </c>
      <c r="N153">
        <v>0</v>
      </c>
      <c r="O153">
        <v>30</v>
      </c>
      <c r="P153">
        <v>4</v>
      </c>
      <c r="Q153">
        <v>0</v>
      </c>
      <c r="R153">
        <v>15</v>
      </c>
      <c r="S153">
        <v>2838</v>
      </c>
      <c r="T153">
        <v>6</v>
      </c>
      <c r="U153">
        <v>30</v>
      </c>
      <c r="V153">
        <v>6</v>
      </c>
      <c r="W153">
        <v>6</v>
      </c>
      <c r="X153">
        <v>6</v>
      </c>
      <c r="Y153">
        <v>5</v>
      </c>
      <c r="Z153">
        <v>6</v>
      </c>
      <c r="AA153" t="s">
        <v>119</v>
      </c>
      <c r="AB153" t="s">
        <v>107</v>
      </c>
      <c r="AC153">
        <v>4782</v>
      </c>
      <c r="AD153">
        <v>5640</v>
      </c>
      <c r="AE153">
        <v>1771</v>
      </c>
      <c r="AF153">
        <v>1538</v>
      </c>
      <c r="AG153">
        <v>7533</v>
      </c>
      <c r="AH153">
        <v>5208</v>
      </c>
      <c r="AI153">
        <v>5679</v>
      </c>
      <c r="AJ153" t="s">
        <v>105</v>
      </c>
      <c r="AK153" t="s">
        <v>105</v>
      </c>
      <c r="AL153" t="s">
        <v>105</v>
      </c>
      <c r="AM153" t="s">
        <v>105</v>
      </c>
      <c r="AN153" t="s">
        <v>105</v>
      </c>
      <c r="AO153" t="s">
        <v>105</v>
      </c>
      <c r="AP153" t="s">
        <v>105</v>
      </c>
      <c r="AQ153">
        <v>3953</v>
      </c>
      <c r="AR153">
        <v>0</v>
      </c>
      <c r="AS153">
        <v>3</v>
      </c>
      <c r="AT153">
        <v>80</v>
      </c>
      <c r="AU153">
        <v>4242</v>
      </c>
      <c r="AV153">
        <v>0</v>
      </c>
      <c r="AW153" t="s">
        <v>180</v>
      </c>
      <c r="AX153">
        <v>57</v>
      </c>
      <c r="AY153">
        <v>1697</v>
      </c>
      <c r="AZ153">
        <v>0</v>
      </c>
      <c r="BA153" t="s">
        <v>308</v>
      </c>
      <c r="BB153">
        <v>30</v>
      </c>
      <c r="BC153">
        <v>1717</v>
      </c>
      <c r="BD153">
        <v>0</v>
      </c>
      <c r="BE153" t="s">
        <v>308</v>
      </c>
      <c r="BF153">
        <v>26</v>
      </c>
      <c r="BG153">
        <v>3957</v>
      </c>
      <c r="BH153">
        <v>0</v>
      </c>
      <c r="BI153">
        <v>3</v>
      </c>
      <c r="BJ153">
        <v>47</v>
      </c>
      <c r="BK153">
        <v>3226</v>
      </c>
      <c r="BL153">
        <v>0</v>
      </c>
      <c r="BM153" t="s">
        <v>106</v>
      </c>
      <c r="BN153">
        <v>56</v>
      </c>
      <c r="BO153">
        <v>5754</v>
      </c>
      <c r="BP153">
        <v>0</v>
      </c>
      <c r="BQ153" t="s">
        <v>186</v>
      </c>
      <c r="BR153">
        <v>130</v>
      </c>
      <c r="BS153" t="s">
        <v>105</v>
      </c>
      <c r="BT153" t="s">
        <v>105</v>
      </c>
      <c r="BU153" t="s">
        <v>105</v>
      </c>
      <c r="BV153" t="s">
        <v>105</v>
      </c>
      <c r="BW153" t="s">
        <v>105</v>
      </c>
      <c r="BX153" t="s">
        <v>105</v>
      </c>
      <c r="BY153" t="s">
        <v>105</v>
      </c>
      <c r="BZ153" t="s">
        <v>115</v>
      </c>
      <c r="CA153" t="s">
        <v>115</v>
      </c>
      <c r="CB153" t="s">
        <v>115</v>
      </c>
      <c r="CC153" t="s">
        <v>115</v>
      </c>
      <c r="CD153" t="s">
        <v>115</v>
      </c>
      <c r="CE153" t="s">
        <v>115</v>
      </c>
      <c r="CF153" t="s">
        <v>115</v>
      </c>
      <c r="CG153">
        <v>4</v>
      </c>
      <c r="CH153">
        <v>1</v>
      </c>
      <c r="CI153" t="s">
        <v>105</v>
      </c>
      <c r="CJ153">
        <v>5</v>
      </c>
      <c r="CK153" t="s">
        <v>105</v>
      </c>
      <c r="CL153">
        <v>30</v>
      </c>
      <c r="CM153">
        <v>3</v>
      </c>
      <c r="CN153" t="s">
        <v>105</v>
      </c>
      <c r="CO153">
        <v>15</v>
      </c>
      <c r="CP153" s="1">
        <v>2668.5</v>
      </c>
      <c r="CQ153">
        <v>7</v>
      </c>
      <c r="CR153" t="s">
        <v>105</v>
      </c>
      <c r="CS153" t="s">
        <v>117</v>
      </c>
      <c r="CT153" t="s">
        <v>117</v>
      </c>
      <c r="CU153" t="s">
        <v>117</v>
      </c>
      <c r="CV153" t="s">
        <v>117</v>
      </c>
      <c r="CW153" t="s">
        <v>117</v>
      </c>
      <c r="CX153" t="s">
        <v>117</v>
      </c>
      <c r="CY153" t="s">
        <v>117</v>
      </c>
    </row>
    <row r="154" spans="1:103" x14ac:dyDescent="0.2">
      <c r="A154">
        <v>153</v>
      </c>
      <c r="B154">
        <v>2020</v>
      </c>
      <c r="C154" t="s">
        <v>148</v>
      </c>
      <c r="D154">
        <v>22</v>
      </c>
      <c r="E154" t="s">
        <v>139</v>
      </c>
      <c r="F154">
        <v>5000</v>
      </c>
      <c r="G154">
        <v>5</v>
      </c>
      <c r="H154">
        <v>5</v>
      </c>
      <c r="I154">
        <v>5</v>
      </c>
      <c r="J154">
        <v>3</v>
      </c>
      <c r="K154">
        <v>2</v>
      </c>
      <c r="L154" t="s">
        <v>105</v>
      </c>
      <c r="M154">
        <v>2</v>
      </c>
      <c r="N154">
        <v>4</v>
      </c>
      <c r="O154" t="s">
        <v>105</v>
      </c>
      <c r="P154">
        <v>7</v>
      </c>
      <c r="Q154">
        <v>30</v>
      </c>
      <c r="R154" t="s">
        <v>105</v>
      </c>
      <c r="S154" t="s">
        <v>105</v>
      </c>
      <c r="T154">
        <v>30</v>
      </c>
      <c r="U154" t="s">
        <v>105</v>
      </c>
      <c r="V154">
        <v>5</v>
      </c>
      <c r="W154">
        <v>5</v>
      </c>
      <c r="X154">
        <v>5</v>
      </c>
      <c r="Y154">
        <v>5</v>
      </c>
      <c r="Z154">
        <v>5</v>
      </c>
      <c r="AA154">
        <v>5</v>
      </c>
      <c r="AB154" t="s">
        <v>157</v>
      </c>
      <c r="AC154" t="s">
        <v>105</v>
      </c>
      <c r="AD154" t="s">
        <v>105</v>
      </c>
      <c r="AE154" t="s">
        <v>105</v>
      </c>
      <c r="AF154" t="s">
        <v>105</v>
      </c>
      <c r="AG154" t="s">
        <v>105</v>
      </c>
      <c r="AH154" t="s">
        <v>105</v>
      </c>
      <c r="AI154" t="s">
        <v>105</v>
      </c>
      <c r="AJ154" t="s">
        <v>105</v>
      </c>
      <c r="AK154" t="s">
        <v>105</v>
      </c>
      <c r="AL154" t="s">
        <v>105</v>
      </c>
      <c r="AM154" t="s">
        <v>105</v>
      </c>
      <c r="AN154" t="s">
        <v>105</v>
      </c>
      <c r="AO154" t="s">
        <v>105</v>
      </c>
      <c r="AP154" t="s">
        <v>105</v>
      </c>
      <c r="AQ154">
        <v>2166</v>
      </c>
      <c r="AR154">
        <v>500</v>
      </c>
      <c r="AS154">
        <v>1500</v>
      </c>
      <c r="AT154">
        <v>80</v>
      </c>
      <c r="AU154">
        <v>8134</v>
      </c>
      <c r="AV154">
        <v>2000</v>
      </c>
      <c r="AW154">
        <v>6200</v>
      </c>
      <c r="AX154">
        <v>370</v>
      </c>
      <c r="AY154">
        <v>14987</v>
      </c>
      <c r="AZ154">
        <v>3000</v>
      </c>
      <c r="BA154">
        <v>10500</v>
      </c>
      <c r="BB154">
        <v>500</v>
      </c>
      <c r="BC154">
        <v>9364</v>
      </c>
      <c r="BD154">
        <v>2000</v>
      </c>
      <c r="BE154">
        <v>6500</v>
      </c>
      <c r="BF154">
        <v>489</v>
      </c>
      <c r="BG154">
        <v>1946</v>
      </c>
      <c r="BH154">
        <v>200</v>
      </c>
      <c r="BI154">
        <v>1500</v>
      </c>
      <c r="BJ154">
        <v>78</v>
      </c>
      <c r="BK154">
        <v>13989</v>
      </c>
      <c r="BL154">
        <v>1500</v>
      </c>
      <c r="BM154">
        <v>9600</v>
      </c>
      <c r="BN154">
        <v>623</v>
      </c>
      <c r="BO154">
        <v>1809</v>
      </c>
      <c r="BP154">
        <v>200</v>
      </c>
      <c r="BQ154">
        <v>1300</v>
      </c>
      <c r="BR154">
        <v>69</v>
      </c>
      <c r="BS154" t="s">
        <v>233</v>
      </c>
      <c r="BT154" t="s">
        <v>105</v>
      </c>
      <c r="BU154" t="s">
        <v>105</v>
      </c>
      <c r="BV154" t="s">
        <v>105</v>
      </c>
      <c r="BW154" t="s">
        <v>233</v>
      </c>
      <c r="BX154" t="s">
        <v>105</v>
      </c>
      <c r="BY154" t="s">
        <v>233</v>
      </c>
      <c r="BZ154" t="s">
        <v>105</v>
      </c>
      <c r="CA154" t="s">
        <v>137</v>
      </c>
      <c r="CB154" t="s">
        <v>137</v>
      </c>
      <c r="CC154" t="s">
        <v>137</v>
      </c>
      <c r="CD154" t="s">
        <v>105</v>
      </c>
      <c r="CE154" t="s">
        <v>137</v>
      </c>
      <c r="CF154" t="s">
        <v>105</v>
      </c>
      <c r="CG154">
        <v>3</v>
      </c>
      <c r="CH154">
        <v>2</v>
      </c>
      <c r="CI154" t="s">
        <v>105</v>
      </c>
      <c r="CJ154">
        <v>7</v>
      </c>
      <c r="CK154">
        <v>1</v>
      </c>
      <c r="CL154" t="s">
        <v>105</v>
      </c>
      <c r="CM154">
        <v>7</v>
      </c>
      <c r="CN154" t="s">
        <v>105</v>
      </c>
      <c r="CO154">
        <v>30</v>
      </c>
      <c r="CP154" s="1">
        <v>5253</v>
      </c>
      <c r="CQ154">
        <v>5</v>
      </c>
      <c r="CR154" t="s">
        <v>105</v>
      </c>
      <c r="CS154" t="s">
        <v>138</v>
      </c>
      <c r="CT154" t="s">
        <v>117</v>
      </c>
      <c r="CU154" t="s">
        <v>117</v>
      </c>
      <c r="CV154" t="s">
        <v>117</v>
      </c>
      <c r="CW154" t="s">
        <v>138</v>
      </c>
      <c r="CX154" t="s">
        <v>117</v>
      </c>
      <c r="CY154" t="s">
        <v>138</v>
      </c>
    </row>
    <row r="155" spans="1:103" x14ac:dyDescent="0.2">
      <c r="A155">
        <v>154</v>
      </c>
      <c r="B155">
        <v>2020</v>
      </c>
      <c r="C155" t="s">
        <v>148</v>
      </c>
      <c r="D155">
        <v>21</v>
      </c>
      <c r="E155" t="s">
        <v>139</v>
      </c>
      <c r="F155">
        <v>6000</v>
      </c>
      <c r="G155">
        <v>2</v>
      </c>
      <c r="H155">
        <v>2</v>
      </c>
      <c r="I155">
        <v>2</v>
      </c>
      <c r="J155">
        <v>0</v>
      </c>
      <c r="K155" t="s">
        <v>105</v>
      </c>
      <c r="L155" t="s">
        <v>105</v>
      </c>
      <c r="M155">
        <v>4</v>
      </c>
      <c r="N155">
        <v>1</v>
      </c>
      <c r="O155">
        <v>15</v>
      </c>
      <c r="P155">
        <v>7</v>
      </c>
      <c r="Q155">
        <v>0</v>
      </c>
      <c r="R155">
        <v>30</v>
      </c>
      <c r="S155">
        <v>1893</v>
      </c>
      <c r="T155">
        <v>7</v>
      </c>
      <c r="U155">
        <v>0</v>
      </c>
      <c r="V155">
        <v>7</v>
      </c>
      <c r="W155">
        <v>6</v>
      </c>
      <c r="X155" t="s">
        <v>149</v>
      </c>
      <c r="Y155">
        <v>2</v>
      </c>
      <c r="Z155">
        <v>4</v>
      </c>
      <c r="AA155">
        <v>3</v>
      </c>
      <c r="AB155" t="s">
        <v>107</v>
      </c>
      <c r="AC155">
        <v>5305</v>
      </c>
      <c r="AD155">
        <v>5133</v>
      </c>
      <c r="AE155">
        <v>9358</v>
      </c>
      <c r="AF155">
        <v>4687</v>
      </c>
      <c r="AG155">
        <v>6133</v>
      </c>
      <c r="AH155">
        <v>6219</v>
      </c>
      <c r="AI155">
        <v>6106</v>
      </c>
      <c r="AJ155" t="s">
        <v>105</v>
      </c>
      <c r="AK155" t="s">
        <v>105</v>
      </c>
      <c r="AL155" t="s">
        <v>105</v>
      </c>
      <c r="AM155" t="s">
        <v>105</v>
      </c>
      <c r="AN155" t="s">
        <v>105</v>
      </c>
      <c r="AO155" t="s">
        <v>105</v>
      </c>
      <c r="AP155" t="s">
        <v>105</v>
      </c>
      <c r="AQ155" t="s">
        <v>105</v>
      </c>
      <c r="AR155">
        <v>1053</v>
      </c>
      <c r="AS155" t="s">
        <v>145</v>
      </c>
      <c r="AT155">
        <v>132</v>
      </c>
      <c r="AU155">
        <v>4596</v>
      </c>
      <c r="AV155">
        <v>0</v>
      </c>
      <c r="AW155" t="s">
        <v>205</v>
      </c>
      <c r="AX155">
        <v>146</v>
      </c>
      <c r="AY155">
        <v>11650</v>
      </c>
      <c r="AZ155">
        <v>2369</v>
      </c>
      <c r="BA155" t="s">
        <v>231</v>
      </c>
      <c r="BB155">
        <v>514</v>
      </c>
      <c r="BC155">
        <v>4883</v>
      </c>
      <c r="BD155">
        <v>0</v>
      </c>
      <c r="BE155" t="s">
        <v>160</v>
      </c>
      <c r="BF155">
        <v>109</v>
      </c>
      <c r="BG155">
        <v>5463</v>
      </c>
      <c r="BH155">
        <v>0</v>
      </c>
      <c r="BI155" t="s">
        <v>122</v>
      </c>
      <c r="BJ155">
        <v>114</v>
      </c>
      <c r="BK155">
        <v>6531</v>
      </c>
      <c r="BL155">
        <v>0</v>
      </c>
      <c r="BM155" t="s">
        <v>110</v>
      </c>
      <c r="BN155">
        <v>131</v>
      </c>
      <c r="BO155">
        <v>6302</v>
      </c>
      <c r="BP155">
        <v>0</v>
      </c>
      <c r="BQ155" t="s">
        <v>164</v>
      </c>
      <c r="BR155">
        <v>126</v>
      </c>
      <c r="BS155" t="s">
        <v>398</v>
      </c>
      <c r="BT155" t="s">
        <v>398</v>
      </c>
      <c r="BU155" t="s">
        <v>105</v>
      </c>
      <c r="BV155" t="s">
        <v>105</v>
      </c>
      <c r="BW155" t="s">
        <v>105</v>
      </c>
      <c r="BX155" t="s">
        <v>399</v>
      </c>
      <c r="BY155" t="s">
        <v>399</v>
      </c>
      <c r="BZ155" t="s">
        <v>137</v>
      </c>
      <c r="CA155" t="s">
        <v>137</v>
      </c>
      <c r="CB155" t="s">
        <v>137</v>
      </c>
      <c r="CC155" t="s">
        <v>137</v>
      </c>
      <c r="CD155" t="s">
        <v>137</v>
      </c>
      <c r="CE155" t="s">
        <v>137</v>
      </c>
      <c r="CF155" t="s">
        <v>137</v>
      </c>
      <c r="CG155">
        <v>0</v>
      </c>
      <c r="CH155" t="s">
        <v>105</v>
      </c>
      <c r="CI155" t="s">
        <v>105</v>
      </c>
      <c r="CJ155">
        <v>7</v>
      </c>
      <c r="CK155">
        <v>0</v>
      </c>
      <c r="CL155">
        <v>45</v>
      </c>
      <c r="CM155">
        <v>7</v>
      </c>
      <c r="CN155">
        <v>0</v>
      </c>
      <c r="CO155">
        <v>30</v>
      </c>
      <c r="CP155" s="1">
        <v>1953</v>
      </c>
      <c r="CQ155">
        <v>5</v>
      </c>
      <c r="CR155">
        <v>30</v>
      </c>
      <c r="CS155" t="s">
        <v>156</v>
      </c>
      <c r="CT155" t="s">
        <v>156</v>
      </c>
      <c r="CU155" t="s">
        <v>117</v>
      </c>
      <c r="CV155" t="s">
        <v>117</v>
      </c>
      <c r="CW155" t="s">
        <v>117</v>
      </c>
      <c r="CX155" t="s">
        <v>138</v>
      </c>
      <c r="CY155" t="s">
        <v>138</v>
      </c>
    </row>
    <row r="156" spans="1:103" x14ac:dyDescent="0.2">
      <c r="A156">
        <v>155</v>
      </c>
      <c r="B156">
        <v>2020</v>
      </c>
      <c r="C156" t="s">
        <v>103</v>
      </c>
      <c r="D156">
        <v>18.399999999999999</v>
      </c>
      <c r="E156" t="s">
        <v>139</v>
      </c>
      <c r="F156">
        <v>7500</v>
      </c>
      <c r="G156">
        <v>6</v>
      </c>
      <c r="H156">
        <v>6</v>
      </c>
      <c r="I156">
        <v>6</v>
      </c>
      <c r="J156">
        <v>5</v>
      </c>
      <c r="K156">
        <v>1</v>
      </c>
      <c r="L156">
        <v>30</v>
      </c>
      <c r="M156">
        <v>4</v>
      </c>
      <c r="N156">
        <v>0</v>
      </c>
      <c r="O156">
        <v>30</v>
      </c>
      <c r="P156">
        <v>7</v>
      </c>
      <c r="Q156">
        <v>0</v>
      </c>
      <c r="R156">
        <v>15</v>
      </c>
      <c r="S156">
        <v>4426.5</v>
      </c>
      <c r="T156">
        <v>5</v>
      </c>
      <c r="U156">
        <v>0</v>
      </c>
      <c r="V156">
        <v>5</v>
      </c>
      <c r="W156">
        <v>7</v>
      </c>
      <c r="X156">
        <v>6</v>
      </c>
      <c r="Y156">
        <v>4</v>
      </c>
      <c r="Z156">
        <v>5</v>
      </c>
      <c r="AA156" t="s">
        <v>120</v>
      </c>
      <c r="AB156" t="s">
        <v>107</v>
      </c>
      <c r="AC156">
        <v>1586</v>
      </c>
      <c r="AD156">
        <v>1117</v>
      </c>
      <c r="AE156">
        <v>2854</v>
      </c>
      <c r="AF156">
        <v>2818</v>
      </c>
      <c r="AG156">
        <v>3653</v>
      </c>
      <c r="AH156">
        <v>1984</v>
      </c>
      <c r="AI156">
        <v>2397</v>
      </c>
      <c r="AJ156" t="s">
        <v>105</v>
      </c>
      <c r="AK156" t="s">
        <v>105</v>
      </c>
      <c r="AL156" t="s">
        <v>105</v>
      </c>
      <c r="AM156" t="s">
        <v>105</v>
      </c>
      <c r="AN156" t="s">
        <v>400</v>
      </c>
      <c r="AO156" t="s">
        <v>105</v>
      </c>
      <c r="AP156" t="s">
        <v>400</v>
      </c>
      <c r="AQ156">
        <v>2090</v>
      </c>
      <c r="AR156">
        <v>0</v>
      </c>
      <c r="AS156" t="s">
        <v>312</v>
      </c>
      <c r="AT156">
        <v>30</v>
      </c>
      <c r="AU156">
        <v>1467</v>
      </c>
      <c r="AV156">
        <v>0</v>
      </c>
      <c r="AW156">
        <v>1</v>
      </c>
      <c r="AX156">
        <v>9</v>
      </c>
      <c r="AY156">
        <v>3375</v>
      </c>
      <c r="AZ156">
        <v>1147</v>
      </c>
      <c r="BA156" t="s">
        <v>159</v>
      </c>
      <c r="BB156">
        <v>77</v>
      </c>
      <c r="BC156">
        <v>2913</v>
      </c>
      <c r="BD156">
        <v>1187</v>
      </c>
      <c r="BE156">
        <v>2</v>
      </c>
      <c r="BF156">
        <v>70</v>
      </c>
      <c r="BG156">
        <v>3554</v>
      </c>
      <c r="BH156">
        <v>0</v>
      </c>
      <c r="BI156" t="s">
        <v>106</v>
      </c>
      <c r="BJ156">
        <v>80</v>
      </c>
      <c r="BK156">
        <v>2493</v>
      </c>
      <c r="BL156">
        <v>0</v>
      </c>
      <c r="BM156" t="s">
        <v>142</v>
      </c>
      <c r="BN156">
        <v>43</v>
      </c>
      <c r="BO156">
        <v>2319</v>
      </c>
      <c r="BP156">
        <v>0</v>
      </c>
      <c r="BQ156" t="s">
        <v>123</v>
      </c>
      <c r="BR156">
        <v>26</v>
      </c>
      <c r="BS156" t="s">
        <v>105</v>
      </c>
      <c r="BT156" t="s">
        <v>105</v>
      </c>
      <c r="BU156" t="s">
        <v>105</v>
      </c>
      <c r="BV156" t="s">
        <v>401</v>
      </c>
      <c r="BW156" t="s">
        <v>105</v>
      </c>
      <c r="BX156" t="s">
        <v>402</v>
      </c>
      <c r="BY156" t="s">
        <v>105</v>
      </c>
      <c r="BZ156" t="s">
        <v>168</v>
      </c>
      <c r="CA156" t="s">
        <v>168</v>
      </c>
      <c r="CB156" t="s">
        <v>168</v>
      </c>
      <c r="CC156" t="s">
        <v>168</v>
      </c>
      <c r="CD156" t="s">
        <v>168</v>
      </c>
      <c r="CE156" t="s">
        <v>168</v>
      </c>
      <c r="CF156" t="s">
        <v>168</v>
      </c>
      <c r="CG156">
        <v>4</v>
      </c>
      <c r="CH156">
        <v>1</v>
      </c>
      <c r="CI156">
        <v>0</v>
      </c>
      <c r="CJ156">
        <v>3</v>
      </c>
      <c r="CK156">
        <v>0</v>
      </c>
      <c r="CL156">
        <v>30</v>
      </c>
      <c r="CM156">
        <v>3</v>
      </c>
      <c r="CN156">
        <v>0</v>
      </c>
      <c r="CO156">
        <v>15</v>
      </c>
      <c r="CP156" s="1">
        <v>2428.5</v>
      </c>
      <c r="CQ156">
        <v>6</v>
      </c>
      <c r="CR156">
        <v>0</v>
      </c>
      <c r="CS156" t="s">
        <v>117</v>
      </c>
      <c r="CT156" t="s">
        <v>117</v>
      </c>
      <c r="CU156" t="s">
        <v>117</v>
      </c>
      <c r="CV156" t="s">
        <v>138</v>
      </c>
      <c r="CW156" t="s">
        <v>117</v>
      </c>
      <c r="CX156" t="s">
        <v>138</v>
      </c>
      <c r="CY156" t="s">
        <v>117</v>
      </c>
    </row>
    <row r="157" spans="1:103" x14ac:dyDescent="0.2">
      <c r="A157">
        <v>156</v>
      </c>
      <c r="B157">
        <v>2020</v>
      </c>
      <c r="C157" t="s">
        <v>103</v>
      </c>
      <c r="D157">
        <v>21.6</v>
      </c>
      <c r="E157" t="s">
        <v>139</v>
      </c>
      <c r="F157">
        <v>7500</v>
      </c>
      <c r="G157">
        <v>5</v>
      </c>
      <c r="H157">
        <v>5</v>
      </c>
      <c r="I157">
        <v>5</v>
      </c>
      <c r="J157">
        <v>3</v>
      </c>
      <c r="K157">
        <v>2</v>
      </c>
      <c r="L157" t="s">
        <v>105</v>
      </c>
      <c r="M157">
        <v>1</v>
      </c>
      <c r="N157" t="s">
        <v>105</v>
      </c>
      <c r="O157">
        <v>30</v>
      </c>
      <c r="P157">
        <v>5</v>
      </c>
      <c r="Q157" t="s">
        <v>105</v>
      </c>
      <c r="R157">
        <v>45</v>
      </c>
      <c r="S157">
        <v>3742.5</v>
      </c>
      <c r="T157">
        <v>7</v>
      </c>
      <c r="U157">
        <v>30</v>
      </c>
      <c r="V157">
        <v>6</v>
      </c>
      <c r="W157">
        <v>6</v>
      </c>
      <c r="X157">
        <v>6</v>
      </c>
      <c r="Y157">
        <v>2</v>
      </c>
      <c r="Z157">
        <v>5</v>
      </c>
      <c r="AA157" t="s">
        <v>122</v>
      </c>
      <c r="AB157" t="s">
        <v>157</v>
      </c>
      <c r="AC157" t="s">
        <v>105</v>
      </c>
      <c r="AD157" t="s">
        <v>105</v>
      </c>
      <c r="AE157" t="s">
        <v>105</v>
      </c>
      <c r="AF157" t="s">
        <v>105</v>
      </c>
      <c r="AG157" t="s">
        <v>105</v>
      </c>
      <c r="AH157" t="s">
        <v>105</v>
      </c>
      <c r="AI157" t="s">
        <v>105</v>
      </c>
      <c r="AJ157" t="s">
        <v>105</v>
      </c>
      <c r="AK157" t="s">
        <v>105</v>
      </c>
      <c r="AL157" t="s">
        <v>105</v>
      </c>
      <c r="AM157" t="s">
        <v>105</v>
      </c>
      <c r="AN157" t="s">
        <v>105</v>
      </c>
      <c r="AO157" t="s">
        <v>105</v>
      </c>
      <c r="AP157" t="s">
        <v>105</v>
      </c>
      <c r="AQ157">
        <v>4934</v>
      </c>
      <c r="AR157">
        <v>1125</v>
      </c>
      <c r="AS157" t="s">
        <v>122</v>
      </c>
      <c r="AT157">
        <v>88</v>
      </c>
      <c r="AU157">
        <v>8001</v>
      </c>
      <c r="AV157">
        <v>0</v>
      </c>
      <c r="AW157" t="s">
        <v>191</v>
      </c>
      <c r="AX157">
        <v>104</v>
      </c>
      <c r="AY157">
        <v>2822</v>
      </c>
      <c r="AZ157">
        <v>0</v>
      </c>
      <c r="BA157">
        <v>2</v>
      </c>
      <c r="BB157">
        <v>44</v>
      </c>
      <c r="BC157">
        <v>1992</v>
      </c>
      <c r="BD157">
        <v>0</v>
      </c>
      <c r="BE157" t="s">
        <v>312</v>
      </c>
      <c r="BF157">
        <v>26</v>
      </c>
      <c r="BG157">
        <v>3590</v>
      </c>
      <c r="BH157">
        <v>0</v>
      </c>
      <c r="BI157" t="s">
        <v>106</v>
      </c>
      <c r="BJ157">
        <v>69</v>
      </c>
      <c r="BK157">
        <v>5797</v>
      </c>
      <c r="BL157">
        <v>0</v>
      </c>
      <c r="BM157" t="s">
        <v>170</v>
      </c>
      <c r="BN157">
        <v>117</v>
      </c>
      <c r="BO157">
        <v>4864</v>
      </c>
      <c r="BP157">
        <v>0</v>
      </c>
      <c r="BQ157" t="s">
        <v>152</v>
      </c>
      <c r="BR157">
        <v>102</v>
      </c>
      <c r="BS157" t="s">
        <v>105</v>
      </c>
      <c r="BT157" t="s">
        <v>105</v>
      </c>
      <c r="BU157" t="s">
        <v>105</v>
      </c>
      <c r="BV157" t="s">
        <v>105</v>
      </c>
      <c r="BW157" t="s">
        <v>105</v>
      </c>
      <c r="BX157" t="s">
        <v>105</v>
      </c>
      <c r="BY157" t="s">
        <v>105</v>
      </c>
      <c r="BZ157" t="s">
        <v>168</v>
      </c>
      <c r="CA157" t="s">
        <v>168</v>
      </c>
      <c r="CB157" t="s">
        <v>168</v>
      </c>
      <c r="CC157" t="s">
        <v>168</v>
      </c>
      <c r="CD157" t="s">
        <v>168</v>
      </c>
      <c r="CE157" t="s">
        <v>168</v>
      </c>
      <c r="CF157" t="s">
        <v>168</v>
      </c>
      <c r="CG157">
        <v>1</v>
      </c>
      <c r="CH157">
        <v>3</v>
      </c>
      <c r="CI157" t="s">
        <v>105</v>
      </c>
      <c r="CJ157">
        <v>2</v>
      </c>
      <c r="CK157" t="s">
        <v>105</v>
      </c>
      <c r="CL157">
        <v>30</v>
      </c>
      <c r="CM157">
        <v>4</v>
      </c>
      <c r="CN157" t="s">
        <v>105</v>
      </c>
      <c r="CO157">
        <v>30</v>
      </c>
      <c r="CP157" s="1">
        <v>2076</v>
      </c>
      <c r="CQ157">
        <v>5</v>
      </c>
      <c r="CR157" t="s">
        <v>105</v>
      </c>
      <c r="CS157" t="s">
        <v>117</v>
      </c>
      <c r="CT157" t="s">
        <v>117</v>
      </c>
      <c r="CU157" t="s">
        <v>117</v>
      </c>
      <c r="CV157" t="s">
        <v>117</v>
      </c>
      <c r="CW157" t="s">
        <v>117</v>
      </c>
      <c r="CX157" t="s">
        <v>117</v>
      </c>
      <c r="CY157" t="s">
        <v>117</v>
      </c>
    </row>
    <row r="158" spans="1:103" x14ac:dyDescent="0.2">
      <c r="A158">
        <v>157</v>
      </c>
      <c r="B158">
        <v>2020</v>
      </c>
      <c r="C158" t="s">
        <v>148</v>
      </c>
      <c r="D158">
        <v>22.3</v>
      </c>
      <c r="E158" t="s">
        <v>139</v>
      </c>
      <c r="F158">
        <v>8000</v>
      </c>
      <c r="G158">
        <v>5</v>
      </c>
      <c r="H158">
        <v>5</v>
      </c>
      <c r="I158">
        <v>5</v>
      </c>
      <c r="J158">
        <v>2</v>
      </c>
      <c r="K158">
        <v>1</v>
      </c>
      <c r="L158">
        <v>0</v>
      </c>
      <c r="M158">
        <v>7</v>
      </c>
      <c r="N158">
        <v>2</v>
      </c>
      <c r="O158">
        <v>0</v>
      </c>
      <c r="P158">
        <v>7</v>
      </c>
      <c r="Q158">
        <v>1</v>
      </c>
      <c r="R158">
        <v>0</v>
      </c>
      <c r="S158">
        <v>5706</v>
      </c>
      <c r="T158">
        <v>7</v>
      </c>
      <c r="U158" t="s">
        <v>105</v>
      </c>
      <c r="V158">
        <v>7</v>
      </c>
      <c r="W158">
        <v>6</v>
      </c>
      <c r="X158" t="s">
        <v>149</v>
      </c>
      <c r="Y158">
        <v>3</v>
      </c>
      <c r="Z158">
        <v>7</v>
      </c>
      <c r="AA158">
        <v>5</v>
      </c>
      <c r="AB158" t="s">
        <v>107</v>
      </c>
      <c r="AC158">
        <v>1788</v>
      </c>
      <c r="AD158">
        <v>10818</v>
      </c>
      <c r="AE158">
        <v>4618</v>
      </c>
      <c r="AF158">
        <v>6124</v>
      </c>
      <c r="AG158">
        <v>7079</v>
      </c>
      <c r="AH158">
        <v>6699</v>
      </c>
      <c r="AI158">
        <v>4681</v>
      </c>
      <c r="AJ158" t="s">
        <v>403</v>
      </c>
      <c r="AK158" t="s">
        <v>105</v>
      </c>
      <c r="AL158" t="s">
        <v>105</v>
      </c>
      <c r="AM158" t="s">
        <v>105</v>
      </c>
      <c r="AN158" t="s">
        <v>105</v>
      </c>
      <c r="AO158" t="s">
        <v>105</v>
      </c>
      <c r="AP158" t="s">
        <v>105</v>
      </c>
      <c r="AQ158">
        <v>5081</v>
      </c>
      <c r="AR158">
        <v>3617</v>
      </c>
      <c r="AS158" t="s">
        <v>110</v>
      </c>
      <c r="AT158">
        <v>124</v>
      </c>
      <c r="AU158">
        <v>10818</v>
      </c>
      <c r="AV158">
        <v>9842</v>
      </c>
      <c r="AW158" t="s">
        <v>175</v>
      </c>
      <c r="AX158">
        <v>161</v>
      </c>
      <c r="AY158">
        <v>4618</v>
      </c>
      <c r="AZ158">
        <v>5649</v>
      </c>
      <c r="BA158" t="s">
        <v>134</v>
      </c>
      <c r="BB158">
        <v>120</v>
      </c>
      <c r="BC158">
        <v>6124</v>
      </c>
      <c r="BD158">
        <v>6032</v>
      </c>
      <c r="BE158" t="s">
        <v>171</v>
      </c>
      <c r="BF158">
        <v>136</v>
      </c>
      <c r="BG158">
        <v>7079</v>
      </c>
      <c r="BH158">
        <v>4651</v>
      </c>
      <c r="BI158" t="s">
        <v>110</v>
      </c>
      <c r="BJ158">
        <v>97</v>
      </c>
      <c r="BK158">
        <v>6699</v>
      </c>
      <c r="BL158">
        <v>7323</v>
      </c>
      <c r="BM158" t="s">
        <v>186</v>
      </c>
      <c r="BN158">
        <v>158</v>
      </c>
      <c r="BO158">
        <v>5681</v>
      </c>
      <c r="BP158">
        <v>6251</v>
      </c>
      <c r="BQ158" t="s">
        <v>198</v>
      </c>
      <c r="BR158">
        <v>154</v>
      </c>
      <c r="BS158" t="s">
        <v>105</v>
      </c>
      <c r="BT158" t="s">
        <v>105</v>
      </c>
      <c r="BU158" t="s">
        <v>105</v>
      </c>
      <c r="BV158" t="s">
        <v>105</v>
      </c>
      <c r="BW158" t="s">
        <v>105</v>
      </c>
      <c r="BX158" t="s">
        <v>105</v>
      </c>
      <c r="BY158" t="s">
        <v>105</v>
      </c>
      <c r="BZ158" t="s">
        <v>187</v>
      </c>
      <c r="CA158" t="s">
        <v>187</v>
      </c>
      <c r="CB158" t="s">
        <v>187</v>
      </c>
      <c r="CC158" t="s">
        <v>187</v>
      </c>
      <c r="CD158" t="s">
        <v>187</v>
      </c>
      <c r="CE158" t="s">
        <v>187</v>
      </c>
      <c r="CF158" t="s">
        <v>187</v>
      </c>
      <c r="CG158">
        <v>1</v>
      </c>
      <c r="CH158">
        <v>1</v>
      </c>
      <c r="CI158">
        <v>30</v>
      </c>
      <c r="CJ158">
        <v>7</v>
      </c>
      <c r="CK158">
        <v>1</v>
      </c>
      <c r="CL158">
        <v>0</v>
      </c>
      <c r="CM158">
        <v>7</v>
      </c>
      <c r="CN158">
        <v>1</v>
      </c>
      <c r="CO158">
        <v>0</v>
      </c>
      <c r="CP158" s="1">
        <v>3786</v>
      </c>
      <c r="CQ158">
        <v>7</v>
      </c>
      <c r="CR158">
        <v>0</v>
      </c>
      <c r="CS158" t="s">
        <v>156</v>
      </c>
      <c r="CT158" t="s">
        <v>117</v>
      </c>
      <c r="CU158" t="s">
        <v>117</v>
      </c>
      <c r="CV158" t="s">
        <v>117</v>
      </c>
      <c r="CW158" t="s">
        <v>117</v>
      </c>
      <c r="CX158" t="s">
        <v>117</v>
      </c>
      <c r="CY158" t="s">
        <v>117</v>
      </c>
    </row>
    <row r="159" spans="1:103" x14ac:dyDescent="0.2">
      <c r="A159">
        <v>158</v>
      </c>
      <c r="B159">
        <v>2020</v>
      </c>
      <c r="C159" t="s">
        <v>103</v>
      </c>
      <c r="D159">
        <v>21</v>
      </c>
      <c r="E159" t="s">
        <v>139</v>
      </c>
      <c r="F159">
        <v>4000</v>
      </c>
      <c r="G159">
        <v>4</v>
      </c>
      <c r="H159">
        <v>3</v>
      </c>
      <c r="I159" t="s">
        <v>122</v>
      </c>
      <c r="J159">
        <v>3</v>
      </c>
      <c r="K159">
        <v>1</v>
      </c>
      <c r="L159">
        <v>30</v>
      </c>
      <c r="M159">
        <v>5</v>
      </c>
      <c r="N159" t="s">
        <v>105</v>
      </c>
      <c r="O159">
        <v>30</v>
      </c>
      <c r="P159">
        <v>3</v>
      </c>
      <c r="Q159" t="s">
        <v>105</v>
      </c>
      <c r="R159">
        <v>20</v>
      </c>
      <c r="S159">
        <v>2958</v>
      </c>
      <c r="T159">
        <v>8</v>
      </c>
      <c r="U159" t="s">
        <v>105</v>
      </c>
      <c r="V159">
        <v>4</v>
      </c>
      <c r="W159">
        <v>6</v>
      </c>
      <c r="X159">
        <v>5</v>
      </c>
      <c r="Y159">
        <v>4</v>
      </c>
      <c r="Z159">
        <v>5</v>
      </c>
      <c r="AA159" t="s">
        <v>120</v>
      </c>
      <c r="AB159" t="s">
        <v>107</v>
      </c>
      <c r="AC159">
        <v>521</v>
      </c>
      <c r="AD159">
        <v>4268</v>
      </c>
      <c r="AE159">
        <v>3205</v>
      </c>
      <c r="AF159">
        <v>2805</v>
      </c>
      <c r="AG159">
        <v>6374</v>
      </c>
      <c r="AH159">
        <v>4736</v>
      </c>
      <c r="AI159">
        <v>6912</v>
      </c>
      <c r="AJ159" t="s">
        <v>105</v>
      </c>
      <c r="AK159" t="s">
        <v>105</v>
      </c>
      <c r="AL159" t="s">
        <v>105</v>
      </c>
      <c r="AM159" t="s">
        <v>105</v>
      </c>
      <c r="AN159" t="s">
        <v>105</v>
      </c>
      <c r="AO159" t="s">
        <v>105</v>
      </c>
      <c r="AP159" t="s">
        <v>105</v>
      </c>
      <c r="AQ159">
        <v>558</v>
      </c>
      <c r="AR159">
        <v>0</v>
      </c>
      <c r="AS159" t="s">
        <v>288</v>
      </c>
      <c r="AT159">
        <v>0</v>
      </c>
      <c r="AU159">
        <v>4515</v>
      </c>
      <c r="AV159">
        <v>3461</v>
      </c>
      <c r="AW159" t="s">
        <v>152</v>
      </c>
      <c r="AX159">
        <v>86</v>
      </c>
      <c r="AY159">
        <v>2979</v>
      </c>
      <c r="AZ159">
        <v>1170</v>
      </c>
      <c r="BA159" t="s">
        <v>112</v>
      </c>
      <c r="BB159">
        <v>42</v>
      </c>
      <c r="BC159">
        <v>4476</v>
      </c>
      <c r="BD159">
        <v>0</v>
      </c>
      <c r="BE159" t="s">
        <v>152</v>
      </c>
      <c r="BF159">
        <v>39</v>
      </c>
      <c r="BG159">
        <v>4465</v>
      </c>
      <c r="BH159">
        <v>0</v>
      </c>
      <c r="BI159" t="s">
        <v>180</v>
      </c>
      <c r="BJ159">
        <v>72</v>
      </c>
      <c r="BK159">
        <v>214</v>
      </c>
      <c r="BL159">
        <v>0</v>
      </c>
      <c r="BM159" t="s">
        <v>176</v>
      </c>
      <c r="BN159">
        <v>0</v>
      </c>
      <c r="BO159">
        <v>4973</v>
      </c>
      <c r="BP159">
        <v>0</v>
      </c>
      <c r="BQ159" t="s">
        <v>164</v>
      </c>
      <c r="BR159">
        <v>72</v>
      </c>
      <c r="BS159" t="s">
        <v>105</v>
      </c>
      <c r="BT159" t="s">
        <v>105</v>
      </c>
      <c r="BU159" t="s">
        <v>105</v>
      </c>
      <c r="BV159" t="s">
        <v>105</v>
      </c>
      <c r="BW159" t="s">
        <v>105</v>
      </c>
      <c r="BX159" t="s">
        <v>404</v>
      </c>
      <c r="BY159" t="s">
        <v>105</v>
      </c>
      <c r="BZ159" t="s">
        <v>168</v>
      </c>
      <c r="CA159" t="s">
        <v>168</v>
      </c>
      <c r="CB159" t="s">
        <v>405</v>
      </c>
      <c r="CC159" t="s">
        <v>405</v>
      </c>
      <c r="CD159" t="s">
        <v>137</v>
      </c>
      <c r="CE159" t="s">
        <v>137</v>
      </c>
      <c r="CF159" t="s">
        <v>137</v>
      </c>
      <c r="CG159">
        <v>1</v>
      </c>
      <c r="CH159">
        <v>1</v>
      </c>
      <c r="CI159">
        <v>30</v>
      </c>
      <c r="CJ159">
        <v>5</v>
      </c>
      <c r="CK159">
        <v>1</v>
      </c>
      <c r="CL159" t="s">
        <v>105</v>
      </c>
      <c r="CM159">
        <v>5</v>
      </c>
      <c r="CN159" t="s">
        <v>105</v>
      </c>
      <c r="CO159">
        <v>30</v>
      </c>
      <c r="CP159" s="1">
        <v>2415</v>
      </c>
      <c r="CQ159">
        <v>7</v>
      </c>
      <c r="CR159" t="s">
        <v>105</v>
      </c>
      <c r="CS159" t="s">
        <v>117</v>
      </c>
      <c r="CT159" t="s">
        <v>117</v>
      </c>
      <c r="CU159" t="s">
        <v>117</v>
      </c>
      <c r="CV159" t="s">
        <v>117</v>
      </c>
      <c r="CW159" t="s">
        <v>117</v>
      </c>
      <c r="CX159" t="s">
        <v>138</v>
      </c>
      <c r="CY159" t="s">
        <v>117</v>
      </c>
    </row>
    <row r="160" spans="1:103" x14ac:dyDescent="0.2">
      <c r="A160">
        <v>159</v>
      </c>
      <c r="B160">
        <v>2020</v>
      </c>
      <c r="C160" t="s">
        <v>103</v>
      </c>
      <c r="D160">
        <v>21.1</v>
      </c>
      <c r="E160" t="s">
        <v>104</v>
      </c>
      <c r="F160">
        <v>4000</v>
      </c>
      <c r="G160">
        <v>4</v>
      </c>
      <c r="H160">
        <v>4</v>
      </c>
      <c r="I160">
        <v>4</v>
      </c>
      <c r="J160">
        <v>3</v>
      </c>
      <c r="K160">
        <v>1</v>
      </c>
      <c r="L160" t="s">
        <v>105</v>
      </c>
      <c r="M160">
        <v>7</v>
      </c>
      <c r="N160" t="s">
        <v>105</v>
      </c>
      <c r="O160">
        <v>20</v>
      </c>
      <c r="P160">
        <v>7</v>
      </c>
      <c r="Q160" t="s">
        <v>105</v>
      </c>
      <c r="R160">
        <v>30</v>
      </c>
      <c r="S160">
        <v>2693</v>
      </c>
      <c r="T160">
        <v>8</v>
      </c>
      <c r="U160" t="s">
        <v>105</v>
      </c>
      <c r="V160">
        <v>6</v>
      </c>
      <c r="W160">
        <v>7</v>
      </c>
      <c r="X160" t="s">
        <v>149</v>
      </c>
      <c r="Y160">
        <v>4</v>
      </c>
      <c r="Z160">
        <v>5</v>
      </c>
      <c r="AA160" t="s">
        <v>120</v>
      </c>
      <c r="AB160" t="s">
        <v>107</v>
      </c>
      <c r="AC160">
        <v>4242</v>
      </c>
      <c r="AD160">
        <v>1778</v>
      </c>
      <c r="AE160">
        <v>3427</v>
      </c>
      <c r="AF160">
        <v>12177</v>
      </c>
      <c r="AG160">
        <v>3077</v>
      </c>
      <c r="AH160">
        <v>2318</v>
      </c>
      <c r="AI160">
        <v>6484</v>
      </c>
      <c r="AJ160" t="s">
        <v>105</v>
      </c>
      <c r="AK160" t="s">
        <v>105</v>
      </c>
      <c r="AL160" t="s">
        <v>105</v>
      </c>
      <c r="AM160" t="s">
        <v>105</v>
      </c>
      <c r="AN160" t="s">
        <v>105</v>
      </c>
      <c r="AO160" t="s">
        <v>105</v>
      </c>
      <c r="AP160" t="s">
        <v>105</v>
      </c>
      <c r="AQ160">
        <v>3031</v>
      </c>
      <c r="AR160">
        <v>0</v>
      </c>
      <c r="AS160" t="s">
        <v>106</v>
      </c>
      <c r="AT160">
        <v>55</v>
      </c>
      <c r="AU160">
        <v>900</v>
      </c>
      <c r="AV160">
        <v>0</v>
      </c>
      <c r="AW160" t="s">
        <v>279</v>
      </c>
      <c r="AX160">
        <v>16</v>
      </c>
      <c r="AY160">
        <v>3311</v>
      </c>
      <c r="AZ160">
        <v>0</v>
      </c>
      <c r="BA160" t="s">
        <v>140</v>
      </c>
      <c r="BB160">
        <v>58</v>
      </c>
      <c r="BC160">
        <v>11363</v>
      </c>
      <c r="BD160">
        <v>2069</v>
      </c>
      <c r="BE160" t="s">
        <v>216</v>
      </c>
      <c r="BF160">
        <v>302</v>
      </c>
      <c r="BG160">
        <v>2107</v>
      </c>
      <c r="BH160">
        <v>0</v>
      </c>
      <c r="BI160" t="s">
        <v>142</v>
      </c>
      <c r="BJ160">
        <v>28</v>
      </c>
      <c r="BK160">
        <v>804</v>
      </c>
      <c r="BL160">
        <v>0</v>
      </c>
      <c r="BM160" t="s">
        <v>396</v>
      </c>
      <c r="BN160">
        <v>12</v>
      </c>
      <c r="BO160">
        <v>0</v>
      </c>
      <c r="BP160">
        <v>0</v>
      </c>
      <c r="BQ160">
        <v>0</v>
      </c>
      <c r="BR160">
        <v>0</v>
      </c>
      <c r="BS160" t="s">
        <v>105</v>
      </c>
      <c r="BT160" t="s">
        <v>105</v>
      </c>
      <c r="BU160" t="s">
        <v>105</v>
      </c>
      <c r="BV160" t="s">
        <v>105</v>
      </c>
      <c r="BW160" t="s">
        <v>105</v>
      </c>
      <c r="BX160" t="s">
        <v>105</v>
      </c>
      <c r="BY160" t="s">
        <v>406</v>
      </c>
      <c r="BZ160" t="s">
        <v>168</v>
      </c>
      <c r="CA160" t="s">
        <v>168</v>
      </c>
      <c r="CB160" t="s">
        <v>137</v>
      </c>
      <c r="CC160" t="s">
        <v>137</v>
      </c>
      <c r="CD160" t="s">
        <v>168</v>
      </c>
      <c r="CE160" t="s">
        <v>137</v>
      </c>
      <c r="CF160" t="s">
        <v>105</v>
      </c>
      <c r="CG160">
        <v>5</v>
      </c>
      <c r="CH160">
        <v>1</v>
      </c>
      <c r="CI160">
        <v>15</v>
      </c>
      <c r="CJ160">
        <v>3</v>
      </c>
      <c r="CK160">
        <v>0</v>
      </c>
      <c r="CL160">
        <v>15</v>
      </c>
      <c r="CM160">
        <v>5</v>
      </c>
      <c r="CN160">
        <v>0</v>
      </c>
      <c r="CO160">
        <v>35</v>
      </c>
      <c r="CP160" s="1">
        <v>3757.5</v>
      </c>
      <c r="CQ160">
        <v>8</v>
      </c>
      <c r="CR160" t="s">
        <v>105</v>
      </c>
      <c r="CS160" t="s">
        <v>117</v>
      </c>
      <c r="CT160" t="s">
        <v>117</v>
      </c>
      <c r="CU160" t="s">
        <v>117</v>
      </c>
      <c r="CV160" t="s">
        <v>117</v>
      </c>
      <c r="CW160" t="s">
        <v>117</v>
      </c>
      <c r="CX160" t="s">
        <v>117</v>
      </c>
      <c r="CY160" t="s">
        <v>138</v>
      </c>
    </row>
    <row r="161" spans="1:103" x14ac:dyDescent="0.2">
      <c r="A161">
        <v>160</v>
      </c>
      <c r="B161">
        <v>2020</v>
      </c>
      <c r="C161" t="s">
        <v>105</v>
      </c>
      <c r="D161">
        <v>21</v>
      </c>
      <c r="E161" t="s">
        <v>104</v>
      </c>
      <c r="F161">
        <v>9000</v>
      </c>
      <c r="G161">
        <v>4</v>
      </c>
      <c r="H161">
        <v>3</v>
      </c>
      <c r="I161" t="s">
        <v>122</v>
      </c>
      <c r="J161">
        <v>3</v>
      </c>
      <c r="K161">
        <v>1</v>
      </c>
      <c r="L161">
        <v>30</v>
      </c>
      <c r="M161">
        <v>6</v>
      </c>
      <c r="N161">
        <v>0</v>
      </c>
      <c r="O161">
        <v>20</v>
      </c>
      <c r="P161">
        <v>5</v>
      </c>
      <c r="Q161">
        <v>0</v>
      </c>
      <c r="R161">
        <v>15</v>
      </c>
      <c r="S161">
        <v>2887.5</v>
      </c>
      <c r="T161">
        <v>6</v>
      </c>
      <c r="U161" t="s">
        <v>105</v>
      </c>
      <c r="V161">
        <v>6</v>
      </c>
      <c r="W161">
        <v>6</v>
      </c>
      <c r="X161">
        <v>6</v>
      </c>
      <c r="Y161">
        <v>5</v>
      </c>
      <c r="Z161">
        <v>5</v>
      </c>
      <c r="AA161">
        <v>5</v>
      </c>
      <c r="AB161" t="s">
        <v>107</v>
      </c>
      <c r="AC161">
        <v>1324</v>
      </c>
      <c r="AD161">
        <v>3840</v>
      </c>
      <c r="AE161">
        <v>3542</v>
      </c>
      <c r="AF161">
        <v>3637</v>
      </c>
      <c r="AG161">
        <v>335</v>
      </c>
      <c r="AH161">
        <v>485</v>
      </c>
      <c r="AI161">
        <v>4886</v>
      </c>
      <c r="AJ161" t="s">
        <v>105</v>
      </c>
      <c r="AK161" t="s">
        <v>105</v>
      </c>
      <c r="AL161" t="s">
        <v>105</v>
      </c>
      <c r="AM161" t="s">
        <v>105</v>
      </c>
      <c r="AN161" t="s">
        <v>105</v>
      </c>
      <c r="AO161" t="s">
        <v>105</v>
      </c>
      <c r="AP161" t="s">
        <v>105</v>
      </c>
      <c r="AQ161">
        <v>1324</v>
      </c>
      <c r="AR161">
        <v>0</v>
      </c>
      <c r="AS161">
        <v>1</v>
      </c>
      <c r="AT161">
        <v>31</v>
      </c>
      <c r="AU161">
        <v>12</v>
      </c>
      <c r="AV161">
        <v>0</v>
      </c>
      <c r="AW161">
        <v>0</v>
      </c>
      <c r="AX161">
        <v>0</v>
      </c>
      <c r="AY161">
        <v>6093</v>
      </c>
      <c r="AZ161">
        <v>3031</v>
      </c>
      <c r="BA161" t="s">
        <v>120</v>
      </c>
      <c r="BB161">
        <v>240</v>
      </c>
      <c r="BC161">
        <v>4101</v>
      </c>
      <c r="BD161">
        <v>2589</v>
      </c>
      <c r="BE161">
        <v>3</v>
      </c>
      <c r="BF161">
        <v>117</v>
      </c>
      <c r="BG161">
        <v>0</v>
      </c>
      <c r="BH161">
        <v>0</v>
      </c>
      <c r="BI161">
        <v>0</v>
      </c>
      <c r="BJ161">
        <v>0</v>
      </c>
      <c r="BK161">
        <v>0</v>
      </c>
      <c r="BL161">
        <v>0</v>
      </c>
      <c r="BM161">
        <v>0</v>
      </c>
      <c r="BN161">
        <v>0</v>
      </c>
      <c r="BO161">
        <v>4808</v>
      </c>
      <c r="BP161">
        <v>1311</v>
      </c>
      <c r="BQ161" t="s">
        <v>141</v>
      </c>
      <c r="BR161">
        <v>152</v>
      </c>
      <c r="BS161" t="s">
        <v>105</v>
      </c>
      <c r="BT161" t="s">
        <v>407</v>
      </c>
      <c r="BU161" t="s">
        <v>105</v>
      </c>
      <c r="BV161" t="s">
        <v>105</v>
      </c>
      <c r="BW161" t="s">
        <v>408</v>
      </c>
      <c r="BX161" t="s">
        <v>408</v>
      </c>
      <c r="BY161" t="s">
        <v>105</v>
      </c>
      <c r="BZ161" t="s">
        <v>116</v>
      </c>
      <c r="CA161" t="s">
        <v>105</v>
      </c>
      <c r="CB161" t="s">
        <v>116</v>
      </c>
      <c r="CC161" t="s">
        <v>116</v>
      </c>
      <c r="CD161" t="s">
        <v>105</v>
      </c>
      <c r="CE161" t="s">
        <v>105</v>
      </c>
      <c r="CF161" t="s">
        <v>116</v>
      </c>
      <c r="CG161">
        <v>0</v>
      </c>
      <c r="CH161" t="s">
        <v>105</v>
      </c>
      <c r="CI161" t="s">
        <v>105</v>
      </c>
      <c r="CJ161">
        <v>0</v>
      </c>
      <c r="CK161" t="s">
        <v>105</v>
      </c>
      <c r="CL161" t="s">
        <v>105</v>
      </c>
      <c r="CM161">
        <v>4</v>
      </c>
      <c r="CN161" t="s">
        <v>105</v>
      </c>
      <c r="CO161">
        <v>12</v>
      </c>
      <c r="CP161" s="1">
        <v>158.4</v>
      </c>
      <c r="CQ161">
        <v>7</v>
      </c>
      <c r="CR161">
        <v>0</v>
      </c>
      <c r="CS161" t="s">
        <v>117</v>
      </c>
      <c r="CT161" t="s">
        <v>138</v>
      </c>
      <c r="CU161" t="s">
        <v>117</v>
      </c>
      <c r="CV161" t="s">
        <v>117</v>
      </c>
      <c r="CW161" t="s">
        <v>138</v>
      </c>
      <c r="CX161" t="s">
        <v>138</v>
      </c>
      <c r="CY161" t="s">
        <v>117</v>
      </c>
    </row>
    <row r="162" spans="1:103" x14ac:dyDescent="0.2">
      <c r="A162">
        <v>161</v>
      </c>
      <c r="B162">
        <v>2020</v>
      </c>
      <c r="C162" t="s">
        <v>148</v>
      </c>
      <c r="D162">
        <v>20.8</v>
      </c>
      <c r="E162" t="s">
        <v>139</v>
      </c>
      <c r="F162">
        <v>10000</v>
      </c>
      <c r="G162">
        <v>2</v>
      </c>
      <c r="H162">
        <v>3</v>
      </c>
      <c r="I162" t="s">
        <v>106</v>
      </c>
      <c r="J162">
        <v>2</v>
      </c>
      <c r="K162">
        <v>1</v>
      </c>
      <c r="L162">
        <v>30</v>
      </c>
      <c r="M162">
        <v>4</v>
      </c>
      <c r="N162">
        <v>1</v>
      </c>
      <c r="O162" t="s">
        <v>105</v>
      </c>
      <c r="P162">
        <v>7</v>
      </c>
      <c r="Q162">
        <v>1</v>
      </c>
      <c r="R162">
        <v>30</v>
      </c>
      <c r="S162">
        <v>4479</v>
      </c>
      <c r="T162">
        <v>6</v>
      </c>
      <c r="U162" t="s">
        <v>105</v>
      </c>
      <c r="V162">
        <v>4</v>
      </c>
      <c r="W162">
        <v>4</v>
      </c>
      <c r="X162">
        <v>4</v>
      </c>
      <c r="Y162">
        <v>5</v>
      </c>
      <c r="Z162">
        <v>5</v>
      </c>
      <c r="AA162">
        <v>5</v>
      </c>
      <c r="AB162" t="s">
        <v>107</v>
      </c>
      <c r="AC162">
        <v>466</v>
      </c>
      <c r="AD162">
        <v>4418</v>
      </c>
      <c r="AE162">
        <v>1434</v>
      </c>
      <c r="AF162">
        <v>1449</v>
      </c>
      <c r="AG162">
        <v>2027</v>
      </c>
      <c r="AH162">
        <v>1498</v>
      </c>
      <c r="AI162">
        <v>2682</v>
      </c>
      <c r="AJ162" t="s">
        <v>409</v>
      </c>
      <c r="AK162" t="s">
        <v>410</v>
      </c>
      <c r="AL162" t="s">
        <v>411</v>
      </c>
      <c r="AM162" t="s">
        <v>411</v>
      </c>
      <c r="AN162" t="s">
        <v>411</v>
      </c>
      <c r="AO162" t="s">
        <v>411</v>
      </c>
      <c r="AP162" t="s">
        <v>411</v>
      </c>
      <c r="AQ162">
        <v>4470</v>
      </c>
      <c r="AR162">
        <v>0</v>
      </c>
      <c r="AS162" t="s">
        <v>164</v>
      </c>
      <c r="AT162">
        <v>135</v>
      </c>
      <c r="AU162">
        <v>2395</v>
      </c>
      <c r="AV162">
        <v>0</v>
      </c>
      <c r="AW162">
        <v>2</v>
      </c>
      <c r="AX162">
        <v>54</v>
      </c>
      <c r="AY162">
        <v>573</v>
      </c>
      <c r="AZ162">
        <v>0</v>
      </c>
      <c r="BA162" t="s">
        <v>288</v>
      </c>
      <c r="BB162">
        <v>0</v>
      </c>
      <c r="BC162">
        <v>1385</v>
      </c>
      <c r="BD162">
        <v>0</v>
      </c>
      <c r="BE162" t="s">
        <v>276</v>
      </c>
      <c r="BF162">
        <v>2</v>
      </c>
      <c r="BG162">
        <v>889</v>
      </c>
      <c r="BH162">
        <v>0</v>
      </c>
      <c r="BI162" t="s">
        <v>236</v>
      </c>
      <c r="BJ162">
        <v>1</v>
      </c>
      <c r="BK162">
        <v>874</v>
      </c>
      <c r="BL162">
        <v>0</v>
      </c>
      <c r="BM162" t="s">
        <v>236</v>
      </c>
      <c r="BN162">
        <v>4</v>
      </c>
      <c r="BO162">
        <v>1472</v>
      </c>
      <c r="BP162">
        <v>0</v>
      </c>
      <c r="BQ162" t="s">
        <v>165</v>
      </c>
      <c r="BR162">
        <v>12</v>
      </c>
      <c r="BS162" t="s">
        <v>196</v>
      </c>
      <c r="BT162" t="s">
        <v>412</v>
      </c>
      <c r="BU162" t="s">
        <v>196</v>
      </c>
      <c r="BV162" t="s">
        <v>196</v>
      </c>
      <c r="BW162" t="s">
        <v>413</v>
      </c>
      <c r="BX162" t="s">
        <v>414</v>
      </c>
      <c r="BY162" t="s">
        <v>196</v>
      </c>
      <c r="BZ162" t="s">
        <v>187</v>
      </c>
      <c r="CA162" t="s">
        <v>415</v>
      </c>
      <c r="CB162" t="s">
        <v>416</v>
      </c>
      <c r="CC162" t="s">
        <v>187</v>
      </c>
      <c r="CD162" t="s">
        <v>416</v>
      </c>
      <c r="CE162" t="s">
        <v>416</v>
      </c>
      <c r="CF162" t="s">
        <v>416</v>
      </c>
      <c r="CG162">
        <v>0</v>
      </c>
      <c r="CH162" t="s">
        <v>105</v>
      </c>
      <c r="CI162" t="s">
        <v>105</v>
      </c>
      <c r="CJ162">
        <v>2</v>
      </c>
      <c r="CK162" t="s">
        <v>105</v>
      </c>
      <c r="CL162">
        <v>15</v>
      </c>
      <c r="CM162">
        <v>7</v>
      </c>
      <c r="CN162">
        <v>2</v>
      </c>
      <c r="CO162" t="s">
        <v>105</v>
      </c>
      <c r="CP162" s="1">
        <v>2892</v>
      </c>
      <c r="CQ162">
        <v>9</v>
      </c>
      <c r="CR162" t="s">
        <v>105</v>
      </c>
      <c r="CS162" t="s">
        <v>117</v>
      </c>
      <c r="CT162" t="s">
        <v>138</v>
      </c>
      <c r="CU162" t="s">
        <v>117</v>
      </c>
      <c r="CV162" t="s">
        <v>117</v>
      </c>
      <c r="CW162" t="s">
        <v>156</v>
      </c>
      <c r="CX162" t="s">
        <v>138</v>
      </c>
      <c r="CY162" t="s">
        <v>138</v>
      </c>
    </row>
    <row r="163" spans="1:103" x14ac:dyDescent="0.2">
      <c r="A163">
        <v>162</v>
      </c>
      <c r="B163">
        <v>2020</v>
      </c>
      <c r="C163" t="s">
        <v>105</v>
      </c>
      <c r="D163">
        <v>17.899999999999999</v>
      </c>
      <c r="E163" t="s">
        <v>139</v>
      </c>
      <c r="F163">
        <v>3000</v>
      </c>
      <c r="G163">
        <v>4</v>
      </c>
      <c r="H163">
        <v>6</v>
      </c>
      <c r="I163">
        <v>5</v>
      </c>
      <c r="J163">
        <v>1</v>
      </c>
      <c r="K163">
        <v>3</v>
      </c>
      <c r="L163">
        <v>30</v>
      </c>
      <c r="M163">
        <v>5</v>
      </c>
      <c r="N163">
        <v>0</v>
      </c>
      <c r="O163">
        <v>30</v>
      </c>
      <c r="P163">
        <v>2</v>
      </c>
      <c r="Q163">
        <v>0</v>
      </c>
      <c r="R163">
        <v>15</v>
      </c>
      <c r="S163">
        <v>2379</v>
      </c>
      <c r="T163">
        <v>8</v>
      </c>
      <c r="U163">
        <v>0</v>
      </c>
      <c r="V163">
        <v>6</v>
      </c>
      <c r="W163">
        <v>7</v>
      </c>
      <c r="X163" t="s">
        <v>149</v>
      </c>
      <c r="Y163">
        <v>3</v>
      </c>
      <c r="Z163">
        <v>4</v>
      </c>
      <c r="AA163" t="s">
        <v>122</v>
      </c>
      <c r="AB163" t="s">
        <v>157</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v>2497</v>
      </c>
      <c r="AR163">
        <v>0</v>
      </c>
      <c r="AS163" t="s">
        <v>113</v>
      </c>
      <c r="AT163">
        <v>50</v>
      </c>
      <c r="AU163">
        <v>1308</v>
      </c>
      <c r="AV163">
        <v>0</v>
      </c>
      <c r="AW163" t="s">
        <v>143</v>
      </c>
      <c r="AX163">
        <v>7</v>
      </c>
      <c r="AY163">
        <v>1663</v>
      </c>
      <c r="AZ163">
        <v>0</v>
      </c>
      <c r="BA163" t="s">
        <v>165</v>
      </c>
      <c r="BB163">
        <v>21</v>
      </c>
      <c r="BC163">
        <v>4654</v>
      </c>
      <c r="BD163">
        <v>0</v>
      </c>
      <c r="BE163" t="s">
        <v>152</v>
      </c>
      <c r="BF163">
        <v>49</v>
      </c>
      <c r="BG163">
        <v>5954</v>
      </c>
      <c r="BH163">
        <v>0</v>
      </c>
      <c r="BI163" t="s">
        <v>186</v>
      </c>
      <c r="BJ163">
        <v>80</v>
      </c>
      <c r="BK163">
        <v>4616</v>
      </c>
      <c r="BL163">
        <v>3740</v>
      </c>
      <c r="BM163" t="s">
        <v>152</v>
      </c>
      <c r="BN163">
        <v>80</v>
      </c>
      <c r="BO163">
        <v>1111</v>
      </c>
      <c r="BP163">
        <v>0</v>
      </c>
      <c r="BQ163" t="s">
        <v>279</v>
      </c>
      <c r="BR163">
        <v>7</v>
      </c>
      <c r="BS163" t="s">
        <v>105</v>
      </c>
      <c r="BT163" t="s">
        <v>105</v>
      </c>
      <c r="BU163" t="s">
        <v>105</v>
      </c>
      <c r="BV163" t="s">
        <v>105</v>
      </c>
      <c r="BW163" t="s">
        <v>105</v>
      </c>
      <c r="BX163" t="s">
        <v>105</v>
      </c>
      <c r="BY163" t="s">
        <v>105</v>
      </c>
      <c r="BZ163" t="s">
        <v>137</v>
      </c>
      <c r="CA163" t="s">
        <v>137</v>
      </c>
      <c r="CB163" t="s">
        <v>137</v>
      </c>
      <c r="CC163" t="s">
        <v>137</v>
      </c>
      <c r="CD163" t="s">
        <v>137</v>
      </c>
      <c r="CE163" t="s">
        <v>137</v>
      </c>
      <c r="CF163" t="s">
        <v>137</v>
      </c>
      <c r="CG163">
        <v>2</v>
      </c>
      <c r="CH163">
        <v>2</v>
      </c>
      <c r="CI163">
        <v>30</v>
      </c>
      <c r="CJ163">
        <v>5</v>
      </c>
      <c r="CK163">
        <v>0</v>
      </c>
      <c r="CL163">
        <v>30</v>
      </c>
      <c r="CM163">
        <v>3</v>
      </c>
      <c r="CN163">
        <v>0</v>
      </c>
      <c r="CO163">
        <v>20</v>
      </c>
      <c r="CP163" s="1">
        <v>3198</v>
      </c>
      <c r="CQ163">
        <v>9</v>
      </c>
      <c r="CR163">
        <v>0</v>
      </c>
      <c r="CS163" t="s">
        <v>117</v>
      </c>
      <c r="CT163" t="s">
        <v>117</v>
      </c>
      <c r="CU163" t="s">
        <v>117</v>
      </c>
      <c r="CV163" t="s">
        <v>117</v>
      </c>
      <c r="CW163" t="s">
        <v>117</v>
      </c>
      <c r="CX163" t="s">
        <v>117</v>
      </c>
      <c r="CY163" t="s">
        <v>117</v>
      </c>
    </row>
    <row r="164" spans="1:103" x14ac:dyDescent="0.2">
      <c r="A164">
        <v>163</v>
      </c>
      <c r="B164">
        <v>2020</v>
      </c>
      <c r="C164" t="s">
        <v>103</v>
      </c>
      <c r="D164">
        <v>23</v>
      </c>
      <c r="E164" t="s">
        <v>104</v>
      </c>
      <c r="F164">
        <v>5000</v>
      </c>
      <c r="G164">
        <v>3</v>
      </c>
      <c r="H164">
        <v>5</v>
      </c>
      <c r="I164">
        <v>4</v>
      </c>
      <c r="J164">
        <v>4</v>
      </c>
      <c r="K164">
        <v>1</v>
      </c>
      <c r="L164">
        <v>30</v>
      </c>
      <c r="M164">
        <v>7</v>
      </c>
      <c r="N164" t="s">
        <v>105</v>
      </c>
      <c r="O164">
        <v>30</v>
      </c>
      <c r="P164">
        <v>2</v>
      </c>
      <c r="Q164" t="s">
        <v>105</v>
      </c>
      <c r="R164" t="s">
        <v>105</v>
      </c>
      <c r="S164">
        <v>3720</v>
      </c>
      <c r="T164">
        <v>8</v>
      </c>
      <c r="U164" t="s">
        <v>105</v>
      </c>
      <c r="V164">
        <v>6</v>
      </c>
      <c r="W164">
        <v>6</v>
      </c>
      <c r="X164">
        <v>6</v>
      </c>
      <c r="Y164">
        <v>4</v>
      </c>
      <c r="Z164">
        <v>1</v>
      </c>
      <c r="AA164" t="s">
        <v>106</v>
      </c>
      <c r="AB164" t="s">
        <v>107</v>
      </c>
      <c r="AC164">
        <v>4720</v>
      </c>
      <c r="AD164">
        <v>1925</v>
      </c>
      <c r="AE164">
        <v>5799</v>
      </c>
      <c r="AF164">
        <v>616</v>
      </c>
      <c r="AG164">
        <v>5177</v>
      </c>
      <c r="AH164">
        <v>4458</v>
      </c>
      <c r="AI164">
        <v>9740</v>
      </c>
      <c r="AJ164" t="s">
        <v>105</v>
      </c>
      <c r="AK164" t="s">
        <v>105</v>
      </c>
      <c r="AL164" t="s">
        <v>105</v>
      </c>
      <c r="AM164" t="s">
        <v>105</v>
      </c>
      <c r="AN164" t="s">
        <v>105</v>
      </c>
      <c r="AO164" t="s">
        <v>105</v>
      </c>
      <c r="AP164" t="s">
        <v>105</v>
      </c>
      <c r="AQ164">
        <v>2886</v>
      </c>
      <c r="AR164">
        <v>0</v>
      </c>
      <c r="AS164" t="s">
        <v>106</v>
      </c>
      <c r="AT164">
        <v>62</v>
      </c>
      <c r="AU164">
        <v>1891</v>
      </c>
      <c r="AV164">
        <v>0</v>
      </c>
      <c r="AW164" t="s">
        <v>142</v>
      </c>
      <c r="AX164">
        <v>36</v>
      </c>
      <c r="AY164">
        <v>4276</v>
      </c>
      <c r="AZ164">
        <v>1195</v>
      </c>
      <c r="BA164" t="s">
        <v>145</v>
      </c>
      <c r="BB164">
        <v>117</v>
      </c>
      <c r="BC164">
        <v>1197</v>
      </c>
      <c r="BD164">
        <v>0</v>
      </c>
      <c r="BE164">
        <v>1</v>
      </c>
      <c r="BF164">
        <v>3</v>
      </c>
      <c r="BG164">
        <v>4183</v>
      </c>
      <c r="BH164">
        <v>0</v>
      </c>
      <c r="BI164" t="s">
        <v>164</v>
      </c>
      <c r="BJ164">
        <v>89</v>
      </c>
      <c r="BK164">
        <v>3414</v>
      </c>
      <c r="BL164">
        <v>0</v>
      </c>
      <c r="BM164">
        <v>3</v>
      </c>
      <c r="BN164">
        <v>69</v>
      </c>
      <c r="BO164">
        <v>5428</v>
      </c>
      <c r="BP164">
        <v>0</v>
      </c>
      <c r="BQ164" t="s">
        <v>175</v>
      </c>
      <c r="BR164">
        <v>175</v>
      </c>
      <c r="BS164" t="s">
        <v>105</v>
      </c>
      <c r="BT164" t="s">
        <v>105</v>
      </c>
      <c r="BU164" t="s">
        <v>105</v>
      </c>
      <c r="BV164" t="s">
        <v>105</v>
      </c>
      <c r="BW164" t="s">
        <v>105</v>
      </c>
      <c r="BX164" t="s">
        <v>105</v>
      </c>
      <c r="BY164" t="s">
        <v>105</v>
      </c>
      <c r="BZ164" t="s">
        <v>187</v>
      </c>
      <c r="CA164" t="s">
        <v>187</v>
      </c>
      <c r="CB164" t="s">
        <v>187</v>
      </c>
      <c r="CC164" t="s">
        <v>187</v>
      </c>
      <c r="CD164" t="s">
        <v>187</v>
      </c>
      <c r="CE164" t="s">
        <v>187</v>
      </c>
      <c r="CF164" t="s">
        <v>187</v>
      </c>
      <c r="CG164">
        <v>3</v>
      </c>
      <c r="CH164">
        <v>1</v>
      </c>
      <c r="CI164" t="s">
        <v>105</v>
      </c>
      <c r="CJ164">
        <v>2</v>
      </c>
      <c r="CK164" t="s">
        <v>105</v>
      </c>
      <c r="CL164">
        <v>20</v>
      </c>
      <c r="CM164">
        <v>1</v>
      </c>
      <c r="CN164" t="s">
        <v>105</v>
      </c>
      <c r="CO164">
        <v>15</v>
      </c>
      <c r="CP164" s="1">
        <v>1649.5</v>
      </c>
      <c r="CQ164">
        <v>7</v>
      </c>
      <c r="CR164" t="s">
        <v>105</v>
      </c>
      <c r="CS164" t="s">
        <v>117</v>
      </c>
      <c r="CT164" t="s">
        <v>117</v>
      </c>
      <c r="CU164" t="s">
        <v>117</v>
      </c>
      <c r="CV164" t="s">
        <v>117</v>
      </c>
      <c r="CW164" t="s">
        <v>117</v>
      </c>
      <c r="CX164" t="s">
        <v>117</v>
      </c>
      <c r="CY164" t="s">
        <v>117</v>
      </c>
    </row>
    <row r="165" spans="1:103" x14ac:dyDescent="0.2">
      <c r="A165">
        <v>164</v>
      </c>
      <c r="B165">
        <v>2020</v>
      </c>
      <c r="C165" t="s">
        <v>148</v>
      </c>
      <c r="D165">
        <v>26.5</v>
      </c>
      <c r="E165" t="s">
        <v>139</v>
      </c>
      <c r="F165">
        <v>5000</v>
      </c>
      <c r="G165">
        <v>3</v>
      </c>
      <c r="H165">
        <v>4</v>
      </c>
      <c r="I165" t="s">
        <v>122</v>
      </c>
      <c r="J165">
        <v>2</v>
      </c>
      <c r="K165">
        <v>2</v>
      </c>
      <c r="L165">
        <v>0</v>
      </c>
      <c r="M165">
        <v>2</v>
      </c>
      <c r="N165" t="s">
        <v>105</v>
      </c>
      <c r="O165">
        <v>15</v>
      </c>
      <c r="P165">
        <v>3</v>
      </c>
      <c r="Q165">
        <v>2</v>
      </c>
      <c r="R165" t="s">
        <v>105</v>
      </c>
      <c r="S165">
        <v>3228</v>
      </c>
      <c r="T165">
        <v>10</v>
      </c>
      <c r="U165" t="s">
        <v>105</v>
      </c>
      <c r="V165">
        <v>6</v>
      </c>
      <c r="W165">
        <v>6</v>
      </c>
      <c r="X165">
        <v>6</v>
      </c>
      <c r="Y165">
        <v>1</v>
      </c>
      <c r="Z165">
        <v>2</v>
      </c>
      <c r="AA165" t="s">
        <v>118</v>
      </c>
      <c r="AB165" t="s">
        <v>107</v>
      </c>
      <c r="AC165">
        <v>7446</v>
      </c>
      <c r="AD165">
        <v>1770</v>
      </c>
      <c r="AE165">
        <v>13278</v>
      </c>
      <c r="AF165">
        <v>2231</v>
      </c>
      <c r="AG165">
        <v>12163</v>
      </c>
      <c r="AH165">
        <v>2429</v>
      </c>
      <c r="AI165">
        <v>3778</v>
      </c>
      <c r="AJ165" t="s">
        <v>105</v>
      </c>
      <c r="AK165" t="s">
        <v>105</v>
      </c>
      <c r="AL165" t="s">
        <v>105</v>
      </c>
      <c r="AM165" t="s">
        <v>105</v>
      </c>
      <c r="AN165" t="s">
        <v>105</v>
      </c>
      <c r="AO165" t="s">
        <v>105</v>
      </c>
      <c r="AP165" t="s">
        <v>105</v>
      </c>
      <c r="AQ165">
        <v>8711</v>
      </c>
      <c r="AR165">
        <v>7356</v>
      </c>
      <c r="AS165" t="s">
        <v>337</v>
      </c>
      <c r="AT165">
        <v>309</v>
      </c>
      <c r="AU165">
        <v>1401</v>
      </c>
      <c r="AV165">
        <v>0</v>
      </c>
      <c r="AW165" t="s">
        <v>276</v>
      </c>
      <c r="AX165">
        <v>17</v>
      </c>
      <c r="AY165">
        <v>12035</v>
      </c>
      <c r="AZ165">
        <v>0</v>
      </c>
      <c r="BA165" t="s">
        <v>124</v>
      </c>
      <c r="BB165">
        <v>202</v>
      </c>
      <c r="BC165">
        <v>2327</v>
      </c>
      <c r="BD165">
        <v>1434</v>
      </c>
      <c r="BE165" t="s">
        <v>113</v>
      </c>
      <c r="BF165">
        <v>66</v>
      </c>
      <c r="BG165">
        <v>11713</v>
      </c>
      <c r="BH165">
        <v>6706</v>
      </c>
      <c r="BI165" t="s">
        <v>256</v>
      </c>
      <c r="BJ165">
        <v>387</v>
      </c>
      <c r="BK165">
        <v>2651</v>
      </c>
      <c r="BL165">
        <v>0</v>
      </c>
      <c r="BM165" t="s">
        <v>287</v>
      </c>
      <c r="BN165">
        <v>20</v>
      </c>
      <c r="BO165">
        <v>3745</v>
      </c>
      <c r="BP165">
        <v>0</v>
      </c>
      <c r="BQ165" t="s">
        <v>145</v>
      </c>
      <c r="BR165">
        <v>84</v>
      </c>
      <c r="BS165" t="s">
        <v>105</v>
      </c>
      <c r="BT165" t="s">
        <v>105</v>
      </c>
      <c r="BU165" t="s">
        <v>105</v>
      </c>
      <c r="BV165" t="s">
        <v>105</v>
      </c>
      <c r="BW165" t="s">
        <v>105</v>
      </c>
      <c r="BX165" t="s">
        <v>105</v>
      </c>
      <c r="BY165" t="s">
        <v>105</v>
      </c>
      <c r="BZ165" t="s">
        <v>137</v>
      </c>
      <c r="CA165" t="s">
        <v>137</v>
      </c>
      <c r="CB165" t="s">
        <v>137</v>
      </c>
      <c r="CC165" t="s">
        <v>137</v>
      </c>
      <c r="CD165" t="s">
        <v>137</v>
      </c>
      <c r="CE165" t="s">
        <v>137</v>
      </c>
      <c r="CF165" t="s">
        <v>137</v>
      </c>
      <c r="CG165">
        <v>2</v>
      </c>
      <c r="CH165">
        <v>2</v>
      </c>
      <c r="CI165">
        <v>0</v>
      </c>
      <c r="CJ165">
        <v>1</v>
      </c>
      <c r="CK165">
        <v>0</v>
      </c>
      <c r="CL165">
        <v>10</v>
      </c>
      <c r="CM165">
        <v>2</v>
      </c>
      <c r="CN165">
        <v>2</v>
      </c>
      <c r="CO165">
        <v>0</v>
      </c>
      <c r="CP165" s="1">
        <v>2752</v>
      </c>
      <c r="CQ165">
        <v>9</v>
      </c>
      <c r="CR165" t="s">
        <v>105</v>
      </c>
      <c r="CS165" t="s">
        <v>117</v>
      </c>
      <c r="CT165" t="s">
        <v>117</v>
      </c>
      <c r="CU165" t="s">
        <v>117</v>
      </c>
      <c r="CV165" t="s">
        <v>117</v>
      </c>
      <c r="CW165" t="s">
        <v>117</v>
      </c>
      <c r="CX165" t="s">
        <v>117</v>
      </c>
      <c r="CY165" t="s">
        <v>117</v>
      </c>
    </row>
    <row r="166" spans="1:103" x14ac:dyDescent="0.2">
      <c r="A166">
        <v>165</v>
      </c>
      <c r="B166">
        <v>2020</v>
      </c>
      <c r="C166" t="s">
        <v>103</v>
      </c>
      <c r="D166">
        <v>21.2</v>
      </c>
      <c r="E166" t="s">
        <v>139</v>
      </c>
      <c r="F166">
        <v>7000</v>
      </c>
      <c r="G166">
        <v>6</v>
      </c>
      <c r="H166">
        <v>4</v>
      </c>
      <c r="I166">
        <v>5</v>
      </c>
      <c r="J166">
        <v>3</v>
      </c>
      <c r="K166">
        <v>1</v>
      </c>
      <c r="L166">
        <v>30</v>
      </c>
      <c r="M166">
        <v>5</v>
      </c>
      <c r="N166" t="s">
        <v>105</v>
      </c>
      <c r="O166">
        <v>10</v>
      </c>
      <c r="P166">
        <v>7</v>
      </c>
      <c r="Q166" t="s">
        <v>105</v>
      </c>
      <c r="R166">
        <v>20</v>
      </c>
      <c r="S166">
        <v>2822</v>
      </c>
      <c r="T166">
        <v>4</v>
      </c>
      <c r="U166" t="s">
        <v>105</v>
      </c>
      <c r="V166">
        <v>6</v>
      </c>
      <c r="W166">
        <v>6</v>
      </c>
      <c r="X166">
        <v>6</v>
      </c>
      <c r="Y166">
        <v>2</v>
      </c>
      <c r="Z166">
        <v>4</v>
      </c>
      <c r="AA166">
        <v>3</v>
      </c>
      <c r="AB166" t="s">
        <v>107</v>
      </c>
      <c r="AC166">
        <v>5625</v>
      </c>
      <c r="AD166">
        <v>4349</v>
      </c>
      <c r="AE166">
        <v>754</v>
      </c>
      <c r="AF166">
        <v>2215</v>
      </c>
      <c r="AG166">
        <v>864</v>
      </c>
      <c r="AH166">
        <v>7166</v>
      </c>
      <c r="AI166">
        <v>312</v>
      </c>
      <c r="AJ166" t="s">
        <v>105</v>
      </c>
      <c r="AK166" t="s">
        <v>105</v>
      </c>
      <c r="AL166" t="s">
        <v>417</v>
      </c>
      <c r="AM166" t="s">
        <v>105</v>
      </c>
      <c r="AN166" t="s">
        <v>105</v>
      </c>
      <c r="AO166" t="s">
        <v>105</v>
      </c>
      <c r="AP166" t="s">
        <v>105</v>
      </c>
      <c r="AQ166">
        <v>5070</v>
      </c>
      <c r="AR166">
        <v>0</v>
      </c>
      <c r="AS166" t="s">
        <v>111</v>
      </c>
      <c r="AT166">
        <v>103</v>
      </c>
      <c r="AU166">
        <v>6372</v>
      </c>
      <c r="AV166">
        <v>1265</v>
      </c>
      <c r="AW166" t="s">
        <v>171</v>
      </c>
      <c r="AX166">
        <v>183</v>
      </c>
      <c r="AY166">
        <v>11683</v>
      </c>
      <c r="AZ166">
        <v>4337</v>
      </c>
      <c r="BA166" t="s">
        <v>293</v>
      </c>
      <c r="BB166">
        <v>413</v>
      </c>
      <c r="BC166">
        <v>1997</v>
      </c>
      <c r="BD166">
        <v>0</v>
      </c>
      <c r="BE166" t="s">
        <v>118</v>
      </c>
      <c r="BF166">
        <v>32</v>
      </c>
      <c r="BG166">
        <v>794</v>
      </c>
      <c r="BH166">
        <v>0</v>
      </c>
      <c r="BI166" t="s">
        <v>396</v>
      </c>
      <c r="BJ166">
        <v>8</v>
      </c>
      <c r="BK166">
        <v>7047</v>
      </c>
      <c r="BL166">
        <v>4259</v>
      </c>
      <c r="BM166" t="s">
        <v>221</v>
      </c>
      <c r="BN166">
        <v>178</v>
      </c>
      <c r="BO166">
        <v>573</v>
      </c>
      <c r="BP166">
        <v>0</v>
      </c>
      <c r="BQ166" t="s">
        <v>288</v>
      </c>
      <c r="BR166">
        <v>0</v>
      </c>
      <c r="BS166" t="s">
        <v>105</v>
      </c>
      <c r="BT166" t="s">
        <v>105</v>
      </c>
      <c r="BU166" t="s">
        <v>105</v>
      </c>
      <c r="BV166" t="s">
        <v>105</v>
      </c>
      <c r="BW166" t="s">
        <v>105</v>
      </c>
      <c r="BX166" t="s">
        <v>105</v>
      </c>
      <c r="BY166" t="s">
        <v>105</v>
      </c>
      <c r="BZ166" t="s">
        <v>168</v>
      </c>
      <c r="CA166" t="s">
        <v>168</v>
      </c>
      <c r="CB166" t="s">
        <v>168</v>
      </c>
      <c r="CC166" t="s">
        <v>418</v>
      </c>
      <c r="CD166" t="s">
        <v>168</v>
      </c>
      <c r="CE166" t="s">
        <v>418</v>
      </c>
      <c r="CF166" t="s">
        <v>418</v>
      </c>
      <c r="CG166">
        <v>2</v>
      </c>
      <c r="CH166">
        <v>1</v>
      </c>
      <c r="CI166">
        <v>45</v>
      </c>
      <c r="CJ166">
        <v>2</v>
      </c>
      <c r="CK166" t="s">
        <v>105</v>
      </c>
      <c r="CL166">
        <v>30</v>
      </c>
      <c r="CM166">
        <v>7</v>
      </c>
      <c r="CN166" t="s">
        <v>105</v>
      </c>
      <c r="CO166" t="s">
        <v>105</v>
      </c>
      <c r="CP166" s="1">
        <v>1920</v>
      </c>
      <c r="CQ166" t="s">
        <v>105</v>
      </c>
      <c r="CR166" t="s">
        <v>105</v>
      </c>
      <c r="CS166" t="s">
        <v>117</v>
      </c>
      <c r="CT166" t="s">
        <v>117</v>
      </c>
      <c r="CU166" t="s">
        <v>117</v>
      </c>
      <c r="CV166" t="s">
        <v>117</v>
      </c>
      <c r="CW166" t="s">
        <v>117</v>
      </c>
      <c r="CX166" t="s">
        <v>117</v>
      </c>
      <c r="CY166" t="s">
        <v>117</v>
      </c>
    </row>
    <row r="167" spans="1:103" x14ac:dyDescent="0.2">
      <c r="A167">
        <v>166</v>
      </c>
      <c r="B167">
        <v>2020</v>
      </c>
      <c r="C167" t="s">
        <v>103</v>
      </c>
      <c r="D167">
        <v>22</v>
      </c>
      <c r="E167" t="s">
        <v>104</v>
      </c>
      <c r="F167">
        <v>10000</v>
      </c>
      <c r="G167">
        <v>5</v>
      </c>
      <c r="H167">
        <v>5</v>
      </c>
      <c r="I167">
        <v>5</v>
      </c>
      <c r="J167">
        <v>3</v>
      </c>
      <c r="K167">
        <v>2</v>
      </c>
      <c r="L167">
        <v>0</v>
      </c>
      <c r="M167">
        <v>5</v>
      </c>
      <c r="N167">
        <v>0</v>
      </c>
      <c r="O167">
        <v>30</v>
      </c>
      <c r="P167">
        <v>7</v>
      </c>
      <c r="Q167">
        <v>0</v>
      </c>
      <c r="R167">
        <v>30</v>
      </c>
      <c r="S167">
        <v>4173</v>
      </c>
      <c r="T167">
        <v>10</v>
      </c>
      <c r="U167" t="s">
        <v>105</v>
      </c>
      <c r="V167">
        <v>7</v>
      </c>
      <c r="W167">
        <v>7</v>
      </c>
      <c r="X167">
        <v>7</v>
      </c>
      <c r="Y167">
        <v>2</v>
      </c>
      <c r="Z167">
        <v>6</v>
      </c>
      <c r="AA167">
        <v>4</v>
      </c>
      <c r="AB167" t="s">
        <v>107</v>
      </c>
      <c r="AC167">
        <v>2887</v>
      </c>
      <c r="AD167">
        <v>165</v>
      </c>
      <c r="AE167">
        <v>730</v>
      </c>
      <c r="AF167">
        <v>505</v>
      </c>
      <c r="AG167">
        <v>695</v>
      </c>
      <c r="AH167">
        <v>1121</v>
      </c>
      <c r="AI167">
        <v>4375</v>
      </c>
      <c r="AJ167" t="s">
        <v>105</v>
      </c>
      <c r="AK167" t="s">
        <v>419</v>
      </c>
      <c r="AL167" t="s">
        <v>105</v>
      </c>
      <c r="AM167" t="s">
        <v>105</v>
      </c>
      <c r="AN167" t="s">
        <v>105</v>
      </c>
      <c r="AO167" t="s">
        <v>105</v>
      </c>
      <c r="AP167" t="s">
        <v>105</v>
      </c>
      <c r="AQ167">
        <v>2652</v>
      </c>
      <c r="AR167">
        <v>0</v>
      </c>
      <c r="AS167" t="s">
        <v>142</v>
      </c>
      <c r="AT167">
        <v>11</v>
      </c>
      <c r="AU167">
        <v>803</v>
      </c>
      <c r="AV167">
        <v>0</v>
      </c>
      <c r="AW167" t="s">
        <v>396</v>
      </c>
      <c r="AX167">
        <v>1</v>
      </c>
      <c r="AY167">
        <v>731</v>
      </c>
      <c r="AZ167">
        <v>0</v>
      </c>
      <c r="BA167" t="s">
        <v>184</v>
      </c>
      <c r="BB167">
        <v>6</v>
      </c>
      <c r="BC167">
        <v>745</v>
      </c>
      <c r="BD167">
        <v>0</v>
      </c>
      <c r="BE167" t="s">
        <v>396</v>
      </c>
      <c r="BF167">
        <v>2</v>
      </c>
      <c r="BG167">
        <v>541</v>
      </c>
      <c r="BH167">
        <v>0</v>
      </c>
      <c r="BI167" t="s">
        <v>288</v>
      </c>
      <c r="BJ167">
        <v>4</v>
      </c>
      <c r="BK167">
        <v>1138</v>
      </c>
      <c r="BL167">
        <v>0</v>
      </c>
      <c r="BM167" t="s">
        <v>143</v>
      </c>
      <c r="BN167">
        <v>6</v>
      </c>
      <c r="BO167">
        <v>4032</v>
      </c>
      <c r="BP167">
        <v>0</v>
      </c>
      <c r="BQ167" t="s">
        <v>159</v>
      </c>
      <c r="BR167">
        <v>14</v>
      </c>
      <c r="BS167" t="s">
        <v>105</v>
      </c>
      <c r="BT167" t="s">
        <v>105</v>
      </c>
      <c r="BU167" t="s">
        <v>105</v>
      </c>
      <c r="BV167" t="s">
        <v>105</v>
      </c>
      <c r="BW167" t="s">
        <v>105</v>
      </c>
      <c r="BX167" t="s">
        <v>105</v>
      </c>
      <c r="BY167" t="s">
        <v>105</v>
      </c>
      <c r="BZ167" t="s">
        <v>137</v>
      </c>
      <c r="CA167" t="s">
        <v>168</v>
      </c>
      <c r="CB167" t="s">
        <v>168</v>
      </c>
      <c r="CC167" t="s">
        <v>137</v>
      </c>
      <c r="CD167" t="s">
        <v>137</v>
      </c>
      <c r="CE167" t="s">
        <v>137</v>
      </c>
      <c r="CF167" t="s">
        <v>168</v>
      </c>
      <c r="CG167">
        <v>0</v>
      </c>
      <c r="CH167" t="s">
        <v>105</v>
      </c>
      <c r="CI167" t="s">
        <v>105</v>
      </c>
      <c r="CJ167">
        <v>0</v>
      </c>
      <c r="CK167" t="s">
        <v>105</v>
      </c>
      <c r="CL167" t="s">
        <v>105</v>
      </c>
      <c r="CM167">
        <v>3</v>
      </c>
      <c r="CN167">
        <v>0</v>
      </c>
      <c r="CO167">
        <v>30</v>
      </c>
      <c r="CP167" s="1">
        <v>297</v>
      </c>
      <c r="CQ167">
        <v>10</v>
      </c>
      <c r="CR167">
        <v>0</v>
      </c>
      <c r="CS167" t="s">
        <v>117</v>
      </c>
      <c r="CT167" t="s">
        <v>117</v>
      </c>
      <c r="CU167" t="s">
        <v>117</v>
      </c>
      <c r="CV167" t="s">
        <v>117</v>
      </c>
      <c r="CW167" t="s">
        <v>117</v>
      </c>
      <c r="CX167" t="s">
        <v>117</v>
      </c>
      <c r="CY167" t="s">
        <v>117</v>
      </c>
    </row>
    <row r="168" spans="1:103" x14ac:dyDescent="0.2">
      <c r="A168">
        <v>167</v>
      </c>
      <c r="B168">
        <v>2020</v>
      </c>
      <c r="C168" t="s">
        <v>103</v>
      </c>
      <c r="D168">
        <v>16.600000000000001</v>
      </c>
      <c r="E168" t="s">
        <v>139</v>
      </c>
      <c r="F168">
        <v>4000</v>
      </c>
      <c r="G168">
        <v>3</v>
      </c>
      <c r="H168">
        <v>3</v>
      </c>
      <c r="I168">
        <v>3</v>
      </c>
      <c r="J168">
        <v>2</v>
      </c>
      <c r="K168">
        <v>1</v>
      </c>
      <c r="L168" t="s">
        <v>105</v>
      </c>
      <c r="M168">
        <v>4</v>
      </c>
      <c r="N168">
        <v>1</v>
      </c>
      <c r="O168" t="s">
        <v>105</v>
      </c>
      <c r="P168">
        <v>4</v>
      </c>
      <c r="Q168" t="s">
        <v>105</v>
      </c>
      <c r="R168">
        <v>20</v>
      </c>
      <c r="S168">
        <v>2184</v>
      </c>
      <c r="T168">
        <v>80</v>
      </c>
      <c r="U168" t="s">
        <v>105</v>
      </c>
      <c r="V168">
        <v>5</v>
      </c>
      <c r="W168">
        <v>6</v>
      </c>
      <c r="X168" t="s">
        <v>119</v>
      </c>
      <c r="Y168">
        <v>5</v>
      </c>
      <c r="Z168">
        <v>5</v>
      </c>
      <c r="AA168">
        <v>5</v>
      </c>
      <c r="AB168" t="s">
        <v>107</v>
      </c>
      <c r="AC168">
        <v>20979</v>
      </c>
      <c r="AD168">
        <v>7172</v>
      </c>
      <c r="AE168">
        <v>5799</v>
      </c>
      <c r="AF168">
        <v>4279</v>
      </c>
      <c r="AG168">
        <v>6074</v>
      </c>
      <c r="AH168">
        <v>6229</v>
      </c>
      <c r="AI168">
        <v>4801</v>
      </c>
      <c r="AJ168" t="s">
        <v>105</v>
      </c>
      <c r="AK168" t="s">
        <v>105</v>
      </c>
      <c r="AL168" t="s">
        <v>105</v>
      </c>
      <c r="AM168" t="s">
        <v>105</v>
      </c>
      <c r="AN168" t="s">
        <v>105</v>
      </c>
      <c r="AO168" t="s">
        <v>105</v>
      </c>
      <c r="AP168" t="s">
        <v>105</v>
      </c>
      <c r="AQ168">
        <v>20315</v>
      </c>
      <c r="AR168">
        <v>3703</v>
      </c>
      <c r="AS168" t="s">
        <v>105</v>
      </c>
      <c r="AT168">
        <v>486</v>
      </c>
      <c r="AU168">
        <v>7181</v>
      </c>
      <c r="AV168">
        <v>6391</v>
      </c>
      <c r="AW168">
        <v>5000</v>
      </c>
      <c r="AX168">
        <v>176</v>
      </c>
      <c r="AY168">
        <v>3337</v>
      </c>
      <c r="AZ168">
        <v>2009</v>
      </c>
      <c r="BA168">
        <v>2300</v>
      </c>
      <c r="BB168">
        <v>70</v>
      </c>
      <c r="BC168">
        <v>4047</v>
      </c>
      <c r="BD168">
        <v>0</v>
      </c>
      <c r="BE168">
        <v>2800</v>
      </c>
      <c r="BF168">
        <v>78</v>
      </c>
      <c r="BG168">
        <v>4844</v>
      </c>
      <c r="BH168">
        <v>0</v>
      </c>
      <c r="BI168">
        <v>3400</v>
      </c>
      <c r="BJ168">
        <v>77</v>
      </c>
      <c r="BK168">
        <v>4498</v>
      </c>
      <c r="BL168">
        <v>0</v>
      </c>
      <c r="BM168">
        <v>3100</v>
      </c>
      <c r="BN168">
        <v>67</v>
      </c>
      <c r="BO168">
        <v>5598</v>
      </c>
      <c r="BP168">
        <v>3312</v>
      </c>
      <c r="BQ168">
        <v>3900</v>
      </c>
      <c r="BR168">
        <v>105</v>
      </c>
      <c r="BS168" t="s">
        <v>105</v>
      </c>
      <c r="BT168" t="s">
        <v>420</v>
      </c>
      <c r="BU168" t="s">
        <v>421</v>
      </c>
      <c r="BV168" t="s">
        <v>105</v>
      </c>
      <c r="BW168" t="s">
        <v>105</v>
      </c>
      <c r="BX168" t="s">
        <v>105</v>
      </c>
      <c r="BY168" t="s">
        <v>105</v>
      </c>
      <c r="BZ168" t="s">
        <v>187</v>
      </c>
      <c r="CA168" t="s">
        <v>187</v>
      </c>
      <c r="CB168" t="s">
        <v>422</v>
      </c>
      <c r="CC168" t="s">
        <v>422</v>
      </c>
      <c r="CD168" t="s">
        <v>423</v>
      </c>
      <c r="CE168" t="s">
        <v>422</v>
      </c>
      <c r="CF168" t="s">
        <v>422</v>
      </c>
      <c r="CG168">
        <v>0</v>
      </c>
      <c r="CH168" t="s">
        <v>105</v>
      </c>
      <c r="CI168" t="s">
        <v>105</v>
      </c>
      <c r="CJ168">
        <v>5</v>
      </c>
      <c r="CK168" t="s">
        <v>105</v>
      </c>
      <c r="CL168">
        <v>40</v>
      </c>
      <c r="CM168">
        <v>6</v>
      </c>
      <c r="CN168" t="s">
        <v>105</v>
      </c>
      <c r="CO168">
        <v>40</v>
      </c>
      <c r="CP168" s="1">
        <v>1592</v>
      </c>
      <c r="CQ168">
        <v>12</v>
      </c>
      <c r="CR168" t="s">
        <v>105</v>
      </c>
      <c r="CS168" t="s">
        <v>117</v>
      </c>
      <c r="CT168" t="s">
        <v>138</v>
      </c>
      <c r="CU168" t="s">
        <v>138</v>
      </c>
      <c r="CV168" t="s">
        <v>117</v>
      </c>
      <c r="CW168" t="s">
        <v>117</v>
      </c>
      <c r="CX168" t="s">
        <v>117</v>
      </c>
      <c r="CY168" t="s">
        <v>117</v>
      </c>
    </row>
    <row r="170" spans="1:103" x14ac:dyDescent="0.2">
      <c r="A170">
        <v>169</v>
      </c>
      <c r="B170">
        <v>2020</v>
      </c>
      <c r="C170" t="s">
        <v>103</v>
      </c>
      <c r="D170">
        <v>22.2</v>
      </c>
      <c r="E170" t="s">
        <v>139</v>
      </c>
      <c r="F170">
        <v>6000</v>
      </c>
      <c r="G170">
        <v>5</v>
      </c>
      <c r="H170">
        <v>2</v>
      </c>
      <c r="I170" t="s">
        <v>122</v>
      </c>
      <c r="J170">
        <v>0</v>
      </c>
      <c r="K170" t="s">
        <v>105</v>
      </c>
      <c r="L170" t="s">
        <v>105</v>
      </c>
      <c r="M170">
        <v>3</v>
      </c>
      <c r="N170">
        <v>1</v>
      </c>
      <c r="O170" t="s">
        <v>105</v>
      </c>
      <c r="P170">
        <v>5</v>
      </c>
      <c r="Q170" t="s">
        <v>105</v>
      </c>
      <c r="R170">
        <v>15</v>
      </c>
      <c r="S170">
        <v>967.5</v>
      </c>
      <c r="T170" t="s">
        <v>105</v>
      </c>
      <c r="U170" t="s">
        <v>105</v>
      </c>
      <c r="V170">
        <v>3</v>
      </c>
      <c r="W170">
        <v>4</v>
      </c>
      <c r="X170" t="s">
        <v>122</v>
      </c>
      <c r="Y170">
        <v>6</v>
      </c>
      <c r="Z170">
        <v>3</v>
      </c>
      <c r="AA170" t="s">
        <v>120</v>
      </c>
      <c r="AB170" t="s">
        <v>107</v>
      </c>
      <c r="AC170">
        <v>6324</v>
      </c>
      <c r="AD170">
        <v>2921</v>
      </c>
      <c r="AE170">
        <v>2880</v>
      </c>
      <c r="AF170">
        <v>290</v>
      </c>
      <c r="AG170">
        <v>3625</v>
      </c>
      <c r="AH170">
        <v>7392</v>
      </c>
      <c r="AI170">
        <v>1156</v>
      </c>
      <c r="AJ170" t="s">
        <v>105</v>
      </c>
      <c r="AK170" t="s">
        <v>105</v>
      </c>
      <c r="AL170" t="s">
        <v>424</v>
      </c>
      <c r="AM170" t="s">
        <v>105</v>
      </c>
      <c r="AN170" t="s">
        <v>105</v>
      </c>
      <c r="AO170" t="s">
        <v>105</v>
      </c>
      <c r="AP170" t="s">
        <v>105</v>
      </c>
      <c r="AQ170">
        <v>7053</v>
      </c>
      <c r="AR170">
        <v>5988</v>
      </c>
      <c r="AS170" t="s">
        <v>188</v>
      </c>
      <c r="AT170">
        <v>214</v>
      </c>
      <c r="AU170">
        <v>3643</v>
      </c>
      <c r="AV170">
        <v>0</v>
      </c>
      <c r="AW170" t="s">
        <v>160</v>
      </c>
      <c r="AX170">
        <v>54</v>
      </c>
      <c r="AY170">
        <v>6864</v>
      </c>
      <c r="AZ170">
        <v>1090</v>
      </c>
      <c r="BA170" t="s">
        <v>198</v>
      </c>
      <c r="BB170">
        <v>50</v>
      </c>
      <c r="BC170">
        <v>1115</v>
      </c>
      <c r="BD170">
        <v>0</v>
      </c>
      <c r="BE170" t="s">
        <v>279</v>
      </c>
      <c r="BF170">
        <v>2</v>
      </c>
      <c r="BG170">
        <v>4222</v>
      </c>
      <c r="BH170">
        <v>0</v>
      </c>
      <c r="BI170" t="s">
        <v>166</v>
      </c>
      <c r="BJ170">
        <v>78</v>
      </c>
      <c r="BK170">
        <v>7855</v>
      </c>
      <c r="BL170">
        <v>6594</v>
      </c>
      <c r="BM170" t="s">
        <v>332</v>
      </c>
      <c r="BN170">
        <v>236</v>
      </c>
      <c r="BO170">
        <v>1882</v>
      </c>
      <c r="BP170">
        <v>0</v>
      </c>
      <c r="BQ170" t="s">
        <v>312</v>
      </c>
      <c r="BR170">
        <v>10</v>
      </c>
      <c r="BS170" t="s">
        <v>105</v>
      </c>
      <c r="BT170" t="s">
        <v>105</v>
      </c>
      <c r="BU170" t="s">
        <v>105</v>
      </c>
      <c r="BV170" t="s">
        <v>105</v>
      </c>
      <c r="BW170" t="s">
        <v>105</v>
      </c>
      <c r="BX170" t="s">
        <v>105</v>
      </c>
      <c r="BY170" t="s">
        <v>105</v>
      </c>
      <c r="BZ170" t="s">
        <v>137</v>
      </c>
      <c r="CA170" t="s">
        <v>137</v>
      </c>
      <c r="CB170" t="s">
        <v>137</v>
      </c>
      <c r="CC170" t="s">
        <v>137</v>
      </c>
      <c r="CD170" t="s">
        <v>137</v>
      </c>
      <c r="CE170" t="s">
        <v>137</v>
      </c>
      <c r="CF170" t="s">
        <v>137</v>
      </c>
      <c r="CG170">
        <v>0</v>
      </c>
      <c r="CH170" t="s">
        <v>105</v>
      </c>
      <c r="CI170" t="s">
        <v>105</v>
      </c>
      <c r="CJ170">
        <v>2</v>
      </c>
      <c r="CK170" t="s">
        <v>105</v>
      </c>
      <c r="CL170">
        <v>30</v>
      </c>
      <c r="CM170">
        <v>3</v>
      </c>
      <c r="CN170">
        <v>1</v>
      </c>
      <c r="CO170" t="s">
        <v>105</v>
      </c>
      <c r="CP170" s="1">
        <v>834</v>
      </c>
      <c r="CQ170">
        <v>7</v>
      </c>
      <c r="CR170" t="s">
        <v>105</v>
      </c>
      <c r="CS170" t="s">
        <v>117</v>
      </c>
      <c r="CT170" t="s">
        <v>117</v>
      </c>
      <c r="CU170" t="s">
        <v>117</v>
      </c>
      <c r="CV170" t="s">
        <v>117</v>
      </c>
      <c r="CW170" t="s">
        <v>117</v>
      </c>
      <c r="CX170" t="s">
        <v>117</v>
      </c>
      <c r="CY170" t="s">
        <v>117</v>
      </c>
    </row>
    <row r="171" spans="1:103" x14ac:dyDescent="0.2">
      <c r="A171">
        <v>170</v>
      </c>
      <c r="B171">
        <v>2020</v>
      </c>
      <c r="C171" t="s">
        <v>148</v>
      </c>
      <c r="D171">
        <v>20.8</v>
      </c>
      <c r="E171" t="s">
        <v>104</v>
      </c>
      <c r="F171">
        <v>8500</v>
      </c>
      <c r="G171">
        <v>1</v>
      </c>
      <c r="H171">
        <v>1</v>
      </c>
      <c r="I171">
        <v>1</v>
      </c>
      <c r="J171">
        <v>0</v>
      </c>
      <c r="K171" t="s">
        <v>105</v>
      </c>
      <c r="L171" t="s">
        <v>105</v>
      </c>
      <c r="M171">
        <v>4</v>
      </c>
      <c r="N171" t="s">
        <v>105</v>
      </c>
      <c r="O171">
        <v>20</v>
      </c>
      <c r="P171">
        <v>7</v>
      </c>
      <c r="Q171" t="s">
        <v>105</v>
      </c>
      <c r="R171">
        <v>50</v>
      </c>
      <c r="S171">
        <v>1475</v>
      </c>
      <c r="T171">
        <v>7</v>
      </c>
      <c r="U171" t="s">
        <v>105</v>
      </c>
      <c r="V171">
        <v>5</v>
      </c>
      <c r="W171">
        <v>5</v>
      </c>
      <c r="X171">
        <v>5</v>
      </c>
      <c r="Y171">
        <v>6</v>
      </c>
      <c r="Z171">
        <v>5</v>
      </c>
      <c r="AA171" t="s">
        <v>119</v>
      </c>
      <c r="AB171" t="s">
        <v>107</v>
      </c>
      <c r="AC171">
        <v>9227</v>
      </c>
      <c r="AD171">
        <v>7904</v>
      </c>
      <c r="AE171">
        <v>6375</v>
      </c>
      <c r="AF171">
        <v>6432</v>
      </c>
      <c r="AG171">
        <v>6414</v>
      </c>
      <c r="AH171">
        <v>5774</v>
      </c>
      <c r="AI171">
        <v>4304</v>
      </c>
      <c r="AJ171" t="s">
        <v>105</v>
      </c>
      <c r="AK171" t="s">
        <v>105</v>
      </c>
      <c r="AL171" t="s">
        <v>105</v>
      </c>
      <c r="AM171" t="s">
        <v>105</v>
      </c>
      <c r="AN171" t="s">
        <v>105</v>
      </c>
      <c r="AO171" t="s">
        <v>105</v>
      </c>
      <c r="AP171" t="s">
        <v>105</v>
      </c>
      <c r="AQ171">
        <v>7335</v>
      </c>
      <c r="AR171">
        <v>0</v>
      </c>
      <c r="AS171" t="s">
        <v>178</v>
      </c>
      <c r="AT171">
        <v>92</v>
      </c>
      <c r="AU171">
        <v>5680</v>
      </c>
      <c r="AV171">
        <v>0</v>
      </c>
      <c r="AW171" t="s">
        <v>186</v>
      </c>
      <c r="AX171">
        <v>66</v>
      </c>
      <c r="AY171">
        <v>5863</v>
      </c>
      <c r="AZ171">
        <v>0</v>
      </c>
      <c r="BA171" t="s">
        <v>134</v>
      </c>
      <c r="BB171">
        <v>62</v>
      </c>
      <c r="BC171">
        <v>3479</v>
      </c>
      <c r="BD171">
        <v>0</v>
      </c>
      <c r="BE171" t="s">
        <v>160</v>
      </c>
      <c r="BF171">
        <v>74</v>
      </c>
      <c r="BG171">
        <v>4858</v>
      </c>
      <c r="BH171">
        <v>0</v>
      </c>
      <c r="BI171" t="s">
        <v>110</v>
      </c>
      <c r="BJ171">
        <v>61</v>
      </c>
      <c r="BK171">
        <v>3026</v>
      </c>
      <c r="BL171">
        <v>0</v>
      </c>
      <c r="BM171" t="s">
        <v>159</v>
      </c>
      <c r="BN171">
        <v>26</v>
      </c>
      <c r="BO171">
        <v>2498</v>
      </c>
      <c r="BP171">
        <v>0</v>
      </c>
      <c r="BQ171" t="s">
        <v>174</v>
      </c>
      <c r="BR171">
        <v>19</v>
      </c>
      <c r="BS171" t="s">
        <v>105</v>
      </c>
      <c r="BT171" t="s">
        <v>105</v>
      </c>
      <c r="BU171" t="s">
        <v>105</v>
      </c>
      <c r="BV171" t="s">
        <v>105</v>
      </c>
      <c r="BW171" t="s">
        <v>105</v>
      </c>
      <c r="BX171" t="s">
        <v>105</v>
      </c>
      <c r="BY171" t="s">
        <v>105</v>
      </c>
      <c r="BZ171" t="s">
        <v>137</v>
      </c>
      <c r="CA171" t="s">
        <v>137</v>
      </c>
      <c r="CB171" t="s">
        <v>137</v>
      </c>
      <c r="CC171" t="s">
        <v>137</v>
      </c>
      <c r="CD171" t="s">
        <v>137</v>
      </c>
      <c r="CE171" t="s">
        <v>137</v>
      </c>
      <c r="CF171" t="s">
        <v>137</v>
      </c>
      <c r="CG171">
        <v>1</v>
      </c>
      <c r="CH171" t="s">
        <v>105</v>
      </c>
      <c r="CI171">
        <v>30</v>
      </c>
      <c r="CJ171">
        <v>4</v>
      </c>
      <c r="CK171" t="s">
        <v>105</v>
      </c>
      <c r="CL171">
        <v>15</v>
      </c>
      <c r="CM171">
        <v>5</v>
      </c>
      <c r="CN171" t="s">
        <v>105</v>
      </c>
      <c r="CO171">
        <v>30</v>
      </c>
      <c r="CP171" s="1">
        <v>975</v>
      </c>
      <c r="CQ171">
        <v>9</v>
      </c>
      <c r="CR171" t="s">
        <v>105</v>
      </c>
      <c r="CS171" t="s">
        <v>117</v>
      </c>
      <c r="CT171" t="s">
        <v>117</v>
      </c>
      <c r="CU171" t="s">
        <v>117</v>
      </c>
      <c r="CV171" t="s">
        <v>117</v>
      </c>
      <c r="CW171" t="s">
        <v>117</v>
      </c>
      <c r="CX171" t="s">
        <v>117</v>
      </c>
      <c r="CY171" t="s">
        <v>117</v>
      </c>
    </row>
    <row r="172" spans="1:103" x14ac:dyDescent="0.2">
      <c r="A172">
        <v>171</v>
      </c>
      <c r="B172">
        <v>2020</v>
      </c>
      <c r="C172" t="s">
        <v>103</v>
      </c>
      <c r="D172">
        <v>20.100000000000001</v>
      </c>
      <c r="E172" t="s">
        <v>104</v>
      </c>
      <c r="F172">
        <v>5000</v>
      </c>
      <c r="G172">
        <v>5</v>
      </c>
      <c r="H172">
        <v>5</v>
      </c>
      <c r="I172">
        <v>5</v>
      </c>
      <c r="J172">
        <v>1</v>
      </c>
      <c r="K172">
        <v>2</v>
      </c>
      <c r="L172" t="s">
        <v>105</v>
      </c>
      <c r="M172">
        <v>6</v>
      </c>
      <c r="N172">
        <v>0</v>
      </c>
      <c r="O172">
        <v>20</v>
      </c>
      <c r="P172">
        <v>3</v>
      </c>
      <c r="Q172">
        <v>0</v>
      </c>
      <c r="R172">
        <v>25</v>
      </c>
      <c r="S172">
        <v>1687.5</v>
      </c>
      <c r="T172">
        <v>11</v>
      </c>
      <c r="U172" t="s">
        <v>105</v>
      </c>
      <c r="V172">
        <v>6</v>
      </c>
      <c r="W172">
        <v>7</v>
      </c>
      <c r="X172" t="s">
        <v>149</v>
      </c>
      <c r="Y172">
        <v>6</v>
      </c>
      <c r="Z172">
        <v>5</v>
      </c>
      <c r="AA172" t="s">
        <v>119</v>
      </c>
      <c r="AB172" t="s">
        <v>107</v>
      </c>
      <c r="AC172">
        <v>1839</v>
      </c>
      <c r="AD172">
        <v>1579</v>
      </c>
      <c r="AE172">
        <v>6853</v>
      </c>
      <c r="AF172">
        <v>1553</v>
      </c>
      <c r="AG172">
        <v>5450</v>
      </c>
      <c r="AH172">
        <v>5190</v>
      </c>
      <c r="AI172">
        <v>4920</v>
      </c>
      <c r="AJ172" t="s">
        <v>105</v>
      </c>
      <c r="AK172" t="s">
        <v>105</v>
      </c>
      <c r="AL172" t="s">
        <v>105</v>
      </c>
      <c r="AM172" t="s">
        <v>105</v>
      </c>
      <c r="AN172" t="s">
        <v>105</v>
      </c>
      <c r="AO172" t="s">
        <v>105</v>
      </c>
      <c r="AP172" t="s">
        <v>105</v>
      </c>
      <c r="AQ172">
        <v>1700</v>
      </c>
      <c r="AR172">
        <v>0</v>
      </c>
      <c r="AS172" t="s">
        <v>308</v>
      </c>
      <c r="AT172">
        <v>27</v>
      </c>
      <c r="AU172">
        <v>2466</v>
      </c>
      <c r="AV172">
        <v>0</v>
      </c>
      <c r="AW172" t="s">
        <v>174</v>
      </c>
      <c r="AX172">
        <v>12</v>
      </c>
      <c r="AY172">
        <v>4362</v>
      </c>
      <c r="AZ172">
        <v>0</v>
      </c>
      <c r="BA172" t="s">
        <v>152</v>
      </c>
      <c r="BB172">
        <v>34</v>
      </c>
      <c r="BC172">
        <v>3102</v>
      </c>
      <c r="BD172">
        <v>0</v>
      </c>
      <c r="BE172" t="s">
        <v>179</v>
      </c>
      <c r="BF172">
        <v>24</v>
      </c>
      <c r="BG172">
        <v>4961</v>
      </c>
      <c r="BH172">
        <v>0</v>
      </c>
      <c r="BI172" t="s">
        <v>111</v>
      </c>
      <c r="BJ172">
        <v>93</v>
      </c>
      <c r="BK172">
        <v>9522</v>
      </c>
      <c r="BL172">
        <v>1286</v>
      </c>
      <c r="BM172" t="s">
        <v>128</v>
      </c>
      <c r="BN172">
        <v>210</v>
      </c>
      <c r="BO172">
        <v>4965</v>
      </c>
      <c r="BP172">
        <v>0</v>
      </c>
      <c r="BQ172" t="s">
        <v>111</v>
      </c>
      <c r="BR172">
        <v>92</v>
      </c>
      <c r="BS172" t="s">
        <v>105</v>
      </c>
      <c r="BT172" t="s">
        <v>105</v>
      </c>
      <c r="BU172" t="s">
        <v>105</v>
      </c>
      <c r="BV172" t="s">
        <v>105</v>
      </c>
      <c r="BW172" t="s">
        <v>105</v>
      </c>
      <c r="BX172" t="s">
        <v>105</v>
      </c>
      <c r="BY172" t="s">
        <v>105</v>
      </c>
      <c r="BZ172" t="s">
        <v>137</v>
      </c>
      <c r="CA172" t="s">
        <v>137</v>
      </c>
      <c r="CB172" t="s">
        <v>137</v>
      </c>
      <c r="CC172" t="s">
        <v>137</v>
      </c>
      <c r="CD172" t="s">
        <v>137</v>
      </c>
      <c r="CE172" t="s">
        <v>137</v>
      </c>
      <c r="CF172" t="s">
        <v>137</v>
      </c>
      <c r="CG172">
        <v>0</v>
      </c>
      <c r="CH172" t="s">
        <v>105</v>
      </c>
      <c r="CI172" t="s">
        <v>105</v>
      </c>
      <c r="CJ172">
        <v>4</v>
      </c>
      <c r="CK172">
        <v>1</v>
      </c>
      <c r="CL172">
        <v>0</v>
      </c>
      <c r="CM172">
        <v>1</v>
      </c>
      <c r="CN172">
        <v>0</v>
      </c>
      <c r="CO172">
        <v>15</v>
      </c>
      <c r="CP172" s="1">
        <v>1009.5</v>
      </c>
      <c r="CQ172">
        <v>11</v>
      </c>
      <c r="CR172">
        <v>0</v>
      </c>
      <c r="CS172" t="s">
        <v>117</v>
      </c>
      <c r="CT172" t="s">
        <v>117</v>
      </c>
      <c r="CU172" t="s">
        <v>117</v>
      </c>
      <c r="CV172" t="s">
        <v>117</v>
      </c>
      <c r="CW172" t="s">
        <v>117</v>
      </c>
      <c r="CX172" t="s">
        <v>117</v>
      </c>
      <c r="CY172" t="s">
        <v>117</v>
      </c>
    </row>
    <row r="173" spans="1:103" x14ac:dyDescent="0.2">
      <c r="A173">
        <v>172</v>
      </c>
      <c r="B173">
        <v>2020</v>
      </c>
      <c r="C173" t="s">
        <v>103</v>
      </c>
      <c r="D173">
        <v>20</v>
      </c>
      <c r="E173" t="s">
        <v>104</v>
      </c>
      <c r="F173">
        <v>1000</v>
      </c>
      <c r="G173">
        <v>3</v>
      </c>
      <c r="H173">
        <v>3</v>
      </c>
      <c r="I173">
        <v>3</v>
      </c>
      <c r="J173">
        <v>2</v>
      </c>
      <c r="K173">
        <v>1</v>
      </c>
      <c r="L173">
        <v>30</v>
      </c>
      <c r="M173">
        <v>0</v>
      </c>
      <c r="N173" t="s">
        <v>105</v>
      </c>
      <c r="O173" t="s">
        <v>105</v>
      </c>
      <c r="P173">
        <v>4</v>
      </c>
      <c r="Q173">
        <v>1</v>
      </c>
      <c r="R173">
        <v>0</v>
      </c>
      <c r="S173">
        <v>2232</v>
      </c>
      <c r="T173">
        <v>10</v>
      </c>
      <c r="U173">
        <v>0</v>
      </c>
      <c r="V173">
        <v>4</v>
      </c>
      <c r="W173">
        <v>5</v>
      </c>
      <c r="X173" t="s">
        <v>120</v>
      </c>
      <c r="Y173">
        <v>6</v>
      </c>
      <c r="Z173">
        <v>4</v>
      </c>
      <c r="AA173">
        <v>5</v>
      </c>
      <c r="AB173" t="s">
        <v>107</v>
      </c>
      <c r="AC173">
        <v>8552</v>
      </c>
      <c r="AD173">
        <v>4235</v>
      </c>
      <c r="AE173">
        <v>4515</v>
      </c>
      <c r="AF173">
        <v>2457</v>
      </c>
      <c r="AG173">
        <v>2804</v>
      </c>
      <c r="AH173">
        <v>7531</v>
      </c>
      <c r="AI173">
        <v>2607</v>
      </c>
      <c r="AJ173" t="s">
        <v>105</v>
      </c>
      <c r="AK173" t="s">
        <v>105</v>
      </c>
      <c r="AL173" t="s">
        <v>105</v>
      </c>
      <c r="AM173" t="s">
        <v>105</v>
      </c>
      <c r="AN173" t="s">
        <v>105</v>
      </c>
      <c r="AO173" t="s">
        <v>105</v>
      </c>
      <c r="AP173" t="s">
        <v>105</v>
      </c>
      <c r="AQ173">
        <v>8801</v>
      </c>
      <c r="AR173">
        <v>2987</v>
      </c>
      <c r="AS173" t="s">
        <v>189</v>
      </c>
      <c r="AT173">
        <v>297</v>
      </c>
      <c r="AU173">
        <v>4020</v>
      </c>
      <c r="AV173">
        <v>0</v>
      </c>
      <c r="AW173" t="s">
        <v>166</v>
      </c>
      <c r="AX173">
        <v>45</v>
      </c>
      <c r="AY173">
        <v>4154</v>
      </c>
      <c r="AZ173">
        <v>0</v>
      </c>
      <c r="BA173" t="s">
        <v>180</v>
      </c>
      <c r="BB173">
        <v>46</v>
      </c>
      <c r="BC173">
        <v>3475</v>
      </c>
      <c r="BD173">
        <v>0</v>
      </c>
      <c r="BE173" t="s">
        <v>160</v>
      </c>
      <c r="BF173">
        <v>48</v>
      </c>
      <c r="BG173">
        <v>3384</v>
      </c>
      <c r="BH173">
        <v>0</v>
      </c>
      <c r="BI173" t="s">
        <v>140</v>
      </c>
      <c r="BJ173">
        <v>43</v>
      </c>
      <c r="BK173">
        <v>10178</v>
      </c>
      <c r="BL173">
        <v>1548</v>
      </c>
      <c r="BM173" t="s">
        <v>225</v>
      </c>
      <c r="BN173">
        <v>299</v>
      </c>
      <c r="BO173">
        <v>2558</v>
      </c>
      <c r="BP173">
        <v>0</v>
      </c>
      <c r="BQ173" t="s">
        <v>174</v>
      </c>
      <c r="BR173">
        <v>27</v>
      </c>
      <c r="BS173" t="s">
        <v>105</v>
      </c>
      <c r="BT173" t="s">
        <v>105</v>
      </c>
      <c r="BU173" t="s">
        <v>425</v>
      </c>
      <c r="BV173" t="s">
        <v>105</v>
      </c>
      <c r="BW173" t="s">
        <v>105</v>
      </c>
      <c r="BX173" t="s">
        <v>105</v>
      </c>
      <c r="BY173" t="s">
        <v>105</v>
      </c>
      <c r="BZ173" t="s">
        <v>426</v>
      </c>
      <c r="CA173" t="s">
        <v>427</v>
      </c>
      <c r="CB173" t="s">
        <v>427</v>
      </c>
      <c r="CC173" t="s">
        <v>427</v>
      </c>
      <c r="CD173" t="s">
        <v>427</v>
      </c>
      <c r="CE173" t="s">
        <v>427</v>
      </c>
      <c r="CF173" t="s">
        <v>427</v>
      </c>
      <c r="CG173">
        <v>3</v>
      </c>
      <c r="CH173">
        <v>2</v>
      </c>
      <c r="CI173" t="s">
        <v>105</v>
      </c>
      <c r="CJ173">
        <v>4</v>
      </c>
      <c r="CK173">
        <v>1</v>
      </c>
      <c r="CL173">
        <v>30</v>
      </c>
      <c r="CM173">
        <v>3</v>
      </c>
      <c r="CN173">
        <v>10</v>
      </c>
      <c r="CO173" t="s">
        <v>105</v>
      </c>
      <c r="CP173" s="1">
        <v>10260</v>
      </c>
      <c r="CQ173">
        <v>8</v>
      </c>
      <c r="CR173" t="s">
        <v>105</v>
      </c>
      <c r="CS173" t="s">
        <v>117</v>
      </c>
      <c r="CT173" t="s">
        <v>117</v>
      </c>
      <c r="CU173" t="s">
        <v>138</v>
      </c>
      <c r="CV173" t="s">
        <v>117</v>
      </c>
      <c r="CW173" t="s">
        <v>117</v>
      </c>
      <c r="CX173" t="s">
        <v>117</v>
      </c>
      <c r="CY173" t="s">
        <v>117</v>
      </c>
    </row>
    <row r="174" spans="1:103" x14ac:dyDescent="0.2">
      <c r="A174">
        <v>173</v>
      </c>
      <c r="B174">
        <v>2020</v>
      </c>
      <c r="C174" t="s">
        <v>148</v>
      </c>
      <c r="D174">
        <v>21</v>
      </c>
      <c r="E174" t="s">
        <v>104</v>
      </c>
      <c r="F174">
        <v>3000</v>
      </c>
      <c r="G174">
        <v>3</v>
      </c>
      <c r="H174">
        <v>0</v>
      </c>
      <c r="I174" t="s">
        <v>118</v>
      </c>
      <c r="J174">
        <v>1</v>
      </c>
      <c r="K174">
        <v>1</v>
      </c>
      <c r="L174" t="s">
        <v>105</v>
      </c>
      <c r="M174">
        <v>0</v>
      </c>
      <c r="N174" t="s">
        <v>105</v>
      </c>
      <c r="O174" t="s">
        <v>105</v>
      </c>
      <c r="P174">
        <v>0</v>
      </c>
      <c r="Q174" t="s">
        <v>105</v>
      </c>
      <c r="R174" t="s">
        <v>105</v>
      </c>
      <c r="S174">
        <v>480</v>
      </c>
      <c r="T174">
        <v>10</v>
      </c>
      <c r="U174" t="s">
        <v>105</v>
      </c>
      <c r="V174">
        <v>3</v>
      </c>
      <c r="W174">
        <v>4</v>
      </c>
      <c r="X174" t="s">
        <v>122</v>
      </c>
      <c r="Y174">
        <v>4</v>
      </c>
      <c r="Z174">
        <v>6</v>
      </c>
      <c r="AA174">
        <v>5</v>
      </c>
      <c r="AB174" t="s">
        <v>107</v>
      </c>
      <c r="AC174">
        <v>1888</v>
      </c>
      <c r="AD174">
        <v>3560</v>
      </c>
      <c r="AE174">
        <v>1922</v>
      </c>
      <c r="AF174">
        <v>3254</v>
      </c>
      <c r="AG174">
        <v>2063</v>
      </c>
      <c r="AH174">
        <v>1439</v>
      </c>
      <c r="AI174">
        <v>7238</v>
      </c>
      <c r="AJ174" t="s">
        <v>105</v>
      </c>
      <c r="AK174" t="s">
        <v>105</v>
      </c>
      <c r="AL174" t="s">
        <v>105</v>
      </c>
      <c r="AM174" t="s">
        <v>105</v>
      </c>
      <c r="AN174" t="s">
        <v>105</v>
      </c>
      <c r="AO174" t="s">
        <v>105</v>
      </c>
      <c r="AP174" t="s">
        <v>105</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t="s">
        <v>428</v>
      </c>
      <c r="BT174" t="s">
        <v>429</v>
      </c>
      <c r="BU174" t="s">
        <v>429</v>
      </c>
      <c r="BV174" t="s">
        <v>429</v>
      </c>
      <c r="BW174" t="s">
        <v>429</v>
      </c>
      <c r="BX174" t="s">
        <v>429</v>
      </c>
      <c r="BY174" t="s">
        <v>429</v>
      </c>
      <c r="BZ174" t="s">
        <v>196</v>
      </c>
      <c r="CA174" t="s">
        <v>196</v>
      </c>
      <c r="CB174" t="s">
        <v>196</v>
      </c>
      <c r="CC174" t="s">
        <v>196</v>
      </c>
      <c r="CD174" t="s">
        <v>196</v>
      </c>
      <c r="CE174" t="s">
        <v>196</v>
      </c>
      <c r="CF174" t="s">
        <v>196</v>
      </c>
      <c r="CG174">
        <v>2</v>
      </c>
      <c r="CH174">
        <v>1</v>
      </c>
      <c r="CI174" t="s">
        <v>105</v>
      </c>
      <c r="CJ174">
        <v>4</v>
      </c>
      <c r="CK174">
        <v>0</v>
      </c>
      <c r="CL174">
        <v>30</v>
      </c>
      <c r="CM174">
        <v>3</v>
      </c>
      <c r="CN174" t="s">
        <v>105</v>
      </c>
      <c r="CO174">
        <v>10</v>
      </c>
      <c r="CP174" s="1">
        <v>1539</v>
      </c>
      <c r="CQ174">
        <v>9</v>
      </c>
      <c r="CR174" t="s">
        <v>105</v>
      </c>
      <c r="CS174" t="s">
        <v>138</v>
      </c>
      <c r="CT174" t="s">
        <v>138</v>
      </c>
      <c r="CU174" t="s">
        <v>138</v>
      </c>
      <c r="CV174" t="s">
        <v>138</v>
      </c>
      <c r="CW174" t="s">
        <v>138</v>
      </c>
      <c r="CX174" t="s">
        <v>138</v>
      </c>
      <c r="CY174" t="s">
        <v>138</v>
      </c>
    </row>
    <row r="175" spans="1:103" x14ac:dyDescent="0.2">
      <c r="A175">
        <v>174</v>
      </c>
      <c r="B175">
        <v>2020</v>
      </c>
      <c r="C175" t="s">
        <v>148</v>
      </c>
      <c r="D175">
        <v>20.7</v>
      </c>
      <c r="E175" t="s">
        <v>104</v>
      </c>
      <c r="F175">
        <v>4000</v>
      </c>
      <c r="G175">
        <v>3</v>
      </c>
      <c r="H175">
        <v>2</v>
      </c>
      <c r="I175" t="s">
        <v>106</v>
      </c>
      <c r="J175">
        <v>2</v>
      </c>
      <c r="K175">
        <v>1</v>
      </c>
      <c r="L175">
        <v>0</v>
      </c>
      <c r="M175">
        <v>2</v>
      </c>
      <c r="N175">
        <v>0</v>
      </c>
      <c r="O175">
        <v>30</v>
      </c>
      <c r="P175">
        <v>4</v>
      </c>
      <c r="Q175">
        <v>0</v>
      </c>
      <c r="R175">
        <v>10</v>
      </c>
      <c r="S175">
        <v>1332</v>
      </c>
      <c r="T175">
        <v>6</v>
      </c>
      <c r="U175">
        <v>0</v>
      </c>
      <c r="V175">
        <v>4</v>
      </c>
      <c r="W175">
        <v>4</v>
      </c>
      <c r="X175">
        <v>4</v>
      </c>
      <c r="Y175">
        <v>4</v>
      </c>
      <c r="Z175">
        <v>3</v>
      </c>
      <c r="AA175" t="s">
        <v>122</v>
      </c>
      <c r="AB175" t="s">
        <v>157</v>
      </c>
      <c r="AC175" t="s">
        <v>105</v>
      </c>
      <c r="AD175" t="s">
        <v>105</v>
      </c>
      <c r="AE175" t="s">
        <v>105</v>
      </c>
      <c r="AF175" t="s">
        <v>105</v>
      </c>
      <c r="AG175" t="s">
        <v>105</v>
      </c>
      <c r="AH175" t="s">
        <v>105</v>
      </c>
      <c r="AI175" t="s">
        <v>105</v>
      </c>
      <c r="AJ175" t="s">
        <v>105</v>
      </c>
      <c r="AK175" t="s">
        <v>105</v>
      </c>
      <c r="AL175" t="s">
        <v>105</v>
      </c>
      <c r="AM175" t="s">
        <v>105</v>
      </c>
      <c r="AN175" t="s">
        <v>105</v>
      </c>
      <c r="AO175" t="s">
        <v>105</v>
      </c>
      <c r="AP175" t="s">
        <v>105</v>
      </c>
      <c r="AQ175">
        <v>666</v>
      </c>
      <c r="AR175">
        <v>0</v>
      </c>
      <c r="AS175" t="s">
        <v>430</v>
      </c>
      <c r="AT175">
        <v>27</v>
      </c>
      <c r="AU175">
        <v>320</v>
      </c>
      <c r="AV175">
        <v>0</v>
      </c>
      <c r="AW175" t="s">
        <v>431</v>
      </c>
      <c r="AX175">
        <v>13</v>
      </c>
      <c r="AY175">
        <v>1259</v>
      </c>
      <c r="AZ175">
        <v>0</v>
      </c>
      <c r="BA175" t="s">
        <v>432</v>
      </c>
      <c r="BB175">
        <v>53</v>
      </c>
      <c r="BC175">
        <v>557</v>
      </c>
      <c r="BD175">
        <v>0</v>
      </c>
      <c r="BE175" t="s">
        <v>433</v>
      </c>
      <c r="BF175">
        <v>23</v>
      </c>
      <c r="BG175">
        <v>426</v>
      </c>
      <c r="BH175">
        <v>0</v>
      </c>
      <c r="BI175" t="s">
        <v>434</v>
      </c>
      <c r="BJ175">
        <v>18</v>
      </c>
      <c r="BK175">
        <v>2061</v>
      </c>
      <c r="BL175">
        <v>0</v>
      </c>
      <c r="BM175" t="s">
        <v>312</v>
      </c>
      <c r="BN175">
        <v>77</v>
      </c>
      <c r="BO175">
        <v>791</v>
      </c>
      <c r="BP175">
        <v>0</v>
      </c>
      <c r="BQ175" t="s">
        <v>236</v>
      </c>
      <c r="BR175">
        <v>39</v>
      </c>
      <c r="BS175" t="s">
        <v>233</v>
      </c>
      <c r="BT175" t="s">
        <v>105</v>
      </c>
      <c r="BU175" t="s">
        <v>105</v>
      </c>
      <c r="BV175" t="s">
        <v>105</v>
      </c>
      <c r="BW175" t="s">
        <v>233</v>
      </c>
      <c r="BX175" t="s">
        <v>105</v>
      </c>
      <c r="BY175" t="s">
        <v>105</v>
      </c>
      <c r="BZ175" t="s">
        <v>187</v>
      </c>
      <c r="CA175" t="s">
        <v>187</v>
      </c>
      <c r="CB175" t="s">
        <v>187</v>
      </c>
      <c r="CC175" t="s">
        <v>187</v>
      </c>
      <c r="CD175" t="s">
        <v>187</v>
      </c>
      <c r="CE175" t="s">
        <v>187</v>
      </c>
      <c r="CF175" t="s">
        <v>187</v>
      </c>
      <c r="CG175">
        <v>0</v>
      </c>
      <c r="CH175" t="s">
        <v>105</v>
      </c>
      <c r="CI175" t="s">
        <v>105</v>
      </c>
      <c r="CJ175">
        <v>0</v>
      </c>
      <c r="CK175" t="s">
        <v>105</v>
      </c>
      <c r="CL175" t="s">
        <v>105</v>
      </c>
      <c r="CM175">
        <v>1</v>
      </c>
      <c r="CN175">
        <v>0</v>
      </c>
      <c r="CO175">
        <v>10</v>
      </c>
      <c r="CP175" s="1">
        <v>33</v>
      </c>
      <c r="CQ175">
        <v>10</v>
      </c>
      <c r="CR175">
        <v>0</v>
      </c>
      <c r="CS175" t="s">
        <v>138</v>
      </c>
      <c r="CT175" t="s">
        <v>156</v>
      </c>
      <c r="CU175" t="s">
        <v>156</v>
      </c>
      <c r="CV175" t="s">
        <v>156</v>
      </c>
      <c r="CW175" t="s">
        <v>138</v>
      </c>
      <c r="CX175" t="s">
        <v>117</v>
      </c>
      <c r="CY175" t="s">
        <v>117</v>
      </c>
    </row>
    <row r="176" spans="1:103" x14ac:dyDescent="0.2">
      <c r="A176">
        <v>175</v>
      </c>
      <c r="B176">
        <v>2020</v>
      </c>
      <c r="C176" t="s">
        <v>148</v>
      </c>
      <c r="D176">
        <v>20.2</v>
      </c>
      <c r="E176" t="s">
        <v>139</v>
      </c>
      <c r="F176" t="s">
        <v>105</v>
      </c>
      <c r="G176">
        <v>4</v>
      </c>
      <c r="H176">
        <v>3</v>
      </c>
      <c r="I176" t="s">
        <v>122</v>
      </c>
      <c r="J176">
        <v>2</v>
      </c>
      <c r="K176">
        <v>2</v>
      </c>
      <c r="L176">
        <v>0</v>
      </c>
      <c r="M176">
        <v>4</v>
      </c>
      <c r="N176">
        <v>1</v>
      </c>
      <c r="O176">
        <v>0</v>
      </c>
      <c r="P176">
        <v>5</v>
      </c>
      <c r="Q176">
        <v>0</v>
      </c>
      <c r="R176">
        <v>15</v>
      </c>
      <c r="S176">
        <v>3127.5</v>
      </c>
      <c r="T176">
        <v>7</v>
      </c>
      <c r="U176">
        <v>0</v>
      </c>
      <c r="V176">
        <v>5</v>
      </c>
      <c r="W176">
        <v>4</v>
      </c>
      <c r="X176" t="s">
        <v>120</v>
      </c>
      <c r="Y176">
        <v>5</v>
      </c>
      <c r="Z176">
        <v>3</v>
      </c>
      <c r="AA176">
        <v>4</v>
      </c>
      <c r="AB176" t="s">
        <v>157</v>
      </c>
      <c r="AC176" t="s">
        <v>105</v>
      </c>
      <c r="AD176" t="s">
        <v>105</v>
      </c>
      <c r="AE176" t="s">
        <v>105</v>
      </c>
      <c r="AF176" t="s">
        <v>105</v>
      </c>
      <c r="AG176" t="s">
        <v>105</v>
      </c>
      <c r="AH176" t="s">
        <v>105</v>
      </c>
      <c r="AI176" t="s">
        <v>105</v>
      </c>
      <c r="AJ176" t="s">
        <v>105</v>
      </c>
      <c r="AK176" t="s">
        <v>105</v>
      </c>
      <c r="AL176" t="s">
        <v>105</v>
      </c>
      <c r="AM176" t="s">
        <v>105</v>
      </c>
      <c r="AN176" t="s">
        <v>105</v>
      </c>
      <c r="AO176" t="s">
        <v>105</v>
      </c>
      <c r="AP176" t="s">
        <v>105</v>
      </c>
      <c r="AQ176">
        <v>3839</v>
      </c>
      <c r="AR176">
        <v>0</v>
      </c>
      <c r="AS176" t="s">
        <v>205</v>
      </c>
      <c r="AT176">
        <v>94</v>
      </c>
      <c r="AU176">
        <v>5847</v>
      </c>
      <c r="AV176">
        <v>2868</v>
      </c>
      <c r="AW176" t="s">
        <v>257</v>
      </c>
      <c r="AX176">
        <v>172</v>
      </c>
      <c r="AY176">
        <v>13132</v>
      </c>
      <c r="AZ176">
        <v>0</v>
      </c>
      <c r="BA176" t="s">
        <v>435</v>
      </c>
      <c r="BB176">
        <v>186</v>
      </c>
      <c r="BC176">
        <v>3935</v>
      </c>
      <c r="BD176">
        <v>0</v>
      </c>
      <c r="BE176" t="s">
        <v>145</v>
      </c>
      <c r="BF176">
        <v>41</v>
      </c>
      <c r="BG176">
        <v>4419</v>
      </c>
      <c r="BH176">
        <v>0</v>
      </c>
      <c r="BI176" t="s">
        <v>109</v>
      </c>
      <c r="BJ176">
        <v>97</v>
      </c>
      <c r="BK176">
        <v>6533</v>
      </c>
      <c r="BL176">
        <v>4974</v>
      </c>
      <c r="BM176" t="s">
        <v>175</v>
      </c>
      <c r="BN176">
        <v>179</v>
      </c>
      <c r="BO176">
        <v>14474</v>
      </c>
      <c r="BP176">
        <v>4959</v>
      </c>
      <c r="BQ176" t="s">
        <v>296</v>
      </c>
      <c r="BR176">
        <v>410</v>
      </c>
      <c r="BS176" t="s">
        <v>105</v>
      </c>
      <c r="BT176" t="s">
        <v>105</v>
      </c>
      <c r="BU176" t="s">
        <v>105</v>
      </c>
      <c r="BV176" t="s">
        <v>105</v>
      </c>
      <c r="BW176" t="s">
        <v>105</v>
      </c>
      <c r="BX176" t="s">
        <v>105</v>
      </c>
      <c r="BY176" t="s">
        <v>105</v>
      </c>
      <c r="BZ176" t="s">
        <v>187</v>
      </c>
      <c r="CA176" t="s">
        <v>187</v>
      </c>
      <c r="CB176" t="s">
        <v>187</v>
      </c>
      <c r="CC176" t="s">
        <v>187</v>
      </c>
      <c r="CD176" t="s">
        <v>187</v>
      </c>
      <c r="CE176" t="s">
        <v>187</v>
      </c>
      <c r="CF176" t="s">
        <v>187</v>
      </c>
      <c r="CG176">
        <v>1</v>
      </c>
      <c r="CH176">
        <v>3</v>
      </c>
      <c r="CI176">
        <v>30</v>
      </c>
      <c r="CJ176">
        <v>4</v>
      </c>
      <c r="CK176">
        <v>0</v>
      </c>
      <c r="CL176">
        <v>30</v>
      </c>
      <c r="CM176">
        <v>3</v>
      </c>
      <c r="CN176">
        <v>1</v>
      </c>
      <c r="CO176">
        <v>0</v>
      </c>
      <c r="CP176" s="1">
        <v>2754</v>
      </c>
      <c r="CQ176">
        <v>7</v>
      </c>
      <c r="CR176" t="s">
        <v>105</v>
      </c>
      <c r="CS176" t="s">
        <v>117</v>
      </c>
      <c r="CT176" t="s">
        <v>117</v>
      </c>
      <c r="CU176" t="s">
        <v>117</v>
      </c>
      <c r="CV176" t="s">
        <v>117</v>
      </c>
      <c r="CW176" t="s">
        <v>117</v>
      </c>
      <c r="CX176" t="s">
        <v>117</v>
      </c>
      <c r="CY176" t="s">
        <v>117</v>
      </c>
    </row>
    <row r="177" spans="1:103" x14ac:dyDescent="0.2">
      <c r="A177">
        <v>176</v>
      </c>
      <c r="B177">
        <v>2020</v>
      </c>
      <c r="C177" t="s">
        <v>103</v>
      </c>
      <c r="D177">
        <v>17.600000000000001</v>
      </c>
      <c r="E177" t="s">
        <v>139</v>
      </c>
      <c r="F177">
        <v>4000</v>
      </c>
      <c r="G177">
        <v>4</v>
      </c>
      <c r="H177">
        <v>4</v>
      </c>
      <c r="I177">
        <v>4</v>
      </c>
      <c r="J177">
        <v>0</v>
      </c>
      <c r="K177" t="s">
        <v>105</v>
      </c>
      <c r="L177" t="s">
        <v>105</v>
      </c>
      <c r="M177">
        <v>3</v>
      </c>
      <c r="N177">
        <v>1</v>
      </c>
      <c r="O177" t="s">
        <v>105</v>
      </c>
      <c r="P177">
        <v>5</v>
      </c>
      <c r="Q177" t="s">
        <v>105</v>
      </c>
      <c r="R177">
        <v>20</v>
      </c>
      <c r="S177">
        <v>1050</v>
      </c>
      <c r="T177">
        <v>8</v>
      </c>
      <c r="U177">
        <v>30</v>
      </c>
      <c r="V177">
        <v>5</v>
      </c>
      <c r="W177">
        <v>6</v>
      </c>
      <c r="X177" t="s">
        <v>119</v>
      </c>
      <c r="Y177">
        <v>4</v>
      </c>
      <c r="Z177">
        <v>4</v>
      </c>
      <c r="AA177">
        <v>4</v>
      </c>
      <c r="AB177" t="s">
        <v>107</v>
      </c>
      <c r="AC177">
        <v>14063</v>
      </c>
      <c r="AD177">
        <v>1087</v>
      </c>
      <c r="AE177">
        <v>4568</v>
      </c>
      <c r="AF177">
        <v>10933</v>
      </c>
      <c r="AG177">
        <v>4736</v>
      </c>
      <c r="AH177">
        <v>957</v>
      </c>
      <c r="AI177">
        <v>4615</v>
      </c>
      <c r="AJ177" t="s">
        <v>105</v>
      </c>
      <c r="AK177" t="s">
        <v>105</v>
      </c>
      <c r="AL177" t="s">
        <v>105</v>
      </c>
      <c r="AM177" t="s">
        <v>105</v>
      </c>
      <c r="AN177" t="s">
        <v>105</v>
      </c>
      <c r="AO177" t="s">
        <v>105</v>
      </c>
      <c r="AP177" t="s">
        <v>105</v>
      </c>
      <c r="AQ177">
        <v>13014</v>
      </c>
      <c r="AR177">
        <v>7355</v>
      </c>
      <c r="AS177" t="s">
        <v>146</v>
      </c>
      <c r="AT177">
        <v>500</v>
      </c>
      <c r="AU177">
        <v>1509</v>
      </c>
      <c r="AV177">
        <v>0</v>
      </c>
      <c r="AW177" t="s">
        <v>165</v>
      </c>
      <c r="AX177">
        <v>7</v>
      </c>
      <c r="AY177">
        <v>3404</v>
      </c>
      <c r="AZ177">
        <v>0</v>
      </c>
      <c r="BA177" t="s">
        <v>160</v>
      </c>
      <c r="BB177">
        <v>20</v>
      </c>
      <c r="BC177">
        <v>10546</v>
      </c>
      <c r="BD177">
        <v>5476</v>
      </c>
      <c r="BE177" t="s">
        <v>192</v>
      </c>
      <c r="BF177">
        <v>427</v>
      </c>
      <c r="BG177">
        <v>3488</v>
      </c>
      <c r="BH177">
        <v>0</v>
      </c>
      <c r="BI177" t="s">
        <v>160</v>
      </c>
      <c r="BJ177">
        <v>55</v>
      </c>
      <c r="BK177">
        <v>906</v>
      </c>
      <c r="BL177">
        <v>0</v>
      </c>
      <c r="BM177" t="s">
        <v>236</v>
      </c>
      <c r="BN177">
        <v>4</v>
      </c>
      <c r="BO177">
        <v>4370</v>
      </c>
      <c r="BP177">
        <v>0</v>
      </c>
      <c r="BQ177" t="s">
        <v>122</v>
      </c>
      <c r="BR177">
        <v>62</v>
      </c>
      <c r="BS177" t="s">
        <v>105</v>
      </c>
      <c r="BT177" t="s">
        <v>105</v>
      </c>
      <c r="BU177" t="s">
        <v>105</v>
      </c>
      <c r="BV177" t="s">
        <v>105</v>
      </c>
      <c r="BW177" t="s">
        <v>105</v>
      </c>
      <c r="BX177" t="s">
        <v>105</v>
      </c>
      <c r="BY177" t="s">
        <v>105</v>
      </c>
      <c r="BZ177" t="s">
        <v>125</v>
      </c>
      <c r="CA177" t="s">
        <v>125</v>
      </c>
      <c r="CB177" t="s">
        <v>125</v>
      </c>
      <c r="CC177" t="s">
        <v>125</v>
      </c>
      <c r="CD177" t="s">
        <v>125</v>
      </c>
      <c r="CE177" t="s">
        <v>125</v>
      </c>
      <c r="CF177" t="s">
        <v>125</v>
      </c>
      <c r="CG177">
        <v>0</v>
      </c>
      <c r="CH177" t="s">
        <v>105</v>
      </c>
      <c r="CI177" t="s">
        <v>105</v>
      </c>
      <c r="CJ177">
        <v>2</v>
      </c>
      <c r="CK177">
        <v>1</v>
      </c>
      <c r="CL177" t="s">
        <v>105</v>
      </c>
      <c r="CM177">
        <v>4</v>
      </c>
      <c r="CN177" t="s">
        <v>105</v>
      </c>
      <c r="CO177">
        <v>35</v>
      </c>
      <c r="CP177" s="1">
        <v>942</v>
      </c>
      <c r="CQ177">
        <v>9</v>
      </c>
      <c r="CR177" t="s">
        <v>105</v>
      </c>
      <c r="CS177" t="s">
        <v>117</v>
      </c>
      <c r="CT177" t="s">
        <v>117</v>
      </c>
      <c r="CU177" t="s">
        <v>117</v>
      </c>
      <c r="CV177" t="s">
        <v>117</v>
      </c>
      <c r="CW177" t="s">
        <v>117</v>
      </c>
      <c r="CX177" t="s">
        <v>117</v>
      </c>
      <c r="CY177" t="s">
        <v>117</v>
      </c>
    </row>
    <row r="178" spans="1:103" x14ac:dyDescent="0.2">
      <c r="A178">
        <v>177</v>
      </c>
      <c r="B178">
        <v>2020</v>
      </c>
      <c r="C178" t="s">
        <v>148</v>
      </c>
      <c r="D178">
        <v>21.8</v>
      </c>
      <c r="E178" t="s">
        <v>139</v>
      </c>
      <c r="F178">
        <v>4000</v>
      </c>
      <c r="G178">
        <v>2</v>
      </c>
      <c r="H178">
        <v>5</v>
      </c>
      <c r="I178" t="s">
        <v>122</v>
      </c>
      <c r="J178">
        <v>1</v>
      </c>
      <c r="K178">
        <v>2</v>
      </c>
      <c r="L178">
        <v>0</v>
      </c>
      <c r="M178">
        <v>3</v>
      </c>
      <c r="N178">
        <v>1</v>
      </c>
      <c r="O178">
        <v>0</v>
      </c>
      <c r="P178">
        <v>5</v>
      </c>
      <c r="Q178">
        <v>0</v>
      </c>
      <c r="R178">
        <v>50</v>
      </c>
      <c r="S178">
        <v>2505</v>
      </c>
      <c r="T178">
        <v>10</v>
      </c>
      <c r="U178" t="s">
        <v>105</v>
      </c>
      <c r="V178">
        <v>6</v>
      </c>
      <c r="W178">
        <v>5</v>
      </c>
      <c r="X178" t="s">
        <v>119</v>
      </c>
      <c r="Y178">
        <v>5</v>
      </c>
      <c r="Z178">
        <v>5</v>
      </c>
      <c r="AA178">
        <v>5</v>
      </c>
      <c r="AB178" t="s">
        <v>107</v>
      </c>
      <c r="AC178">
        <v>6899</v>
      </c>
      <c r="AD178">
        <v>488</v>
      </c>
      <c r="AE178">
        <v>3061</v>
      </c>
      <c r="AF178">
        <v>543</v>
      </c>
      <c r="AG178">
        <v>6579</v>
      </c>
      <c r="AH178">
        <v>688</v>
      </c>
      <c r="AI178">
        <v>3336</v>
      </c>
      <c r="AJ178" t="s">
        <v>436</v>
      </c>
      <c r="AK178" t="s">
        <v>105</v>
      </c>
      <c r="AL178" t="s">
        <v>437</v>
      </c>
      <c r="AM178" t="s">
        <v>105</v>
      </c>
      <c r="AN178" t="s">
        <v>438</v>
      </c>
      <c r="AO178" t="s">
        <v>105</v>
      </c>
      <c r="AP178" t="s">
        <v>105</v>
      </c>
      <c r="AQ178">
        <v>3957</v>
      </c>
      <c r="AR178">
        <v>0</v>
      </c>
      <c r="AS178" t="s">
        <v>109</v>
      </c>
      <c r="AT178">
        <v>68</v>
      </c>
      <c r="AU178">
        <v>678</v>
      </c>
      <c r="AV178">
        <v>0</v>
      </c>
      <c r="AW178" t="s">
        <v>184</v>
      </c>
      <c r="AX178">
        <v>0</v>
      </c>
      <c r="AY178">
        <v>3832</v>
      </c>
      <c r="AZ178">
        <v>0</v>
      </c>
      <c r="BA178" t="s">
        <v>166</v>
      </c>
      <c r="BB178">
        <v>105</v>
      </c>
      <c r="BC178">
        <v>816</v>
      </c>
      <c r="BD178">
        <v>0</v>
      </c>
      <c r="BE178" t="s">
        <v>396</v>
      </c>
      <c r="BF178">
        <v>7</v>
      </c>
      <c r="BG178">
        <v>3975</v>
      </c>
      <c r="BH178">
        <v>2195</v>
      </c>
      <c r="BI178" t="s">
        <v>109</v>
      </c>
      <c r="BJ178">
        <v>82</v>
      </c>
      <c r="BK178">
        <v>707</v>
      </c>
      <c r="BL178">
        <v>0</v>
      </c>
      <c r="BM178" t="s">
        <v>184</v>
      </c>
      <c r="BN178">
        <v>2</v>
      </c>
      <c r="BO178">
        <v>3147</v>
      </c>
      <c r="BP178">
        <v>0</v>
      </c>
      <c r="BQ178" t="s">
        <v>140</v>
      </c>
      <c r="BR178">
        <v>100</v>
      </c>
      <c r="BS178" t="s">
        <v>439</v>
      </c>
      <c r="BT178" t="s">
        <v>105</v>
      </c>
      <c r="BU178" t="s">
        <v>105</v>
      </c>
      <c r="BV178" t="s">
        <v>105</v>
      </c>
      <c r="BW178" t="s">
        <v>440</v>
      </c>
      <c r="BX178" t="s">
        <v>105</v>
      </c>
      <c r="BY178" t="s">
        <v>105</v>
      </c>
      <c r="BZ178" t="s">
        <v>187</v>
      </c>
      <c r="CA178" t="s">
        <v>187</v>
      </c>
      <c r="CB178" t="s">
        <v>137</v>
      </c>
      <c r="CC178" t="s">
        <v>187</v>
      </c>
      <c r="CD178" t="s">
        <v>187</v>
      </c>
      <c r="CE178" t="s">
        <v>137</v>
      </c>
      <c r="CF178" t="s">
        <v>187</v>
      </c>
      <c r="CG178">
        <v>1</v>
      </c>
      <c r="CH178">
        <v>2</v>
      </c>
      <c r="CI178">
        <v>0</v>
      </c>
      <c r="CJ178">
        <v>1</v>
      </c>
      <c r="CK178">
        <v>0</v>
      </c>
      <c r="CL178">
        <v>50</v>
      </c>
      <c r="CM178">
        <v>1</v>
      </c>
      <c r="CN178">
        <v>0</v>
      </c>
      <c r="CO178">
        <v>40</v>
      </c>
      <c r="CP178" s="1">
        <v>1292</v>
      </c>
      <c r="CQ178">
        <v>11</v>
      </c>
      <c r="CR178">
        <v>0</v>
      </c>
      <c r="CS178" t="s">
        <v>138</v>
      </c>
      <c r="CT178" t="s">
        <v>117</v>
      </c>
      <c r="CU178" t="s">
        <v>117</v>
      </c>
      <c r="CV178" t="s">
        <v>117</v>
      </c>
      <c r="CW178" t="s">
        <v>156</v>
      </c>
      <c r="CX178" t="s">
        <v>117</v>
      </c>
      <c r="CY178" t="s">
        <v>117</v>
      </c>
    </row>
    <row r="179" spans="1:103" x14ac:dyDescent="0.2">
      <c r="A179">
        <v>178</v>
      </c>
      <c r="B179">
        <v>2020</v>
      </c>
      <c r="C179" t="s">
        <v>148</v>
      </c>
      <c r="D179">
        <v>22.9</v>
      </c>
      <c r="E179" t="s">
        <v>139</v>
      </c>
      <c r="F179">
        <v>1000</v>
      </c>
      <c r="G179">
        <v>1</v>
      </c>
      <c r="H179">
        <v>2</v>
      </c>
      <c r="I179" t="s">
        <v>118</v>
      </c>
      <c r="J179">
        <v>1</v>
      </c>
      <c r="K179">
        <v>1</v>
      </c>
      <c r="L179">
        <v>0</v>
      </c>
      <c r="M179">
        <v>3</v>
      </c>
      <c r="N179">
        <v>2</v>
      </c>
      <c r="O179">
        <v>0</v>
      </c>
      <c r="P179">
        <v>4</v>
      </c>
      <c r="Q179">
        <v>0</v>
      </c>
      <c r="R179">
        <v>30</v>
      </c>
      <c r="S179">
        <v>2316</v>
      </c>
      <c r="T179">
        <v>7</v>
      </c>
      <c r="U179">
        <v>0</v>
      </c>
      <c r="V179">
        <v>5</v>
      </c>
      <c r="W179">
        <v>5</v>
      </c>
      <c r="X179">
        <v>5</v>
      </c>
      <c r="Y179">
        <v>3</v>
      </c>
      <c r="Z179">
        <v>5</v>
      </c>
      <c r="AA179">
        <v>4</v>
      </c>
      <c r="AB179" t="s">
        <v>107</v>
      </c>
      <c r="AC179">
        <v>353</v>
      </c>
      <c r="AD179">
        <v>1703</v>
      </c>
      <c r="AE179">
        <v>8652</v>
      </c>
      <c r="AF179">
        <v>5400</v>
      </c>
      <c r="AG179">
        <v>447</v>
      </c>
      <c r="AH179">
        <v>652</v>
      </c>
      <c r="AI179">
        <v>629</v>
      </c>
      <c r="AJ179" t="s">
        <v>105</v>
      </c>
      <c r="AK179" t="s">
        <v>105</v>
      </c>
      <c r="AL179" t="s">
        <v>105</v>
      </c>
      <c r="AM179" t="s">
        <v>105</v>
      </c>
      <c r="AN179" t="s">
        <v>105</v>
      </c>
      <c r="AO179" t="s">
        <v>105</v>
      </c>
      <c r="AP179" t="s">
        <v>105</v>
      </c>
      <c r="AQ179">
        <v>408</v>
      </c>
      <c r="AR179">
        <v>0</v>
      </c>
      <c r="AS179" t="s">
        <v>281</v>
      </c>
      <c r="AT179">
        <v>1</v>
      </c>
      <c r="AU179">
        <v>1471</v>
      </c>
      <c r="AV179">
        <v>0</v>
      </c>
      <c r="AW179" t="s">
        <v>276</v>
      </c>
      <c r="AX179">
        <v>21</v>
      </c>
      <c r="AY179">
        <v>7364</v>
      </c>
      <c r="AZ179">
        <v>0</v>
      </c>
      <c r="BA179" t="s">
        <v>119</v>
      </c>
      <c r="BB179">
        <v>92</v>
      </c>
      <c r="BC179">
        <v>5114</v>
      </c>
      <c r="BD179">
        <v>0</v>
      </c>
      <c r="BE179" t="s">
        <v>110</v>
      </c>
      <c r="BF179">
        <v>41</v>
      </c>
      <c r="BG179">
        <v>371</v>
      </c>
      <c r="BH179">
        <v>0</v>
      </c>
      <c r="BI179" t="s">
        <v>209</v>
      </c>
      <c r="BJ179">
        <v>1</v>
      </c>
      <c r="BK179">
        <v>531</v>
      </c>
      <c r="BL179">
        <v>0</v>
      </c>
      <c r="BM179" t="s">
        <v>281</v>
      </c>
      <c r="BN179">
        <v>1</v>
      </c>
      <c r="BO179">
        <v>524</v>
      </c>
      <c r="BP179">
        <v>0</v>
      </c>
      <c r="BQ179" t="s">
        <v>281</v>
      </c>
      <c r="BR179">
        <v>1</v>
      </c>
      <c r="BS179" t="s">
        <v>105</v>
      </c>
      <c r="BT179" t="s">
        <v>105</v>
      </c>
      <c r="BU179" t="s">
        <v>105</v>
      </c>
      <c r="BV179" t="s">
        <v>105</v>
      </c>
      <c r="BW179" t="s">
        <v>105</v>
      </c>
      <c r="BX179" t="s">
        <v>105</v>
      </c>
      <c r="BY179" t="s">
        <v>105</v>
      </c>
      <c r="BZ179" t="s">
        <v>105</v>
      </c>
      <c r="CA179" t="s">
        <v>441</v>
      </c>
      <c r="CB179" t="s">
        <v>441</v>
      </c>
      <c r="CC179" t="s">
        <v>441</v>
      </c>
      <c r="CD179" t="s">
        <v>441</v>
      </c>
      <c r="CE179" t="s">
        <v>441</v>
      </c>
      <c r="CF179" t="s">
        <v>441</v>
      </c>
      <c r="CG179">
        <v>1</v>
      </c>
      <c r="CH179">
        <v>0</v>
      </c>
      <c r="CI179">
        <v>15</v>
      </c>
      <c r="CJ179">
        <v>1</v>
      </c>
      <c r="CK179">
        <v>2</v>
      </c>
      <c r="CL179">
        <v>0</v>
      </c>
      <c r="CM179">
        <v>2</v>
      </c>
      <c r="CN179">
        <v>3</v>
      </c>
      <c r="CO179">
        <v>0</v>
      </c>
      <c r="CP179" s="1">
        <v>1788</v>
      </c>
      <c r="CQ179">
        <v>8</v>
      </c>
      <c r="CR179">
        <v>0</v>
      </c>
      <c r="CS179" t="s">
        <v>117</v>
      </c>
      <c r="CT179" t="s">
        <v>117</v>
      </c>
      <c r="CU179" t="s">
        <v>117</v>
      </c>
      <c r="CV179" t="s">
        <v>117</v>
      </c>
      <c r="CW179" t="s">
        <v>117</v>
      </c>
      <c r="CX179" t="s">
        <v>117</v>
      </c>
      <c r="CY179" t="s">
        <v>117</v>
      </c>
    </row>
    <row r="180" spans="1:103" x14ac:dyDescent="0.2">
      <c r="A180">
        <v>179</v>
      </c>
      <c r="B180">
        <v>2020</v>
      </c>
      <c r="C180" t="s">
        <v>148</v>
      </c>
      <c r="D180">
        <v>18.399999999999999</v>
      </c>
      <c r="E180" t="s">
        <v>139</v>
      </c>
      <c r="F180">
        <v>4000</v>
      </c>
      <c r="G180">
        <v>4</v>
      </c>
      <c r="H180">
        <v>5</v>
      </c>
      <c r="I180" t="s">
        <v>120</v>
      </c>
      <c r="J180">
        <v>1</v>
      </c>
      <c r="K180">
        <v>1</v>
      </c>
      <c r="L180">
        <v>0</v>
      </c>
      <c r="M180">
        <v>5</v>
      </c>
      <c r="N180">
        <v>0</v>
      </c>
      <c r="O180">
        <v>30</v>
      </c>
      <c r="P180">
        <v>4</v>
      </c>
      <c r="Q180">
        <v>1</v>
      </c>
      <c r="R180">
        <v>0</v>
      </c>
      <c r="S180">
        <v>1872</v>
      </c>
      <c r="T180">
        <v>10</v>
      </c>
      <c r="U180">
        <v>0</v>
      </c>
      <c r="V180">
        <v>6</v>
      </c>
      <c r="W180">
        <v>6</v>
      </c>
      <c r="X180">
        <v>6</v>
      </c>
      <c r="Y180">
        <v>3</v>
      </c>
      <c r="Z180">
        <v>6</v>
      </c>
      <c r="AA180" t="s">
        <v>120</v>
      </c>
      <c r="AB180" t="s">
        <v>107</v>
      </c>
      <c r="AC180">
        <v>2578</v>
      </c>
      <c r="AD180">
        <v>6704</v>
      </c>
      <c r="AE180">
        <v>11312</v>
      </c>
      <c r="AF180">
        <v>783</v>
      </c>
      <c r="AG180">
        <v>6561</v>
      </c>
      <c r="AH180">
        <v>1898</v>
      </c>
      <c r="AI180">
        <v>7241</v>
      </c>
      <c r="AJ180" t="s">
        <v>442</v>
      </c>
      <c r="AK180" t="s">
        <v>443</v>
      </c>
      <c r="AL180" t="s">
        <v>443</v>
      </c>
      <c r="AM180" t="s">
        <v>105</v>
      </c>
      <c r="AN180" t="s">
        <v>443</v>
      </c>
      <c r="AO180" t="s">
        <v>443</v>
      </c>
      <c r="AP180" t="s">
        <v>105</v>
      </c>
      <c r="AQ180">
        <v>3758</v>
      </c>
      <c r="AR180">
        <v>0</v>
      </c>
      <c r="AS180" t="s">
        <v>145</v>
      </c>
      <c r="AT180">
        <v>38</v>
      </c>
      <c r="AU180">
        <v>5064</v>
      </c>
      <c r="AV180">
        <v>0</v>
      </c>
      <c r="AW180">
        <v>4</v>
      </c>
      <c r="AX180">
        <v>46</v>
      </c>
      <c r="AY180">
        <v>8557</v>
      </c>
      <c r="AZ180">
        <v>0</v>
      </c>
      <c r="BA180" t="s">
        <v>177</v>
      </c>
      <c r="BB180">
        <v>83</v>
      </c>
      <c r="BC180">
        <v>1165</v>
      </c>
      <c r="BD180">
        <v>0</v>
      </c>
      <c r="BE180" t="s">
        <v>143</v>
      </c>
      <c r="BF180">
        <v>9</v>
      </c>
      <c r="BG180">
        <v>4235</v>
      </c>
      <c r="BH180">
        <v>0</v>
      </c>
      <c r="BI180" t="s">
        <v>180</v>
      </c>
      <c r="BJ180">
        <v>47</v>
      </c>
      <c r="BK180">
        <v>2109</v>
      </c>
      <c r="BL180">
        <v>0</v>
      </c>
      <c r="BM180" t="s">
        <v>123</v>
      </c>
      <c r="BN180">
        <v>20</v>
      </c>
      <c r="BO180">
        <v>7142</v>
      </c>
      <c r="BP180">
        <v>0</v>
      </c>
      <c r="BQ180" t="s">
        <v>191</v>
      </c>
      <c r="BR180">
        <v>139</v>
      </c>
      <c r="BS180" t="s">
        <v>105</v>
      </c>
      <c r="BT180" t="s">
        <v>105</v>
      </c>
      <c r="BU180" t="s">
        <v>105</v>
      </c>
      <c r="BV180" t="s">
        <v>105</v>
      </c>
      <c r="BW180" t="s">
        <v>105</v>
      </c>
      <c r="BX180" t="s">
        <v>105</v>
      </c>
      <c r="BY180" t="s">
        <v>105</v>
      </c>
      <c r="BZ180" t="s">
        <v>444</v>
      </c>
      <c r="CA180" t="s">
        <v>444</v>
      </c>
      <c r="CB180" t="s">
        <v>444</v>
      </c>
      <c r="CC180" t="s">
        <v>444</v>
      </c>
      <c r="CD180" t="s">
        <v>115</v>
      </c>
      <c r="CE180" t="s">
        <v>115</v>
      </c>
      <c r="CF180" t="s">
        <v>115</v>
      </c>
      <c r="CG180">
        <v>0</v>
      </c>
      <c r="CH180" t="s">
        <v>105</v>
      </c>
      <c r="CI180" t="s">
        <v>105</v>
      </c>
      <c r="CJ180">
        <v>4</v>
      </c>
      <c r="CK180">
        <v>1</v>
      </c>
      <c r="CL180">
        <v>30</v>
      </c>
      <c r="CM180">
        <v>0</v>
      </c>
      <c r="CN180" t="s">
        <v>105</v>
      </c>
      <c r="CO180" t="s">
        <v>105</v>
      </c>
      <c r="CP180" s="1">
        <v>1440</v>
      </c>
      <c r="CQ180">
        <v>9</v>
      </c>
      <c r="CR180">
        <v>0</v>
      </c>
      <c r="CS180" t="s">
        <v>117</v>
      </c>
      <c r="CT180" t="s">
        <v>117</v>
      </c>
      <c r="CU180" t="s">
        <v>117</v>
      </c>
      <c r="CV180" t="s">
        <v>117</v>
      </c>
      <c r="CW180" t="s">
        <v>117</v>
      </c>
      <c r="CX180" t="s">
        <v>117</v>
      </c>
      <c r="CY180" t="s">
        <v>117</v>
      </c>
    </row>
    <row r="181" spans="1:103" x14ac:dyDescent="0.2">
      <c r="A181">
        <v>180</v>
      </c>
      <c r="B181">
        <v>2020</v>
      </c>
      <c r="C181" t="s">
        <v>103</v>
      </c>
      <c r="D181">
        <v>19</v>
      </c>
      <c r="E181" t="s">
        <v>104</v>
      </c>
      <c r="F181">
        <v>6000</v>
      </c>
      <c r="G181">
        <v>7</v>
      </c>
      <c r="H181">
        <v>3</v>
      </c>
      <c r="I181">
        <v>5</v>
      </c>
      <c r="J181">
        <v>1</v>
      </c>
      <c r="K181">
        <v>0</v>
      </c>
      <c r="L181">
        <v>30</v>
      </c>
      <c r="M181">
        <v>7</v>
      </c>
      <c r="N181">
        <v>1</v>
      </c>
      <c r="O181">
        <v>30</v>
      </c>
      <c r="P181">
        <v>7</v>
      </c>
      <c r="Q181">
        <v>2</v>
      </c>
      <c r="R181">
        <v>0</v>
      </c>
      <c r="S181">
        <v>5532</v>
      </c>
      <c r="T181">
        <v>7</v>
      </c>
      <c r="U181">
        <v>8</v>
      </c>
      <c r="V181">
        <v>6</v>
      </c>
      <c r="W181">
        <v>6</v>
      </c>
      <c r="X181">
        <v>6</v>
      </c>
      <c r="Y181">
        <v>5</v>
      </c>
      <c r="Z181">
        <v>5</v>
      </c>
      <c r="AA181">
        <v>5</v>
      </c>
      <c r="AB181" t="s">
        <v>157</v>
      </c>
      <c r="AC181" t="s">
        <v>105</v>
      </c>
      <c r="AD181" t="s">
        <v>105</v>
      </c>
      <c r="AE181" t="s">
        <v>105</v>
      </c>
      <c r="AF181" t="s">
        <v>105</v>
      </c>
      <c r="AG181" t="s">
        <v>105</v>
      </c>
      <c r="AH181" t="s">
        <v>105</v>
      </c>
      <c r="AI181" t="s">
        <v>105</v>
      </c>
      <c r="AJ181" t="s">
        <v>105</v>
      </c>
      <c r="AK181" t="s">
        <v>105</v>
      </c>
      <c r="AL181" t="s">
        <v>105</v>
      </c>
      <c r="AM181" t="s">
        <v>105</v>
      </c>
      <c r="AN181" t="s">
        <v>105</v>
      </c>
      <c r="AO181" t="s">
        <v>105</v>
      </c>
      <c r="AP181" t="s">
        <v>105</v>
      </c>
      <c r="AQ181">
        <v>1348</v>
      </c>
      <c r="AR181">
        <v>0</v>
      </c>
      <c r="AS181" t="s">
        <v>143</v>
      </c>
      <c r="AT181">
        <v>44</v>
      </c>
      <c r="AU181">
        <v>526</v>
      </c>
      <c r="AV181">
        <v>0</v>
      </c>
      <c r="AW181" t="s">
        <v>288</v>
      </c>
      <c r="AX181">
        <v>17</v>
      </c>
      <c r="AY181">
        <v>610</v>
      </c>
      <c r="AZ181">
        <v>0</v>
      </c>
      <c r="BA181" t="s">
        <v>184</v>
      </c>
      <c r="BB181">
        <v>20</v>
      </c>
      <c r="BC181">
        <v>1482</v>
      </c>
      <c r="BD181">
        <v>0</v>
      </c>
      <c r="BE181">
        <v>1</v>
      </c>
      <c r="BF181">
        <v>48</v>
      </c>
      <c r="BG181">
        <v>3062</v>
      </c>
      <c r="BH181">
        <v>0</v>
      </c>
      <c r="BI181" t="s">
        <v>112</v>
      </c>
      <c r="BJ181">
        <v>99</v>
      </c>
      <c r="BK181">
        <v>837</v>
      </c>
      <c r="BL181">
        <v>0</v>
      </c>
      <c r="BM181" t="s">
        <v>396</v>
      </c>
      <c r="BN181">
        <v>27</v>
      </c>
      <c r="BO181">
        <v>1134</v>
      </c>
      <c r="BP181">
        <v>0</v>
      </c>
      <c r="BQ181" t="s">
        <v>236</v>
      </c>
      <c r="BR181">
        <v>37</v>
      </c>
      <c r="BS181" t="s">
        <v>105</v>
      </c>
      <c r="BT181" t="s">
        <v>105</v>
      </c>
      <c r="BU181" t="s">
        <v>105</v>
      </c>
      <c r="BV181" t="s">
        <v>105</v>
      </c>
      <c r="BW181" t="s">
        <v>105</v>
      </c>
      <c r="BX181" t="s">
        <v>105</v>
      </c>
      <c r="BY181" t="s">
        <v>105</v>
      </c>
      <c r="BZ181" t="s">
        <v>168</v>
      </c>
      <c r="CA181" t="s">
        <v>168</v>
      </c>
      <c r="CB181" t="s">
        <v>168</v>
      </c>
      <c r="CC181" t="s">
        <v>168</v>
      </c>
      <c r="CD181" t="s">
        <v>168</v>
      </c>
      <c r="CE181" t="s">
        <v>168</v>
      </c>
      <c r="CF181" t="s">
        <v>168</v>
      </c>
      <c r="CG181">
        <v>0</v>
      </c>
      <c r="CH181" t="s">
        <v>105</v>
      </c>
      <c r="CI181" t="s">
        <v>105</v>
      </c>
      <c r="CJ181">
        <v>0</v>
      </c>
      <c r="CK181" t="s">
        <v>105</v>
      </c>
      <c r="CL181" t="s">
        <v>105</v>
      </c>
      <c r="CM181">
        <v>7</v>
      </c>
      <c r="CN181">
        <v>0</v>
      </c>
      <c r="CO181">
        <v>30</v>
      </c>
      <c r="CP181" s="1">
        <v>693</v>
      </c>
      <c r="CQ181">
        <v>10</v>
      </c>
      <c r="CR181" t="s">
        <v>105</v>
      </c>
      <c r="CS181" t="s">
        <v>117</v>
      </c>
      <c r="CT181" t="s">
        <v>117</v>
      </c>
      <c r="CU181" t="s">
        <v>117</v>
      </c>
      <c r="CV181" t="s">
        <v>117</v>
      </c>
      <c r="CW181" t="s">
        <v>117</v>
      </c>
      <c r="CX181" t="s">
        <v>117</v>
      </c>
      <c r="CY181" t="s">
        <v>117</v>
      </c>
    </row>
    <row r="182" spans="1:103" x14ac:dyDescent="0.2">
      <c r="A182">
        <v>181</v>
      </c>
      <c r="B182">
        <v>2020</v>
      </c>
      <c r="C182" t="s">
        <v>148</v>
      </c>
      <c r="D182">
        <v>23.4</v>
      </c>
      <c r="E182" t="s">
        <v>104</v>
      </c>
      <c r="F182">
        <v>4000</v>
      </c>
      <c r="G182">
        <v>4</v>
      </c>
      <c r="H182">
        <v>3</v>
      </c>
      <c r="I182" t="s">
        <v>122</v>
      </c>
      <c r="J182">
        <v>3</v>
      </c>
      <c r="K182">
        <v>0</v>
      </c>
      <c r="L182">
        <v>30</v>
      </c>
      <c r="M182">
        <v>5</v>
      </c>
      <c r="N182">
        <v>1</v>
      </c>
      <c r="O182">
        <v>0</v>
      </c>
      <c r="P182">
        <v>3</v>
      </c>
      <c r="Q182">
        <v>0</v>
      </c>
      <c r="R182">
        <v>20</v>
      </c>
      <c r="S182" t="s">
        <v>105</v>
      </c>
      <c r="T182">
        <v>5</v>
      </c>
      <c r="U182">
        <v>0</v>
      </c>
      <c r="V182">
        <v>3</v>
      </c>
      <c r="W182">
        <v>4</v>
      </c>
      <c r="X182" t="s">
        <v>122</v>
      </c>
      <c r="Y182">
        <v>5</v>
      </c>
      <c r="Z182">
        <v>3</v>
      </c>
      <c r="AA182">
        <v>4</v>
      </c>
      <c r="AB182" t="s">
        <v>107</v>
      </c>
      <c r="AC182">
        <v>2254</v>
      </c>
      <c r="AD182">
        <v>8261</v>
      </c>
      <c r="AE182">
        <v>9706</v>
      </c>
      <c r="AF182">
        <v>6910</v>
      </c>
      <c r="AG182">
        <v>2079</v>
      </c>
      <c r="AH182">
        <v>6780</v>
      </c>
      <c r="AI182">
        <v>7321</v>
      </c>
      <c r="AJ182" t="s">
        <v>105</v>
      </c>
      <c r="AK182" t="s">
        <v>105</v>
      </c>
      <c r="AL182" t="s">
        <v>105</v>
      </c>
      <c r="AM182" t="s">
        <v>105</v>
      </c>
      <c r="AN182" t="s">
        <v>105</v>
      </c>
      <c r="AO182" t="s">
        <v>105</v>
      </c>
      <c r="AP182" t="s">
        <v>105</v>
      </c>
      <c r="AQ182">
        <v>1741</v>
      </c>
      <c r="AR182">
        <v>0</v>
      </c>
      <c r="AS182" t="s">
        <v>308</v>
      </c>
      <c r="AT182">
        <v>32</v>
      </c>
      <c r="AU182">
        <v>6142</v>
      </c>
      <c r="AV182">
        <v>0</v>
      </c>
      <c r="AW182" t="s">
        <v>134</v>
      </c>
      <c r="AX182">
        <v>167</v>
      </c>
      <c r="AY182">
        <v>4449</v>
      </c>
      <c r="AZ182">
        <v>0</v>
      </c>
      <c r="BA182" t="s">
        <v>180</v>
      </c>
      <c r="BB182">
        <v>45</v>
      </c>
      <c r="BC182">
        <v>3588</v>
      </c>
      <c r="BD182">
        <v>0</v>
      </c>
      <c r="BE182" t="s">
        <v>160</v>
      </c>
      <c r="BF182">
        <v>72</v>
      </c>
      <c r="BG182">
        <v>1941</v>
      </c>
      <c r="BH182">
        <v>0</v>
      </c>
      <c r="BI182" t="s">
        <v>312</v>
      </c>
      <c r="BJ182">
        <v>9</v>
      </c>
      <c r="BK182">
        <v>4303</v>
      </c>
      <c r="BL182">
        <v>0</v>
      </c>
      <c r="BM182" t="s">
        <v>109</v>
      </c>
      <c r="BN182">
        <v>68</v>
      </c>
      <c r="BO182">
        <v>6808</v>
      </c>
      <c r="BP182">
        <v>1848</v>
      </c>
      <c r="BQ182" t="s">
        <v>198</v>
      </c>
      <c r="BR182">
        <v>198</v>
      </c>
      <c r="BS182" t="s">
        <v>105</v>
      </c>
      <c r="BT182" t="s">
        <v>105</v>
      </c>
      <c r="BU182" t="s">
        <v>105</v>
      </c>
      <c r="BV182" t="s">
        <v>105</v>
      </c>
      <c r="BW182" t="s">
        <v>105</v>
      </c>
      <c r="BX182" t="s">
        <v>105</v>
      </c>
      <c r="BY182" t="s">
        <v>105</v>
      </c>
      <c r="BZ182" t="s">
        <v>445</v>
      </c>
      <c r="CA182" t="s">
        <v>445</v>
      </c>
      <c r="CB182" t="s">
        <v>445</v>
      </c>
      <c r="CC182" t="s">
        <v>445</v>
      </c>
      <c r="CD182" t="s">
        <v>445</v>
      </c>
      <c r="CE182" t="s">
        <v>445</v>
      </c>
      <c r="CF182" t="s">
        <v>445</v>
      </c>
      <c r="CG182">
        <v>2</v>
      </c>
      <c r="CH182">
        <v>1</v>
      </c>
      <c r="CI182">
        <v>0</v>
      </c>
      <c r="CJ182">
        <v>6</v>
      </c>
      <c r="CK182">
        <v>0</v>
      </c>
      <c r="CL182">
        <v>45</v>
      </c>
      <c r="CM182">
        <v>1</v>
      </c>
      <c r="CN182">
        <v>0</v>
      </c>
      <c r="CO182">
        <v>30</v>
      </c>
      <c r="CP182" s="1">
        <v>2139</v>
      </c>
      <c r="CQ182">
        <v>4</v>
      </c>
      <c r="CR182">
        <v>30</v>
      </c>
      <c r="CS182" t="s">
        <v>117</v>
      </c>
      <c r="CT182" t="s">
        <v>117</v>
      </c>
      <c r="CU182" t="s">
        <v>117</v>
      </c>
      <c r="CV182" t="s">
        <v>117</v>
      </c>
      <c r="CW182" t="s">
        <v>117</v>
      </c>
      <c r="CX182" t="s">
        <v>117</v>
      </c>
      <c r="CY182" t="s">
        <v>117</v>
      </c>
    </row>
    <row r="183" spans="1:103" x14ac:dyDescent="0.2">
      <c r="A183">
        <v>182</v>
      </c>
      <c r="B183">
        <v>2020</v>
      </c>
      <c r="C183" t="s">
        <v>103</v>
      </c>
      <c r="D183">
        <v>18.600000000000001</v>
      </c>
      <c r="E183" t="s">
        <v>139</v>
      </c>
      <c r="F183">
        <v>2500</v>
      </c>
      <c r="G183">
        <v>3</v>
      </c>
      <c r="H183">
        <v>3</v>
      </c>
      <c r="I183">
        <v>3</v>
      </c>
      <c r="J183">
        <v>1</v>
      </c>
      <c r="K183">
        <v>0</v>
      </c>
      <c r="L183">
        <v>40</v>
      </c>
      <c r="M183">
        <v>3</v>
      </c>
      <c r="N183">
        <v>0</v>
      </c>
      <c r="O183">
        <v>30</v>
      </c>
      <c r="P183">
        <v>3</v>
      </c>
      <c r="Q183">
        <v>0</v>
      </c>
      <c r="R183">
        <v>20</v>
      </c>
      <c r="S183">
        <v>878</v>
      </c>
      <c r="T183">
        <v>8</v>
      </c>
      <c r="U183">
        <v>0</v>
      </c>
      <c r="V183">
        <v>4</v>
      </c>
      <c r="W183">
        <v>4</v>
      </c>
      <c r="X183">
        <v>4</v>
      </c>
      <c r="Y183">
        <v>6</v>
      </c>
      <c r="Z183">
        <v>3</v>
      </c>
      <c r="AA183" t="s">
        <v>120</v>
      </c>
      <c r="AB183" t="s">
        <v>107</v>
      </c>
      <c r="AC183">
        <v>624</v>
      </c>
      <c r="AD183">
        <v>1028</v>
      </c>
      <c r="AE183">
        <v>1378</v>
      </c>
      <c r="AF183">
        <v>847</v>
      </c>
      <c r="AG183">
        <v>5188</v>
      </c>
      <c r="AH183">
        <v>859</v>
      </c>
      <c r="AI183">
        <v>5579</v>
      </c>
      <c r="AJ183" t="s">
        <v>105</v>
      </c>
      <c r="AK183" t="s">
        <v>105</v>
      </c>
      <c r="AL183" t="s">
        <v>105</v>
      </c>
      <c r="AM183" t="s">
        <v>105</v>
      </c>
      <c r="AN183" t="s">
        <v>105</v>
      </c>
      <c r="AO183" t="s">
        <v>105</v>
      </c>
      <c r="AP183" t="s">
        <v>105</v>
      </c>
      <c r="AQ183">
        <v>1938</v>
      </c>
      <c r="AR183">
        <v>0</v>
      </c>
      <c r="AS183" t="s">
        <v>312</v>
      </c>
      <c r="AT183">
        <v>0</v>
      </c>
      <c r="AU183">
        <v>1719</v>
      </c>
      <c r="AV183">
        <v>0</v>
      </c>
      <c r="AW183" t="s">
        <v>165</v>
      </c>
      <c r="AX183">
        <v>0</v>
      </c>
      <c r="AY183">
        <v>1679</v>
      </c>
      <c r="AZ183">
        <v>0</v>
      </c>
      <c r="BA183" t="s">
        <v>165</v>
      </c>
      <c r="BB183">
        <v>2</v>
      </c>
      <c r="BC183">
        <v>1631</v>
      </c>
      <c r="BD183">
        <v>0</v>
      </c>
      <c r="BE183" t="s">
        <v>165</v>
      </c>
      <c r="BF183">
        <v>0</v>
      </c>
      <c r="BG183">
        <v>4656</v>
      </c>
      <c r="BH183">
        <v>0</v>
      </c>
      <c r="BI183" t="s">
        <v>152</v>
      </c>
      <c r="BJ183">
        <v>69</v>
      </c>
      <c r="BK183">
        <v>1118</v>
      </c>
      <c r="BL183">
        <v>0</v>
      </c>
      <c r="BM183" t="s">
        <v>279</v>
      </c>
      <c r="BN183">
        <v>0</v>
      </c>
      <c r="BO183">
        <v>5577</v>
      </c>
      <c r="BP183">
        <v>0</v>
      </c>
      <c r="BQ183" t="s">
        <v>170</v>
      </c>
      <c r="BR183">
        <v>75</v>
      </c>
      <c r="BS183" t="s">
        <v>105</v>
      </c>
      <c r="BT183" t="s">
        <v>105</v>
      </c>
      <c r="BU183" t="s">
        <v>105</v>
      </c>
      <c r="BV183" t="s">
        <v>105</v>
      </c>
      <c r="BW183" t="s">
        <v>105</v>
      </c>
      <c r="BX183" t="s">
        <v>105</v>
      </c>
      <c r="BY183" t="s">
        <v>105</v>
      </c>
      <c r="BZ183" t="s">
        <v>204</v>
      </c>
      <c r="CA183" t="s">
        <v>204</v>
      </c>
      <c r="CB183" t="s">
        <v>204</v>
      </c>
      <c r="CC183" t="s">
        <v>204</v>
      </c>
      <c r="CD183" t="s">
        <v>204</v>
      </c>
      <c r="CE183" t="s">
        <v>204</v>
      </c>
      <c r="CF183" t="s">
        <v>204</v>
      </c>
      <c r="CG183">
        <v>0</v>
      </c>
      <c r="CH183" t="s">
        <v>105</v>
      </c>
      <c r="CI183" t="s">
        <v>105</v>
      </c>
      <c r="CJ183">
        <v>2</v>
      </c>
      <c r="CK183">
        <v>0</v>
      </c>
      <c r="CL183">
        <v>20</v>
      </c>
      <c r="CM183">
        <v>2</v>
      </c>
      <c r="CN183">
        <v>0</v>
      </c>
      <c r="CO183">
        <v>10</v>
      </c>
      <c r="CP183" s="1">
        <v>226</v>
      </c>
      <c r="CQ183">
        <v>8</v>
      </c>
      <c r="CR183">
        <v>0</v>
      </c>
      <c r="CS183" t="s">
        <v>117</v>
      </c>
      <c r="CT183" t="s">
        <v>117</v>
      </c>
      <c r="CU183" t="s">
        <v>117</v>
      </c>
      <c r="CV183" t="s">
        <v>117</v>
      </c>
      <c r="CW183" t="s">
        <v>117</v>
      </c>
      <c r="CX183" t="s">
        <v>117</v>
      </c>
      <c r="CY183" t="s">
        <v>117</v>
      </c>
    </row>
    <row r="184" spans="1:103" x14ac:dyDescent="0.2">
      <c r="A184">
        <v>183</v>
      </c>
      <c r="B184">
        <v>2020</v>
      </c>
      <c r="C184" t="s">
        <v>148</v>
      </c>
      <c r="D184">
        <v>19.899999999999999</v>
      </c>
      <c r="E184" t="s">
        <v>139</v>
      </c>
      <c r="F184">
        <v>4000</v>
      </c>
      <c r="G184">
        <v>3</v>
      </c>
      <c r="H184">
        <v>2</v>
      </c>
      <c r="I184" t="s">
        <v>106</v>
      </c>
      <c r="J184">
        <v>0</v>
      </c>
      <c r="K184" t="s">
        <v>105</v>
      </c>
      <c r="L184" t="s">
        <v>105</v>
      </c>
      <c r="M184">
        <v>3</v>
      </c>
      <c r="N184">
        <v>2</v>
      </c>
      <c r="O184">
        <v>0</v>
      </c>
      <c r="P184">
        <v>4</v>
      </c>
      <c r="Q184">
        <v>0</v>
      </c>
      <c r="R184">
        <v>25</v>
      </c>
      <c r="S184">
        <v>1770</v>
      </c>
      <c r="T184">
        <v>7</v>
      </c>
      <c r="U184">
        <v>0</v>
      </c>
      <c r="V184">
        <v>5</v>
      </c>
      <c r="W184">
        <v>5</v>
      </c>
      <c r="X184">
        <v>5</v>
      </c>
      <c r="Y184">
        <v>2</v>
      </c>
      <c r="Z184">
        <v>3</v>
      </c>
      <c r="AA184" t="s">
        <v>106</v>
      </c>
      <c r="AB184" t="s">
        <v>107</v>
      </c>
      <c r="AC184">
        <v>4485</v>
      </c>
      <c r="AD184">
        <v>5241</v>
      </c>
      <c r="AE184">
        <v>513</v>
      </c>
      <c r="AF184">
        <v>318</v>
      </c>
      <c r="AG184">
        <v>5248</v>
      </c>
      <c r="AH184">
        <v>935</v>
      </c>
      <c r="AI184">
        <v>12861</v>
      </c>
      <c r="AJ184" t="s">
        <v>105</v>
      </c>
      <c r="AK184" t="s">
        <v>105</v>
      </c>
      <c r="AL184" t="s">
        <v>105</v>
      </c>
      <c r="AM184" t="s">
        <v>105</v>
      </c>
      <c r="AN184" t="s">
        <v>446</v>
      </c>
      <c r="AO184" t="s">
        <v>105</v>
      </c>
      <c r="AP184" t="s">
        <v>105</v>
      </c>
      <c r="AQ184">
        <v>6814</v>
      </c>
      <c r="AR184">
        <v>4644</v>
      </c>
      <c r="AS184" t="s">
        <v>188</v>
      </c>
      <c r="AT184">
        <v>267</v>
      </c>
      <c r="AU184">
        <v>3749</v>
      </c>
      <c r="AV184">
        <v>0</v>
      </c>
      <c r="AW184" t="s">
        <v>205</v>
      </c>
      <c r="AX184">
        <v>34</v>
      </c>
      <c r="AY184">
        <v>713</v>
      </c>
      <c r="AZ184">
        <v>0</v>
      </c>
      <c r="BA184" t="s">
        <v>184</v>
      </c>
      <c r="BB184">
        <v>0</v>
      </c>
      <c r="BC184">
        <v>811</v>
      </c>
      <c r="BD184">
        <v>0</v>
      </c>
      <c r="BE184" t="s">
        <v>396</v>
      </c>
      <c r="BF184">
        <v>0</v>
      </c>
      <c r="BG184">
        <v>0</v>
      </c>
      <c r="BH184">
        <v>0</v>
      </c>
      <c r="BI184">
        <v>0</v>
      </c>
      <c r="BJ184">
        <v>0</v>
      </c>
      <c r="BK184">
        <v>523</v>
      </c>
      <c r="BL184">
        <v>0</v>
      </c>
      <c r="BM184" t="s">
        <v>288</v>
      </c>
      <c r="BN184">
        <v>1</v>
      </c>
      <c r="BO184">
        <v>13979</v>
      </c>
      <c r="BP184">
        <v>3961</v>
      </c>
      <c r="BQ184" t="s">
        <v>296</v>
      </c>
      <c r="BR184">
        <v>375</v>
      </c>
      <c r="BS184" t="s">
        <v>105</v>
      </c>
      <c r="BT184" t="s">
        <v>105</v>
      </c>
      <c r="BU184" t="s">
        <v>105</v>
      </c>
      <c r="BV184" t="s">
        <v>105</v>
      </c>
      <c r="BW184" t="s">
        <v>105</v>
      </c>
      <c r="BX184" t="s">
        <v>105</v>
      </c>
      <c r="BY184" t="s">
        <v>105</v>
      </c>
      <c r="BZ184" t="s">
        <v>116</v>
      </c>
      <c r="CA184" t="s">
        <v>116</v>
      </c>
      <c r="CB184" t="s">
        <v>116</v>
      </c>
      <c r="CC184" t="s">
        <v>116</v>
      </c>
      <c r="CD184" t="s">
        <v>116</v>
      </c>
      <c r="CE184" t="s">
        <v>116</v>
      </c>
      <c r="CF184" t="s">
        <v>116</v>
      </c>
      <c r="CG184">
        <v>1</v>
      </c>
      <c r="CH184">
        <v>1</v>
      </c>
      <c r="CI184">
        <v>0</v>
      </c>
      <c r="CJ184">
        <v>3</v>
      </c>
      <c r="CK184">
        <v>2</v>
      </c>
      <c r="CL184">
        <v>0</v>
      </c>
      <c r="CM184">
        <v>5</v>
      </c>
      <c r="CN184">
        <v>4</v>
      </c>
      <c r="CO184">
        <v>0</v>
      </c>
      <c r="CP184" s="1">
        <v>5880</v>
      </c>
      <c r="CQ184">
        <v>6</v>
      </c>
      <c r="CR184">
        <v>0</v>
      </c>
      <c r="CS184" t="s">
        <v>117</v>
      </c>
      <c r="CT184" t="s">
        <v>117</v>
      </c>
      <c r="CU184" t="s">
        <v>117</v>
      </c>
      <c r="CV184" t="s">
        <v>117</v>
      </c>
      <c r="CW184" t="s">
        <v>156</v>
      </c>
      <c r="CX184" t="s">
        <v>156</v>
      </c>
      <c r="CY184" t="s">
        <v>117</v>
      </c>
    </row>
    <row r="185" spans="1:103" x14ac:dyDescent="0.2">
      <c r="A185">
        <v>184</v>
      </c>
      <c r="B185">
        <v>2020</v>
      </c>
      <c r="C185" t="s">
        <v>105</v>
      </c>
      <c r="D185">
        <v>21.1</v>
      </c>
      <c r="E185" t="s">
        <v>139</v>
      </c>
      <c r="F185">
        <v>4100</v>
      </c>
      <c r="G185">
        <v>3</v>
      </c>
      <c r="H185">
        <v>3</v>
      </c>
      <c r="I185">
        <v>3</v>
      </c>
      <c r="J185">
        <v>0</v>
      </c>
      <c r="K185" t="s">
        <v>105</v>
      </c>
      <c r="L185" t="s">
        <v>105</v>
      </c>
      <c r="M185">
        <v>0</v>
      </c>
      <c r="N185" t="s">
        <v>105</v>
      </c>
      <c r="O185" t="s">
        <v>105</v>
      </c>
      <c r="P185">
        <v>7</v>
      </c>
      <c r="Q185">
        <v>1</v>
      </c>
      <c r="R185">
        <v>30</v>
      </c>
      <c r="S185">
        <v>2079</v>
      </c>
      <c r="T185">
        <v>8</v>
      </c>
      <c r="U185" t="s">
        <v>105</v>
      </c>
      <c r="V185">
        <v>5</v>
      </c>
      <c r="W185">
        <v>5</v>
      </c>
      <c r="X185">
        <v>5</v>
      </c>
      <c r="Y185">
        <v>3</v>
      </c>
      <c r="Z185">
        <v>5</v>
      </c>
      <c r="AA185">
        <v>4</v>
      </c>
      <c r="AB185" t="s">
        <v>107</v>
      </c>
      <c r="AC185">
        <v>2306</v>
      </c>
      <c r="AD185">
        <v>2132</v>
      </c>
      <c r="AE185">
        <v>2326</v>
      </c>
      <c r="AF185">
        <v>649</v>
      </c>
      <c r="AG185">
        <v>2463</v>
      </c>
      <c r="AH185">
        <v>2666</v>
      </c>
      <c r="AI185">
        <v>4580</v>
      </c>
      <c r="AJ185" t="s">
        <v>105</v>
      </c>
      <c r="AK185" t="s">
        <v>105</v>
      </c>
      <c r="AL185" t="s">
        <v>105</v>
      </c>
      <c r="AM185" t="s">
        <v>105</v>
      </c>
      <c r="AN185" t="s">
        <v>105</v>
      </c>
      <c r="AO185" t="s">
        <v>105</v>
      </c>
      <c r="AP185" t="s">
        <v>105</v>
      </c>
      <c r="AQ185">
        <v>6046</v>
      </c>
      <c r="AR185">
        <v>0</v>
      </c>
      <c r="AS185" t="s">
        <v>113</v>
      </c>
      <c r="AT185">
        <v>40</v>
      </c>
      <c r="AU185">
        <v>1730</v>
      </c>
      <c r="AV185">
        <v>0</v>
      </c>
      <c r="AW185" t="s">
        <v>142</v>
      </c>
      <c r="AX185">
        <v>32</v>
      </c>
      <c r="AY185">
        <v>2105</v>
      </c>
      <c r="AZ185">
        <v>1172</v>
      </c>
      <c r="BA185" t="s">
        <v>113</v>
      </c>
      <c r="BB185">
        <v>51</v>
      </c>
      <c r="BC185">
        <v>152</v>
      </c>
      <c r="BD185">
        <v>0</v>
      </c>
      <c r="BE185" t="s">
        <v>184</v>
      </c>
      <c r="BF185">
        <v>2</v>
      </c>
      <c r="BG185">
        <v>2324</v>
      </c>
      <c r="BH185">
        <v>1953</v>
      </c>
      <c r="BI185" t="s">
        <v>174</v>
      </c>
      <c r="BJ185">
        <v>56</v>
      </c>
      <c r="BK185">
        <v>3732</v>
      </c>
      <c r="BL185">
        <v>0</v>
      </c>
      <c r="BM185" t="s">
        <v>287</v>
      </c>
      <c r="BN185">
        <v>75</v>
      </c>
      <c r="BO185">
        <v>4260</v>
      </c>
      <c r="BP185">
        <v>0</v>
      </c>
      <c r="BQ185" t="s">
        <v>152</v>
      </c>
      <c r="BR185">
        <v>109</v>
      </c>
      <c r="BS185" t="s">
        <v>447</v>
      </c>
      <c r="BT185" t="s">
        <v>105</v>
      </c>
      <c r="BU185" t="s">
        <v>105</v>
      </c>
      <c r="BV185" t="s">
        <v>448</v>
      </c>
      <c r="BW185" t="s">
        <v>105</v>
      </c>
      <c r="BX185" t="s">
        <v>105</v>
      </c>
      <c r="BY185" t="s">
        <v>105</v>
      </c>
      <c r="BZ185" t="s">
        <v>187</v>
      </c>
      <c r="CA185" t="s">
        <v>187</v>
      </c>
      <c r="CB185" t="s">
        <v>187</v>
      </c>
      <c r="CC185" t="s">
        <v>187</v>
      </c>
      <c r="CD185" t="s">
        <v>187</v>
      </c>
      <c r="CE185" t="s">
        <v>187</v>
      </c>
      <c r="CF185" t="s">
        <v>187</v>
      </c>
      <c r="CG185">
        <v>0</v>
      </c>
      <c r="CH185" t="s">
        <v>105</v>
      </c>
      <c r="CI185" t="s">
        <v>105</v>
      </c>
      <c r="CJ185">
        <v>5</v>
      </c>
      <c r="CK185">
        <v>0</v>
      </c>
      <c r="CL185">
        <v>5</v>
      </c>
      <c r="CM185">
        <v>7</v>
      </c>
      <c r="CN185">
        <v>1</v>
      </c>
      <c r="CO185">
        <v>30</v>
      </c>
      <c r="CP185" s="1">
        <v>2179</v>
      </c>
      <c r="CQ185">
        <v>9</v>
      </c>
      <c r="CR185" t="s">
        <v>105</v>
      </c>
      <c r="CS185" t="s">
        <v>138</v>
      </c>
      <c r="CT185" t="s">
        <v>117</v>
      </c>
      <c r="CU185" t="s">
        <v>117</v>
      </c>
      <c r="CV185" t="s">
        <v>138</v>
      </c>
      <c r="CW185" t="s">
        <v>117</v>
      </c>
      <c r="CX185" t="s">
        <v>117</v>
      </c>
      <c r="CY185" t="s">
        <v>117</v>
      </c>
    </row>
    <row r="186" spans="1:103" x14ac:dyDescent="0.2">
      <c r="A186">
        <v>185</v>
      </c>
      <c r="B186">
        <v>2020</v>
      </c>
      <c r="C186" t="s">
        <v>148</v>
      </c>
      <c r="D186">
        <v>22.2</v>
      </c>
      <c r="E186" t="s">
        <v>104</v>
      </c>
      <c r="F186">
        <v>4000</v>
      </c>
      <c r="G186">
        <v>2</v>
      </c>
      <c r="H186">
        <v>5</v>
      </c>
      <c r="I186" t="s">
        <v>122</v>
      </c>
      <c r="J186">
        <v>0</v>
      </c>
      <c r="K186" t="s">
        <v>105</v>
      </c>
      <c r="L186" t="s">
        <v>105</v>
      </c>
      <c r="M186">
        <v>5</v>
      </c>
      <c r="N186">
        <v>0</v>
      </c>
      <c r="O186">
        <v>30</v>
      </c>
      <c r="P186">
        <v>2</v>
      </c>
      <c r="Q186">
        <v>0</v>
      </c>
      <c r="R186">
        <v>40</v>
      </c>
      <c r="S186">
        <v>864</v>
      </c>
      <c r="T186">
        <v>8</v>
      </c>
      <c r="U186">
        <v>30</v>
      </c>
      <c r="V186">
        <v>5</v>
      </c>
      <c r="W186">
        <v>5</v>
      </c>
      <c r="X186">
        <v>5</v>
      </c>
      <c r="Y186">
        <v>1</v>
      </c>
      <c r="Z186">
        <v>0</v>
      </c>
      <c r="AA186" t="s">
        <v>184</v>
      </c>
      <c r="AB186" t="s">
        <v>107</v>
      </c>
      <c r="AC186">
        <v>2578</v>
      </c>
      <c r="AD186">
        <v>3042</v>
      </c>
      <c r="AE186">
        <v>2523</v>
      </c>
      <c r="AF186">
        <v>1752</v>
      </c>
      <c r="AG186">
        <v>7511</v>
      </c>
      <c r="AH186">
        <v>2661</v>
      </c>
      <c r="AI186">
        <v>4965</v>
      </c>
      <c r="AJ186" t="s">
        <v>196</v>
      </c>
      <c r="AK186" t="s">
        <v>196</v>
      </c>
      <c r="AL186" t="s">
        <v>196</v>
      </c>
      <c r="AM186" t="s">
        <v>196</v>
      </c>
      <c r="AN186" t="s">
        <v>196</v>
      </c>
      <c r="AO186" t="s">
        <v>196</v>
      </c>
      <c r="AP186" t="s">
        <v>196</v>
      </c>
      <c r="AQ186">
        <v>1593</v>
      </c>
      <c r="AR186">
        <v>0</v>
      </c>
      <c r="AS186" t="s">
        <v>276</v>
      </c>
      <c r="AT186">
        <v>12</v>
      </c>
      <c r="AU186">
        <v>2588</v>
      </c>
      <c r="AV186">
        <v>0</v>
      </c>
      <c r="AW186" t="s">
        <v>174</v>
      </c>
      <c r="AX186">
        <v>35</v>
      </c>
      <c r="AY186">
        <v>2255</v>
      </c>
      <c r="AZ186">
        <v>0</v>
      </c>
      <c r="BA186" t="s">
        <v>123</v>
      </c>
      <c r="BB186">
        <v>15</v>
      </c>
      <c r="BC186">
        <v>1411</v>
      </c>
      <c r="BD186">
        <v>0</v>
      </c>
      <c r="BE186">
        <v>1</v>
      </c>
      <c r="BF186">
        <v>23</v>
      </c>
      <c r="BG186">
        <v>6527</v>
      </c>
      <c r="BH186">
        <v>1820</v>
      </c>
      <c r="BI186" t="s">
        <v>175</v>
      </c>
      <c r="BJ186">
        <v>119</v>
      </c>
      <c r="BK186">
        <v>2190</v>
      </c>
      <c r="BL186">
        <v>0</v>
      </c>
      <c r="BM186" t="s">
        <v>123</v>
      </c>
      <c r="BN186">
        <v>23</v>
      </c>
      <c r="BO186">
        <v>4591</v>
      </c>
      <c r="BP186">
        <v>1110</v>
      </c>
      <c r="BQ186" t="s">
        <v>152</v>
      </c>
      <c r="BR186">
        <v>88</v>
      </c>
      <c r="BS186" t="s">
        <v>105</v>
      </c>
      <c r="BT186" t="s">
        <v>105</v>
      </c>
      <c r="BU186" t="s">
        <v>105</v>
      </c>
      <c r="BV186" t="s">
        <v>105</v>
      </c>
      <c r="BW186" t="s">
        <v>105</v>
      </c>
      <c r="BX186" t="s">
        <v>105</v>
      </c>
      <c r="BY186" t="s">
        <v>105</v>
      </c>
      <c r="BZ186" t="s">
        <v>137</v>
      </c>
      <c r="CA186" t="s">
        <v>137</v>
      </c>
      <c r="CB186" t="s">
        <v>137</v>
      </c>
      <c r="CC186" t="s">
        <v>137</v>
      </c>
      <c r="CD186" t="s">
        <v>137</v>
      </c>
      <c r="CE186" t="s">
        <v>137</v>
      </c>
      <c r="CF186" t="s">
        <v>137</v>
      </c>
      <c r="CG186">
        <v>1</v>
      </c>
      <c r="CH186">
        <v>0</v>
      </c>
      <c r="CI186">
        <v>30</v>
      </c>
      <c r="CJ186">
        <v>5</v>
      </c>
      <c r="CK186">
        <v>0</v>
      </c>
      <c r="CL186">
        <v>30</v>
      </c>
      <c r="CM186">
        <v>2</v>
      </c>
      <c r="CN186">
        <v>0</v>
      </c>
      <c r="CO186">
        <v>20</v>
      </c>
      <c r="CP186" s="1">
        <v>972</v>
      </c>
      <c r="CQ186">
        <v>5</v>
      </c>
      <c r="CR186">
        <v>0</v>
      </c>
      <c r="CS186" t="s">
        <v>117</v>
      </c>
      <c r="CT186" t="s">
        <v>117</v>
      </c>
      <c r="CU186" t="s">
        <v>117</v>
      </c>
      <c r="CV186" t="s">
        <v>117</v>
      </c>
      <c r="CW186" t="s">
        <v>117</v>
      </c>
      <c r="CX186" t="s">
        <v>117</v>
      </c>
      <c r="CY186" t="s">
        <v>117</v>
      </c>
    </row>
    <row r="187" spans="1:103" x14ac:dyDescent="0.2">
      <c r="A187">
        <v>186</v>
      </c>
      <c r="B187">
        <v>2020</v>
      </c>
      <c r="C187" t="s">
        <v>105</v>
      </c>
      <c r="D187">
        <v>20.3</v>
      </c>
      <c r="E187" t="s">
        <v>104</v>
      </c>
      <c r="F187">
        <v>6500</v>
      </c>
      <c r="G187">
        <v>5</v>
      </c>
      <c r="H187">
        <v>4</v>
      </c>
      <c r="I187" t="s">
        <v>120</v>
      </c>
      <c r="J187">
        <v>6</v>
      </c>
      <c r="K187">
        <v>1</v>
      </c>
      <c r="L187">
        <v>15</v>
      </c>
      <c r="M187">
        <v>7</v>
      </c>
      <c r="N187">
        <v>1</v>
      </c>
      <c r="O187">
        <v>0</v>
      </c>
      <c r="P187">
        <v>6</v>
      </c>
      <c r="Q187">
        <v>0</v>
      </c>
      <c r="R187">
        <v>30</v>
      </c>
      <c r="S187">
        <v>5874</v>
      </c>
      <c r="T187">
        <v>5</v>
      </c>
      <c r="U187">
        <v>0</v>
      </c>
      <c r="V187">
        <v>6</v>
      </c>
      <c r="W187">
        <v>6</v>
      </c>
      <c r="X187">
        <v>6</v>
      </c>
      <c r="Y187">
        <v>5</v>
      </c>
      <c r="Z187">
        <v>5</v>
      </c>
      <c r="AA187">
        <v>5</v>
      </c>
      <c r="AB187" t="s">
        <v>107</v>
      </c>
      <c r="AC187">
        <v>794</v>
      </c>
      <c r="AD187">
        <v>8807</v>
      </c>
      <c r="AE187">
        <v>10434</v>
      </c>
      <c r="AF187">
        <v>4279</v>
      </c>
      <c r="AG187">
        <v>9463</v>
      </c>
      <c r="AH187">
        <v>6216</v>
      </c>
      <c r="AI187">
        <v>8300</v>
      </c>
      <c r="AJ187" t="s">
        <v>105</v>
      </c>
      <c r="AK187" t="s">
        <v>105</v>
      </c>
      <c r="AL187" t="s">
        <v>105</v>
      </c>
      <c r="AM187" t="s">
        <v>105</v>
      </c>
      <c r="AN187" t="s">
        <v>105</v>
      </c>
      <c r="AO187" t="s">
        <v>105</v>
      </c>
      <c r="AP187" t="s">
        <v>105</v>
      </c>
      <c r="AQ187">
        <v>1342</v>
      </c>
      <c r="AR187">
        <v>0</v>
      </c>
      <c r="AS187" t="s">
        <v>143</v>
      </c>
      <c r="AT187">
        <v>0</v>
      </c>
      <c r="AU187">
        <v>7867</v>
      </c>
      <c r="AV187">
        <v>5113</v>
      </c>
      <c r="AW187" t="s">
        <v>332</v>
      </c>
      <c r="AX187">
        <v>138</v>
      </c>
      <c r="AY187">
        <v>8725</v>
      </c>
      <c r="AZ187">
        <v>1570</v>
      </c>
      <c r="BA187" t="s">
        <v>129</v>
      </c>
      <c r="BB187">
        <v>185</v>
      </c>
      <c r="BC187">
        <v>4746</v>
      </c>
      <c r="BD187">
        <v>1128</v>
      </c>
      <c r="BE187" t="s">
        <v>122</v>
      </c>
      <c r="BF187">
        <v>62</v>
      </c>
      <c r="BG187">
        <v>9151</v>
      </c>
      <c r="BH187">
        <v>5841</v>
      </c>
      <c r="BI187" t="s">
        <v>177</v>
      </c>
      <c r="BJ187">
        <v>246</v>
      </c>
      <c r="BK187">
        <v>5082</v>
      </c>
      <c r="BL187">
        <v>934</v>
      </c>
      <c r="BM187" t="s">
        <v>164</v>
      </c>
      <c r="BN187">
        <v>67</v>
      </c>
      <c r="BO187">
        <v>5465</v>
      </c>
      <c r="BP187">
        <v>0</v>
      </c>
      <c r="BQ187">
        <v>4</v>
      </c>
      <c r="BR187">
        <v>60</v>
      </c>
      <c r="BS187" t="s">
        <v>105</v>
      </c>
      <c r="BT187" t="s">
        <v>105</v>
      </c>
      <c r="BU187" t="s">
        <v>105</v>
      </c>
      <c r="BV187" t="s">
        <v>105</v>
      </c>
      <c r="BW187" t="s">
        <v>105</v>
      </c>
      <c r="BX187" t="s">
        <v>105</v>
      </c>
      <c r="BY187" t="s">
        <v>105</v>
      </c>
      <c r="BZ187" t="s">
        <v>204</v>
      </c>
      <c r="CA187" t="s">
        <v>204</v>
      </c>
      <c r="CB187" t="s">
        <v>204</v>
      </c>
      <c r="CC187" t="s">
        <v>204</v>
      </c>
      <c r="CD187" t="s">
        <v>204</v>
      </c>
      <c r="CE187" t="s">
        <v>204</v>
      </c>
      <c r="CF187" t="s">
        <v>204</v>
      </c>
      <c r="CG187">
        <v>4</v>
      </c>
      <c r="CH187">
        <v>1</v>
      </c>
      <c r="CI187" t="s">
        <v>105</v>
      </c>
      <c r="CJ187">
        <v>6</v>
      </c>
      <c r="CK187">
        <v>1</v>
      </c>
      <c r="CL187" t="s">
        <v>105</v>
      </c>
      <c r="CM187">
        <v>6</v>
      </c>
      <c r="CN187" t="s">
        <v>105</v>
      </c>
      <c r="CO187">
        <v>25</v>
      </c>
      <c r="CP187" s="1">
        <v>3855</v>
      </c>
      <c r="CQ187">
        <v>6</v>
      </c>
      <c r="CR187" t="s">
        <v>105</v>
      </c>
      <c r="CS187" t="s">
        <v>117</v>
      </c>
      <c r="CT187" t="s">
        <v>117</v>
      </c>
      <c r="CU187" t="s">
        <v>117</v>
      </c>
      <c r="CV187" t="s">
        <v>117</v>
      </c>
      <c r="CW187" t="s">
        <v>117</v>
      </c>
      <c r="CX187" t="s">
        <v>117</v>
      </c>
      <c r="CY187" t="s">
        <v>117</v>
      </c>
    </row>
    <row r="188" spans="1:103" x14ac:dyDescent="0.2">
      <c r="A188">
        <v>187</v>
      </c>
      <c r="B188">
        <v>2020</v>
      </c>
      <c r="C188" t="s">
        <v>148</v>
      </c>
      <c r="D188">
        <v>22</v>
      </c>
      <c r="E188" t="s">
        <v>104</v>
      </c>
      <c r="F188">
        <v>6000</v>
      </c>
      <c r="G188">
        <v>0</v>
      </c>
      <c r="H188">
        <v>4</v>
      </c>
      <c r="I188">
        <v>2</v>
      </c>
      <c r="J188">
        <v>2</v>
      </c>
      <c r="K188">
        <v>1</v>
      </c>
      <c r="L188">
        <v>0</v>
      </c>
      <c r="M188">
        <v>5</v>
      </c>
      <c r="N188">
        <v>0</v>
      </c>
      <c r="O188">
        <v>30</v>
      </c>
      <c r="P188">
        <v>6</v>
      </c>
      <c r="Q188">
        <v>0</v>
      </c>
      <c r="R188">
        <v>20</v>
      </c>
      <c r="S188">
        <v>1956</v>
      </c>
      <c r="T188">
        <v>7</v>
      </c>
      <c r="U188">
        <v>0</v>
      </c>
      <c r="V188">
        <v>7</v>
      </c>
      <c r="W188">
        <v>7</v>
      </c>
      <c r="X188">
        <v>7</v>
      </c>
      <c r="Y188">
        <v>1</v>
      </c>
      <c r="Z188">
        <v>2</v>
      </c>
      <c r="AA188" t="s">
        <v>118</v>
      </c>
      <c r="AB188" t="s">
        <v>107</v>
      </c>
      <c r="AC188">
        <v>9151</v>
      </c>
      <c r="AD188">
        <v>11068</v>
      </c>
      <c r="AE188">
        <v>4877</v>
      </c>
      <c r="AF188">
        <v>5898</v>
      </c>
      <c r="AG188">
        <v>3706</v>
      </c>
      <c r="AH188">
        <v>3749</v>
      </c>
      <c r="AI188">
        <v>12001</v>
      </c>
      <c r="AJ188" t="s">
        <v>449</v>
      </c>
      <c r="AK188" t="s">
        <v>450</v>
      </c>
      <c r="AL188" t="s">
        <v>105</v>
      </c>
      <c r="AM188" t="s">
        <v>105</v>
      </c>
      <c r="AN188" t="s">
        <v>105</v>
      </c>
      <c r="AO188" t="s">
        <v>105</v>
      </c>
      <c r="AP188" t="s">
        <v>451</v>
      </c>
      <c r="AQ188">
        <v>2569</v>
      </c>
      <c r="AR188">
        <v>0</v>
      </c>
      <c r="AS188" t="s">
        <v>174</v>
      </c>
      <c r="AT188">
        <v>35</v>
      </c>
      <c r="AU188">
        <v>5833</v>
      </c>
      <c r="AV188">
        <v>2454</v>
      </c>
      <c r="AW188" t="s">
        <v>257</v>
      </c>
      <c r="AX188">
        <v>144</v>
      </c>
      <c r="AY188">
        <v>4229</v>
      </c>
      <c r="AZ188">
        <v>0</v>
      </c>
      <c r="BA188" t="s">
        <v>166</v>
      </c>
      <c r="BB188">
        <v>69</v>
      </c>
      <c r="BC188">
        <v>4159</v>
      </c>
      <c r="BD188">
        <v>0</v>
      </c>
      <c r="BE188">
        <v>3</v>
      </c>
      <c r="BF188">
        <v>40</v>
      </c>
      <c r="BG188">
        <v>2760</v>
      </c>
      <c r="BH188">
        <v>0</v>
      </c>
      <c r="BI188">
        <v>2</v>
      </c>
      <c r="BJ188">
        <v>27</v>
      </c>
      <c r="BK188">
        <v>1678</v>
      </c>
      <c r="BL188">
        <v>0</v>
      </c>
      <c r="BM188" t="s">
        <v>165</v>
      </c>
      <c r="BN188">
        <v>17</v>
      </c>
      <c r="BO188">
        <v>5296</v>
      </c>
      <c r="BP188">
        <v>0</v>
      </c>
      <c r="BQ188" t="s">
        <v>111</v>
      </c>
      <c r="BR188">
        <v>132</v>
      </c>
      <c r="BS188" t="s">
        <v>105</v>
      </c>
      <c r="BT188" t="s">
        <v>105</v>
      </c>
      <c r="BU188" t="s">
        <v>105</v>
      </c>
      <c r="BV188" t="s">
        <v>105</v>
      </c>
      <c r="BW188" t="s">
        <v>105</v>
      </c>
      <c r="BX188" t="s">
        <v>105</v>
      </c>
      <c r="BY188" t="s">
        <v>105</v>
      </c>
      <c r="BZ188" t="s">
        <v>168</v>
      </c>
      <c r="CA188" t="s">
        <v>168</v>
      </c>
      <c r="CB188" t="s">
        <v>187</v>
      </c>
      <c r="CC188" t="s">
        <v>187</v>
      </c>
      <c r="CD188" t="s">
        <v>168</v>
      </c>
      <c r="CE188" t="s">
        <v>168</v>
      </c>
      <c r="CF188" t="s">
        <v>187</v>
      </c>
      <c r="CG188">
        <v>1</v>
      </c>
      <c r="CH188">
        <v>1</v>
      </c>
      <c r="CI188">
        <v>0</v>
      </c>
      <c r="CJ188">
        <v>3</v>
      </c>
      <c r="CK188">
        <v>1</v>
      </c>
      <c r="CL188">
        <v>0</v>
      </c>
      <c r="CM188">
        <v>3</v>
      </c>
      <c r="CN188">
        <v>0</v>
      </c>
      <c r="CO188">
        <v>10</v>
      </c>
      <c r="CP188" s="1">
        <v>1299</v>
      </c>
      <c r="CQ188">
        <v>7</v>
      </c>
      <c r="CR188">
        <v>0</v>
      </c>
      <c r="CS188" t="s">
        <v>117</v>
      </c>
      <c r="CT188" t="s">
        <v>117</v>
      </c>
      <c r="CU188" t="s">
        <v>117</v>
      </c>
      <c r="CV188" t="s">
        <v>117</v>
      </c>
      <c r="CW188" t="s">
        <v>117</v>
      </c>
      <c r="CX188" t="s">
        <v>117</v>
      </c>
      <c r="CY188" t="s">
        <v>117</v>
      </c>
    </row>
    <row r="189" spans="1:103" x14ac:dyDescent="0.2">
      <c r="A189">
        <v>188</v>
      </c>
      <c r="B189">
        <v>2020</v>
      </c>
      <c r="C189" t="s">
        <v>103</v>
      </c>
      <c r="D189" t="s">
        <v>105</v>
      </c>
      <c r="E189" t="s">
        <v>139</v>
      </c>
      <c r="F189">
        <v>2000</v>
      </c>
      <c r="G189">
        <v>2</v>
      </c>
      <c r="H189">
        <v>4</v>
      </c>
      <c r="I189">
        <v>3</v>
      </c>
      <c r="J189">
        <v>1</v>
      </c>
      <c r="K189">
        <v>4</v>
      </c>
      <c r="L189">
        <v>30</v>
      </c>
      <c r="M189">
        <v>3</v>
      </c>
      <c r="N189">
        <v>2</v>
      </c>
      <c r="O189" t="s">
        <v>105</v>
      </c>
      <c r="P189">
        <v>5</v>
      </c>
      <c r="Q189">
        <v>1</v>
      </c>
      <c r="R189" t="s">
        <v>105</v>
      </c>
      <c r="S189">
        <v>4590</v>
      </c>
      <c r="T189">
        <v>9</v>
      </c>
      <c r="U189" t="s">
        <v>105</v>
      </c>
      <c r="V189">
        <v>4</v>
      </c>
      <c r="W189">
        <v>4</v>
      </c>
      <c r="X189">
        <v>4</v>
      </c>
      <c r="Y189">
        <v>3</v>
      </c>
      <c r="Z189">
        <v>3</v>
      </c>
      <c r="AA189">
        <v>3</v>
      </c>
      <c r="AB189" t="s">
        <v>107</v>
      </c>
      <c r="AC189">
        <v>1102</v>
      </c>
      <c r="AD189">
        <v>3906</v>
      </c>
      <c r="AE189">
        <v>7065</v>
      </c>
      <c r="AF189">
        <v>6209</v>
      </c>
      <c r="AG189">
        <v>4578</v>
      </c>
      <c r="AH189">
        <v>2235</v>
      </c>
      <c r="AI189">
        <v>3884</v>
      </c>
      <c r="AJ189" t="s">
        <v>105</v>
      </c>
      <c r="AK189" t="s">
        <v>105</v>
      </c>
      <c r="AL189" t="s">
        <v>105</v>
      </c>
      <c r="AM189" t="s">
        <v>105</v>
      </c>
      <c r="AN189" t="s">
        <v>105</v>
      </c>
      <c r="AO189" t="s">
        <v>105</v>
      </c>
      <c r="AP189" t="s">
        <v>452</v>
      </c>
      <c r="AQ189">
        <v>912</v>
      </c>
      <c r="AR189">
        <v>0</v>
      </c>
      <c r="AS189" t="s">
        <v>396</v>
      </c>
      <c r="AT189">
        <v>5</v>
      </c>
      <c r="AU189">
        <v>3766</v>
      </c>
      <c r="AV189">
        <v>0</v>
      </c>
      <c r="AW189" t="s">
        <v>160</v>
      </c>
      <c r="AX189">
        <v>42</v>
      </c>
      <c r="AY189">
        <v>4184</v>
      </c>
      <c r="AZ189">
        <v>0</v>
      </c>
      <c r="BA189">
        <v>3</v>
      </c>
      <c r="BB189">
        <v>30</v>
      </c>
      <c r="BC189">
        <v>6053</v>
      </c>
      <c r="BD189">
        <v>5235</v>
      </c>
      <c r="BE189" t="s">
        <v>186</v>
      </c>
      <c r="BF189">
        <v>151</v>
      </c>
      <c r="BG189">
        <v>4135</v>
      </c>
      <c r="BH189">
        <v>0</v>
      </c>
      <c r="BI189">
        <v>3</v>
      </c>
      <c r="BJ189">
        <v>34</v>
      </c>
      <c r="BK189">
        <v>2019</v>
      </c>
      <c r="BL189">
        <v>0</v>
      </c>
      <c r="BM189" t="s">
        <v>312</v>
      </c>
      <c r="BN189">
        <v>29</v>
      </c>
      <c r="BO189">
        <v>3909</v>
      </c>
      <c r="BP189">
        <v>0</v>
      </c>
      <c r="BQ189" t="s">
        <v>205</v>
      </c>
      <c r="BR189">
        <v>80</v>
      </c>
      <c r="BS189" t="s">
        <v>105</v>
      </c>
      <c r="BT189" t="s">
        <v>105</v>
      </c>
      <c r="BU189" t="s">
        <v>105</v>
      </c>
      <c r="BV189" t="s">
        <v>105</v>
      </c>
      <c r="BW189" t="s">
        <v>105</v>
      </c>
      <c r="BX189" t="s">
        <v>105</v>
      </c>
      <c r="BY189" t="s">
        <v>105</v>
      </c>
      <c r="BZ189" t="s">
        <v>204</v>
      </c>
      <c r="CA189" t="s">
        <v>204</v>
      </c>
      <c r="CB189" t="s">
        <v>137</v>
      </c>
      <c r="CC189" t="s">
        <v>204</v>
      </c>
      <c r="CD189" t="s">
        <v>204</v>
      </c>
      <c r="CE189" t="s">
        <v>204</v>
      </c>
      <c r="CF189" t="s">
        <v>204</v>
      </c>
      <c r="CG189">
        <v>1</v>
      </c>
      <c r="CH189">
        <v>4</v>
      </c>
      <c r="CI189">
        <v>30</v>
      </c>
      <c r="CJ189">
        <v>0</v>
      </c>
      <c r="CK189" t="s">
        <v>105</v>
      </c>
      <c r="CL189" t="s">
        <v>105</v>
      </c>
      <c r="CM189">
        <v>3</v>
      </c>
      <c r="CN189" t="s">
        <v>105</v>
      </c>
      <c r="CO189">
        <v>30</v>
      </c>
      <c r="CP189" s="1">
        <v>2457</v>
      </c>
      <c r="CQ189">
        <v>8</v>
      </c>
      <c r="CR189" t="s">
        <v>105</v>
      </c>
      <c r="CS189" t="s">
        <v>117</v>
      </c>
      <c r="CT189" t="s">
        <v>117</v>
      </c>
      <c r="CU189" t="s">
        <v>117</v>
      </c>
      <c r="CV189" t="s">
        <v>117</v>
      </c>
      <c r="CW189" t="s">
        <v>117</v>
      </c>
      <c r="CX189" t="s">
        <v>117</v>
      </c>
      <c r="CY189" t="s">
        <v>117</v>
      </c>
    </row>
    <row r="190" spans="1:103" x14ac:dyDescent="0.2">
      <c r="A190">
        <v>189</v>
      </c>
      <c r="B190">
        <v>2020</v>
      </c>
      <c r="C190" t="s">
        <v>148</v>
      </c>
      <c r="D190">
        <v>21</v>
      </c>
      <c r="E190" t="s">
        <v>139</v>
      </c>
      <c r="F190">
        <v>2500</v>
      </c>
      <c r="G190">
        <v>4</v>
      </c>
      <c r="H190">
        <v>4</v>
      </c>
      <c r="I190">
        <v>4</v>
      </c>
      <c r="J190">
        <v>0</v>
      </c>
      <c r="K190" t="s">
        <v>105</v>
      </c>
      <c r="L190" t="s">
        <v>105</v>
      </c>
      <c r="M190">
        <v>3</v>
      </c>
      <c r="N190">
        <v>3</v>
      </c>
      <c r="O190">
        <v>30</v>
      </c>
      <c r="P190">
        <v>6</v>
      </c>
      <c r="Q190">
        <v>0</v>
      </c>
      <c r="R190">
        <v>15</v>
      </c>
      <c r="S190">
        <v>2817</v>
      </c>
      <c r="T190">
        <v>6</v>
      </c>
      <c r="U190">
        <v>0</v>
      </c>
      <c r="V190">
        <v>5</v>
      </c>
      <c r="W190">
        <v>5</v>
      </c>
      <c r="X190">
        <v>5</v>
      </c>
      <c r="Y190">
        <v>3</v>
      </c>
      <c r="Z190">
        <v>6</v>
      </c>
      <c r="AA190" t="s">
        <v>120</v>
      </c>
      <c r="AB190" t="s">
        <v>107</v>
      </c>
      <c r="AC190">
        <v>8844</v>
      </c>
      <c r="AD190">
        <v>4651</v>
      </c>
      <c r="AE190">
        <v>9950</v>
      </c>
      <c r="AF190">
        <v>7964</v>
      </c>
      <c r="AG190">
        <v>3993</v>
      </c>
      <c r="AH190">
        <v>1701</v>
      </c>
      <c r="AI190">
        <v>5306</v>
      </c>
      <c r="AJ190" t="s">
        <v>105</v>
      </c>
      <c r="AK190" t="s">
        <v>105</v>
      </c>
      <c r="AL190" t="s">
        <v>105</v>
      </c>
      <c r="AM190" t="s">
        <v>105</v>
      </c>
      <c r="AN190" t="s">
        <v>105</v>
      </c>
      <c r="AO190" t="s">
        <v>105</v>
      </c>
      <c r="AP190" t="s">
        <v>105</v>
      </c>
      <c r="AQ190">
        <v>7228</v>
      </c>
      <c r="AR190">
        <v>0</v>
      </c>
      <c r="AS190" t="s">
        <v>239</v>
      </c>
      <c r="AT190">
        <v>143</v>
      </c>
      <c r="AU190">
        <v>4409</v>
      </c>
      <c r="AV190">
        <v>0</v>
      </c>
      <c r="AW190">
        <v>4</v>
      </c>
      <c r="AX190">
        <v>94</v>
      </c>
      <c r="AY190">
        <v>9121</v>
      </c>
      <c r="AZ190">
        <v>6817</v>
      </c>
      <c r="BA190" t="s">
        <v>231</v>
      </c>
      <c r="BB190">
        <v>322</v>
      </c>
      <c r="BC190">
        <v>1503</v>
      </c>
      <c r="BD190">
        <v>0</v>
      </c>
      <c r="BE190" t="s">
        <v>308</v>
      </c>
      <c r="BF190">
        <v>19</v>
      </c>
      <c r="BG190">
        <v>3784</v>
      </c>
      <c r="BH190">
        <v>0</v>
      </c>
      <c r="BI190" t="s">
        <v>152</v>
      </c>
      <c r="BJ190">
        <v>10</v>
      </c>
      <c r="BK190">
        <v>1227</v>
      </c>
      <c r="BL190">
        <v>0</v>
      </c>
      <c r="BM190">
        <v>1</v>
      </c>
      <c r="BN190">
        <v>25</v>
      </c>
      <c r="BO190">
        <v>4731</v>
      </c>
      <c r="BP190">
        <v>0</v>
      </c>
      <c r="BQ190" t="s">
        <v>257</v>
      </c>
      <c r="BR190">
        <v>141</v>
      </c>
      <c r="BS190" t="s">
        <v>105</v>
      </c>
      <c r="BT190" t="s">
        <v>105</v>
      </c>
      <c r="BU190" t="s">
        <v>105</v>
      </c>
      <c r="BV190" t="s">
        <v>453</v>
      </c>
      <c r="BW190" t="s">
        <v>105</v>
      </c>
      <c r="BX190" t="s">
        <v>105</v>
      </c>
      <c r="BY190" t="s">
        <v>105</v>
      </c>
      <c r="BZ190" t="s">
        <v>115</v>
      </c>
      <c r="CA190" t="s">
        <v>115</v>
      </c>
      <c r="CB190" t="s">
        <v>115</v>
      </c>
      <c r="CC190" t="s">
        <v>115</v>
      </c>
      <c r="CD190" t="s">
        <v>115</v>
      </c>
      <c r="CE190" t="s">
        <v>115</v>
      </c>
      <c r="CF190" t="s">
        <v>115</v>
      </c>
      <c r="CG190" t="s">
        <v>105</v>
      </c>
      <c r="CH190" t="s">
        <v>105</v>
      </c>
      <c r="CI190" t="s">
        <v>105</v>
      </c>
      <c r="CJ190">
        <v>4</v>
      </c>
      <c r="CK190">
        <v>3</v>
      </c>
      <c r="CL190" t="s">
        <v>105</v>
      </c>
      <c r="CM190">
        <v>2</v>
      </c>
      <c r="CN190">
        <v>2</v>
      </c>
      <c r="CO190" t="s">
        <v>105</v>
      </c>
      <c r="CP190" s="1">
        <v>3672</v>
      </c>
      <c r="CQ190">
        <v>8</v>
      </c>
      <c r="CR190" t="s">
        <v>105</v>
      </c>
      <c r="CS190" t="s">
        <v>117</v>
      </c>
      <c r="CT190" t="s">
        <v>117</v>
      </c>
      <c r="CU190" t="s">
        <v>117</v>
      </c>
      <c r="CV190" t="s">
        <v>138</v>
      </c>
      <c r="CW190" t="s">
        <v>117</v>
      </c>
      <c r="CX190" t="s">
        <v>117</v>
      </c>
      <c r="CY190" t="s">
        <v>117</v>
      </c>
    </row>
    <row r="191" spans="1:103" x14ac:dyDescent="0.2">
      <c r="A191">
        <v>190</v>
      </c>
      <c r="B191">
        <v>2020</v>
      </c>
      <c r="C191" t="s">
        <v>103</v>
      </c>
      <c r="D191">
        <v>18</v>
      </c>
      <c r="E191" t="s">
        <v>104</v>
      </c>
      <c r="F191" t="s">
        <v>105</v>
      </c>
      <c r="G191">
        <v>4</v>
      </c>
      <c r="H191">
        <v>5</v>
      </c>
      <c r="I191" t="s">
        <v>120</v>
      </c>
      <c r="J191">
        <v>3</v>
      </c>
      <c r="K191">
        <v>1</v>
      </c>
      <c r="L191">
        <v>30</v>
      </c>
      <c r="M191">
        <v>7</v>
      </c>
      <c r="N191">
        <v>0</v>
      </c>
      <c r="O191">
        <v>35</v>
      </c>
      <c r="P191">
        <v>4</v>
      </c>
      <c r="Q191" t="s">
        <v>105</v>
      </c>
      <c r="R191">
        <v>20</v>
      </c>
      <c r="S191">
        <v>3404</v>
      </c>
      <c r="T191">
        <v>8</v>
      </c>
      <c r="U191" t="s">
        <v>105</v>
      </c>
      <c r="V191">
        <v>6</v>
      </c>
      <c r="W191">
        <v>6</v>
      </c>
      <c r="X191">
        <v>6</v>
      </c>
      <c r="Y191">
        <v>4</v>
      </c>
      <c r="Z191">
        <v>5</v>
      </c>
      <c r="AA191" t="s">
        <v>120</v>
      </c>
      <c r="AB191" t="s">
        <v>107</v>
      </c>
      <c r="AC191">
        <v>4850</v>
      </c>
      <c r="AD191">
        <v>797</v>
      </c>
      <c r="AE191">
        <v>5069</v>
      </c>
      <c r="AF191">
        <v>7209</v>
      </c>
      <c r="AG191">
        <v>2374</v>
      </c>
      <c r="AH191">
        <v>3482</v>
      </c>
      <c r="AI191">
        <v>6030</v>
      </c>
      <c r="AJ191" t="s">
        <v>105</v>
      </c>
      <c r="AK191" t="s">
        <v>105</v>
      </c>
      <c r="AL191" t="s">
        <v>105</v>
      </c>
      <c r="AM191" t="s">
        <v>105</v>
      </c>
      <c r="AN191">
        <v>4537</v>
      </c>
      <c r="AO191">
        <v>3555</v>
      </c>
      <c r="AP191">
        <v>5854</v>
      </c>
      <c r="AQ191">
        <v>4850</v>
      </c>
      <c r="AR191">
        <v>0</v>
      </c>
      <c r="AS191">
        <v>3600</v>
      </c>
      <c r="AT191">
        <v>24</v>
      </c>
      <c r="AU191">
        <v>797</v>
      </c>
      <c r="AV191">
        <v>0</v>
      </c>
      <c r="AW191">
        <v>600</v>
      </c>
      <c r="AX191">
        <v>1</v>
      </c>
      <c r="AY191">
        <v>5069</v>
      </c>
      <c r="AZ191">
        <v>0</v>
      </c>
      <c r="BA191">
        <v>3800</v>
      </c>
      <c r="BB191">
        <v>61</v>
      </c>
      <c r="BC191">
        <v>7209</v>
      </c>
      <c r="BD191">
        <v>0</v>
      </c>
      <c r="BE191">
        <v>5400</v>
      </c>
      <c r="BF191">
        <v>67</v>
      </c>
      <c r="BG191">
        <v>2374</v>
      </c>
      <c r="BH191">
        <v>0</v>
      </c>
      <c r="BI191">
        <v>1800</v>
      </c>
      <c r="BJ191">
        <v>32</v>
      </c>
      <c r="BK191">
        <v>3482</v>
      </c>
      <c r="BL191">
        <v>0</v>
      </c>
      <c r="BM191">
        <v>2600</v>
      </c>
      <c r="BN191">
        <v>33</v>
      </c>
      <c r="BO191">
        <v>6030</v>
      </c>
      <c r="BP191">
        <v>0</v>
      </c>
      <c r="BQ191">
        <v>4500</v>
      </c>
      <c r="BR191">
        <v>79</v>
      </c>
      <c r="BS191" t="s">
        <v>105</v>
      </c>
      <c r="BT191" t="s">
        <v>454</v>
      </c>
      <c r="BU191" t="s">
        <v>105</v>
      </c>
      <c r="BV191" t="s">
        <v>105</v>
      </c>
      <c r="BW191" t="s">
        <v>455</v>
      </c>
      <c r="BX191" t="s">
        <v>105</v>
      </c>
      <c r="BY191" t="s">
        <v>105</v>
      </c>
      <c r="BZ191" t="s">
        <v>137</v>
      </c>
      <c r="CA191" t="s">
        <v>137</v>
      </c>
      <c r="CB191" t="s">
        <v>137</v>
      </c>
      <c r="CC191" t="s">
        <v>137</v>
      </c>
      <c r="CD191" t="s">
        <v>137</v>
      </c>
      <c r="CE191" t="s">
        <v>137</v>
      </c>
      <c r="CF191" t="s">
        <v>137</v>
      </c>
      <c r="CG191">
        <v>3</v>
      </c>
      <c r="CH191">
        <v>1</v>
      </c>
      <c r="CI191">
        <v>60</v>
      </c>
      <c r="CJ191">
        <v>5</v>
      </c>
      <c r="CK191">
        <v>0</v>
      </c>
      <c r="CL191">
        <v>30</v>
      </c>
      <c r="CM191">
        <v>2</v>
      </c>
      <c r="CN191">
        <v>20</v>
      </c>
      <c r="CO191" t="s">
        <v>105</v>
      </c>
      <c r="CP191" s="1">
        <v>11400</v>
      </c>
      <c r="CQ191">
        <v>6</v>
      </c>
      <c r="CR191" t="s">
        <v>105</v>
      </c>
      <c r="CS191" t="s">
        <v>117</v>
      </c>
      <c r="CT191" t="s">
        <v>138</v>
      </c>
      <c r="CU191" t="s">
        <v>117</v>
      </c>
      <c r="CV191" t="s">
        <v>117</v>
      </c>
      <c r="CW191" t="s">
        <v>138</v>
      </c>
      <c r="CX191" t="s">
        <v>117</v>
      </c>
      <c r="CY191" t="s">
        <v>117</v>
      </c>
    </row>
    <row r="192" spans="1:103" x14ac:dyDescent="0.2">
      <c r="A192">
        <v>191</v>
      </c>
      <c r="B192">
        <v>2020</v>
      </c>
      <c r="C192" t="s">
        <v>148</v>
      </c>
      <c r="D192">
        <v>17</v>
      </c>
      <c r="E192" t="s">
        <v>139</v>
      </c>
      <c r="F192">
        <v>400</v>
      </c>
      <c r="G192">
        <v>2</v>
      </c>
      <c r="H192">
        <v>1</v>
      </c>
      <c r="I192" t="s">
        <v>118</v>
      </c>
      <c r="J192">
        <v>0</v>
      </c>
      <c r="K192" t="s">
        <v>105</v>
      </c>
      <c r="L192" t="s">
        <v>105</v>
      </c>
      <c r="M192">
        <v>5</v>
      </c>
      <c r="N192">
        <v>0</v>
      </c>
      <c r="O192">
        <v>30</v>
      </c>
      <c r="P192">
        <v>1</v>
      </c>
      <c r="Q192">
        <v>0</v>
      </c>
      <c r="R192">
        <v>10</v>
      </c>
      <c r="S192">
        <v>633</v>
      </c>
      <c r="T192">
        <v>5</v>
      </c>
      <c r="U192">
        <v>0</v>
      </c>
      <c r="V192">
        <v>4</v>
      </c>
      <c r="W192">
        <v>4</v>
      </c>
      <c r="X192">
        <v>4</v>
      </c>
      <c r="Y192">
        <v>2</v>
      </c>
      <c r="Z192">
        <v>4</v>
      </c>
      <c r="AA192">
        <v>3</v>
      </c>
      <c r="AB192" t="s">
        <v>157</v>
      </c>
      <c r="AC192" t="s">
        <v>105</v>
      </c>
      <c r="AD192" t="s">
        <v>105</v>
      </c>
      <c r="AE192" t="s">
        <v>105</v>
      </c>
      <c r="AF192" t="s">
        <v>105</v>
      </c>
      <c r="AG192" t="s">
        <v>105</v>
      </c>
      <c r="AH192" t="s">
        <v>105</v>
      </c>
      <c r="AI192" t="s">
        <v>105</v>
      </c>
      <c r="AJ192" t="s">
        <v>105</v>
      </c>
      <c r="AK192" t="s">
        <v>105</v>
      </c>
      <c r="AL192" t="s">
        <v>105</v>
      </c>
      <c r="AM192" t="s">
        <v>105</v>
      </c>
      <c r="AN192" t="s">
        <v>105</v>
      </c>
      <c r="AO192" t="s">
        <v>105</v>
      </c>
      <c r="AP192" t="s">
        <v>105</v>
      </c>
      <c r="AQ192">
        <v>8323</v>
      </c>
      <c r="AR192">
        <v>2332</v>
      </c>
      <c r="AS192">
        <v>6325</v>
      </c>
      <c r="AT192" t="s">
        <v>105</v>
      </c>
      <c r="AU192">
        <v>3242</v>
      </c>
      <c r="AV192">
        <v>0</v>
      </c>
      <c r="AW192">
        <v>2463</v>
      </c>
      <c r="AX192" t="s">
        <v>105</v>
      </c>
      <c r="AY192">
        <v>7432</v>
      </c>
      <c r="AZ192">
        <v>0</v>
      </c>
      <c r="BA192">
        <v>5648</v>
      </c>
      <c r="BB192" t="s">
        <v>105</v>
      </c>
      <c r="BC192">
        <v>6588</v>
      </c>
      <c r="BD192">
        <v>3238</v>
      </c>
      <c r="BE192">
        <v>5006</v>
      </c>
      <c r="BF192" t="s">
        <v>105</v>
      </c>
      <c r="BG192">
        <v>4783</v>
      </c>
      <c r="BH192">
        <v>0</v>
      </c>
      <c r="BI192">
        <v>3635</v>
      </c>
      <c r="BJ192" t="s">
        <v>105</v>
      </c>
      <c r="BK192">
        <v>1693</v>
      </c>
      <c r="BL192">
        <v>1803</v>
      </c>
      <c r="BM192">
        <v>1286</v>
      </c>
      <c r="BN192" t="s">
        <v>105</v>
      </c>
      <c r="BO192">
        <v>8923</v>
      </c>
      <c r="BP192">
        <v>4893</v>
      </c>
      <c r="BQ192">
        <v>6781</v>
      </c>
      <c r="BR192" t="s">
        <v>105</v>
      </c>
      <c r="BS192" t="s">
        <v>105</v>
      </c>
      <c r="BT192" t="s">
        <v>105</v>
      </c>
      <c r="BU192" t="s">
        <v>105</v>
      </c>
      <c r="BV192" t="s">
        <v>105</v>
      </c>
      <c r="BW192" t="s">
        <v>105</v>
      </c>
      <c r="BX192" t="s">
        <v>105</v>
      </c>
      <c r="BY192" t="s">
        <v>105</v>
      </c>
      <c r="BZ192" t="s">
        <v>125</v>
      </c>
      <c r="CA192" t="s">
        <v>125</v>
      </c>
      <c r="CB192" t="s">
        <v>125</v>
      </c>
      <c r="CC192" t="s">
        <v>125</v>
      </c>
      <c r="CD192" t="s">
        <v>125</v>
      </c>
      <c r="CE192" t="s">
        <v>125</v>
      </c>
      <c r="CF192" t="s">
        <v>125</v>
      </c>
      <c r="CG192">
        <v>0</v>
      </c>
      <c r="CH192" t="s">
        <v>105</v>
      </c>
      <c r="CI192" t="s">
        <v>105</v>
      </c>
      <c r="CJ192">
        <v>7</v>
      </c>
      <c r="CK192">
        <v>1</v>
      </c>
      <c r="CL192" t="s">
        <v>105</v>
      </c>
      <c r="CM192">
        <v>7</v>
      </c>
      <c r="CN192" t="s">
        <v>105</v>
      </c>
      <c r="CO192">
        <v>50</v>
      </c>
      <c r="CP192" s="1">
        <v>2835</v>
      </c>
      <c r="CQ192">
        <v>7</v>
      </c>
      <c r="CR192" t="s">
        <v>105</v>
      </c>
      <c r="CS192" t="s">
        <v>117</v>
      </c>
      <c r="CT192" t="s">
        <v>117</v>
      </c>
      <c r="CU192" t="s">
        <v>117</v>
      </c>
      <c r="CV192" t="s">
        <v>117</v>
      </c>
      <c r="CW192" t="s">
        <v>117</v>
      </c>
      <c r="CX192" t="s">
        <v>117</v>
      </c>
      <c r="CY192" t="s">
        <v>117</v>
      </c>
    </row>
    <row r="193" spans="1:103" x14ac:dyDescent="0.2">
      <c r="A193">
        <v>192</v>
      </c>
      <c r="B193">
        <v>2020</v>
      </c>
      <c r="C193" t="s">
        <v>103</v>
      </c>
      <c r="D193" t="s">
        <v>105</v>
      </c>
      <c r="E193" t="s">
        <v>104</v>
      </c>
      <c r="F193">
        <v>3000</v>
      </c>
      <c r="G193">
        <v>3</v>
      </c>
      <c r="H193">
        <v>2</v>
      </c>
      <c r="I193" t="s">
        <v>106</v>
      </c>
      <c r="J193">
        <v>2</v>
      </c>
      <c r="K193">
        <v>1</v>
      </c>
      <c r="L193">
        <v>30</v>
      </c>
      <c r="M193">
        <v>5</v>
      </c>
      <c r="N193">
        <v>0</v>
      </c>
      <c r="O193">
        <v>30</v>
      </c>
      <c r="P193">
        <v>3</v>
      </c>
      <c r="Q193">
        <v>0</v>
      </c>
      <c r="R193">
        <v>20</v>
      </c>
      <c r="S193">
        <v>2238</v>
      </c>
      <c r="T193">
        <v>5</v>
      </c>
      <c r="U193">
        <v>30</v>
      </c>
      <c r="V193">
        <v>6</v>
      </c>
      <c r="W193">
        <v>6</v>
      </c>
      <c r="X193">
        <v>6</v>
      </c>
      <c r="Y193">
        <v>6</v>
      </c>
      <c r="Z193">
        <v>4</v>
      </c>
      <c r="AA193">
        <v>5</v>
      </c>
      <c r="AB193" t="s">
        <v>107</v>
      </c>
      <c r="AC193">
        <v>873</v>
      </c>
      <c r="AD193">
        <v>1652</v>
      </c>
      <c r="AE193">
        <v>4382</v>
      </c>
      <c r="AF193">
        <v>763</v>
      </c>
      <c r="AG193">
        <v>3935</v>
      </c>
      <c r="AH193">
        <v>3587</v>
      </c>
      <c r="AI193">
        <v>3650</v>
      </c>
      <c r="AJ193" t="s">
        <v>456</v>
      </c>
      <c r="AK193" t="s">
        <v>105</v>
      </c>
      <c r="AL193" t="s">
        <v>105</v>
      </c>
      <c r="AM193" t="s">
        <v>456</v>
      </c>
      <c r="AN193" t="s">
        <v>105</v>
      </c>
      <c r="AO193" t="s">
        <v>105</v>
      </c>
      <c r="AP193" t="s">
        <v>105</v>
      </c>
      <c r="AQ193">
        <v>3006</v>
      </c>
      <c r="AR193">
        <v>0</v>
      </c>
      <c r="AS193" t="s">
        <v>159</v>
      </c>
      <c r="AT193">
        <v>24</v>
      </c>
      <c r="AU193">
        <v>2225</v>
      </c>
      <c r="AV193">
        <v>0</v>
      </c>
      <c r="AW193" t="s">
        <v>142</v>
      </c>
      <c r="AX193">
        <v>28</v>
      </c>
      <c r="AY193">
        <v>5507</v>
      </c>
      <c r="AZ193">
        <v>3011</v>
      </c>
      <c r="BA193" t="s">
        <v>202</v>
      </c>
      <c r="BB193">
        <v>157</v>
      </c>
      <c r="BC193">
        <v>1339</v>
      </c>
      <c r="BD193">
        <v>100</v>
      </c>
      <c r="BE193">
        <v>1</v>
      </c>
      <c r="BF193">
        <v>23</v>
      </c>
      <c r="BG193">
        <v>5040</v>
      </c>
      <c r="BH193">
        <v>1678</v>
      </c>
      <c r="BI193" t="s">
        <v>110</v>
      </c>
      <c r="BJ193">
        <v>87</v>
      </c>
      <c r="BK193">
        <v>6129</v>
      </c>
      <c r="BL193">
        <v>2890</v>
      </c>
      <c r="BM193" t="s">
        <v>185</v>
      </c>
      <c r="BN193">
        <v>224</v>
      </c>
      <c r="BO193">
        <v>5039</v>
      </c>
      <c r="BP193">
        <v>0</v>
      </c>
      <c r="BQ193" t="s">
        <v>110</v>
      </c>
      <c r="BR193">
        <v>93</v>
      </c>
      <c r="BS193" t="s">
        <v>105</v>
      </c>
      <c r="BT193" t="s">
        <v>105</v>
      </c>
      <c r="BU193" t="s">
        <v>105</v>
      </c>
      <c r="BV193" t="s">
        <v>105</v>
      </c>
      <c r="BW193" t="s">
        <v>105</v>
      </c>
      <c r="BX193" t="s">
        <v>105</v>
      </c>
      <c r="BY193" t="s">
        <v>105</v>
      </c>
      <c r="BZ193" t="s">
        <v>457</v>
      </c>
      <c r="CA193" t="s">
        <v>457</v>
      </c>
      <c r="CB193" t="s">
        <v>457</v>
      </c>
      <c r="CC193" t="s">
        <v>457</v>
      </c>
      <c r="CD193" t="s">
        <v>457</v>
      </c>
      <c r="CE193" t="s">
        <v>457</v>
      </c>
      <c r="CF193" t="s">
        <v>457</v>
      </c>
      <c r="CG193">
        <v>2</v>
      </c>
      <c r="CH193" t="s">
        <v>105</v>
      </c>
      <c r="CI193">
        <v>20</v>
      </c>
      <c r="CJ193">
        <v>2</v>
      </c>
      <c r="CK193" t="s">
        <v>105</v>
      </c>
      <c r="CL193">
        <v>20</v>
      </c>
      <c r="CM193">
        <v>2</v>
      </c>
      <c r="CN193" t="s">
        <v>105</v>
      </c>
      <c r="CO193">
        <v>30</v>
      </c>
      <c r="CP193" s="1">
        <v>678</v>
      </c>
      <c r="CQ193">
        <v>4</v>
      </c>
      <c r="CR193" t="s">
        <v>105</v>
      </c>
      <c r="CS193" t="s">
        <v>117</v>
      </c>
      <c r="CT193" t="s">
        <v>117</v>
      </c>
      <c r="CU193" t="s">
        <v>117</v>
      </c>
      <c r="CV193" t="s">
        <v>117</v>
      </c>
      <c r="CW193" t="s">
        <v>117</v>
      </c>
      <c r="CX193" t="s">
        <v>117</v>
      </c>
      <c r="CY193" t="s">
        <v>117</v>
      </c>
    </row>
    <row r="194" spans="1:103" x14ac:dyDescent="0.2">
      <c r="A194">
        <v>193</v>
      </c>
      <c r="B194">
        <v>2020</v>
      </c>
      <c r="C194" t="s">
        <v>103</v>
      </c>
      <c r="D194">
        <v>21.6</v>
      </c>
      <c r="E194" t="s">
        <v>139</v>
      </c>
      <c r="F194">
        <v>3000</v>
      </c>
      <c r="G194">
        <v>2</v>
      </c>
      <c r="H194">
        <v>2</v>
      </c>
      <c r="I194">
        <v>2</v>
      </c>
      <c r="J194">
        <v>1</v>
      </c>
      <c r="K194" t="s">
        <v>105</v>
      </c>
      <c r="L194">
        <v>30</v>
      </c>
      <c r="M194">
        <v>2</v>
      </c>
      <c r="N194" t="s">
        <v>105</v>
      </c>
      <c r="O194">
        <v>20</v>
      </c>
      <c r="P194">
        <v>2</v>
      </c>
      <c r="Q194" t="s">
        <v>105</v>
      </c>
      <c r="R194">
        <v>15</v>
      </c>
      <c r="S194">
        <v>499</v>
      </c>
      <c r="T194">
        <v>6</v>
      </c>
      <c r="U194" t="s">
        <v>105</v>
      </c>
      <c r="V194">
        <v>6</v>
      </c>
      <c r="W194">
        <v>6</v>
      </c>
      <c r="X194">
        <v>6</v>
      </c>
      <c r="Y194">
        <v>3</v>
      </c>
      <c r="Z194">
        <v>5</v>
      </c>
      <c r="AA194">
        <v>4</v>
      </c>
      <c r="AB194" t="s">
        <v>107</v>
      </c>
      <c r="AC194">
        <v>2747</v>
      </c>
      <c r="AD194">
        <v>3477</v>
      </c>
      <c r="AE194">
        <v>2512</v>
      </c>
      <c r="AF194">
        <v>3091</v>
      </c>
      <c r="AG194">
        <v>4360</v>
      </c>
      <c r="AH194">
        <v>3310</v>
      </c>
      <c r="AI194">
        <v>4279</v>
      </c>
      <c r="AJ194" t="s">
        <v>105</v>
      </c>
      <c r="AK194" t="s">
        <v>105</v>
      </c>
      <c r="AL194" t="s">
        <v>105</v>
      </c>
      <c r="AM194" t="s">
        <v>105</v>
      </c>
      <c r="AN194" t="s">
        <v>105</v>
      </c>
      <c r="AO194" t="s">
        <v>105</v>
      </c>
      <c r="AP194" t="s">
        <v>105</v>
      </c>
      <c r="AQ194">
        <v>885</v>
      </c>
      <c r="AR194">
        <v>0</v>
      </c>
      <c r="AS194">
        <v>600</v>
      </c>
      <c r="AT194">
        <v>8</v>
      </c>
      <c r="AU194">
        <v>3230</v>
      </c>
      <c r="AV194">
        <v>0</v>
      </c>
      <c r="AW194">
        <v>2300</v>
      </c>
      <c r="AX194">
        <v>35</v>
      </c>
      <c r="AY194">
        <v>2347</v>
      </c>
      <c r="AZ194">
        <v>0</v>
      </c>
      <c r="BA194">
        <v>1600</v>
      </c>
      <c r="BB194">
        <v>23</v>
      </c>
      <c r="BC194">
        <v>2934</v>
      </c>
      <c r="BD194">
        <v>0</v>
      </c>
      <c r="BE194">
        <v>2000</v>
      </c>
      <c r="BF194">
        <v>30</v>
      </c>
      <c r="BG194">
        <v>4595</v>
      </c>
      <c r="BH194">
        <v>0</v>
      </c>
      <c r="BI194">
        <v>3400</v>
      </c>
      <c r="BJ194">
        <v>92</v>
      </c>
      <c r="BK194">
        <v>3521</v>
      </c>
      <c r="BL194">
        <v>0</v>
      </c>
      <c r="BM194">
        <v>2400</v>
      </c>
      <c r="BN194">
        <v>37</v>
      </c>
      <c r="BO194">
        <v>3788</v>
      </c>
      <c r="BP194">
        <v>0</v>
      </c>
      <c r="BQ194">
        <v>2800</v>
      </c>
      <c r="BR194">
        <v>69</v>
      </c>
      <c r="BS194" t="s">
        <v>458</v>
      </c>
      <c r="BT194" t="s">
        <v>105</v>
      </c>
      <c r="BU194" t="s">
        <v>105</v>
      </c>
      <c r="BV194" t="s">
        <v>105</v>
      </c>
      <c r="BW194" t="s">
        <v>105</v>
      </c>
      <c r="BX194" t="s">
        <v>105</v>
      </c>
      <c r="BY194" t="s">
        <v>105</v>
      </c>
      <c r="BZ194" t="s">
        <v>137</v>
      </c>
      <c r="CA194" t="s">
        <v>168</v>
      </c>
      <c r="CB194" t="s">
        <v>168</v>
      </c>
      <c r="CC194" t="s">
        <v>168</v>
      </c>
      <c r="CD194" t="s">
        <v>168</v>
      </c>
      <c r="CE194" t="s">
        <v>187</v>
      </c>
      <c r="CF194" t="s">
        <v>168</v>
      </c>
      <c r="CG194">
        <v>0</v>
      </c>
      <c r="CH194" t="s">
        <v>105</v>
      </c>
      <c r="CI194" t="s">
        <v>105</v>
      </c>
      <c r="CJ194">
        <v>5</v>
      </c>
      <c r="CK194" t="s">
        <v>105</v>
      </c>
      <c r="CL194">
        <v>20</v>
      </c>
      <c r="CM194">
        <v>2</v>
      </c>
      <c r="CN194" t="s">
        <v>105</v>
      </c>
      <c r="CO194">
        <v>15</v>
      </c>
      <c r="CP194" s="1">
        <v>499</v>
      </c>
      <c r="CQ194">
        <v>7</v>
      </c>
      <c r="CR194" t="s">
        <v>105</v>
      </c>
      <c r="CS194" t="s">
        <v>138</v>
      </c>
      <c r="CT194" t="s">
        <v>117</v>
      </c>
      <c r="CU194" t="s">
        <v>117</v>
      </c>
      <c r="CV194" t="s">
        <v>117</v>
      </c>
      <c r="CW194" t="s">
        <v>117</v>
      </c>
      <c r="CX194" t="s">
        <v>117</v>
      </c>
      <c r="CY194" t="s">
        <v>117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3019-47FA-4144-A187-52B6E1EF9C7A}">
  <dimension ref="A1:P160"/>
  <sheetViews>
    <sheetView tabSelected="1" topLeftCell="F1" zoomScale="90" zoomScaleNormal="70" workbookViewId="0">
      <selection activeCell="T16" sqref="T16"/>
    </sheetView>
  </sheetViews>
  <sheetFormatPr baseColWidth="10" defaultColWidth="11.1640625" defaultRowHeight="16" x14ac:dyDescent="0.2"/>
  <cols>
    <col min="3" max="3" width="11.1640625" style="1"/>
    <col min="4" max="4" width="11.1640625" style="11"/>
    <col min="7" max="7" width="11.1640625" style="11"/>
    <col min="10" max="10" width="23.1640625" customWidth="1"/>
    <col min="11" max="11" width="25.6640625" customWidth="1"/>
    <col min="12" max="12" width="25.83203125" customWidth="1"/>
    <col min="13" max="13" width="11.6640625" customWidth="1"/>
  </cols>
  <sheetData>
    <row r="1" spans="2:8" x14ac:dyDescent="0.2">
      <c r="B1" s="13">
        <v>2019</v>
      </c>
      <c r="C1" s="14"/>
      <c r="D1" s="15"/>
      <c r="E1" s="16">
        <v>2020</v>
      </c>
      <c r="F1" s="17"/>
    </row>
    <row r="2" spans="2:8" x14ac:dyDescent="0.2">
      <c r="B2" s="18" t="s">
        <v>462</v>
      </c>
      <c r="C2" s="19" t="s">
        <v>460</v>
      </c>
      <c r="D2" s="19" t="s">
        <v>537</v>
      </c>
      <c r="E2" s="20" t="s">
        <v>463</v>
      </c>
      <c r="F2" s="21" t="s">
        <v>461</v>
      </c>
      <c r="G2" s="1" t="s">
        <v>538</v>
      </c>
      <c r="H2" t="s">
        <v>537</v>
      </c>
    </row>
    <row r="3" spans="2:8" x14ac:dyDescent="0.2">
      <c r="B3" s="18">
        <v>16.75</v>
      </c>
      <c r="C3" s="19">
        <v>4399</v>
      </c>
      <c r="D3" s="22">
        <f>C3/C92</f>
        <v>1.7981634125454497E-2</v>
      </c>
      <c r="E3" s="20">
        <v>16.600000000000001</v>
      </c>
      <c r="F3" s="21">
        <v>1592</v>
      </c>
      <c r="G3" s="11">
        <f>F3/F$92</f>
        <v>8.7755127914674672E-3</v>
      </c>
      <c r="H3">
        <v>1.7981634125454497E-2</v>
      </c>
    </row>
    <row r="4" spans="2:8" x14ac:dyDescent="0.2">
      <c r="B4" s="18">
        <v>17.5</v>
      </c>
      <c r="C4" s="19">
        <v>3036</v>
      </c>
      <c r="D4" s="22">
        <f t="shared" ref="D4:D13" si="0">C4/C$92</f>
        <v>1.2410148034753319E-2</v>
      </c>
      <c r="E4" s="20">
        <v>16.899999999999999</v>
      </c>
      <c r="F4" s="21">
        <v>1986</v>
      </c>
      <c r="G4" s="11">
        <f>F4/F$92</f>
        <v>1.0947341962220095E-2</v>
      </c>
      <c r="H4">
        <v>1.2410148034753319E-2</v>
      </c>
    </row>
    <row r="5" spans="2:8" x14ac:dyDescent="0.2">
      <c r="B5" s="18">
        <v>17.7</v>
      </c>
      <c r="C5" s="19">
        <v>1610</v>
      </c>
      <c r="D5" s="22">
        <f t="shared" si="0"/>
        <v>6.5811391093388814E-3</v>
      </c>
      <c r="E5" s="20">
        <v>17</v>
      </c>
      <c r="F5" s="21">
        <v>2835</v>
      </c>
      <c r="G5" s="11">
        <f>F5/F$92</f>
        <v>1.5627247967217508E-2</v>
      </c>
      <c r="H5">
        <v>6.5811391093388814E-3</v>
      </c>
    </row>
    <row r="6" spans="2:8" x14ac:dyDescent="0.2">
      <c r="B6" s="18">
        <v>17.8</v>
      </c>
      <c r="C6" s="19">
        <v>3579</v>
      </c>
      <c r="D6" s="22">
        <f t="shared" si="0"/>
        <v>1.4629749610139043E-2</v>
      </c>
      <c r="E6" s="20"/>
      <c r="F6" s="21"/>
      <c r="H6">
        <v>1.4629749610139043E-2</v>
      </c>
    </row>
    <row r="7" spans="2:8" x14ac:dyDescent="0.2">
      <c r="B7" s="18">
        <v>18.100000000000001</v>
      </c>
      <c r="C7" s="19">
        <v>3276</v>
      </c>
      <c r="D7" s="22">
        <f t="shared" si="0"/>
        <v>1.3391187405089551E-2</v>
      </c>
      <c r="E7" s="20">
        <v>17.600000000000001</v>
      </c>
      <c r="F7" s="21">
        <v>942</v>
      </c>
      <c r="G7" s="11">
        <f t="shared" ref="G7:G38" si="1">F7/F$92</f>
        <v>5.192545885403489E-3</v>
      </c>
      <c r="H7">
        <v>1.3391187405089551E-2</v>
      </c>
    </row>
    <row r="8" spans="2:8" x14ac:dyDescent="0.2">
      <c r="B8" s="18">
        <v>18.100000000000001</v>
      </c>
      <c r="C8" s="19">
        <v>5373</v>
      </c>
      <c r="D8" s="22">
        <f t="shared" si="0"/>
        <v>2.1963018903402368E-2</v>
      </c>
      <c r="E8" s="20">
        <v>17.899999999999999</v>
      </c>
      <c r="F8" s="21">
        <v>3198</v>
      </c>
      <c r="G8" s="11">
        <f t="shared" si="1"/>
        <v>1.7628197177834776E-2</v>
      </c>
      <c r="H8">
        <v>2.1963018903402368E-2</v>
      </c>
    </row>
    <row r="9" spans="2:8" x14ac:dyDescent="0.2">
      <c r="B9" s="18">
        <v>18.100000000000001</v>
      </c>
      <c r="C9" s="19">
        <v>2295</v>
      </c>
      <c r="D9" s="22">
        <f t="shared" si="0"/>
        <v>9.3811889788402072E-3</v>
      </c>
      <c r="E9" s="20">
        <v>18</v>
      </c>
      <c r="F9" s="21">
        <v>11400</v>
      </c>
      <c r="G9" s="11">
        <f t="shared" si="1"/>
        <v>6.2839727275583623E-2</v>
      </c>
      <c r="H9">
        <v>9.3811889788402072E-3</v>
      </c>
    </row>
    <row r="10" spans="2:8" x14ac:dyDescent="0.2">
      <c r="B10" s="18">
        <v>18.2</v>
      </c>
      <c r="C10" s="19">
        <v>2133</v>
      </c>
      <c r="D10" s="22">
        <f t="shared" si="0"/>
        <v>8.7189874038632511E-3</v>
      </c>
      <c r="E10" s="20">
        <v>18.100000000000001</v>
      </c>
      <c r="F10" s="21">
        <v>693</v>
      </c>
      <c r="G10" s="11">
        <f t="shared" si="1"/>
        <v>3.8199939475420572E-3</v>
      </c>
      <c r="H10">
        <v>8.7189874038632511E-3</v>
      </c>
    </row>
    <row r="11" spans="2:8" x14ac:dyDescent="0.2">
      <c r="B11" s="18">
        <v>18.600000000000001</v>
      </c>
      <c r="C11" s="19">
        <v>3398</v>
      </c>
      <c r="D11" s="22">
        <f t="shared" si="0"/>
        <v>1.3889882418343802E-2</v>
      </c>
      <c r="E11" s="20">
        <v>18.399999999999999</v>
      </c>
      <c r="F11" s="21">
        <v>2428.5</v>
      </c>
      <c r="G11" s="11">
        <f t="shared" si="1"/>
        <v>1.3386515586732881E-2</v>
      </c>
      <c r="H11">
        <v>1.3889882418343802E-2</v>
      </c>
    </row>
    <row r="12" spans="2:8" x14ac:dyDescent="0.2">
      <c r="B12" s="18">
        <v>18.7</v>
      </c>
      <c r="C12" s="19">
        <v>744</v>
      </c>
      <c r="D12" s="22">
        <f t="shared" si="0"/>
        <v>3.0412220480423155E-3</v>
      </c>
      <c r="E12" s="20">
        <v>18.399999999999999</v>
      </c>
      <c r="F12" s="21">
        <v>1440</v>
      </c>
      <c r="G12" s="11">
        <f t="shared" si="1"/>
        <v>7.9376497611263527E-3</v>
      </c>
      <c r="H12">
        <v>3.0412220480423155E-3</v>
      </c>
    </row>
    <row r="13" spans="2:8" x14ac:dyDescent="0.2">
      <c r="B13" s="18">
        <v>19</v>
      </c>
      <c r="C13" s="19">
        <v>26640</v>
      </c>
      <c r="D13" s="22">
        <f t="shared" si="0"/>
        <v>0.10889537010732162</v>
      </c>
      <c r="E13" s="20">
        <v>18.5</v>
      </c>
      <c r="F13" s="21">
        <v>956</v>
      </c>
      <c r="G13" s="11">
        <f t="shared" si="1"/>
        <v>5.2697174803033285E-3</v>
      </c>
      <c r="H13">
        <v>0.10889537010732162</v>
      </c>
    </row>
    <row r="14" spans="2:8" x14ac:dyDescent="0.2">
      <c r="B14" s="18"/>
      <c r="C14" s="19"/>
      <c r="D14" s="22"/>
      <c r="E14" s="20">
        <v>18.600000000000001</v>
      </c>
      <c r="F14" s="21">
        <v>226</v>
      </c>
      <c r="G14" s="11">
        <f t="shared" si="1"/>
        <v>1.2457700319545525E-3</v>
      </c>
    </row>
    <row r="15" spans="2:8" x14ac:dyDescent="0.2">
      <c r="B15" s="18">
        <v>19.3</v>
      </c>
      <c r="C15" s="19">
        <v>3342</v>
      </c>
      <c r="D15" s="22">
        <f t="shared" ref="D15:D21" si="2">C15/C$92</f>
        <v>1.3660973231932013E-2</v>
      </c>
      <c r="E15" s="20">
        <v>18.7</v>
      </c>
      <c r="F15" s="21">
        <v>1859</v>
      </c>
      <c r="G15" s="11">
        <f t="shared" si="1"/>
        <v>1.0247285351342979E-2</v>
      </c>
      <c r="H15">
        <v>1.3660973231932013E-2</v>
      </c>
    </row>
    <row r="16" spans="2:8" x14ac:dyDescent="0.2">
      <c r="B16" s="18">
        <v>19.3</v>
      </c>
      <c r="C16" s="19">
        <v>1687.5</v>
      </c>
      <c r="D16" s="22">
        <f t="shared" si="2"/>
        <v>6.8979330726766227E-3</v>
      </c>
      <c r="E16" s="20">
        <v>18.7</v>
      </c>
      <c r="F16" s="21">
        <v>2430</v>
      </c>
      <c r="G16" s="11">
        <f t="shared" si="1"/>
        <v>1.339478397190072E-2</v>
      </c>
      <c r="H16">
        <v>6.8979330726766227E-3</v>
      </c>
    </row>
    <row r="17" spans="2:16" x14ac:dyDescent="0.2">
      <c r="B17" s="18">
        <v>19.399999999999999</v>
      </c>
      <c r="C17" s="19">
        <v>1914</v>
      </c>
      <c r="D17" s="22">
        <f t="shared" si="2"/>
        <v>7.82378897843144E-3</v>
      </c>
      <c r="E17" s="20">
        <v>18.7</v>
      </c>
      <c r="F17" s="21">
        <v>452</v>
      </c>
      <c r="G17" s="11">
        <f t="shared" si="1"/>
        <v>2.491540063909105E-3</v>
      </c>
      <c r="H17">
        <v>7.82378897843144E-3</v>
      </c>
    </row>
    <row r="18" spans="2:16" x14ac:dyDescent="0.2">
      <c r="B18" s="18">
        <v>19.5</v>
      </c>
      <c r="C18" s="19">
        <v>12399.5</v>
      </c>
      <c r="D18" s="22">
        <f t="shared" si="2"/>
        <v>5.0684990302017056E-2</v>
      </c>
      <c r="E18" s="20">
        <v>19</v>
      </c>
      <c r="F18" s="21">
        <v>693</v>
      </c>
      <c r="G18" s="11">
        <f t="shared" si="1"/>
        <v>3.8199939475420572E-3</v>
      </c>
      <c r="H18">
        <v>5.0684990302017056E-2</v>
      </c>
    </row>
    <row r="19" spans="2:16" x14ac:dyDescent="0.2">
      <c r="B19" s="18">
        <v>19.7</v>
      </c>
      <c r="C19" s="19">
        <v>1458</v>
      </c>
      <c r="D19" s="22">
        <f t="shared" si="2"/>
        <v>5.9598141747926022E-3</v>
      </c>
      <c r="E19" s="20">
        <v>19.100000000000001</v>
      </c>
      <c r="F19" s="21">
        <v>2586</v>
      </c>
      <c r="G19" s="11">
        <f t="shared" si="1"/>
        <v>1.4254696029356076E-2</v>
      </c>
      <c r="H19">
        <v>5.9598141747926022E-3</v>
      </c>
    </row>
    <row r="20" spans="2:16" x14ac:dyDescent="0.2">
      <c r="B20" s="18">
        <v>19.7</v>
      </c>
      <c r="C20" s="19">
        <v>2514</v>
      </c>
      <c r="D20" s="22">
        <f t="shared" si="2"/>
        <v>1.0276387404272018E-2</v>
      </c>
      <c r="E20" s="20">
        <v>19.2</v>
      </c>
      <c r="F20" s="21">
        <v>1946</v>
      </c>
      <c r="G20" s="11">
        <f t="shared" si="1"/>
        <v>1.0726851691077696E-2</v>
      </c>
      <c r="H20">
        <v>1.0276387404272018E-2</v>
      </c>
    </row>
    <row r="21" spans="2:16" x14ac:dyDescent="0.2">
      <c r="B21" s="18">
        <v>19.8</v>
      </c>
      <c r="C21" s="19">
        <v>2937</v>
      </c>
      <c r="D21" s="22">
        <f t="shared" si="2"/>
        <v>1.2005469294489625E-2</v>
      </c>
      <c r="E21" s="20">
        <v>19.2</v>
      </c>
      <c r="F21" s="21">
        <v>1332</v>
      </c>
      <c r="G21" s="11">
        <f t="shared" si="1"/>
        <v>7.3423260290418763E-3</v>
      </c>
      <c r="H21">
        <v>1.2005469294489625E-2</v>
      </c>
    </row>
    <row r="22" spans="2:16" x14ac:dyDescent="0.2">
      <c r="B22" s="18"/>
      <c r="C22" s="19"/>
      <c r="D22" s="22"/>
      <c r="E22" s="20">
        <v>19.399999999999999</v>
      </c>
      <c r="F22" s="21">
        <v>1992</v>
      </c>
      <c r="G22" s="11">
        <f t="shared" si="1"/>
        <v>1.0980415502891454E-2</v>
      </c>
    </row>
    <row r="23" spans="2:16" x14ac:dyDescent="0.2">
      <c r="B23" s="18">
        <v>20</v>
      </c>
      <c r="C23" s="19">
        <v>4944</v>
      </c>
      <c r="D23" s="22">
        <f t="shared" ref="D23:D44" si="3">C23/C$92</f>
        <v>2.0209411028926354E-2</v>
      </c>
      <c r="E23" s="20">
        <v>19.7</v>
      </c>
      <c r="F23" s="21">
        <v>646.5</v>
      </c>
      <c r="G23" s="11">
        <f t="shared" si="1"/>
        <v>3.5636740073390189E-3</v>
      </c>
      <c r="H23">
        <v>2.0209411028926354E-2</v>
      </c>
    </row>
    <row r="24" spans="2:16" x14ac:dyDescent="0.2">
      <c r="B24" s="18">
        <v>20</v>
      </c>
      <c r="C24" s="19">
        <v>5076</v>
      </c>
      <c r="D24" s="22">
        <f t="shared" si="3"/>
        <v>2.0748982682611283E-2</v>
      </c>
      <c r="E24" s="20">
        <v>19.899999999999999</v>
      </c>
      <c r="F24" s="21">
        <v>1257</v>
      </c>
      <c r="G24" s="11">
        <f t="shared" si="1"/>
        <v>6.9289067706498784E-3</v>
      </c>
      <c r="H24">
        <v>2.0748982682611283E-2</v>
      </c>
    </row>
    <row r="25" spans="2:16" x14ac:dyDescent="0.2">
      <c r="B25" s="18">
        <v>20.100000000000001</v>
      </c>
      <c r="C25" s="19">
        <v>1634</v>
      </c>
      <c r="D25" s="22">
        <f t="shared" si="3"/>
        <v>6.6792430463725044E-3</v>
      </c>
      <c r="E25" s="20">
        <v>19.899999999999999</v>
      </c>
      <c r="F25" s="21">
        <v>2668.5</v>
      </c>
      <c r="G25" s="11">
        <f t="shared" si="1"/>
        <v>1.4709457213587273E-2</v>
      </c>
      <c r="H25">
        <v>6.6792430463725044E-3</v>
      </c>
    </row>
    <row r="26" spans="2:16" x14ac:dyDescent="0.2">
      <c r="B26" s="18">
        <v>20.2</v>
      </c>
      <c r="C26" s="19">
        <v>4839</v>
      </c>
      <c r="D26" s="22">
        <f t="shared" si="3"/>
        <v>1.9780206304404253E-2</v>
      </c>
      <c r="E26" s="20">
        <v>19.899999999999999</v>
      </c>
      <c r="F26" s="21">
        <v>5880</v>
      </c>
      <c r="G26" s="11">
        <f t="shared" si="1"/>
        <v>3.2412069857932609E-2</v>
      </c>
      <c r="H26">
        <v>1.9780206304404253E-2</v>
      </c>
      <c r="K26" s="11"/>
    </row>
    <row r="27" spans="2:16" x14ac:dyDescent="0.2">
      <c r="B27" s="18">
        <v>20.3</v>
      </c>
      <c r="C27" s="19">
        <v>3918</v>
      </c>
      <c r="D27" s="22">
        <f t="shared" si="3"/>
        <v>1.6015467720738967E-2</v>
      </c>
      <c r="E27" s="20">
        <v>20</v>
      </c>
      <c r="F27" s="21">
        <v>1377</v>
      </c>
      <c r="G27" s="11">
        <f t="shared" si="1"/>
        <v>7.5903775840770746E-3</v>
      </c>
      <c r="H27">
        <v>1.6015467720738967E-2</v>
      </c>
      <c r="I27" t="s">
        <v>464</v>
      </c>
      <c r="J27" t="s">
        <v>535</v>
      </c>
      <c r="K27" s="11" t="s">
        <v>536</v>
      </c>
      <c r="L27" t="s">
        <v>539</v>
      </c>
      <c r="M27" t="s">
        <v>540</v>
      </c>
      <c r="P27" t="s">
        <v>549</v>
      </c>
    </row>
    <row r="28" spans="2:16" x14ac:dyDescent="0.2">
      <c r="B28" s="18">
        <v>20.399999999999999</v>
      </c>
      <c r="C28" s="19">
        <v>5736</v>
      </c>
      <c r="D28" s="22">
        <f t="shared" si="3"/>
        <v>2.3446840951035917E-2</v>
      </c>
      <c r="E28" s="20">
        <v>20</v>
      </c>
      <c r="F28" s="21">
        <v>3132</v>
      </c>
      <c r="G28" s="11">
        <f t="shared" si="1"/>
        <v>1.7264388230449818E-2</v>
      </c>
      <c r="H28">
        <v>2.3446840951035917E-2</v>
      </c>
      <c r="I28">
        <v>16</v>
      </c>
      <c r="J28" t="s">
        <v>105</v>
      </c>
      <c r="K28" s="11" t="s">
        <v>105</v>
      </c>
      <c r="L28" t="e">
        <f>J28/C$92</f>
        <v>#VALUE!</v>
      </c>
      <c r="M28" t="e">
        <f>K28/F$92</f>
        <v>#VALUE!</v>
      </c>
    </row>
    <row r="29" spans="2:16" x14ac:dyDescent="0.2">
      <c r="B29" s="18">
        <v>20.399999999999999</v>
      </c>
      <c r="C29" s="19">
        <v>3393</v>
      </c>
      <c r="D29" s="22">
        <f t="shared" si="3"/>
        <v>1.3869444098128464E-2</v>
      </c>
      <c r="E29" s="20">
        <v>20</v>
      </c>
      <c r="F29" s="21">
        <v>3222</v>
      </c>
      <c r="G29" s="11">
        <f t="shared" si="1"/>
        <v>1.7760491340520216E-2</v>
      </c>
      <c r="H29">
        <v>1.3869444098128464E-2</v>
      </c>
      <c r="I29" s="1">
        <v>17</v>
      </c>
      <c r="J29">
        <f>AVERAGE($C3)</f>
        <v>4399</v>
      </c>
      <c r="K29" s="11">
        <f>AVERAGE(F3:F5)</f>
        <v>2137.6666666666665</v>
      </c>
      <c r="L29">
        <f t="shared" ref="L29:L44" si="4">J29/C$92</f>
        <v>1.7981634125454497E-2</v>
      </c>
      <c r="M29">
        <f>3*K29/F$92</f>
        <v>3.5350102720905073E-2</v>
      </c>
      <c r="O29">
        <f>(M29-L29)/L29</f>
        <v>0.96590045566904648</v>
      </c>
      <c r="P29">
        <f>O29*100</f>
        <v>96.590045566904649</v>
      </c>
    </row>
    <row r="30" spans="2:16" x14ac:dyDescent="0.2">
      <c r="B30" s="18">
        <v>20.399999999999999</v>
      </c>
      <c r="C30" s="19">
        <v>2034</v>
      </c>
      <c r="D30" s="22">
        <f t="shared" si="3"/>
        <v>8.3143086635995567E-3</v>
      </c>
      <c r="E30" s="20">
        <v>20</v>
      </c>
      <c r="F30" s="21">
        <v>1944</v>
      </c>
      <c r="G30" s="11">
        <f t="shared" si="1"/>
        <v>1.0715827177520577E-2</v>
      </c>
      <c r="H30">
        <v>8.3143086635995567E-3</v>
      </c>
      <c r="I30">
        <v>18</v>
      </c>
      <c r="J30">
        <f>AVERAGE(C4:C10)</f>
        <v>3043.1428571428573</v>
      </c>
      <c r="K30" s="11">
        <f>AVERAGE(F7:F12)</f>
        <v>3350.25</v>
      </c>
      <c r="L30">
        <f>7*J30/C$92</f>
        <v>8.7075419445426613E-2</v>
      </c>
      <c r="M30">
        <f>6*K30/F$92</f>
        <v>0.11080462963422318</v>
      </c>
      <c r="O30">
        <f t="shared" ref="O30:O45" si="5">(M30-L30)/L30</f>
        <v>0.27251330329414647</v>
      </c>
      <c r="P30">
        <f t="shared" ref="P30:P45" si="6">O30*100</f>
        <v>27.251330329414646</v>
      </c>
    </row>
    <row r="31" spans="2:16" x14ac:dyDescent="0.2">
      <c r="B31" s="18">
        <v>20.6</v>
      </c>
      <c r="C31" s="19">
        <v>1822.5</v>
      </c>
      <c r="D31" s="22">
        <f t="shared" si="3"/>
        <v>7.4497677184907525E-3</v>
      </c>
      <c r="E31" s="20">
        <v>20</v>
      </c>
      <c r="F31" s="21">
        <v>2499</v>
      </c>
      <c r="G31" s="11">
        <f t="shared" si="1"/>
        <v>1.3775129689621359E-2</v>
      </c>
      <c r="H31">
        <v>7.4497677184907525E-3</v>
      </c>
      <c r="I31" s="1">
        <v>19</v>
      </c>
      <c r="J31">
        <f>AVERAGE(C11:C17)</f>
        <v>6287.583333333333</v>
      </c>
      <c r="K31" s="11">
        <f>AVERAGE(F13:F22)</f>
        <v>1447.2</v>
      </c>
      <c r="L31">
        <f>6*J31/C$92</f>
        <v>0.15420916985674782</v>
      </c>
      <c r="M31">
        <f>10*K31/F$92</f>
        <v>7.9773380099319849E-2</v>
      </c>
      <c r="O31" s="78">
        <f t="shared" si="5"/>
        <v>-0.48269366748147913</v>
      </c>
      <c r="P31">
        <f t="shared" si="6"/>
        <v>-48.26936674814791</v>
      </c>
    </row>
    <row r="32" spans="2:16" x14ac:dyDescent="0.2">
      <c r="B32" s="18">
        <v>20.8</v>
      </c>
      <c r="C32" s="19">
        <v>4746</v>
      </c>
      <c r="D32" s="22">
        <f t="shared" si="3"/>
        <v>1.9400053548398966E-2</v>
      </c>
      <c r="E32" s="20">
        <v>20</v>
      </c>
      <c r="F32" s="21">
        <v>372</v>
      </c>
      <c r="G32" s="11">
        <f t="shared" si="1"/>
        <v>2.050559521624308E-3</v>
      </c>
      <c r="H32">
        <v>1.9400053548398966E-2</v>
      </c>
      <c r="I32">
        <v>20</v>
      </c>
      <c r="J32">
        <f>AVERAGE(C18:C30)</f>
        <v>4240.208333333333</v>
      </c>
      <c r="K32" s="11">
        <f>AVERAGE(F23:F39)</f>
        <v>2779.1470588235293</v>
      </c>
      <c r="L32">
        <f>12*J32/C$92</f>
        <v>0.2079905656713886</v>
      </c>
      <c r="M32">
        <f>17*K32/F$92</f>
        <v>0.26042932763145493</v>
      </c>
      <c r="O32">
        <f t="shared" si="5"/>
        <v>0.25212086803454403</v>
      </c>
      <c r="P32">
        <f t="shared" si="6"/>
        <v>25.212086803454405</v>
      </c>
    </row>
    <row r="33" spans="2:16" x14ac:dyDescent="0.2">
      <c r="B33" s="18">
        <v>20.8</v>
      </c>
      <c r="C33" s="19">
        <v>1479</v>
      </c>
      <c r="D33" s="22">
        <f t="shared" si="3"/>
        <v>6.0456551196970227E-3</v>
      </c>
      <c r="E33" s="20">
        <v>20</v>
      </c>
      <c r="F33" s="21">
        <v>10260</v>
      </c>
      <c r="G33" s="11">
        <f t="shared" si="1"/>
        <v>5.6555754548025264E-2</v>
      </c>
      <c r="H33">
        <v>6.0456551196970227E-3</v>
      </c>
      <c r="I33" s="1">
        <v>21</v>
      </c>
      <c r="J33">
        <f>AVERAGE(C31:C39)</f>
        <v>3824.1666666666665</v>
      </c>
      <c r="K33" s="11">
        <f>AVERAGE(F40:F56)</f>
        <v>1770.0823529411766</v>
      </c>
      <c r="L33">
        <f>9*J33/C$92</f>
        <v>0.14068717720228011</v>
      </c>
      <c r="M33">
        <f>17*K33/F$92</f>
        <v>0.1658715236263594</v>
      </c>
      <c r="O33">
        <f t="shared" si="5"/>
        <v>0.17900953679573248</v>
      </c>
      <c r="P33">
        <f t="shared" si="6"/>
        <v>17.900953679573249</v>
      </c>
    </row>
    <row r="34" spans="2:16" x14ac:dyDescent="0.2">
      <c r="B34" s="18">
        <v>20.9</v>
      </c>
      <c r="C34" s="19">
        <v>7260</v>
      </c>
      <c r="D34" s="22">
        <f t="shared" si="3"/>
        <v>2.9676440952670982E-2</v>
      </c>
      <c r="E34" s="20">
        <v>20.100000000000001</v>
      </c>
      <c r="F34" s="21">
        <v>1009.5</v>
      </c>
      <c r="G34" s="11">
        <f t="shared" si="1"/>
        <v>5.564623217956287E-3</v>
      </c>
      <c r="H34">
        <v>2.9676440952670982E-2</v>
      </c>
      <c r="I34">
        <v>22</v>
      </c>
      <c r="J34">
        <f>AVERAGE(C40:C48)</f>
        <v>4267.25</v>
      </c>
      <c r="K34" s="11">
        <f>AVERAGE(F57:F70)</f>
        <v>1967.8928571428571</v>
      </c>
      <c r="L34">
        <f>8*J34/C$92</f>
        <v>0.13954467510224269</v>
      </c>
      <c r="M34">
        <f>14*K34/F$92</f>
        <v>0.15186543037771638</v>
      </c>
      <c r="O34">
        <f t="shared" si="5"/>
        <v>8.8292550514352627E-2</v>
      </c>
      <c r="P34">
        <f t="shared" si="6"/>
        <v>8.829255051435263</v>
      </c>
    </row>
    <row r="35" spans="2:16" x14ac:dyDescent="0.2">
      <c r="B35" s="18">
        <v>21</v>
      </c>
      <c r="C35" s="19">
        <v>1638</v>
      </c>
      <c r="D35" s="22">
        <f t="shared" si="3"/>
        <v>6.6955937025447755E-3</v>
      </c>
      <c r="E35" s="20">
        <v>20.2</v>
      </c>
      <c r="F35" s="21">
        <v>2754</v>
      </c>
      <c r="G35" s="11">
        <f t="shared" si="1"/>
        <v>1.5180755168154149E-2</v>
      </c>
      <c r="H35">
        <v>6.6955937025447755E-3</v>
      </c>
      <c r="I35" s="1">
        <v>23</v>
      </c>
      <c r="J35">
        <f>AVERAGE(C49:C56)</f>
        <v>3832.625</v>
      </c>
      <c r="K35" s="11">
        <f>AVERAGE(F71:F82)</f>
        <v>1566.1666666666667</v>
      </c>
      <c r="L35">
        <f>8*J35/C$92</f>
        <v>0.12533186722449655</v>
      </c>
      <c r="M35">
        <f>12*K35/F$92</f>
        <v>0.10359735389625602</v>
      </c>
      <c r="O35" s="78">
        <f t="shared" si="5"/>
        <v>-0.17341569873294319</v>
      </c>
      <c r="P35">
        <f t="shared" si="6"/>
        <v>-17.341569873294318</v>
      </c>
    </row>
    <row r="36" spans="2:16" x14ac:dyDescent="0.2">
      <c r="B36" s="18">
        <v>21</v>
      </c>
      <c r="C36" s="19">
        <v>5472</v>
      </c>
      <c r="D36" s="22">
        <f t="shared" si="3"/>
        <v>2.2367697643666064E-2</v>
      </c>
      <c r="E36" s="20">
        <v>20.3</v>
      </c>
      <c r="F36" s="21">
        <v>3855</v>
      </c>
      <c r="G36" s="11">
        <f t="shared" si="1"/>
        <v>2.1249749881348673E-2</v>
      </c>
      <c r="H36">
        <v>2.2367697643666064E-2</v>
      </c>
      <c r="I36">
        <v>24</v>
      </c>
      <c r="J36">
        <f>AVERAGE(C57:C58)</f>
        <v>4644</v>
      </c>
      <c r="K36" s="11">
        <f>AVERAGE(F83:F85)</f>
        <v>1259</v>
      </c>
      <c r="L36">
        <f>2*J36/C$92</f>
        <v>3.796622363201213E-2</v>
      </c>
      <c r="M36">
        <f>3*K36/F$92</f>
        <v>2.0819793852620998E-2</v>
      </c>
      <c r="O36" s="78">
        <f t="shared" si="5"/>
        <v>-0.45162326244461432</v>
      </c>
      <c r="P36">
        <f t="shared" si="6"/>
        <v>-45.162326244461433</v>
      </c>
    </row>
    <row r="37" spans="2:16" x14ac:dyDescent="0.2">
      <c r="B37" s="18">
        <v>21</v>
      </c>
      <c r="C37" s="19">
        <v>1746</v>
      </c>
      <c r="D37" s="22">
        <f t="shared" si="3"/>
        <v>7.137061419196079E-3</v>
      </c>
      <c r="E37" s="20">
        <v>20.399999999999999</v>
      </c>
      <c r="F37" s="21">
        <v>1539</v>
      </c>
      <c r="G37" s="11">
        <f t="shared" si="1"/>
        <v>8.4833631822037892E-3</v>
      </c>
      <c r="H37">
        <v>7.137061419196079E-3</v>
      </c>
      <c r="I37" s="1">
        <v>25</v>
      </c>
      <c r="J37">
        <f>AVERAGE(C59:C60)</f>
        <v>10912.5</v>
      </c>
      <c r="K37" s="11">
        <f>AVERAGE(F86:F88)</f>
        <v>1565.1666666666667</v>
      </c>
      <c r="L37">
        <f>2*J37/C$92</f>
        <v>8.9213267739950988E-2</v>
      </c>
      <c r="M37">
        <f>3*K37/F$92</f>
        <v>2.5882801703728326E-2</v>
      </c>
      <c r="O37" s="78">
        <f t="shared" si="5"/>
        <v>-0.70987721490962008</v>
      </c>
      <c r="P37">
        <f t="shared" si="6"/>
        <v>-70.987721490962002</v>
      </c>
    </row>
    <row r="38" spans="2:16" x14ac:dyDescent="0.2">
      <c r="B38" s="18">
        <v>21</v>
      </c>
      <c r="C38" s="19">
        <v>6228</v>
      </c>
      <c r="D38" s="22">
        <f t="shared" si="3"/>
        <v>2.545797166022519E-2</v>
      </c>
      <c r="E38" s="20">
        <v>20.399999999999999</v>
      </c>
      <c r="F38" s="21">
        <v>2430</v>
      </c>
      <c r="G38" s="11">
        <f t="shared" si="1"/>
        <v>1.339478397190072E-2</v>
      </c>
      <c r="H38">
        <v>2.545797166022519E-2</v>
      </c>
      <c r="I38">
        <v>26</v>
      </c>
      <c r="J38" t="s">
        <v>105</v>
      </c>
      <c r="K38" s="11">
        <f>AVERAGE(F89:F90)</f>
        <v>3722</v>
      </c>
      <c r="L38" t="e">
        <f>J38/C$92</f>
        <v>#VALUE!</v>
      </c>
      <c r="M38">
        <f>2*K38/F$92</f>
        <v>4.1033239459600399E-2</v>
      </c>
      <c r="O38" t="e">
        <f t="shared" si="5"/>
        <v>#VALUE!</v>
      </c>
      <c r="P38" t="e">
        <f t="shared" si="6"/>
        <v>#VALUE!</v>
      </c>
    </row>
    <row r="39" spans="2:16" x14ac:dyDescent="0.2">
      <c r="B39" s="18">
        <v>21</v>
      </c>
      <c r="C39" s="19">
        <v>4026</v>
      </c>
      <c r="D39" s="22">
        <f t="shared" si="3"/>
        <v>1.6456935437390272E-2</v>
      </c>
      <c r="E39" s="20">
        <v>20.399999999999999</v>
      </c>
      <c r="F39" s="21">
        <v>2400</v>
      </c>
      <c r="G39" s="11">
        <f t="shared" ref="G39:G70" si="7">F39/F$92</f>
        <v>1.3229416268543921E-2</v>
      </c>
      <c r="H39">
        <v>1.6456935437390272E-2</v>
      </c>
      <c r="I39" s="1">
        <v>27</v>
      </c>
      <c r="J39" t="s">
        <v>105</v>
      </c>
      <c r="K39" s="11" t="s">
        <v>105</v>
      </c>
      <c r="L39" t="e">
        <f t="shared" si="4"/>
        <v>#VALUE!</v>
      </c>
      <c r="M39" t="e">
        <f t="shared" ref="M39:M44" si="8">K39/F$92</f>
        <v>#VALUE!</v>
      </c>
      <c r="O39" t="e">
        <f t="shared" si="5"/>
        <v>#VALUE!</v>
      </c>
      <c r="P39" t="e">
        <f t="shared" si="6"/>
        <v>#VALUE!</v>
      </c>
    </row>
    <row r="40" spans="2:16" x14ac:dyDescent="0.2">
      <c r="B40" s="18">
        <v>21.6</v>
      </c>
      <c r="C40" s="19">
        <v>2382</v>
      </c>
      <c r="D40" s="22">
        <f t="shared" si="3"/>
        <v>9.7368157505870901E-3</v>
      </c>
      <c r="E40" s="20">
        <v>20.6</v>
      </c>
      <c r="F40" s="21">
        <v>732</v>
      </c>
      <c r="G40" s="11">
        <f t="shared" si="7"/>
        <v>4.0349719619058961E-3</v>
      </c>
      <c r="H40">
        <v>9.7368157505870901E-3</v>
      </c>
      <c r="I40">
        <v>28</v>
      </c>
      <c r="J40" t="s">
        <v>105</v>
      </c>
      <c r="K40" s="11" t="s">
        <v>105</v>
      </c>
      <c r="L40" t="e">
        <f t="shared" si="4"/>
        <v>#VALUE!</v>
      </c>
      <c r="M40" t="e">
        <f t="shared" si="8"/>
        <v>#VALUE!</v>
      </c>
      <c r="O40" t="e">
        <f t="shared" si="5"/>
        <v>#VALUE!</v>
      </c>
      <c r="P40" t="e">
        <f t="shared" si="6"/>
        <v>#VALUE!</v>
      </c>
    </row>
    <row r="41" spans="2:16" x14ac:dyDescent="0.2">
      <c r="B41" s="18">
        <v>21.8</v>
      </c>
      <c r="C41" s="19">
        <v>1954</v>
      </c>
      <c r="D41" s="22">
        <f t="shared" si="3"/>
        <v>7.9872955401541455E-3</v>
      </c>
      <c r="E41" s="20">
        <v>20.7</v>
      </c>
      <c r="F41" s="21">
        <v>33</v>
      </c>
      <c r="G41" s="11">
        <f t="shared" si="7"/>
        <v>1.8190447369247892E-4</v>
      </c>
      <c r="H41">
        <v>7.9872955401541455E-3</v>
      </c>
      <c r="I41" s="1">
        <v>29</v>
      </c>
      <c r="J41" t="s">
        <v>105</v>
      </c>
      <c r="K41" s="11" t="s">
        <v>105</v>
      </c>
      <c r="L41" t="e">
        <f t="shared" si="4"/>
        <v>#VALUE!</v>
      </c>
      <c r="M41" t="e">
        <f t="shared" si="8"/>
        <v>#VALUE!</v>
      </c>
      <c r="O41" t="e">
        <f t="shared" si="5"/>
        <v>#VALUE!</v>
      </c>
      <c r="P41" t="e">
        <f t="shared" si="6"/>
        <v>#VALUE!</v>
      </c>
    </row>
    <row r="42" spans="2:16" x14ac:dyDescent="0.2">
      <c r="B42" s="18">
        <v>21.8</v>
      </c>
      <c r="C42" s="19">
        <v>9795</v>
      </c>
      <c r="D42" s="22">
        <f t="shared" si="3"/>
        <v>4.0038669301847421E-2</v>
      </c>
      <c r="E42" s="20">
        <v>20.8</v>
      </c>
      <c r="F42" s="21">
        <v>2892</v>
      </c>
      <c r="G42" s="11">
        <f t="shared" si="7"/>
        <v>1.5941446603595425E-2</v>
      </c>
      <c r="H42">
        <v>4.0038669301847421E-2</v>
      </c>
      <c r="I42">
        <v>30</v>
      </c>
      <c r="J42" t="s">
        <v>105</v>
      </c>
      <c r="K42" s="11" t="s">
        <v>105</v>
      </c>
      <c r="L42" t="e">
        <f t="shared" si="4"/>
        <v>#VALUE!</v>
      </c>
      <c r="M42" t="e">
        <f t="shared" si="8"/>
        <v>#VALUE!</v>
      </c>
      <c r="O42" t="e">
        <f t="shared" si="5"/>
        <v>#VALUE!</v>
      </c>
      <c r="P42" t="e">
        <f t="shared" si="6"/>
        <v>#VALUE!</v>
      </c>
    </row>
    <row r="43" spans="2:16" x14ac:dyDescent="0.2">
      <c r="B43" s="18">
        <v>22</v>
      </c>
      <c r="C43" s="19">
        <v>3495</v>
      </c>
      <c r="D43" s="22">
        <f t="shared" si="3"/>
        <v>1.428638583052136E-2</v>
      </c>
      <c r="E43" s="20">
        <v>20.8</v>
      </c>
      <c r="F43" s="21">
        <v>975</v>
      </c>
      <c r="G43" s="11">
        <f t="shared" si="7"/>
        <v>5.3744503590959676E-3</v>
      </c>
      <c r="H43">
        <v>1.428638583052136E-2</v>
      </c>
      <c r="I43" s="1">
        <v>31</v>
      </c>
      <c r="J43" t="s">
        <v>105</v>
      </c>
      <c r="K43" s="11" t="s">
        <v>105</v>
      </c>
      <c r="L43" t="e">
        <f t="shared" si="4"/>
        <v>#VALUE!</v>
      </c>
      <c r="M43" t="e">
        <f t="shared" si="8"/>
        <v>#VALUE!</v>
      </c>
      <c r="O43" t="e">
        <f t="shared" si="5"/>
        <v>#VALUE!</v>
      </c>
      <c r="P43" t="e">
        <f t="shared" si="6"/>
        <v>#VALUE!</v>
      </c>
    </row>
    <row r="44" spans="2:16" x14ac:dyDescent="0.2">
      <c r="B44" s="18">
        <v>22</v>
      </c>
      <c r="C44" s="19">
        <v>4308</v>
      </c>
      <c r="D44" s="22">
        <f t="shared" si="3"/>
        <v>1.7609656697535343E-2</v>
      </c>
      <c r="E44" s="20">
        <v>21</v>
      </c>
      <c r="F44" s="21">
        <v>1092</v>
      </c>
      <c r="G44" s="11">
        <f t="shared" si="7"/>
        <v>6.0193844021874839E-3</v>
      </c>
      <c r="H44">
        <v>1.7609656697535343E-2</v>
      </c>
      <c r="I44">
        <v>32</v>
      </c>
      <c r="J44" t="s">
        <v>105</v>
      </c>
      <c r="K44" s="11">
        <f>F91</f>
        <v>829.5</v>
      </c>
      <c r="L44" t="e">
        <f t="shared" si="4"/>
        <v>#VALUE!</v>
      </c>
      <c r="M44">
        <f t="shared" si="8"/>
        <v>4.5724169978154927E-3</v>
      </c>
      <c r="O44" t="e">
        <f t="shared" si="5"/>
        <v>#VALUE!</v>
      </c>
      <c r="P44" t="e">
        <f t="shared" si="6"/>
        <v>#VALUE!</v>
      </c>
    </row>
    <row r="45" spans="2:16" x14ac:dyDescent="0.2">
      <c r="B45" s="18"/>
      <c r="C45" s="19"/>
      <c r="D45" s="22"/>
      <c r="E45" s="20">
        <v>21</v>
      </c>
      <c r="F45" s="21">
        <v>1714</v>
      </c>
      <c r="G45" s="11">
        <f t="shared" si="7"/>
        <v>9.4480081184517839E-3</v>
      </c>
      <c r="K45" s="11"/>
      <c r="L45">
        <f>SUM(L29:L37)</f>
        <v>0.99999999999999989</v>
      </c>
      <c r="M45">
        <f>SUM(M29:M38)+M44</f>
        <v>1</v>
      </c>
      <c r="O45">
        <f t="shared" si="5"/>
        <v>1.1102230246251565E-16</v>
      </c>
      <c r="P45">
        <f t="shared" si="6"/>
        <v>1.1102230246251565E-14</v>
      </c>
    </row>
    <row r="46" spans="2:16" x14ac:dyDescent="0.2">
      <c r="B46" s="18">
        <v>22.2</v>
      </c>
      <c r="C46" s="19">
        <v>5733</v>
      </c>
      <c r="D46" s="22">
        <f t="shared" ref="D46:D91" si="9">C46/C$92</f>
        <v>2.3434577958906713E-2</v>
      </c>
      <c r="E46" s="20">
        <v>21</v>
      </c>
      <c r="F46" s="21">
        <v>918</v>
      </c>
      <c r="G46" s="11">
        <f t="shared" si="7"/>
        <v>5.0602517227180495E-3</v>
      </c>
      <c r="H46">
        <v>2.3434577958906713E-2</v>
      </c>
      <c r="K46" s="11"/>
    </row>
    <row r="47" spans="2:16" x14ac:dyDescent="0.2">
      <c r="B47" s="18">
        <v>22.4</v>
      </c>
      <c r="C47" s="19">
        <v>4413</v>
      </c>
      <c r="D47" s="22">
        <f t="shared" si="9"/>
        <v>1.8038861422057444E-2</v>
      </c>
      <c r="E47" s="20">
        <v>21</v>
      </c>
      <c r="F47" s="21">
        <v>3445.5</v>
      </c>
      <c r="G47" s="11">
        <f t="shared" si="7"/>
        <v>1.8992480730528366E-2</v>
      </c>
      <c r="H47">
        <v>1.8038861422057444E-2</v>
      </c>
    </row>
    <row r="48" spans="2:16" x14ac:dyDescent="0.2">
      <c r="B48" s="18">
        <v>22.4</v>
      </c>
      <c r="C48" s="19">
        <v>2058</v>
      </c>
      <c r="D48" s="22">
        <f t="shared" si="9"/>
        <v>8.4124126006331797E-3</v>
      </c>
      <c r="E48" s="20">
        <v>21</v>
      </c>
      <c r="F48" s="21">
        <v>1953</v>
      </c>
      <c r="G48" s="11">
        <f t="shared" si="7"/>
        <v>1.0765437488527615E-2</v>
      </c>
      <c r="H48">
        <v>8.4124126006331797E-3</v>
      </c>
    </row>
    <row r="49" spans="2:8" x14ac:dyDescent="0.2">
      <c r="B49" s="18">
        <v>22.6</v>
      </c>
      <c r="C49" s="19">
        <v>2937</v>
      </c>
      <c r="D49" s="22">
        <f t="shared" si="9"/>
        <v>1.2005469294489625E-2</v>
      </c>
      <c r="E49" s="20">
        <v>21</v>
      </c>
      <c r="F49" s="21">
        <v>2415</v>
      </c>
      <c r="G49" s="11">
        <f t="shared" si="7"/>
        <v>1.331210012022232E-2</v>
      </c>
      <c r="H49">
        <v>1.2005469294489625E-2</v>
      </c>
    </row>
    <row r="50" spans="2:8" x14ac:dyDescent="0.2">
      <c r="B50" s="18">
        <v>23</v>
      </c>
      <c r="C50" s="19">
        <v>7500</v>
      </c>
      <c r="D50" s="22">
        <f t="shared" si="9"/>
        <v>3.0657480323007212E-2</v>
      </c>
      <c r="E50" s="20">
        <v>21</v>
      </c>
      <c r="F50" s="21">
        <v>158.4</v>
      </c>
      <c r="G50" s="11">
        <f t="shared" si="7"/>
        <v>8.7314147372389889E-4</v>
      </c>
      <c r="H50">
        <v>3.0657480323007212E-2</v>
      </c>
    </row>
    <row r="51" spans="2:8" x14ac:dyDescent="0.2">
      <c r="B51" s="18">
        <v>23</v>
      </c>
      <c r="C51" s="19">
        <v>6772</v>
      </c>
      <c r="D51" s="22">
        <f t="shared" si="9"/>
        <v>2.768166089965398E-2</v>
      </c>
      <c r="E51" s="20">
        <v>21</v>
      </c>
      <c r="F51" s="21">
        <v>1539</v>
      </c>
      <c r="G51" s="11">
        <f t="shared" si="7"/>
        <v>8.4833631822037892E-3</v>
      </c>
      <c r="H51">
        <v>2.768166089965398E-2</v>
      </c>
    </row>
    <row r="52" spans="2:8" x14ac:dyDescent="0.2">
      <c r="B52" s="18">
        <v>23</v>
      </c>
      <c r="C52" s="19">
        <v>1999.5</v>
      </c>
      <c r="D52" s="22">
        <f t="shared" si="9"/>
        <v>8.1732842541137225E-3</v>
      </c>
      <c r="E52" s="20">
        <v>21</v>
      </c>
      <c r="F52" s="21">
        <v>3672</v>
      </c>
      <c r="G52" s="11">
        <f t="shared" si="7"/>
        <v>2.0241006890872198E-2</v>
      </c>
      <c r="H52">
        <v>8.1732842541137225E-3</v>
      </c>
    </row>
    <row r="53" spans="2:8" x14ac:dyDescent="0.2">
      <c r="B53" s="18">
        <v>23.1</v>
      </c>
      <c r="C53" s="19">
        <v>1468.5</v>
      </c>
      <c r="D53" s="22">
        <f t="shared" si="9"/>
        <v>6.0027346472448125E-3</v>
      </c>
      <c r="E53" s="20">
        <v>21.1</v>
      </c>
      <c r="F53" s="21">
        <v>3757.5</v>
      </c>
      <c r="G53" s="11">
        <f t="shared" si="7"/>
        <v>2.0712304845439077E-2</v>
      </c>
      <c r="H53">
        <v>6.0027346472448125E-3</v>
      </c>
    </row>
    <row r="54" spans="2:8" x14ac:dyDescent="0.2">
      <c r="B54" s="18">
        <v>23.2</v>
      </c>
      <c r="C54" s="19">
        <v>3426</v>
      </c>
      <c r="D54" s="22">
        <f t="shared" si="9"/>
        <v>1.4004337011549696E-2</v>
      </c>
      <c r="E54" s="20">
        <v>21.1</v>
      </c>
      <c r="F54" s="21">
        <v>2179</v>
      </c>
      <c r="G54" s="11">
        <f t="shared" si="7"/>
        <v>1.2011207520482169E-2</v>
      </c>
      <c r="H54">
        <v>1.4004337011549696E-2</v>
      </c>
    </row>
    <row r="55" spans="2:8" x14ac:dyDescent="0.2">
      <c r="B55" s="18">
        <v>23.5</v>
      </c>
      <c r="C55" s="19">
        <v>3409.5</v>
      </c>
      <c r="D55" s="22">
        <f t="shared" si="9"/>
        <v>1.393689055483908E-2</v>
      </c>
      <c r="E55" s="20">
        <v>21.2</v>
      </c>
      <c r="F55" s="21">
        <v>1920</v>
      </c>
      <c r="G55" s="11">
        <f t="shared" si="7"/>
        <v>1.0583533014835137E-2</v>
      </c>
      <c r="H55">
        <v>1.393689055483908E-2</v>
      </c>
    </row>
    <row r="56" spans="2:8" x14ac:dyDescent="0.2">
      <c r="B56" s="18">
        <v>23.5</v>
      </c>
      <c r="C56" s="19">
        <v>3148.5</v>
      </c>
      <c r="D56" s="22">
        <f t="shared" si="9"/>
        <v>1.2870010239598427E-2</v>
      </c>
      <c r="E56" s="20">
        <v>21.5</v>
      </c>
      <c r="F56" s="21">
        <v>696</v>
      </c>
      <c r="G56" s="11">
        <f t="shared" si="7"/>
        <v>3.8365307178777372E-3</v>
      </c>
      <c r="H56">
        <v>1.2870010239598427E-2</v>
      </c>
    </row>
    <row r="57" spans="2:8" x14ac:dyDescent="0.2">
      <c r="B57" s="18">
        <v>23.6</v>
      </c>
      <c r="C57" s="19">
        <v>6906</v>
      </c>
      <c r="D57" s="22">
        <f t="shared" si="9"/>
        <v>2.8229407881425042E-2</v>
      </c>
      <c r="E57" s="20">
        <v>21.6</v>
      </c>
      <c r="F57" s="21">
        <v>2076</v>
      </c>
      <c r="G57" s="11">
        <f t="shared" si="7"/>
        <v>1.1443445072290491E-2</v>
      </c>
      <c r="H57">
        <v>2.8229407881425042E-2</v>
      </c>
    </row>
    <row r="58" spans="2:8" x14ac:dyDescent="0.2">
      <c r="B58" s="18">
        <v>24</v>
      </c>
      <c r="C58" s="19">
        <v>2382</v>
      </c>
      <c r="D58" s="22">
        <f t="shared" si="9"/>
        <v>9.7368157505870901E-3</v>
      </c>
      <c r="E58" s="20">
        <v>21.6</v>
      </c>
      <c r="F58" s="21">
        <v>499</v>
      </c>
      <c r="G58" s="11">
        <f t="shared" si="7"/>
        <v>2.7506161325014235E-3</v>
      </c>
      <c r="H58">
        <v>9.7368157505870901E-3</v>
      </c>
    </row>
    <row r="59" spans="2:8" x14ac:dyDescent="0.2">
      <c r="B59" s="18">
        <v>24.78</v>
      </c>
      <c r="C59" s="19">
        <v>17775</v>
      </c>
      <c r="D59" s="22">
        <f t="shared" si="9"/>
        <v>7.26582283655271E-2</v>
      </c>
      <c r="E59" s="20">
        <v>21.7</v>
      </c>
      <c r="F59" s="21">
        <v>358</v>
      </c>
      <c r="G59" s="11">
        <f t="shared" si="7"/>
        <v>1.9733879267244681E-3</v>
      </c>
      <c r="H59">
        <v>7.26582283655271E-2</v>
      </c>
    </row>
    <row r="60" spans="2:8" x14ac:dyDescent="0.2">
      <c r="B60" s="18">
        <v>24.8</v>
      </c>
      <c r="C60" s="19">
        <v>4050</v>
      </c>
      <c r="D60" s="22">
        <f t="shared" si="9"/>
        <v>1.6555039374423895E-2</v>
      </c>
      <c r="E60" s="20">
        <v>21.8</v>
      </c>
      <c r="F60" s="21">
        <v>3588</v>
      </c>
      <c r="G60" s="11">
        <f t="shared" si="7"/>
        <v>1.9777977321473163E-2</v>
      </c>
      <c r="H60">
        <v>1.6555039374423895E-2</v>
      </c>
    </row>
    <row r="61" spans="2:8" x14ac:dyDescent="0.2">
      <c r="B61" s="18"/>
      <c r="C61" s="19"/>
      <c r="D61" s="22">
        <f t="shared" si="9"/>
        <v>0</v>
      </c>
      <c r="E61" s="20">
        <v>21.8</v>
      </c>
      <c r="F61" s="21">
        <v>1292</v>
      </c>
      <c r="G61" s="11">
        <f t="shared" si="7"/>
        <v>7.1218357578994775E-3</v>
      </c>
      <c r="H61">
        <v>0</v>
      </c>
    </row>
    <row r="62" spans="2:8" x14ac:dyDescent="0.2">
      <c r="B62" s="18">
        <v>0</v>
      </c>
      <c r="C62" s="19">
        <v>0</v>
      </c>
      <c r="D62" s="22">
        <f t="shared" si="9"/>
        <v>0</v>
      </c>
      <c r="E62" s="20">
        <v>21.9</v>
      </c>
      <c r="F62" s="21">
        <v>4702.5</v>
      </c>
      <c r="G62" s="11">
        <f t="shared" si="7"/>
        <v>2.5921387501178245E-2</v>
      </c>
      <c r="H62">
        <v>0</v>
      </c>
    </row>
    <row r="63" spans="2:8" x14ac:dyDescent="0.2">
      <c r="B63" s="18">
        <v>0</v>
      </c>
      <c r="C63" s="19">
        <v>0</v>
      </c>
      <c r="D63" s="22">
        <f t="shared" si="9"/>
        <v>0</v>
      </c>
      <c r="E63" s="20">
        <v>22</v>
      </c>
      <c r="F63" s="21">
        <v>1379</v>
      </c>
      <c r="G63" s="11">
        <f t="shared" si="7"/>
        <v>7.6014020976341952E-3</v>
      </c>
      <c r="H63">
        <v>0</v>
      </c>
    </row>
    <row r="64" spans="2:8" x14ac:dyDescent="0.2">
      <c r="B64" s="18">
        <v>0</v>
      </c>
      <c r="C64" s="19">
        <v>0</v>
      </c>
      <c r="D64" s="22">
        <f t="shared" si="9"/>
        <v>0</v>
      </c>
      <c r="E64" s="20">
        <v>22</v>
      </c>
      <c r="F64" s="21">
        <v>5253</v>
      </c>
      <c r="G64" s="11">
        <f t="shared" si="7"/>
        <v>2.8955884857775508E-2</v>
      </c>
      <c r="H64">
        <v>0</v>
      </c>
    </row>
    <row r="65" spans="2:8" x14ac:dyDescent="0.2">
      <c r="B65" s="18">
        <v>0</v>
      </c>
      <c r="C65" s="19">
        <v>0</v>
      </c>
      <c r="D65" s="22">
        <f t="shared" si="9"/>
        <v>0</v>
      </c>
      <c r="E65" s="20">
        <v>22</v>
      </c>
      <c r="F65" s="21">
        <v>297</v>
      </c>
      <c r="G65" s="11">
        <f t="shared" si="7"/>
        <v>1.6371402632323103E-3</v>
      </c>
      <c r="H65">
        <v>0</v>
      </c>
    </row>
    <row r="66" spans="2:8" x14ac:dyDescent="0.2">
      <c r="B66" s="18">
        <v>0</v>
      </c>
      <c r="C66" s="19">
        <v>0</v>
      </c>
      <c r="D66" s="22">
        <f t="shared" si="9"/>
        <v>0</v>
      </c>
      <c r="E66" s="20">
        <v>22</v>
      </c>
      <c r="F66" s="21">
        <v>1299</v>
      </c>
      <c r="G66" s="11">
        <f t="shared" si="7"/>
        <v>7.1604215553493977E-3</v>
      </c>
      <c r="H66">
        <v>0</v>
      </c>
    </row>
    <row r="67" spans="2:8" x14ac:dyDescent="0.2">
      <c r="B67" s="18">
        <v>0</v>
      </c>
      <c r="C67" s="19">
        <v>0</v>
      </c>
      <c r="D67" s="22">
        <f t="shared" si="9"/>
        <v>0</v>
      </c>
      <c r="E67" s="20">
        <v>22.2</v>
      </c>
      <c r="F67" s="21">
        <v>834</v>
      </c>
      <c r="G67" s="11">
        <f t="shared" si="7"/>
        <v>4.5972221533190126E-3</v>
      </c>
      <c r="H67">
        <v>0</v>
      </c>
    </row>
    <row r="68" spans="2:8" x14ac:dyDescent="0.2">
      <c r="B68" s="18">
        <v>0</v>
      </c>
      <c r="C68" s="19">
        <v>0</v>
      </c>
      <c r="D68" s="22">
        <f t="shared" si="9"/>
        <v>0</v>
      </c>
      <c r="E68" s="20">
        <v>22.2</v>
      </c>
      <c r="F68" s="21">
        <v>972</v>
      </c>
      <c r="G68" s="11">
        <f t="shared" si="7"/>
        <v>5.3579135887602885E-3</v>
      </c>
      <c r="H68">
        <v>0</v>
      </c>
    </row>
    <row r="69" spans="2:8" x14ac:dyDescent="0.2">
      <c r="B69" s="18">
        <v>0</v>
      </c>
      <c r="C69" s="19">
        <v>0</v>
      </c>
      <c r="D69" s="22">
        <f t="shared" si="9"/>
        <v>0</v>
      </c>
      <c r="E69" s="20">
        <v>22.3</v>
      </c>
      <c r="F69" s="21">
        <v>1215</v>
      </c>
      <c r="G69" s="11">
        <f t="shared" si="7"/>
        <v>6.69739198595036E-3</v>
      </c>
      <c r="H69">
        <v>0</v>
      </c>
    </row>
    <row r="70" spans="2:8" x14ac:dyDescent="0.2">
      <c r="B70" s="18">
        <v>0</v>
      </c>
      <c r="C70" s="19">
        <v>0</v>
      </c>
      <c r="D70" s="22">
        <f t="shared" si="9"/>
        <v>0</v>
      </c>
      <c r="E70" s="20">
        <v>22.3</v>
      </c>
      <c r="F70" s="21">
        <v>3786</v>
      </c>
      <c r="G70" s="11">
        <f t="shared" si="7"/>
        <v>2.0869404163628036E-2</v>
      </c>
      <c r="H70">
        <v>0</v>
      </c>
    </row>
    <row r="71" spans="2:8" x14ac:dyDescent="0.2">
      <c r="B71" s="18">
        <v>0</v>
      </c>
      <c r="C71" s="19">
        <v>0</v>
      </c>
      <c r="D71" s="22">
        <f t="shared" si="9"/>
        <v>0</v>
      </c>
      <c r="E71" s="20">
        <v>22.6</v>
      </c>
      <c r="F71" s="21">
        <v>2691</v>
      </c>
      <c r="G71" s="11">
        <f t="shared" ref="G71:G91" si="10">F71/F$92</f>
        <v>1.4833482991104872E-2</v>
      </c>
      <c r="H71">
        <v>0</v>
      </c>
    </row>
    <row r="72" spans="2:8" x14ac:dyDescent="0.2">
      <c r="B72" s="18">
        <v>0</v>
      </c>
      <c r="C72" s="19">
        <v>0</v>
      </c>
      <c r="D72" s="22">
        <f t="shared" si="9"/>
        <v>0</v>
      </c>
      <c r="E72" s="20">
        <v>22.6</v>
      </c>
      <c r="F72" s="21">
        <v>1048.5</v>
      </c>
      <c r="G72" s="11">
        <f t="shared" si="10"/>
        <v>5.7796012323201255E-3</v>
      </c>
      <c r="H72">
        <v>0</v>
      </c>
    </row>
    <row r="73" spans="2:8" x14ac:dyDescent="0.2">
      <c r="B73" s="18">
        <v>0</v>
      </c>
      <c r="C73" s="19">
        <v>0</v>
      </c>
      <c r="D73" s="22">
        <f t="shared" si="9"/>
        <v>0</v>
      </c>
      <c r="E73" s="20">
        <v>22.9</v>
      </c>
      <c r="F73" s="21">
        <v>919</v>
      </c>
      <c r="G73" s="11">
        <f t="shared" si="10"/>
        <v>5.0657639794966097E-3</v>
      </c>
      <c r="H73">
        <v>0</v>
      </c>
    </row>
    <row r="74" spans="2:8" x14ac:dyDescent="0.2">
      <c r="B74" s="18">
        <v>0</v>
      </c>
      <c r="C74" s="19">
        <v>0</v>
      </c>
      <c r="D74" s="22">
        <f t="shared" si="9"/>
        <v>0</v>
      </c>
      <c r="E74" s="20">
        <v>22.9</v>
      </c>
      <c r="F74" s="21">
        <v>1788</v>
      </c>
      <c r="G74" s="11">
        <f t="shared" si="10"/>
        <v>9.8559151200652215E-3</v>
      </c>
      <c r="H74">
        <v>0</v>
      </c>
    </row>
    <row r="75" spans="2:8" x14ac:dyDescent="0.2">
      <c r="B75" s="18">
        <v>0</v>
      </c>
      <c r="C75" s="19">
        <v>0</v>
      </c>
      <c r="D75" s="22">
        <f t="shared" si="9"/>
        <v>0</v>
      </c>
      <c r="E75" s="20">
        <v>23</v>
      </c>
      <c r="F75" s="21">
        <v>834</v>
      </c>
      <c r="G75" s="11">
        <f t="shared" si="10"/>
        <v>4.5972221533190126E-3</v>
      </c>
      <c r="H75">
        <v>0</v>
      </c>
    </row>
    <row r="76" spans="2:8" x14ac:dyDescent="0.2">
      <c r="B76" s="18">
        <v>0</v>
      </c>
      <c r="C76" s="19">
        <v>0</v>
      </c>
      <c r="D76" s="22">
        <f t="shared" si="9"/>
        <v>0</v>
      </c>
      <c r="E76" s="20">
        <v>23</v>
      </c>
      <c r="F76" s="21">
        <v>1377</v>
      </c>
      <c r="G76" s="11">
        <f t="shared" si="10"/>
        <v>7.5903775840770746E-3</v>
      </c>
      <c r="H76">
        <v>0</v>
      </c>
    </row>
    <row r="77" spans="2:8" x14ac:dyDescent="0.2">
      <c r="B77" s="18">
        <v>0</v>
      </c>
      <c r="C77" s="19">
        <v>0</v>
      </c>
      <c r="D77" s="22">
        <f t="shared" si="9"/>
        <v>0</v>
      </c>
      <c r="E77" s="20">
        <v>23</v>
      </c>
      <c r="F77" s="21">
        <v>2502</v>
      </c>
      <c r="G77" s="11">
        <f t="shared" si="10"/>
        <v>1.3791666459957039E-2</v>
      </c>
      <c r="H77">
        <v>0</v>
      </c>
    </row>
    <row r="78" spans="2:8" x14ac:dyDescent="0.2">
      <c r="B78" s="18">
        <v>0</v>
      </c>
      <c r="C78" s="19">
        <v>0</v>
      </c>
      <c r="D78" s="22">
        <f t="shared" si="9"/>
        <v>0</v>
      </c>
      <c r="E78" s="20">
        <v>23</v>
      </c>
      <c r="F78" s="21">
        <v>219</v>
      </c>
      <c r="G78" s="11">
        <f t="shared" si="10"/>
        <v>1.2071842345046328E-3</v>
      </c>
      <c r="H78">
        <v>0</v>
      </c>
    </row>
    <row r="79" spans="2:8" x14ac:dyDescent="0.2">
      <c r="B79" s="18">
        <v>0</v>
      </c>
      <c r="C79" s="19">
        <v>0</v>
      </c>
      <c r="D79" s="22">
        <f t="shared" si="9"/>
        <v>0</v>
      </c>
      <c r="E79" s="20">
        <v>23</v>
      </c>
      <c r="F79" s="21">
        <v>2712</v>
      </c>
      <c r="G79" s="11">
        <f t="shared" si="10"/>
        <v>1.4949240383454632E-2</v>
      </c>
      <c r="H79">
        <v>0</v>
      </c>
    </row>
    <row r="80" spans="2:8" x14ac:dyDescent="0.2">
      <c r="B80" s="18">
        <v>0</v>
      </c>
      <c r="C80" s="19">
        <v>0</v>
      </c>
      <c r="D80" s="22">
        <f t="shared" si="9"/>
        <v>0</v>
      </c>
      <c r="E80" s="20">
        <v>23</v>
      </c>
      <c r="F80" s="21">
        <v>915</v>
      </c>
      <c r="G80" s="11">
        <f t="shared" si="10"/>
        <v>5.0437149523823704E-3</v>
      </c>
      <c r="H80">
        <v>0</v>
      </c>
    </row>
    <row r="81" spans="1:8" x14ac:dyDescent="0.2">
      <c r="B81" s="18">
        <v>0</v>
      </c>
      <c r="C81" s="19">
        <v>0</v>
      </c>
      <c r="D81" s="22">
        <f t="shared" si="9"/>
        <v>0</v>
      </c>
      <c r="E81" s="20">
        <v>23</v>
      </c>
      <c r="F81" s="21">
        <v>1649.5</v>
      </c>
      <c r="G81" s="11">
        <f t="shared" si="10"/>
        <v>9.0924675562346659E-3</v>
      </c>
      <c r="H81">
        <v>0</v>
      </c>
    </row>
    <row r="82" spans="1:8" x14ac:dyDescent="0.2">
      <c r="B82" s="18">
        <v>0</v>
      </c>
      <c r="C82" s="19">
        <v>0</v>
      </c>
      <c r="D82" s="22">
        <f t="shared" si="9"/>
        <v>0</v>
      </c>
      <c r="E82" s="20">
        <v>23.4</v>
      </c>
      <c r="F82" s="21">
        <v>2139</v>
      </c>
      <c r="G82" s="11">
        <f t="shared" si="10"/>
        <v>1.179071724933977E-2</v>
      </c>
      <c r="H82">
        <v>0</v>
      </c>
    </row>
    <row r="83" spans="1:8" x14ac:dyDescent="0.2">
      <c r="B83" s="18">
        <v>0</v>
      </c>
      <c r="C83" s="19">
        <v>0</v>
      </c>
      <c r="D83" s="22">
        <f t="shared" si="9"/>
        <v>0</v>
      </c>
      <c r="E83" s="20">
        <v>23.8</v>
      </c>
      <c r="F83" s="21">
        <v>1200</v>
      </c>
      <c r="G83" s="11">
        <f t="shared" si="10"/>
        <v>6.6147081342719603E-3</v>
      </c>
      <c r="H83">
        <v>0</v>
      </c>
    </row>
    <row r="84" spans="1:8" x14ac:dyDescent="0.2">
      <c r="B84" s="18">
        <v>0</v>
      </c>
      <c r="C84" s="19">
        <v>0</v>
      </c>
      <c r="D84" s="22">
        <f t="shared" si="9"/>
        <v>0</v>
      </c>
      <c r="E84" s="20">
        <v>23.8</v>
      </c>
      <c r="F84" s="21">
        <v>1038</v>
      </c>
      <c r="G84" s="11">
        <f t="shared" si="10"/>
        <v>5.7217225361452457E-3</v>
      </c>
      <c r="H84">
        <v>0</v>
      </c>
    </row>
    <row r="85" spans="1:8" x14ac:dyDescent="0.2">
      <c r="B85" s="18">
        <v>0</v>
      </c>
      <c r="C85" s="19">
        <v>0</v>
      </c>
      <c r="D85" s="22">
        <f t="shared" si="9"/>
        <v>0</v>
      </c>
      <c r="E85" s="20">
        <v>24</v>
      </c>
      <c r="F85" s="21">
        <v>1539</v>
      </c>
      <c r="G85" s="11">
        <f t="shared" si="10"/>
        <v>8.4833631822037892E-3</v>
      </c>
      <c r="H85">
        <v>0</v>
      </c>
    </row>
    <row r="86" spans="1:8" x14ac:dyDescent="0.2">
      <c r="B86" s="18">
        <v>0</v>
      </c>
      <c r="C86" s="19">
        <v>0</v>
      </c>
      <c r="D86" s="22">
        <f t="shared" si="9"/>
        <v>0</v>
      </c>
      <c r="E86" s="20">
        <v>25</v>
      </c>
      <c r="F86" s="21">
        <v>2354</v>
      </c>
      <c r="G86" s="11">
        <f t="shared" si="10"/>
        <v>1.2975852456730164E-2</v>
      </c>
      <c r="H86">
        <v>0</v>
      </c>
    </row>
    <row r="87" spans="1:8" x14ac:dyDescent="0.2">
      <c r="B87" s="18">
        <v>0</v>
      </c>
      <c r="C87" s="19">
        <v>0</v>
      </c>
      <c r="D87" s="22">
        <f t="shared" si="9"/>
        <v>0</v>
      </c>
      <c r="E87" s="20">
        <v>25.1</v>
      </c>
      <c r="F87" s="21">
        <v>1233</v>
      </c>
      <c r="G87" s="11">
        <f t="shared" si="10"/>
        <v>6.7966126079644397E-3</v>
      </c>
      <c r="H87">
        <v>0</v>
      </c>
    </row>
    <row r="88" spans="1:8" x14ac:dyDescent="0.2">
      <c r="B88" s="18">
        <v>0</v>
      </c>
      <c r="C88" s="19">
        <v>0</v>
      </c>
      <c r="D88" s="22">
        <f t="shared" si="9"/>
        <v>0</v>
      </c>
      <c r="E88" s="20">
        <v>25.4</v>
      </c>
      <c r="F88" s="21">
        <v>1108.5</v>
      </c>
      <c r="G88" s="11">
        <f t="shared" si="10"/>
        <v>6.1103366390337236E-3</v>
      </c>
      <c r="H88">
        <v>0</v>
      </c>
    </row>
    <row r="89" spans="1:8" x14ac:dyDescent="0.2">
      <c r="B89" s="18">
        <v>0</v>
      </c>
      <c r="C89" s="19">
        <v>0</v>
      </c>
      <c r="D89" s="22">
        <f t="shared" si="9"/>
        <v>0</v>
      </c>
      <c r="E89" s="20">
        <v>26</v>
      </c>
      <c r="F89" s="21">
        <v>4692</v>
      </c>
      <c r="G89" s="11">
        <f t="shared" si="10"/>
        <v>2.5863508805003366E-2</v>
      </c>
      <c r="H89">
        <v>0</v>
      </c>
    </row>
    <row r="90" spans="1:8" x14ac:dyDescent="0.2">
      <c r="B90" s="18">
        <v>0</v>
      </c>
      <c r="C90" s="19">
        <v>0</v>
      </c>
      <c r="D90" s="22">
        <f t="shared" si="9"/>
        <v>0</v>
      </c>
      <c r="E90" s="20">
        <v>26.5</v>
      </c>
      <c r="F90" s="21">
        <v>2752</v>
      </c>
      <c r="G90" s="11">
        <f t="shared" si="10"/>
        <v>1.516973065459703E-2</v>
      </c>
      <c r="H90">
        <v>0</v>
      </c>
    </row>
    <row r="91" spans="1:8" ht="17" thickBot="1" x14ac:dyDescent="0.25">
      <c r="B91" s="23">
        <v>0</v>
      </c>
      <c r="C91" s="24">
        <v>0</v>
      </c>
      <c r="D91" s="25">
        <f t="shared" si="9"/>
        <v>0</v>
      </c>
      <c r="E91" s="26">
        <v>32</v>
      </c>
      <c r="F91" s="27">
        <v>829.5</v>
      </c>
      <c r="G91" s="11">
        <f t="shared" si="10"/>
        <v>4.5724169978154927E-3</v>
      </c>
      <c r="H91">
        <v>0</v>
      </c>
    </row>
    <row r="92" spans="1:8" x14ac:dyDescent="0.2">
      <c r="B92">
        <f>AVERAGE(B3:B60)</f>
        <v>20.789636363636358</v>
      </c>
      <c r="C92">
        <f>SUM(C3:C91)</f>
        <v>244638.5</v>
      </c>
      <c r="E92">
        <f>SUM(E3:E91)</f>
        <v>1860.3999999999996</v>
      </c>
      <c r="F92">
        <f>SUM(F3:F91)</f>
        <v>181413.9</v>
      </c>
    </row>
    <row r="93" spans="1:8" x14ac:dyDescent="0.2">
      <c r="A93" t="s">
        <v>542</v>
      </c>
      <c r="B93">
        <f>AVERAGE(B3:B60)</f>
        <v>20.789636363636358</v>
      </c>
      <c r="C93">
        <f t="shared" ref="C93:D93" si="11">AVERAGE(C3:C60)</f>
        <v>4447.9727272727268</v>
      </c>
      <c r="D93">
        <f t="shared" si="11"/>
        <v>1.8181818181818181E-2</v>
      </c>
      <c r="E93">
        <f>AVERAGE(E3:E91)</f>
        <v>21.140909090909087</v>
      </c>
      <c r="F93">
        <f t="shared" ref="F93:G93" si="12">AVERAGE(F3:F91)</f>
        <v>2061.5215909090907</v>
      </c>
      <c r="G93">
        <f t="shared" si="12"/>
        <v>1.1363636363636364E-2</v>
      </c>
      <c r="H93">
        <f>AVERAGE(H3:H60)</f>
        <v>1.8181818181818181E-2</v>
      </c>
    </row>
    <row r="94" spans="1:8" x14ac:dyDescent="0.2">
      <c r="A94" t="s">
        <v>543</v>
      </c>
      <c r="B94">
        <f>STDEV(B3:B60)</f>
        <v>1.9607585112384294</v>
      </c>
      <c r="C94">
        <f>STDEV(C3:C60)</f>
        <v>4207.1613829303242</v>
      </c>
      <c r="D94">
        <f>STDEV(D3:D60)</f>
        <v>1.7197462308386969E-2</v>
      </c>
      <c r="E94">
        <f>STDEV(E3:E91)</f>
        <v>2.3385640728180292</v>
      </c>
      <c r="F94">
        <f>STDEV(F3:F91)</f>
        <v>1798.8937742784228</v>
      </c>
      <c r="G94">
        <f>STDEV(G3:G91)</f>
        <v>9.9159644011755626E-3</v>
      </c>
      <c r="H94">
        <f>STDEV(H3:H60)</f>
        <v>1.7197462308386969E-2</v>
      </c>
    </row>
    <row r="98" spans="2:7" x14ac:dyDescent="0.2">
      <c r="B98">
        <v>2019</v>
      </c>
      <c r="E98">
        <v>2020</v>
      </c>
    </row>
    <row r="99" spans="2:7" x14ac:dyDescent="0.2">
      <c r="B99" t="s">
        <v>541</v>
      </c>
      <c r="E99" t="s">
        <v>541</v>
      </c>
    </row>
    <row r="102" spans="2:7" x14ac:dyDescent="0.2">
      <c r="B102">
        <v>24.8</v>
      </c>
    </row>
    <row r="103" spans="2:7" x14ac:dyDescent="0.2">
      <c r="B103">
        <v>24.78</v>
      </c>
    </row>
    <row r="104" spans="2:7" x14ac:dyDescent="0.2">
      <c r="B104">
        <v>24</v>
      </c>
      <c r="G104" s="11">
        <f>F92-C92</f>
        <v>-63224.600000000006</v>
      </c>
    </row>
    <row r="105" spans="2:7" x14ac:dyDescent="0.2">
      <c r="B105">
        <v>23.6</v>
      </c>
      <c r="E105">
        <f>(F92-C92)/C92</f>
        <v>-0.2584409240573336</v>
      </c>
    </row>
    <row r="106" spans="2:7" x14ac:dyDescent="0.2">
      <c r="B106">
        <v>23.5</v>
      </c>
    </row>
    <row r="107" spans="2:7" x14ac:dyDescent="0.2">
      <c r="B107">
        <v>23.5</v>
      </c>
    </row>
    <row r="108" spans="2:7" x14ac:dyDescent="0.2">
      <c r="B108">
        <v>23.2</v>
      </c>
    </row>
    <row r="109" spans="2:7" x14ac:dyDescent="0.2">
      <c r="B109">
        <v>23.1</v>
      </c>
    </row>
    <row r="110" spans="2:7" x14ac:dyDescent="0.2">
      <c r="B110">
        <v>23</v>
      </c>
    </row>
    <row r="111" spans="2:7" x14ac:dyDescent="0.2">
      <c r="B111">
        <v>23</v>
      </c>
    </row>
    <row r="112" spans="2:7" x14ac:dyDescent="0.2">
      <c r="B112">
        <v>23</v>
      </c>
    </row>
    <row r="113" spans="2:6" x14ac:dyDescent="0.2">
      <c r="B113">
        <v>22.6</v>
      </c>
    </row>
    <row r="114" spans="2:6" x14ac:dyDescent="0.2">
      <c r="B114">
        <v>22.4</v>
      </c>
    </row>
    <row r="115" spans="2:6" x14ac:dyDescent="0.2">
      <c r="B115">
        <v>22.4</v>
      </c>
    </row>
    <row r="116" spans="2:6" x14ac:dyDescent="0.2">
      <c r="B116">
        <v>22.2</v>
      </c>
    </row>
    <row r="117" spans="2:6" x14ac:dyDescent="0.2">
      <c r="B117">
        <v>22</v>
      </c>
      <c r="F117" s="11"/>
    </row>
    <row r="118" spans="2:6" x14ac:dyDescent="0.2">
      <c r="B118">
        <v>22</v>
      </c>
      <c r="F118" s="11"/>
    </row>
    <row r="119" spans="2:6" x14ac:dyDescent="0.2">
      <c r="B119">
        <v>21.8</v>
      </c>
      <c r="F119" s="22"/>
    </row>
    <row r="120" spans="2:6" x14ac:dyDescent="0.2">
      <c r="B120">
        <v>21.8</v>
      </c>
      <c r="F120" s="22"/>
    </row>
    <row r="121" spans="2:6" x14ac:dyDescent="0.2">
      <c r="B121">
        <v>21.6</v>
      </c>
      <c r="F121" s="22"/>
    </row>
    <row r="122" spans="2:6" x14ac:dyDescent="0.2">
      <c r="B122">
        <v>21</v>
      </c>
      <c r="F122" s="22"/>
    </row>
    <row r="123" spans="2:6" x14ac:dyDescent="0.2">
      <c r="B123">
        <v>21</v>
      </c>
      <c r="F123" s="22"/>
    </row>
    <row r="124" spans="2:6" x14ac:dyDescent="0.2">
      <c r="B124">
        <v>21</v>
      </c>
      <c r="F124" s="22"/>
    </row>
    <row r="125" spans="2:6" x14ac:dyDescent="0.2">
      <c r="B125">
        <v>21</v>
      </c>
      <c r="F125" s="22"/>
    </row>
    <row r="126" spans="2:6" x14ac:dyDescent="0.2">
      <c r="B126">
        <v>21</v>
      </c>
      <c r="F126" s="11"/>
    </row>
    <row r="127" spans="2:6" x14ac:dyDescent="0.2">
      <c r="B127">
        <v>20.9</v>
      </c>
      <c r="F127" s="11"/>
    </row>
    <row r="128" spans="2:6" x14ac:dyDescent="0.2">
      <c r="B128">
        <v>20.8</v>
      </c>
      <c r="F128" s="11"/>
    </row>
    <row r="129" spans="2:6" x14ac:dyDescent="0.2">
      <c r="B129">
        <v>20.8</v>
      </c>
      <c r="F129" s="11"/>
    </row>
    <row r="130" spans="2:6" x14ac:dyDescent="0.2">
      <c r="B130">
        <v>20.6</v>
      </c>
      <c r="F130" s="11"/>
    </row>
    <row r="131" spans="2:6" x14ac:dyDescent="0.2">
      <c r="B131">
        <v>20.399999999999999</v>
      </c>
      <c r="F131" s="11"/>
    </row>
    <row r="132" spans="2:6" x14ac:dyDescent="0.2">
      <c r="B132">
        <v>20.399999999999999</v>
      </c>
      <c r="F132" s="11"/>
    </row>
    <row r="133" spans="2:6" x14ac:dyDescent="0.2">
      <c r="B133">
        <v>20.399999999999999</v>
      </c>
    </row>
    <row r="134" spans="2:6" x14ac:dyDescent="0.2">
      <c r="B134">
        <v>20.3</v>
      </c>
    </row>
    <row r="135" spans="2:6" x14ac:dyDescent="0.2">
      <c r="B135">
        <v>20.2</v>
      </c>
    </row>
    <row r="136" spans="2:6" x14ac:dyDescent="0.2">
      <c r="B136">
        <v>20.100000000000001</v>
      </c>
    </row>
    <row r="137" spans="2:6" x14ac:dyDescent="0.2">
      <c r="B137">
        <v>20</v>
      </c>
    </row>
    <row r="138" spans="2:6" x14ac:dyDescent="0.2">
      <c r="B138">
        <v>20</v>
      </c>
    </row>
    <row r="139" spans="2:6" x14ac:dyDescent="0.2">
      <c r="B139">
        <v>19.8</v>
      </c>
    </row>
    <row r="140" spans="2:6" x14ac:dyDescent="0.2">
      <c r="B140">
        <v>19.7</v>
      </c>
    </row>
    <row r="141" spans="2:6" x14ac:dyDescent="0.2">
      <c r="B141">
        <v>19.7</v>
      </c>
    </row>
    <row r="142" spans="2:6" x14ac:dyDescent="0.2">
      <c r="B142">
        <v>19.5</v>
      </c>
    </row>
    <row r="143" spans="2:6" x14ac:dyDescent="0.2">
      <c r="B143">
        <v>19.399999999999999</v>
      </c>
    </row>
    <row r="144" spans="2:6" x14ac:dyDescent="0.2">
      <c r="B144">
        <v>19.3</v>
      </c>
    </row>
    <row r="145" spans="2:2" x14ac:dyDescent="0.2">
      <c r="B145">
        <v>19.3</v>
      </c>
    </row>
    <row r="146" spans="2:2" x14ac:dyDescent="0.2">
      <c r="B146">
        <v>19</v>
      </c>
    </row>
    <row r="147" spans="2:2" x14ac:dyDescent="0.2">
      <c r="B147">
        <v>18.7</v>
      </c>
    </row>
    <row r="148" spans="2:2" x14ac:dyDescent="0.2">
      <c r="B148">
        <v>18.600000000000001</v>
      </c>
    </row>
    <row r="149" spans="2:2" x14ac:dyDescent="0.2">
      <c r="B149">
        <v>18.2</v>
      </c>
    </row>
    <row r="150" spans="2:2" x14ac:dyDescent="0.2">
      <c r="B150">
        <v>18.100000000000001</v>
      </c>
    </row>
    <row r="151" spans="2:2" x14ac:dyDescent="0.2">
      <c r="B151">
        <v>18.100000000000001</v>
      </c>
    </row>
    <row r="152" spans="2:2" x14ac:dyDescent="0.2">
      <c r="B152">
        <v>18.100000000000001</v>
      </c>
    </row>
    <row r="153" spans="2:2" x14ac:dyDescent="0.2">
      <c r="B153">
        <v>17.8</v>
      </c>
    </row>
    <row r="154" spans="2:2" x14ac:dyDescent="0.2">
      <c r="B154">
        <v>17.7</v>
      </c>
    </row>
    <row r="155" spans="2:2" x14ac:dyDescent="0.2">
      <c r="B155">
        <v>17.5</v>
      </c>
    </row>
    <row r="156" spans="2:2" x14ac:dyDescent="0.2">
      <c r="B156">
        <v>16.75</v>
      </c>
    </row>
    <row r="157" spans="2:2" x14ac:dyDescent="0.2">
      <c r="B157" s="12">
        <f>AVERAGE(B102:B156)</f>
        <v>20.789636363636358</v>
      </c>
    </row>
    <row r="158" spans="2:2" x14ac:dyDescent="0.2">
      <c r="B158" s="12"/>
    </row>
    <row r="159" spans="2:2" x14ac:dyDescent="0.2">
      <c r="B159" s="12">
        <f>STDEV(B102:B156)</f>
        <v>1.9607585112384291</v>
      </c>
    </row>
    <row r="160" spans="2:2" x14ac:dyDescent="0.2">
      <c r="B160">
        <f>_xlfn.STDEV.S(B101:B156)</f>
        <v>1.9607585112384291</v>
      </c>
    </row>
  </sheetData>
  <sortState xmlns:xlrd2="http://schemas.microsoft.com/office/spreadsheetml/2017/richdata2" ref="F119:F125">
    <sortCondition ref="F119:F12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F145"/>
  <sheetViews>
    <sheetView zoomScale="50" zoomScaleNormal="50" workbookViewId="0">
      <selection activeCell="DN103" sqref="DN103"/>
    </sheetView>
  </sheetViews>
  <sheetFormatPr baseColWidth="10" defaultColWidth="11.1640625" defaultRowHeight="16" x14ac:dyDescent="0.2"/>
  <cols>
    <col min="3" max="3" width="10.83203125" style="1"/>
    <col min="5" max="6" width="10.83203125" style="1"/>
    <col min="19" max="19" width="10.83203125" style="1"/>
    <col min="25" max="27" width="10.83203125" style="1"/>
    <col min="43" max="43" width="10.83203125" style="1"/>
    <col min="46" max="46" width="10.83203125" style="7"/>
    <col min="47" max="47" width="10.83203125" style="1"/>
    <col min="50" max="50" width="10.83203125" style="7"/>
    <col min="51" max="51" width="10.83203125" style="1"/>
    <col min="54" max="54" width="10.83203125" style="7"/>
    <col min="55" max="55" width="10.83203125" style="1"/>
    <col min="58" max="58" width="10.83203125" style="7"/>
    <col min="59" max="59" width="10.83203125" style="1"/>
    <col min="62" max="62" width="10.83203125" style="7"/>
    <col min="63" max="63" width="10.83203125" style="1"/>
    <col min="66" max="66" width="10.83203125" style="7"/>
    <col min="67" max="67" width="10.83203125" style="1"/>
    <col min="70" max="70" width="10.83203125" style="7" customWidth="1"/>
    <col min="71" max="93" width="0" hidden="1" customWidth="1"/>
    <col min="94" max="94" width="10.83203125" style="1" customWidth="1"/>
    <col min="95" max="96" width="10.83203125" customWidth="1"/>
    <col min="97" max="101" width="10.83203125" hidden="1" customWidth="1"/>
    <col min="102" max="103" width="7.33203125" hidden="1" customWidth="1"/>
    <col min="104" max="104" width="19.6640625" style="1" customWidth="1"/>
    <col min="105" max="105" width="17.1640625" style="6" customWidth="1"/>
    <col min="106" max="106" width="16" style="7" customWidth="1"/>
    <col min="113" max="113" width="10.6640625" customWidth="1"/>
    <col min="118" max="126" width="15.83203125" customWidth="1"/>
  </cols>
  <sheetData>
    <row r="1" spans="1:136" x14ac:dyDescent="0.2">
      <c r="A1" t="s">
        <v>0</v>
      </c>
      <c r="B1" t="s">
        <v>1</v>
      </c>
      <c r="C1" s="1" t="s">
        <v>2</v>
      </c>
      <c r="D1" t="s">
        <v>3</v>
      </c>
      <c r="E1" s="1" t="s">
        <v>4</v>
      </c>
      <c r="F1" s="1" t="s">
        <v>5</v>
      </c>
      <c r="G1" t="s">
        <v>6</v>
      </c>
      <c r="H1" t="s">
        <v>7</v>
      </c>
      <c r="I1" t="s">
        <v>8</v>
      </c>
      <c r="J1" t="s">
        <v>9</v>
      </c>
      <c r="K1" t="s">
        <v>10</v>
      </c>
      <c r="L1" t="s">
        <v>11</v>
      </c>
      <c r="M1" t="s">
        <v>12</v>
      </c>
      <c r="N1" t="s">
        <v>13</v>
      </c>
      <c r="O1" t="s">
        <v>14</v>
      </c>
      <c r="P1" t="s">
        <v>15</v>
      </c>
      <c r="Q1" t="s">
        <v>16</v>
      </c>
      <c r="R1" t="s">
        <v>17</v>
      </c>
      <c r="S1" s="1" t="s">
        <v>18</v>
      </c>
      <c r="T1" t="s">
        <v>19</v>
      </c>
      <c r="U1" t="s">
        <v>20</v>
      </c>
      <c r="V1" t="s">
        <v>21</v>
      </c>
      <c r="W1" t="s">
        <v>22</v>
      </c>
      <c r="X1" t="s">
        <v>23</v>
      </c>
      <c r="Y1" s="1" t="s">
        <v>24</v>
      </c>
      <c r="Z1" s="1" t="s">
        <v>25</v>
      </c>
      <c r="AA1" s="1" t="s">
        <v>26</v>
      </c>
      <c r="AB1" t="s">
        <v>27</v>
      </c>
      <c r="AC1" t="s">
        <v>28</v>
      </c>
      <c r="AD1" t="s">
        <v>29</v>
      </c>
      <c r="AE1" t="s">
        <v>30</v>
      </c>
      <c r="AF1" t="s">
        <v>31</v>
      </c>
      <c r="AG1" t="s">
        <v>32</v>
      </c>
      <c r="AH1" t="s">
        <v>33</v>
      </c>
      <c r="AI1" t="s">
        <v>34</v>
      </c>
      <c r="AJ1" t="s">
        <v>35</v>
      </c>
      <c r="AK1" t="s">
        <v>36</v>
      </c>
      <c r="AL1" t="s">
        <v>37</v>
      </c>
      <c r="AM1" t="s">
        <v>38</v>
      </c>
      <c r="AN1" t="s">
        <v>39</v>
      </c>
      <c r="AO1" t="s">
        <v>40</v>
      </c>
      <c r="AP1" t="s">
        <v>41</v>
      </c>
      <c r="AQ1" s="1" t="s">
        <v>42</v>
      </c>
      <c r="AR1" t="s">
        <v>43</v>
      </c>
      <c r="AS1" t="s">
        <v>44</v>
      </c>
      <c r="AT1" s="7" t="s">
        <v>45</v>
      </c>
      <c r="AU1" s="1" t="s">
        <v>46</v>
      </c>
      <c r="AV1" t="s">
        <v>47</v>
      </c>
      <c r="AW1" t="s">
        <v>48</v>
      </c>
      <c r="AX1" s="7" t="s">
        <v>49</v>
      </c>
      <c r="AY1" s="1" t="s">
        <v>50</v>
      </c>
      <c r="AZ1" t="s">
        <v>51</v>
      </c>
      <c r="BA1" t="s">
        <v>52</v>
      </c>
      <c r="BB1" s="7" t="s">
        <v>53</v>
      </c>
      <c r="BC1" s="1" t="s">
        <v>54</v>
      </c>
      <c r="BD1" t="s">
        <v>55</v>
      </c>
      <c r="BE1" t="s">
        <v>56</v>
      </c>
      <c r="BF1" s="7" t="s">
        <v>57</v>
      </c>
      <c r="BG1" s="1" t="s">
        <v>58</v>
      </c>
      <c r="BH1" t="s">
        <v>59</v>
      </c>
      <c r="BI1" t="s">
        <v>60</v>
      </c>
      <c r="BJ1" s="7" t="s">
        <v>61</v>
      </c>
      <c r="BK1" s="1" t="s">
        <v>62</v>
      </c>
      <c r="BL1" t="s">
        <v>63</v>
      </c>
      <c r="BM1" t="s">
        <v>64</v>
      </c>
      <c r="BN1" s="7" t="s">
        <v>65</v>
      </c>
      <c r="BO1" s="1" t="s">
        <v>66</v>
      </c>
      <c r="BP1" t="s">
        <v>67</v>
      </c>
      <c r="BQ1" t="s">
        <v>68</v>
      </c>
      <c r="BR1" s="7"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s="1" t="s">
        <v>465</v>
      </c>
      <c r="DA1" s="6" t="s">
        <v>520</v>
      </c>
      <c r="DB1" s="7" t="s">
        <v>519</v>
      </c>
      <c r="DC1" s="1" t="s">
        <v>24</v>
      </c>
      <c r="DD1" s="1" t="s">
        <v>25</v>
      </c>
      <c r="DE1" s="1" t="s">
        <v>26</v>
      </c>
      <c r="DF1" s="1" t="s">
        <v>18</v>
      </c>
      <c r="DG1" s="1" t="s">
        <v>2</v>
      </c>
      <c r="DH1" t="s">
        <v>3</v>
      </c>
      <c r="DI1" s="1" t="s">
        <v>4</v>
      </c>
      <c r="DJ1" s="1" t="s">
        <v>5</v>
      </c>
      <c r="DK1" s="1" t="s">
        <v>93</v>
      </c>
      <c r="DP1" t="s">
        <v>2</v>
      </c>
      <c r="DQ1" t="s">
        <v>524</v>
      </c>
    </row>
    <row r="2" spans="1:136" x14ac:dyDescent="0.2">
      <c r="A2">
        <v>77</v>
      </c>
      <c r="B2">
        <v>2019</v>
      </c>
      <c r="C2" s="1" t="s">
        <v>148</v>
      </c>
      <c r="D2">
        <v>16.75</v>
      </c>
      <c r="E2" s="1" t="s">
        <v>139</v>
      </c>
      <c r="F2" s="1">
        <v>6000</v>
      </c>
      <c r="G2">
        <v>5</v>
      </c>
      <c r="H2">
        <v>5</v>
      </c>
      <c r="I2">
        <v>5</v>
      </c>
      <c r="J2">
        <v>2</v>
      </c>
      <c r="K2">
        <v>1</v>
      </c>
      <c r="L2">
        <v>30</v>
      </c>
      <c r="M2">
        <v>5</v>
      </c>
      <c r="N2">
        <v>1</v>
      </c>
      <c r="O2">
        <v>15</v>
      </c>
      <c r="P2">
        <v>7</v>
      </c>
      <c r="Q2" t="s">
        <v>105</v>
      </c>
      <c r="R2">
        <v>30</v>
      </c>
      <c r="S2" s="1">
        <v>3633</v>
      </c>
      <c r="T2">
        <v>10</v>
      </c>
      <c r="U2" t="s">
        <v>105</v>
      </c>
      <c r="V2">
        <v>5</v>
      </c>
      <c r="W2">
        <v>5</v>
      </c>
      <c r="X2">
        <v>5</v>
      </c>
      <c r="Y2" s="1">
        <v>3</v>
      </c>
      <c r="Z2" s="1">
        <v>5</v>
      </c>
      <c r="AA2" s="1">
        <v>4</v>
      </c>
      <c r="AB2" t="s">
        <v>157</v>
      </c>
      <c r="AC2" t="s">
        <v>105</v>
      </c>
      <c r="AD2" t="s">
        <v>105</v>
      </c>
      <c r="AE2" t="s">
        <v>105</v>
      </c>
      <c r="AF2" t="s">
        <v>105</v>
      </c>
      <c r="AG2" t="s">
        <v>105</v>
      </c>
      <c r="AH2" t="s">
        <v>105</v>
      </c>
      <c r="AI2" t="s">
        <v>105</v>
      </c>
      <c r="AJ2" t="s">
        <v>105</v>
      </c>
      <c r="AK2" t="s">
        <v>105</v>
      </c>
      <c r="AL2" t="s">
        <v>105</v>
      </c>
      <c r="AM2" t="s">
        <v>105</v>
      </c>
      <c r="AN2" t="s">
        <v>105</v>
      </c>
      <c r="AO2" t="s">
        <v>105</v>
      </c>
      <c r="AP2" t="s">
        <v>105</v>
      </c>
      <c r="AQ2" s="1">
        <v>5733</v>
      </c>
      <c r="AR2">
        <v>0</v>
      </c>
      <c r="AS2">
        <v>4.9000000000000004</v>
      </c>
      <c r="AT2" s="7">
        <v>70</v>
      </c>
      <c r="AU2" s="1">
        <v>4824</v>
      </c>
      <c r="AV2">
        <v>0</v>
      </c>
      <c r="AW2">
        <v>4.0999999999999996</v>
      </c>
      <c r="AX2" s="7">
        <v>44</v>
      </c>
      <c r="AY2" s="1">
        <v>3017</v>
      </c>
      <c r="AZ2">
        <v>0</v>
      </c>
      <c r="BA2">
        <v>2.6</v>
      </c>
      <c r="BB2" s="7">
        <v>19</v>
      </c>
      <c r="BC2" s="1">
        <v>8297</v>
      </c>
      <c r="BD2">
        <v>2175</v>
      </c>
      <c r="BE2">
        <v>7.2</v>
      </c>
      <c r="BF2" s="7">
        <v>124</v>
      </c>
      <c r="BG2" s="1">
        <v>615</v>
      </c>
      <c r="BH2">
        <v>0</v>
      </c>
      <c r="BI2">
        <v>0.5</v>
      </c>
      <c r="BJ2" s="7">
        <v>11</v>
      </c>
      <c r="BK2" s="1">
        <v>5458</v>
      </c>
      <c r="BL2">
        <v>0</v>
      </c>
      <c r="BM2">
        <v>4.7</v>
      </c>
      <c r="BN2" s="7">
        <v>40</v>
      </c>
      <c r="BO2" s="1">
        <v>3560</v>
      </c>
      <c r="BP2">
        <v>0</v>
      </c>
      <c r="BQ2">
        <v>3</v>
      </c>
      <c r="BR2" s="7">
        <v>44</v>
      </c>
      <c r="BS2" t="s">
        <v>105</v>
      </c>
      <c r="BT2" t="s">
        <v>105</v>
      </c>
      <c r="BU2" t="s">
        <v>105</v>
      </c>
      <c r="BV2" t="s">
        <v>105</v>
      </c>
      <c r="BW2" t="s">
        <v>307</v>
      </c>
      <c r="BX2" t="s">
        <v>105</v>
      </c>
      <c r="BY2" t="s">
        <v>105</v>
      </c>
      <c r="BZ2" t="s">
        <v>137</v>
      </c>
      <c r="CA2" t="s">
        <v>137</v>
      </c>
      <c r="CB2" t="s">
        <v>137</v>
      </c>
      <c r="CC2" t="s">
        <v>137</v>
      </c>
      <c r="CD2" t="s">
        <v>137</v>
      </c>
      <c r="CE2" t="s">
        <v>137</v>
      </c>
      <c r="CF2" t="s">
        <v>137</v>
      </c>
      <c r="CG2">
        <v>1</v>
      </c>
      <c r="CH2">
        <v>1</v>
      </c>
      <c r="CI2">
        <v>30</v>
      </c>
      <c r="CJ2">
        <v>5</v>
      </c>
      <c r="CK2">
        <v>1</v>
      </c>
      <c r="CL2">
        <v>20</v>
      </c>
      <c r="CM2">
        <v>7</v>
      </c>
      <c r="CN2">
        <v>1</v>
      </c>
      <c r="CO2">
        <v>30</v>
      </c>
      <c r="CP2" s="1">
        <v>4399</v>
      </c>
      <c r="CQ2">
        <v>9</v>
      </c>
      <c r="CR2" t="s">
        <v>105</v>
      </c>
      <c r="CS2" t="s">
        <v>117</v>
      </c>
      <c r="CT2" t="s">
        <v>117</v>
      </c>
      <c r="CU2" t="s">
        <v>117</v>
      </c>
      <c r="CV2" t="s">
        <v>117</v>
      </c>
      <c r="CW2" t="s">
        <v>138</v>
      </c>
      <c r="CX2" t="s">
        <v>117</v>
      </c>
      <c r="CY2" t="s">
        <v>117</v>
      </c>
      <c r="CZ2" s="1">
        <f>(AQ2+AU2+AY2+BC2+BG2+BK2+BO2)/7</f>
        <v>4500.5714285714284</v>
      </c>
      <c r="DA2" s="6">
        <f t="shared" ref="DA2:DB8" si="0">(AS2+AW2+BA2+BE2+BI2+BM2+BQ2)/7</f>
        <v>3.8571428571428572</v>
      </c>
      <c r="DB2" s="7">
        <f t="shared" si="0"/>
        <v>50.285714285714285</v>
      </c>
      <c r="DC2" s="1">
        <v>3</v>
      </c>
      <c r="DD2" s="1">
        <v>5</v>
      </c>
      <c r="DE2" s="1">
        <v>4</v>
      </c>
      <c r="DF2" s="1">
        <v>3633</v>
      </c>
      <c r="DG2" s="1">
        <v>1</v>
      </c>
      <c r="DH2">
        <v>16.75</v>
      </c>
      <c r="DI2" s="1">
        <v>0</v>
      </c>
      <c r="DJ2" s="1">
        <v>6000</v>
      </c>
      <c r="DK2" s="1">
        <v>4399</v>
      </c>
      <c r="DP2" t="s">
        <v>522</v>
      </c>
      <c r="DQ2" s="1" t="s">
        <v>526</v>
      </c>
    </row>
    <row r="3" spans="1:136" x14ac:dyDescent="0.2">
      <c r="A3">
        <v>81</v>
      </c>
      <c r="B3">
        <v>2019</v>
      </c>
      <c r="C3" s="1" t="s">
        <v>148</v>
      </c>
      <c r="D3">
        <v>17.5</v>
      </c>
      <c r="E3" s="1" t="s">
        <v>104</v>
      </c>
      <c r="F3" s="1">
        <v>5000</v>
      </c>
      <c r="G3">
        <v>6</v>
      </c>
      <c r="H3">
        <v>5</v>
      </c>
      <c r="I3">
        <v>5.5</v>
      </c>
      <c r="J3">
        <v>3</v>
      </c>
      <c r="K3">
        <v>1</v>
      </c>
      <c r="L3">
        <v>0</v>
      </c>
      <c r="M3">
        <v>7</v>
      </c>
      <c r="N3">
        <v>0</v>
      </c>
      <c r="O3">
        <v>30</v>
      </c>
      <c r="P3">
        <v>3</v>
      </c>
      <c r="Q3">
        <v>0</v>
      </c>
      <c r="R3">
        <v>10</v>
      </c>
      <c r="S3" s="1">
        <v>2379</v>
      </c>
      <c r="T3">
        <v>4</v>
      </c>
      <c r="U3">
        <v>0</v>
      </c>
      <c r="V3">
        <v>6</v>
      </c>
      <c r="W3">
        <v>6</v>
      </c>
      <c r="X3">
        <v>6</v>
      </c>
      <c r="Y3" s="1">
        <v>4</v>
      </c>
      <c r="Z3" s="1">
        <v>5</v>
      </c>
      <c r="AA3" s="1">
        <v>4.5</v>
      </c>
      <c r="AB3" t="s">
        <v>107</v>
      </c>
      <c r="AC3">
        <v>7774</v>
      </c>
      <c r="AD3">
        <v>17231</v>
      </c>
      <c r="AE3">
        <v>4720</v>
      </c>
      <c r="AF3">
        <v>8196</v>
      </c>
      <c r="AG3">
        <v>6628</v>
      </c>
      <c r="AH3">
        <v>9875</v>
      </c>
      <c r="AI3">
        <v>4972</v>
      </c>
      <c r="AJ3" t="s">
        <v>105</v>
      </c>
      <c r="AK3" t="s">
        <v>105</v>
      </c>
      <c r="AL3" t="s">
        <v>105</v>
      </c>
      <c r="AM3" t="s">
        <v>105</v>
      </c>
      <c r="AN3" t="s">
        <v>105</v>
      </c>
      <c r="AO3" t="s">
        <v>105</v>
      </c>
      <c r="AP3" t="s">
        <v>105</v>
      </c>
      <c r="AQ3" s="1">
        <v>6604</v>
      </c>
      <c r="AR3">
        <v>0</v>
      </c>
      <c r="AS3">
        <v>4.8</v>
      </c>
      <c r="AT3" s="7">
        <v>110</v>
      </c>
      <c r="AU3" s="1">
        <v>12456</v>
      </c>
      <c r="AV3">
        <v>0</v>
      </c>
      <c r="AW3">
        <v>12.7</v>
      </c>
      <c r="AX3" s="7">
        <v>393</v>
      </c>
      <c r="AY3" s="1">
        <v>6525</v>
      </c>
      <c r="AZ3">
        <v>0</v>
      </c>
      <c r="BA3">
        <v>3.4</v>
      </c>
      <c r="BB3" s="7">
        <v>104</v>
      </c>
      <c r="BC3" s="1">
        <v>9859</v>
      </c>
      <c r="BD3">
        <v>1114</v>
      </c>
      <c r="BE3">
        <v>7.2</v>
      </c>
      <c r="BF3" s="7">
        <v>224</v>
      </c>
      <c r="BG3" s="1">
        <v>4724</v>
      </c>
      <c r="BH3">
        <v>1338</v>
      </c>
      <c r="BI3">
        <v>3.4</v>
      </c>
      <c r="BJ3" s="7">
        <v>94</v>
      </c>
      <c r="BK3" s="1">
        <v>7497</v>
      </c>
      <c r="BL3">
        <v>0</v>
      </c>
      <c r="BM3">
        <v>8.1999999999999993</v>
      </c>
      <c r="BN3" s="7">
        <v>254</v>
      </c>
      <c r="BO3" s="1">
        <v>5483</v>
      </c>
      <c r="BP3">
        <v>0</v>
      </c>
      <c r="BQ3">
        <v>3.7</v>
      </c>
      <c r="BR3" s="7">
        <v>126</v>
      </c>
      <c r="BS3" t="s">
        <v>105</v>
      </c>
      <c r="BT3" t="s">
        <v>105</v>
      </c>
      <c r="BU3" t="s">
        <v>105</v>
      </c>
      <c r="BV3" t="s">
        <v>105</v>
      </c>
      <c r="BW3" t="s">
        <v>105</v>
      </c>
      <c r="BX3" t="s">
        <v>154</v>
      </c>
      <c r="BY3" t="s">
        <v>154</v>
      </c>
      <c r="BZ3" t="s">
        <v>116</v>
      </c>
      <c r="CA3" t="s">
        <v>116</v>
      </c>
      <c r="CB3" t="s">
        <v>116</v>
      </c>
      <c r="CC3" t="s">
        <v>116</v>
      </c>
      <c r="CD3" t="s">
        <v>116</v>
      </c>
      <c r="CE3" t="s">
        <v>116</v>
      </c>
      <c r="CF3" t="s">
        <v>116</v>
      </c>
      <c r="CG3">
        <v>2</v>
      </c>
      <c r="CH3">
        <v>1</v>
      </c>
      <c r="CI3">
        <v>0</v>
      </c>
      <c r="CJ3">
        <v>7</v>
      </c>
      <c r="CK3">
        <v>1</v>
      </c>
      <c r="CL3">
        <v>0</v>
      </c>
      <c r="CM3">
        <v>4</v>
      </c>
      <c r="CN3">
        <v>0</v>
      </c>
      <c r="CO3">
        <v>30</v>
      </c>
      <c r="CP3" s="1">
        <v>3036</v>
      </c>
      <c r="CQ3">
        <v>4</v>
      </c>
      <c r="CR3">
        <v>0</v>
      </c>
      <c r="CS3" t="s">
        <v>117</v>
      </c>
      <c r="CT3" t="s">
        <v>117</v>
      </c>
      <c r="CU3" t="s">
        <v>117</v>
      </c>
      <c r="CV3" t="s">
        <v>117</v>
      </c>
      <c r="CW3" t="s">
        <v>117</v>
      </c>
      <c r="CX3" t="s">
        <v>138</v>
      </c>
      <c r="CY3" t="s">
        <v>138</v>
      </c>
      <c r="CZ3" s="1">
        <f t="shared" ref="CZ3:CZ39" si="1">(AQ3+AU3+AY3+BC3+BG3+BK3+BO3)/7</f>
        <v>7592.5714285714284</v>
      </c>
      <c r="DA3" s="6">
        <f t="shared" si="0"/>
        <v>6.2</v>
      </c>
      <c r="DB3" s="7">
        <f t="shared" si="0"/>
        <v>186.42857142857142</v>
      </c>
      <c r="DC3" s="1">
        <v>4</v>
      </c>
      <c r="DD3" s="1">
        <v>5</v>
      </c>
      <c r="DE3" s="1">
        <v>4.5</v>
      </c>
      <c r="DF3" s="1">
        <v>2379</v>
      </c>
      <c r="DG3" s="1">
        <v>1</v>
      </c>
      <c r="DH3">
        <v>17.5</v>
      </c>
      <c r="DI3" s="1">
        <v>1</v>
      </c>
      <c r="DJ3" s="1">
        <v>5000</v>
      </c>
      <c r="DK3" s="1">
        <v>3036</v>
      </c>
      <c r="DP3" t="s">
        <v>523</v>
      </c>
      <c r="DQ3" s="1" t="s">
        <v>525</v>
      </c>
    </row>
    <row r="4" spans="1:136" x14ac:dyDescent="0.2">
      <c r="A4">
        <v>40</v>
      </c>
      <c r="B4">
        <v>2019</v>
      </c>
      <c r="C4" s="1" t="s">
        <v>103</v>
      </c>
      <c r="D4">
        <v>18.100000000000001</v>
      </c>
      <c r="E4" s="1" t="s">
        <v>104</v>
      </c>
      <c r="F4" s="1">
        <v>7000</v>
      </c>
      <c r="G4">
        <v>4</v>
      </c>
      <c r="H4">
        <v>4</v>
      </c>
      <c r="I4">
        <v>4</v>
      </c>
      <c r="J4">
        <v>1</v>
      </c>
      <c r="K4">
        <v>0</v>
      </c>
      <c r="L4">
        <v>40</v>
      </c>
      <c r="M4">
        <v>6</v>
      </c>
      <c r="N4" t="s">
        <v>105</v>
      </c>
      <c r="O4">
        <v>30</v>
      </c>
      <c r="P4">
        <v>2</v>
      </c>
      <c r="Q4" t="s">
        <v>105</v>
      </c>
      <c r="R4">
        <v>30</v>
      </c>
      <c r="S4" s="1">
        <v>1238</v>
      </c>
      <c r="T4">
        <v>8</v>
      </c>
      <c r="U4" t="s">
        <v>105</v>
      </c>
      <c r="V4">
        <v>6</v>
      </c>
      <c r="W4">
        <v>6</v>
      </c>
      <c r="X4">
        <v>6</v>
      </c>
      <c r="Y4" s="1">
        <v>5</v>
      </c>
      <c r="Z4" s="1">
        <v>4</v>
      </c>
      <c r="AA4" s="1">
        <v>4.5</v>
      </c>
      <c r="AB4" t="s">
        <v>107</v>
      </c>
      <c r="AC4">
        <v>16545</v>
      </c>
      <c r="AD4">
        <v>8072</v>
      </c>
      <c r="AE4">
        <v>25732</v>
      </c>
      <c r="AF4">
        <v>27131</v>
      </c>
      <c r="AG4">
        <v>25507</v>
      </c>
      <c r="AH4">
        <v>8564</v>
      </c>
      <c r="AI4">
        <v>20402</v>
      </c>
      <c r="AJ4" t="s">
        <v>242</v>
      </c>
      <c r="AK4" t="s">
        <v>242</v>
      </c>
      <c r="AL4" t="s">
        <v>243</v>
      </c>
      <c r="AM4" t="s">
        <v>105</v>
      </c>
      <c r="AN4" t="s">
        <v>244</v>
      </c>
      <c r="AO4" t="s">
        <v>242</v>
      </c>
      <c r="AP4" t="s">
        <v>242</v>
      </c>
      <c r="AQ4" s="1">
        <v>13960</v>
      </c>
      <c r="AR4">
        <v>7709</v>
      </c>
      <c r="AS4">
        <v>9</v>
      </c>
      <c r="AT4" s="7">
        <v>433</v>
      </c>
      <c r="AU4" s="1">
        <v>4667</v>
      </c>
      <c r="AV4">
        <v>0</v>
      </c>
      <c r="AW4">
        <v>3</v>
      </c>
      <c r="AX4" s="7">
        <v>64</v>
      </c>
      <c r="AY4" s="1">
        <v>17426</v>
      </c>
      <c r="AZ4">
        <v>5008</v>
      </c>
      <c r="BA4">
        <v>11.3</v>
      </c>
      <c r="BB4" s="7">
        <v>278</v>
      </c>
      <c r="BC4" s="1">
        <v>29370</v>
      </c>
      <c r="BD4">
        <v>5633</v>
      </c>
      <c r="BE4">
        <v>19</v>
      </c>
      <c r="BF4" s="7">
        <v>616</v>
      </c>
      <c r="BG4" s="1">
        <v>12706</v>
      </c>
      <c r="BH4">
        <v>3879</v>
      </c>
      <c r="BI4">
        <v>8.1999999999999993</v>
      </c>
      <c r="BJ4" s="7">
        <v>197</v>
      </c>
      <c r="BK4" s="1">
        <v>1652</v>
      </c>
      <c r="BL4">
        <v>0</v>
      </c>
      <c r="BM4">
        <v>1</v>
      </c>
      <c r="BN4" s="7">
        <v>25</v>
      </c>
      <c r="BO4" s="1">
        <v>8908</v>
      </c>
      <c r="BP4">
        <v>1211</v>
      </c>
      <c r="BQ4">
        <v>5.7</v>
      </c>
      <c r="BR4" s="7">
        <v>160</v>
      </c>
      <c r="BS4" t="s">
        <v>105</v>
      </c>
      <c r="BT4" t="s">
        <v>105</v>
      </c>
      <c r="BU4" t="s">
        <v>105</v>
      </c>
      <c r="BV4" t="s">
        <v>105</v>
      </c>
      <c r="BW4" t="s">
        <v>105</v>
      </c>
      <c r="BX4" t="s">
        <v>246</v>
      </c>
      <c r="BY4" t="s">
        <v>247</v>
      </c>
      <c r="BZ4" t="s">
        <v>248</v>
      </c>
      <c r="CA4" t="s">
        <v>248</v>
      </c>
      <c r="CB4" t="s">
        <v>248</v>
      </c>
      <c r="CC4" t="s">
        <v>249</v>
      </c>
      <c r="CD4" t="s">
        <v>249</v>
      </c>
      <c r="CE4" t="s">
        <v>248</v>
      </c>
      <c r="CF4" t="s">
        <v>248</v>
      </c>
      <c r="CG4">
        <v>2</v>
      </c>
      <c r="CH4">
        <v>0</v>
      </c>
      <c r="CI4">
        <v>45</v>
      </c>
      <c r="CJ4">
        <v>3</v>
      </c>
      <c r="CK4">
        <v>0</v>
      </c>
      <c r="CL4">
        <v>15</v>
      </c>
      <c r="CM4">
        <v>6</v>
      </c>
      <c r="CN4">
        <v>2</v>
      </c>
      <c r="CO4" t="s">
        <v>105</v>
      </c>
      <c r="CP4" s="1">
        <v>3276</v>
      </c>
      <c r="CQ4">
        <v>2</v>
      </c>
      <c r="CR4">
        <v>30</v>
      </c>
      <c r="CS4" t="s">
        <v>117</v>
      </c>
      <c r="CT4" t="s">
        <v>117</v>
      </c>
      <c r="CU4" t="s">
        <v>117</v>
      </c>
      <c r="CV4" t="s">
        <v>117</v>
      </c>
      <c r="CW4" t="s">
        <v>117</v>
      </c>
      <c r="CX4" t="s">
        <v>138</v>
      </c>
      <c r="CY4" t="s">
        <v>138</v>
      </c>
      <c r="CZ4" s="1">
        <f t="shared" si="1"/>
        <v>12669.857142857143</v>
      </c>
      <c r="DA4" s="6">
        <f t="shared" si="0"/>
        <v>8.1714285714285726</v>
      </c>
      <c r="DB4" s="7">
        <f t="shared" si="0"/>
        <v>253.28571428571428</v>
      </c>
      <c r="DC4" s="1">
        <v>5</v>
      </c>
      <c r="DD4" s="1">
        <v>4</v>
      </c>
      <c r="DE4" s="1">
        <v>4.5</v>
      </c>
      <c r="DF4" s="1">
        <v>1238</v>
      </c>
      <c r="DG4" s="1">
        <v>0</v>
      </c>
      <c r="DH4">
        <v>18.100000000000001</v>
      </c>
      <c r="DI4" s="1">
        <v>1</v>
      </c>
      <c r="DJ4" s="1">
        <v>7000</v>
      </c>
      <c r="DK4" s="1">
        <v>3276</v>
      </c>
    </row>
    <row r="5" spans="1:136" x14ac:dyDescent="0.2">
      <c r="A5">
        <v>38</v>
      </c>
      <c r="B5">
        <v>2019</v>
      </c>
      <c r="C5" s="1" t="s">
        <v>103</v>
      </c>
      <c r="D5">
        <v>18.2</v>
      </c>
      <c r="E5" s="1" t="s">
        <v>139</v>
      </c>
      <c r="F5" s="1">
        <v>3000</v>
      </c>
      <c r="G5">
        <v>4</v>
      </c>
      <c r="H5">
        <v>3</v>
      </c>
      <c r="I5">
        <v>3.5</v>
      </c>
      <c r="J5">
        <v>3</v>
      </c>
      <c r="K5">
        <v>1</v>
      </c>
      <c r="L5" t="s">
        <v>105</v>
      </c>
      <c r="M5">
        <v>6</v>
      </c>
      <c r="N5">
        <v>1</v>
      </c>
      <c r="O5" t="s">
        <v>105</v>
      </c>
      <c r="P5">
        <v>7</v>
      </c>
      <c r="Q5" t="s">
        <v>105</v>
      </c>
      <c r="R5">
        <v>30</v>
      </c>
      <c r="S5" s="1">
        <v>3573</v>
      </c>
      <c r="T5">
        <v>9</v>
      </c>
      <c r="U5" t="s">
        <v>105</v>
      </c>
      <c r="V5">
        <v>5</v>
      </c>
      <c r="W5">
        <v>5</v>
      </c>
      <c r="X5">
        <v>5</v>
      </c>
      <c r="Y5" s="1">
        <v>4</v>
      </c>
      <c r="Z5" s="1">
        <v>4</v>
      </c>
      <c r="AA5" s="1">
        <v>4</v>
      </c>
      <c r="AB5" t="s">
        <v>107</v>
      </c>
      <c r="AC5">
        <v>7250</v>
      </c>
      <c r="AD5">
        <v>180</v>
      </c>
      <c r="AE5">
        <v>5912</v>
      </c>
      <c r="AF5">
        <v>145</v>
      </c>
      <c r="AG5">
        <v>46</v>
      </c>
      <c r="AH5">
        <v>7616</v>
      </c>
      <c r="AI5">
        <v>7034</v>
      </c>
      <c r="AJ5" t="s">
        <v>105</v>
      </c>
      <c r="AK5" t="s">
        <v>105</v>
      </c>
      <c r="AL5" t="s">
        <v>105</v>
      </c>
      <c r="AM5" t="s">
        <v>105</v>
      </c>
      <c r="AN5" t="s">
        <v>105</v>
      </c>
      <c r="AO5" t="s">
        <v>105</v>
      </c>
      <c r="AP5" t="s">
        <v>105</v>
      </c>
      <c r="AQ5" s="1">
        <v>7215</v>
      </c>
      <c r="AR5">
        <v>0</v>
      </c>
      <c r="AS5">
        <v>5.4</v>
      </c>
      <c r="AT5" s="7">
        <v>160</v>
      </c>
      <c r="AU5" s="1">
        <v>7164</v>
      </c>
      <c r="AV5">
        <v>0</v>
      </c>
      <c r="AW5">
        <v>5.3</v>
      </c>
      <c r="AX5" s="7">
        <v>149</v>
      </c>
      <c r="AY5" s="1">
        <v>7635</v>
      </c>
      <c r="AZ5">
        <v>1940</v>
      </c>
      <c r="BA5">
        <v>5.7</v>
      </c>
      <c r="BB5" s="7">
        <v>169</v>
      </c>
      <c r="BC5" s="1">
        <v>10459</v>
      </c>
      <c r="BD5">
        <v>4427</v>
      </c>
      <c r="BE5">
        <v>7.8</v>
      </c>
      <c r="BF5" s="7">
        <v>185</v>
      </c>
      <c r="BG5" s="1">
        <v>5619</v>
      </c>
      <c r="BH5">
        <v>1701</v>
      </c>
      <c r="BI5">
        <v>4.2</v>
      </c>
      <c r="BJ5" s="7">
        <v>94</v>
      </c>
      <c r="BK5" s="1">
        <v>10001</v>
      </c>
      <c r="BL5">
        <v>2281</v>
      </c>
      <c r="BM5">
        <v>7.5</v>
      </c>
      <c r="BN5" s="7">
        <v>204</v>
      </c>
      <c r="BO5" s="1">
        <v>7503</v>
      </c>
      <c r="BP5">
        <v>0</v>
      </c>
      <c r="BQ5">
        <v>5.6</v>
      </c>
      <c r="BR5" s="7">
        <v>153</v>
      </c>
      <c r="BS5" t="s">
        <v>105</v>
      </c>
      <c r="BT5" t="s">
        <v>105</v>
      </c>
      <c r="BU5" t="s">
        <v>105</v>
      </c>
      <c r="BV5" t="s">
        <v>105</v>
      </c>
      <c r="BW5" t="s">
        <v>105</v>
      </c>
      <c r="BX5" t="s">
        <v>105</v>
      </c>
      <c r="BY5" t="s">
        <v>105</v>
      </c>
      <c r="BZ5" t="s">
        <v>168</v>
      </c>
      <c r="CA5" t="s">
        <v>168</v>
      </c>
      <c r="CB5" t="s">
        <v>168</v>
      </c>
      <c r="CC5" t="s">
        <v>238</v>
      </c>
      <c r="CD5" t="s">
        <v>168</v>
      </c>
      <c r="CE5" t="s">
        <v>168</v>
      </c>
      <c r="CF5" t="s">
        <v>168</v>
      </c>
      <c r="CG5">
        <v>1</v>
      </c>
      <c r="CH5">
        <v>1</v>
      </c>
      <c r="CI5" t="s">
        <v>105</v>
      </c>
      <c r="CJ5">
        <v>6</v>
      </c>
      <c r="CK5" t="s">
        <v>105</v>
      </c>
      <c r="CL5">
        <v>40</v>
      </c>
      <c r="CM5">
        <v>7</v>
      </c>
      <c r="CN5" t="s">
        <v>105</v>
      </c>
      <c r="CO5">
        <v>30</v>
      </c>
      <c r="CP5" s="1">
        <v>2133</v>
      </c>
      <c r="CQ5">
        <v>7</v>
      </c>
      <c r="CR5" t="s">
        <v>105</v>
      </c>
      <c r="CS5" t="s">
        <v>117</v>
      </c>
      <c r="CT5" t="s">
        <v>117</v>
      </c>
      <c r="CU5" t="s">
        <v>117</v>
      </c>
      <c r="CV5" t="s">
        <v>117</v>
      </c>
      <c r="CW5" t="s">
        <v>117</v>
      </c>
      <c r="CX5" t="s">
        <v>117</v>
      </c>
      <c r="CY5" t="s">
        <v>117</v>
      </c>
      <c r="CZ5" s="1">
        <f t="shared" si="1"/>
        <v>7942.2857142857147</v>
      </c>
      <c r="DA5" s="6">
        <f t="shared" si="0"/>
        <v>5.9285714285714288</v>
      </c>
      <c r="DB5" s="7">
        <f t="shared" si="0"/>
        <v>159.14285714285714</v>
      </c>
      <c r="DC5" s="1">
        <v>4</v>
      </c>
      <c r="DD5" s="1">
        <v>4</v>
      </c>
      <c r="DE5" s="1">
        <v>4</v>
      </c>
      <c r="DF5" s="1">
        <v>3573</v>
      </c>
      <c r="DG5" s="1">
        <v>0</v>
      </c>
      <c r="DH5">
        <v>18.2</v>
      </c>
      <c r="DI5" s="1">
        <v>0</v>
      </c>
      <c r="DJ5" s="1">
        <v>3000</v>
      </c>
      <c r="DK5" s="1">
        <v>2133</v>
      </c>
    </row>
    <row r="6" spans="1:136" x14ac:dyDescent="0.2">
      <c r="A6">
        <v>63</v>
      </c>
      <c r="B6">
        <v>2019</v>
      </c>
      <c r="C6" s="1" t="s">
        <v>148</v>
      </c>
      <c r="D6">
        <v>18.600000000000001</v>
      </c>
      <c r="E6" s="1" t="s">
        <v>139</v>
      </c>
      <c r="F6" s="1">
        <v>6000</v>
      </c>
      <c r="G6">
        <v>7</v>
      </c>
      <c r="H6">
        <v>4</v>
      </c>
      <c r="I6">
        <v>5.5</v>
      </c>
      <c r="J6">
        <v>4</v>
      </c>
      <c r="K6">
        <v>1</v>
      </c>
      <c r="L6">
        <v>30</v>
      </c>
      <c r="M6">
        <v>7</v>
      </c>
      <c r="N6">
        <v>1</v>
      </c>
      <c r="O6">
        <v>0</v>
      </c>
      <c r="P6">
        <v>7</v>
      </c>
      <c r="Q6">
        <v>1</v>
      </c>
      <c r="R6">
        <v>0</v>
      </c>
      <c r="S6" s="1">
        <v>5946</v>
      </c>
      <c r="T6">
        <v>10</v>
      </c>
      <c r="U6">
        <v>0</v>
      </c>
      <c r="V6">
        <v>5</v>
      </c>
      <c r="W6">
        <v>4</v>
      </c>
      <c r="X6">
        <v>4.5</v>
      </c>
      <c r="Y6" s="1">
        <v>2</v>
      </c>
      <c r="Z6" s="1">
        <v>4</v>
      </c>
      <c r="AA6" s="1">
        <v>3</v>
      </c>
      <c r="AB6" t="s">
        <v>107</v>
      </c>
      <c r="AC6">
        <v>10065</v>
      </c>
      <c r="AD6">
        <v>7212</v>
      </c>
      <c r="AE6">
        <v>9569</v>
      </c>
      <c r="AF6">
        <v>4377</v>
      </c>
      <c r="AG6">
        <v>1386</v>
      </c>
      <c r="AH6">
        <v>4613</v>
      </c>
      <c r="AI6">
        <v>5472</v>
      </c>
      <c r="AJ6" t="s">
        <v>105</v>
      </c>
      <c r="AK6" t="s">
        <v>105</v>
      </c>
      <c r="AL6" t="s">
        <v>278</v>
      </c>
      <c r="AM6" t="s">
        <v>105</v>
      </c>
      <c r="AN6" t="s">
        <v>105</v>
      </c>
      <c r="AO6" t="s">
        <v>105</v>
      </c>
      <c r="AP6" t="s">
        <v>105</v>
      </c>
      <c r="AQ6" s="1">
        <v>9485</v>
      </c>
      <c r="AR6">
        <v>0</v>
      </c>
      <c r="AS6">
        <v>8.1</v>
      </c>
      <c r="AT6" s="7">
        <v>232</v>
      </c>
      <c r="AU6" s="1">
        <v>6179</v>
      </c>
      <c r="AV6">
        <v>0</v>
      </c>
      <c r="AW6">
        <v>5.3</v>
      </c>
      <c r="AX6" s="7">
        <v>125</v>
      </c>
      <c r="AY6" s="1">
        <v>11517</v>
      </c>
      <c r="AZ6">
        <v>2566</v>
      </c>
      <c r="BA6">
        <v>9.9</v>
      </c>
      <c r="BB6" s="7">
        <v>230</v>
      </c>
      <c r="BC6" s="1">
        <v>5007</v>
      </c>
      <c r="BD6">
        <v>0</v>
      </c>
      <c r="BE6">
        <v>4.3</v>
      </c>
      <c r="BF6" s="7">
        <v>37</v>
      </c>
      <c r="BG6" s="1">
        <v>935</v>
      </c>
      <c r="BH6">
        <v>0</v>
      </c>
      <c r="BI6">
        <v>0.8</v>
      </c>
      <c r="BJ6" s="7">
        <v>1</v>
      </c>
      <c r="BK6" s="1">
        <v>4334</v>
      </c>
      <c r="BL6">
        <v>0</v>
      </c>
      <c r="BM6">
        <v>3.7</v>
      </c>
      <c r="BN6" s="7">
        <v>89</v>
      </c>
      <c r="BO6" s="1">
        <v>4807</v>
      </c>
      <c r="BP6">
        <v>0</v>
      </c>
      <c r="BQ6">
        <v>4.0999999999999996</v>
      </c>
      <c r="BR6" s="7">
        <v>103</v>
      </c>
      <c r="BS6" t="s">
        <v>105</v>
      </c>
      <c r="BT6" t="s">
        <v>105</v>
      </c>
      <c r="BU6" t="s">
        <v>105</v>
      </c>
      <c r="BV6" t="s">
        <v>105</v>
      </c>
      <c r="BW6" t="s">
        <v>105</v>
      </c>
      <c r="BX6" t="s">
        <v>105</v>
      </c>
      <c r="BY6" t="s">
        <v>105</v>
      </c>
      <c r="BZ6" t="s">
        <v>137</v>
      </c>
      <c r="CA6" t="s">
        <v>137</v>
      </c>
      <c r="CB6" t="s">
        <v>137</v>
      </c>
      <c r="CC6" t="s">
        <v>137</v>
      </c>
      <c r="CD6" t="s">
        <v>137</v>
      </c>
      <c r="CE6" t="s">
        <v>137</v>
      </c>
      <c r="CF6" t="s">
        <v>137</v>
      </c>
      <c r="CG6">
        <v>4</v>
      </c>
      <c r="CH6">
        <v>1</v>
      </c>
      <c r="CI6">
        <v>30</v>
      </c>
      <c r="CJ6">
        <v>4</v>
      </c>
      <c r="CK6">
        <v>0</v>
      </c>
      <c r="CL6">
        <v>20</v>
      </c>
      <c r="CM6">
        <v>3</v>
      </c>
      <c r="CN6">
        <v>0</v>
      </c>
      <c r="CO6">
        <v>20</v>
      </c>
      <c r="CP6" s="1">
        <v>3398</v>
      </c>
      <c r="CQ6">
        <v>8</v>
      </c>
      <c r="CR6">
        <v>0</v>
      </c>
      <c r="CS6" t="s">
        <v>117</v>
      </c>
      <c r="CT6" t="s">
        <v>117</v>
      </c>
      <c r="CU6" t="s">
        <v>117</v>
      </c>
      <c r="CV6" t="s">
        <v>117</v>
      </c>
      <c r="CW6" t="s">
        <v>117</v>
      </c>
      <c r="CX6" t="s">
        <v>117</v>
      </c>
      <c r="CY6" t="s">
        <v>117</v>
      </c>
      <c r="CZ6" s="1">
        <f t="shared" si="1"/>
        <v>6037.7142857142853</v>
      </c>
      <c r="DA6" s="6">
        <f t="shared" si="0"/>
        <v>5.1714285714285717</v>
      </c>
      <c r="DB6" s="7">
        <f t="shared" si="0"/>
        <v>116.71428571428571</v>
      </c>
      <c r="DC6" s="1">
        <v>2</v>
      </c>
      <c r="DD6" s="1">
        <v>4</v>
      </c>
      <c r="DE6" s="1">
        <v>3</v>
      </c>
      <c r="DF6" s="1">
        <v>5946</v>
      </c>
      <c r="DG6" s="1">
        <v>1</v>
      </c>
      <c r="DH6">
        <v>18.600000000000001</v>
      </c>
      <c r="DI6" s="1">
        <v>0</v>
      </c>
      <c r="DJ6" s="1">
        <v>6000</v>
      </c>
      <c r="DK6" s="1">
        <v>3398</v>
      </c>
    </row>
    <row r="7" spans="1:136" x14ac:dyDescent="0.2">
      <c r="A7">
        <v>4</v>
      </c>
      <c r="B7">
        <v>2019</v>
      </c>
      <c r="C7" s="1" t="s">
        <v>103</v>
      </c>
      <c r="D7">
        <v>18.7</v>
      </c>
      <c r="E7" s="1" t="s">
        <v>139</v>
      </c>
      <c r="F7" s="1">
        <v>5000</v>
      </c>
      <c r="G7">
        <v>1</v>
      </c>
      <c r="H7">
        <v>2</v>
      </c>
      <c r="I7">
        <v>1.5</v>
      </c>
      <c r="J7">
        <v>1</v>
      </c>
      <c r="K7">
        <v>1</v>
      </c>
      <c r="L7" t="s">
        <v>105</v>
      </c>
      <c r="M7">
        <v>5</v>
      </c>
      <c r="N7">
        <v>1</v>
      </c>
      <c r="O7" t="s">
        <v>105</v>
      </c>
      <c r="P7">
        <v>5</v>
      </c>
      <c r="Q7" t="s">
        <v>105</v>
      </c>
      <c r="R7">
        <v>20</v>
      </c>
      <c r="S7" s="1">
        <v>2010</v>
      </c>
      <c r="T7">
        <v>10</v>
      </c>
      <c r="U7" t="s">
        <v>105</v>
      </c>
      <c r="V7">
        <v>7</v>
      </c>
      <c r="W7">
        <v>5</v>
      </c>
      <c r="X7">
        <v>6</v>
      </c>
      <c r="Y7" s="1">
        <v>5</v>
      </c>
      <c r="Z7" s="1">
        <v>1</v>
      </c>
      <c r="AA7" s="1">
        <v>3</v>
      </c>
      <c r="AB7" t="s">
        <v>107</v>
      </c>
      <c r="AC7">
        <v>4173</v>
      </c>
      <c r="AD7">
        <v>5949</v>
      </c>
      <c r="AE7">
        <v>3003</v>
      </c>
      <c r="AF7">
        <v>3699</v>
      </c>
      <c r="AG7">
        <v>17582</v>
      </c>
      <c r="AH7">
        <v>5727</v>
      </c>
      <c r="AI7">
        <v>18154</v>
      </c>
      <c r="AJ7" t="s">
        <v>105</v>
      </c>
      <c r="AK7" t="s">
        <v>105</v>
      </c>
      <c r="AL7" t="s">
        <v>105</v>
      </c>
      <c r="AM7" t="s">
        <v>105</v>
      </c>
      <c r="AN7" t="s">
        <v>105</v>
      </c>
      <c r="AO7" t="s">
        <v>105</v>
      </c>
      <c r="AP7" t="s">
        <v>105</v>
      </c>
      <c r="AQ7" s="1">
        <v>4094</v>
      </c>
      <c r="AR7">
        <v>0</v>
      </c>
      <c r="AS7">
        <v>2.6</v>
      </c>
      <c r="AT7" s="7">
        <v>108</v>
      </c>
      <c r="AU7" s="1">
        <v>5949</v>
      </c>
      <c r="AV7">
        <v>5774</v>
      </c>
      <c r="AW7">
        <v>3.6</v>
      </c>
      <c r="AX7" s="7">
        <v>148</v>
      </c>
      <c r="AY7" s="1">
        <v>2808</v>
      </c>
      <c r="AZ7">
        <v>1000</v>
      </c>
      <c r="BA7">
        <v>1.7</v>
      </c>
      <c r="BB7" s="7">
        <v>62</v>
      </c>
      <c r="BC7" s="1">
        <v>1454</v>
      </c>
      <c r="BD7">
        <v>0</v>
      </c>
      <c r="BE7">
        <v>0.9</v>
      </c>
      <c r="BF7" s="7">
        <v>35</v>
      </c>
      <c r="BG7" s="1">
        <v>17456</v>
      </c>
      <c r="BH7">
        <v>15984</v>
      </c>
      <c r="BI7">
        <v>11.1</v>
      </c>
      <c r="BJ7" s="7">
        <v>573</v>
      </c>
      <c r="BK7" s="1">
        <v>4546</v>
      </c>
      <c r="BL7">
        <v>0</v>
      </c>
      <c r="BM7">
        <v>2.9</v>
      </c>
      <c r="BN7" s="7">
        <v>93</v>
      </c>
      <c r="BO7" s="1">
        <v>16316</v>
      </c>
      <c r="BP7">
        <v>10284</v>
      </c>
      <c r="BQ7">
        <v>10.4</v>
      </c>
      <c r="BR7" s="7">
        <v>453</v>
      </c>
      <c r="BS7" t="s">
        <v>105</v>
      </c>
      <c r="BT7" t="s">
        <v>105</v>
      </c>
      <c r="BU7" t="s">
        <v>105</v>
      </c>
      <c r="BV7" t="s">
        <v>493</v>
      </c>
      <c r="BW7" t="s">
        <v>105</v>
      </c>
      <c r="BX7" t="s">
        <v>105</v>
      </c>
      <c r="BY7" t="s">
        <v>105</v>
      </c>
      <c r="BZ7" t="s">
        <v>137</v>
      </c>
      <c r="CA7" t="s">
        <v>137</v>
      </c>
      <c r="CB7" t="s">
        <v>137</v>
      </c>
      <c r="CC7" t="s">
        <v>137</v>
      </c>
      <c r="CD7" t="s">
        <v>137</v>
      </c>
      <c r="CE7" t="s">
        <v>137</v>
      </c>
      <c r="CF7" t="s">
        <v>137</v>
      </c>
      <c r="CG7">
        <v>1</v>
      </c>
      <c r="CH7">
        <v>0</v>
      </c>
      <c r="CI7">
        <v>30</v>
      </c>
      <c r="CJ7">
        <v>4</v>
      </c>
      <c r="CK7">
        <v>0</v>
      </c>
      <c r="CL7">
        <v>15</v>
      </c>
      <c r="CM7">
        <v>4</v>
      </c>
      <c r="CN7">
        <v>0</v>
      </c>
      <c r="CO7">
        <v>20</v>
      </c>
      <c r="CP7" s="1">
        <v>744</v>
      </c>
      <c r="CQ7">
        <v>10</v>
      </c>
      <c r="CR7" t="s">
        <v>105</v>
      </c>
      <c r="CS7" t="s">
        <v>117</v>
      </c>
      <c r="CT7" t="s">
        <v>117</v>
      </c>
      <c r="CU7" t="s">
        <v>117</v>
      </c>
      <c r="CV7" t="s">
        <v>138</v>
      </c>
      <c r="CW7" t="s">
        <v>117</v>
      </c>
      <c r="CX7" t="s">
        <v>117</v>
      </c>
      <c r="CY7" t="s">
        <v>117</v>
      </c>
      <c r="CZ7" s="1">
        <f t="shared" si="1"/>
        <v>7517.5714285714284</v>
      </c>
      <c r="DA7" s="6">
        <f t="shared" si="0"/>
        <v>4.742857142857142</v>
      </c>
      <c r="DB7" s="7">
        <f t="shared" si="0"/>
        <v>210.28571428571428</v>
      </c>
      <c r="DC7" s="1">
        <v>5</v>
      </c>
      <c r="DD7" s="1">
        <v>1</v>
      </c>
      <c r="DE7" s="1">
        <v>3</v>
      </c>
      <c r="DF7" s="1">
        <v>2010</v>
      </c>
      <c r="DG7" s="1">
        <v>0</v>
      </c>
      <c r="DH7">
        <v>18.7</v>
      </c>
      <c r="DI7" s="1">
        <v>0</v>
      </c>
      <c r="DJ7" s="1">
        <v>5000</v>
      </c>
      <c r="DK7" s="1">
        <v>744</v>
      </c>
    </row>
    <row r="8" spans="1:136" x14ac:dyDescent="0.2">
      <c r="A8">
        <v>90</v>
      </c>
      <c r="B8">
        <v>2019</v>
      </c>
      <c r="C8" s="1" t="s">
        <v>103</v>
      </c>
      <c r="D8">
        <v>19</v>
      </c>
      <c r="E8" s="1" t="s">
        <v>104</v>
      </c>
      <c r="F8" s="1">
        <v>4000</v>
      </c>
      <c r="G8">
        <v>3</v>
      </c>
      <c r="H8">
        <v>3</v>
      </c>
      <c r="I8">
        <v>3</v>
      </c>
      <c r="J8">
        <v>2</v>
      </c>
      <c r="K8">
        <v>1</v>
      </c>
      <c r="L8" t="s">
        <v>105</v>
      </c>
      <c r="M8">
        <v>5</v>
      </c>
      <c r="N8" t="s">
        <v>105</v>
      </c>
      <c r="O8">
        <v>30</v>
      </c>
      <c r="P8">
        <v>3</v>
      </c>
      <c r="Q8" t="s">
        <v>105</v>
      </c>
      <c r="R8">
        <v>20</v>
      </c>
      <c r="S8" s="1">
        <v>1758</v>
      </c>
      <c r="T8">
        <v>9</v>
      </c>
      <c r="U8" t="s">
        <v>105</v>
      </c>
      <c r="V8">
        <v>6</v>
      </c>
      <c r="W8">
        <v>6</v>
      </c>
      <c r="X8">
        <v>6</v>
      </c>
      <c r="Y8" s="1">
        <v>5</v>
      </c>
      <c r="Z8" s="1">
        <v>5</v>
      </c>
      <c r="AA8" s="1">
        <v>5</v>
      </c>
      <c r="AB8" t="s">
        <v>107</v>
      </c>
      <c r="AC8">
        <v>7797</v>
      </c>
      <c r="AD8">
        <v>9307</v>
      </c>
      <c r="AE8">
        <v>10249</v>
      </c>
      <c r="AF8">
        <v>4484</v>
      </c>
      <c r="AG8">
        <v>6702</v>
      </c>
      <c r="AH8">
        <v>9510</v>
      </c>
      <c r="AI8">
        <v>5390</v>
      </c>
      <c r="AJ8" t="s">
        <v>105</v>
      </c>
      <c r="AK8" t="s">
        <v>105</v>
      </c>
      <c r="AL8" t="s">
        <v>105</v>
      </c>
      <c r="AM8" t="s">
        <v>105</v>
      </c>
      <c r="AN8" t="s">
        <v>105</v>
      </c>
      <c r="AO8" t="s">
        <v>105</v>
      </c>
      <c r="AP8" t="s">
        <v>105</v>
      </c>
      <c r="AQ8" s="1">
        <v>7496</v>
      </c>
      <c r="AR8">
        <v>0</v>
      </c>
      <c r="AS8">
        <v>5.9</v>
      </c>
      <c r="AT8" s="7">
        <v>167</v>
      </c>
      <c r="AU8" s="1">
        <v>19900</v>
      </c>
      <c r="AV8">
        <v>0</v>
      </c>
      <c r="AW8">
        <v>15.7</v>
      </c>
      <c r="AX8" s="7">
        <v>408</v>
      </c>
      <c r="AY8" s="1">
        <v>1624</v>
      </c>
      <c r="AZ8">
        <v>0</v>
      </c>
      <c r="BA8">
        <v>1.2</v>
      </c>
      <c r="BB8" s="7">
        <v>15</v>
      </c>
      <c r="BC8" s="1">
        <v>4960</v>
      </c>
      <c r="BD8">
        <v>0</v>
      </c>
      <c r="BE8">
        <v>3.9</v>
      </c>
      <c r="BF8" s="7">
        <v>71</v>
      </c>
      <c r="BG8" s="1">
        <v>5533</v>
      </c>
      <c r="BH8">
        <v>1179</v>
      </c>
      <c r="BI8">
        <v>4.3</v>
      </c>
      <c r="BJ8" s="7">
        <v>120</v>
      </c>
      <c r="BK8" s="1">
        <v>9197</v>
      </c>
      <c r="BL8">
        <v>4551</v>
      </c>
      <c r="BM8">
        <v>7.2</v>
      </c>
      <c r="BN8" s="7">
        <v>194</v>
      </c>
      <c r="BO8" s="1">
        <v>4416</v>
      </c>
      <c r="BP8">
        <v>0</v>
      </c>
      <c r="BQ8">
        <v>3.4</v>
      </c>
      <c r="BR8" s="7">
        <v>86</v>
      </c>
      <c r="BS8" t="s">
        <v>105</v>
      </c>
      <c r="BT8" t="s">
        <v>105</v>
      </c>
      <c r="BU8" t="s">
        <v>321</v>
      </c>
      <c r="BV8" t="s">
        <v>105</v>
      </c>
      <c r="BW8" t="s">
        <v>105</v>
      </c>
      <c r="BX8" t="s">
        <v>105</v>
      </c>
      <c r="BY8" t="s">
        <v>105</v>
      </c>
      <c r="BZ8" t="s">
        <v>168</v>
      </c>
      <c r="CA8" t="s">
        <v>137</v>
      </c>
      <c r="CB8" t="s">
        <v>137</v>
      </c>
      <c r="CC8" t="s">
        <v>137</v>
      </c>
      <c r="CD8" t="s">
        <v>168</v>
      </c>
      <c r="CE8" t="s">
        <v>168</v>
      </c>
      <c r="CF8" t="s">
        <v>137</v>
      </c>
      <c r="CG8">
        <v>1</v>
      </c>
      <c r="CH8">
        <v>3</v>
      </c>
      <c r="CI8" t="s">
        <v>105</v>
      </c>
      <c r="CJ8">
        <v>6</v>
      </c>
      <c r="CK8">
        <v>1</v>
      </c>
      <c r="CL8" t="s">
        <v>105</v>
      </c>
      <c r="CM8">
        <v>4</v>
      </c>
      <c r="CN8">
        <v>30</v>
      </c>
      <c r="CO8" t="s">
        <v>105</v>
      </c>
      <c r="CP8" s="1">
        <v>26640</v>
      </c>
      <c r="CQ8">
        <v>10</v>
      </c>
      <c r="CR8" t="s">
        <v>105</v>
      </c>
      <c r="CS8" t="s">
        <v>117</v>
      </c>
      <c r="CT8" t="s">
        <v>117</v>
      </c>
      <c r="CU8" t="s">
        <v>138</v>
      </c>
      <c r="CV8" t="s">
        <v>117</v>
      </c>
      <c r="CW8" t="s">
        <v>117</v>
      </c>
      <c r="CX8" t="s">
        <v>117</v>
      </c>
      <c r="CY8" t="s">
        <v>117</v>
      </c>
      <c r="CZ8" s="1">
        <f t="shared" si="1"/>
        <v>7589.4285714285716</v>
      </c>
      <c r="DA8" s="6">
        <f t="shared" si="0"/>
        <v>5.9428571428571431</v>
      </c>
      <c r="DB8" s="7">
        <f t="shared" si="0"/>
        <v>151.57142857142858</v>
      </c>
      <c r="DC8" s="1">
        <v>5</v>
      </c>
      <c r="DD8" s="1">
        <v>5</v>
      </c>
      <c r="DE8" s="1">
        <v>5</v>
      </c>
      <c r="DF8" s="1">
        <v>1758</v>
      </c>
      <c r="DG8" s="1">
        <v>0</v>
      </c>
      <c r="DH8">
        <v>19</v>
      </c>
      <c r="DI8" s="1">
        <v>1</v>
      </c>
      <c r="DJ8" s="1">
        <v>4000</v>
      </c>
      <c r="DK8" s="1">
        <v>26640</v>
      </c>
      <c r="DN8" t="s">
        <v>529</v>
      </c>
      <c r="DX8" s="11" t="s">
        <v>529</v>
      </c>
      <c r="DY8" s="11"/>
      <c r="DZ8" s="11"/>
      <c r="EA8" s="11"/>
      <c r="EB8" s="11"/>
      <c r="EC8" s="11"/>
      <c r="ED8" s="11"/>
      <c r="EE8" s="11"/>
      <c r="EF8" s="11"/>
    </row>
    <row r="9" spans="1:136" ht="17" thickBot="1" x14ac:dyDescent="0.25">
      <c r="A9">
        <v>44</v>
      </c>
      <c r="B9">
        <v>2019</v>
      </c>
      <c r="C9" s="1" t="s">
        <v>103</v>
      </c>
      <c r="D9">
        <v>19.399999999999999</v>
      </c>
      <c r="E9" s="1" t="s">
        <v>139</v>
      </c>
      <c r="F9" s="1">
        <v>7000</v>
      </c>
      <c r="G9">
        <v>2</v>
      </c>
      <c r="H9">
        <v>2</v>
      </c>
      <c r="I9">
        <v>2</v>
      </c>
      <c r="J9">
        <v>1</v>
      </c>
      <c r="K9">
        <v>1</v>
      </c>
      <c r="L9">
        <v>30</v>
      </c>
      <c r="M9">
        <v>6</v>
      </c>
      <c r="N9" t="s">
        <v>105</v>
      </c>
      <c r="O9">
        <v>35</v>
      </c>
      <c r="P9">
        <v>7</v>
      </c>
      <c r="Q9" t="s">
        <v>105</v>
      </c>
      <c r="R9">
        <v>30</v>
      </c>
      <c r="S9" s="1">
        <v>2253</v>
      </c>
      <c r="T9">
        <v>8</v>
      </c>
      <c r="U9" t="s">
        <v>105</v>
      </c>
      <c r="V9">
        <v>5</v>
      </c>
      <c r="W9">
        <v>6</v>
      </c>
      <c r="X9">
        <v>5.5</v>
      </c>
      <c r="Y9" s="1">
        <v>4</v>
      </c>
      <c r="Z9" s="1">
        <v>3</v>
      </c>
      <c r="AA9" s="1">
        <v>3.5</v>
      </c>
      <c r="AB9" t="s">
        <v>107</v>
      </c>
      <c r="AC9">
        <v>9130</v>
      </c>
      <c r="AD9">
        <v>11971</v>
      </c>
      <c r="AE9">
        <v>4994</v>
      </c>
      <c r="AF9">
        <v>7825</v>
      </c>
      <c r="AG9">
        <v>7625</v>
      </c>
      <c r="AH9">
        <v>9009</v>
      </c>
      <c r="AI9">
        <v>9224</v>
      </c>
      <c r="AJ9" t="s">
        <v>502</v>
      </c>
      <c r="AK9" t="s">
        <v>105</v>
      </c>
      <c r="AL9" t="s">
        <v>105</v>
      </c>
      <c r="AM9" t="s">
        <v>105</v>
      </c>
      <c r="AN9" t="s">
        <v>105</v>
      </c>
      <c r="AO9" t="s">
        <v>105</v>
      </c>
      <c r="AP9" t="s">
        <v>105</v>
      </c>
      <c r="AQ9" s="1">
        <v>9612</v>
      </c>
      <c r="AR9">
        <v>1622</v>
      </c>
      <c r="AS9">
        <v>7.6</v>
      </c>
      <c r="AT9" s="7">
        <v>210</v>
      </c>
      <c r="AU9" s="1">
        <v>11649</v>
      </c>
      <c r="AV9">
        <v>1562</v>
      </c>
      <c r="AW9">
        <v>9.3000000000000007</v>
      </c>
      <c r="AX9" s="7">
        <v>271</v>
      </c>
      <c r="AY9" s="1">
        <v>5085</v>
      </c>
      <c r="AZ9">
        <v>0</v>
      </c>
      <c r="BA9">
        <v>4</v>
      </c>
      <c r="BB9" s="7">
        <v>78</v>
      </c>
      <c r="BC9" s="1">
        <v>5468</v>
      </c>
      <c r="BD9">
        <v>1310</v>
      </c>
      <c r="BE9">
        <v>4.3</v>
      </c>
      <c r="BF9" s="7">
        <v>101</v>
      </c>
      <c r="BG9" s="1">
        <v>3739</v>
      </c>
      <c r="BH9">
        <v>1105</v>
      </c>
      <c r="BI9">
        <v>2.9</v>
      </c>
      <c r="BJ9" s="7">
        <v>73</v>
      </c>
      <c r="BK9" s="1">
        <v>0</v>
      </c>
      <c r="BL9">
        <v>0</v>
      </c>
      <c r="BM9">
        <v>0</v>
      </c>
      <c r="BN9" s="7">
        <v>0</v>
      </c>
      <c r="BO9" s="1">
        <v>6785</v>
      </c>
      <c r="BP9">
        <v>1289</v>
      </c>
      <c r="BQ9">
        <v>5.4</v>
      </c>
      <c r="BR9" s="7">
        <v>181</v>
      </c>
      <c r="BS9" t="s">
        <v>105</v>
      </c>
      <c r="BT9" t="s">
        <v>105</v>
      </c>
      <c r="BU9" t="s">
        <v>105</v>
      </c>
      <c r="BV9" t="s">
        <v>494</v>
      </c>
      <c r="BW9" t="s">
        <v>496</v>
      </c>
      <c r="BX9" t="s">
        <v>500</v>
      </c>
      <c r="BY9" t="s">
        <v>494</v>
      </c>
      <c r="BZ9" t="s">
        <v>261</v>
      </c>
      <c r="CA9" t="s">
        <v>261</v>
      </c>
      <c r="CB9" t="s">
        <v>262</v>
      </c>
      <c r="CC9" t="s">
        <v>262</v>
      </c>
      <c r="CD9" t="s">
        <v>262</v>
      </c>
      <c r="CE9" t="s">
        <v>105</v>
      </c>
      <c r="CF9" t="s">
        <v>261</v>
      </c>
      <c r="CG9">
        <v>1</v>
      </c>
      <c r="CH9">
        <v>1</v>
      </c>
      <c r="CI9">
        <v>30</v>
      </c>
      <c r="CJ9">
        <v>5</v>
      </c>
      <c r="CK9" t="s">
        <v>105</v>
      </c>
      <c r="CL9">
        <v>30</v>
      </c>
      <c r="CM9">
        <v>6</v>
      </c>
      <c r="CN9" t="s">
        <v>105</v>
      </c>
      <c r="CO9">
        <v>30</v>
      </c>
      <c r="CP9" s="1">
        <v>1914</v>
      </c>
      <c r="CQ9">
        <v>8</v>
      </c>
      <c r="CR9" t="s">
        <v>105</v>
      </c>
      <c r="CS9" t="s">
        <v>117</v>
      </c>
      <c r="CT9" t="s">
        <v>117</v>
      </c>
      <c r="CU9" t="s">
        <v>117</v>
      </c>
      <c r="CV9" t="s">
        <v>138</v>
      </c>
      <c r="CW9" t="s">
        <v>138</v>
      </c>
      <c r="CX9" t="s">
        <v>138</v>
      </c>
      <c r="CY9" t="s">
        <v>138</v>
      </c>
      <c r="CZ9" s="1">
        <f>(AQ9+AU9+AY9+BC9+BG9+BK9+BO9)/6</f>
        <v>7056.333333333333</v>
      </c>
      <c r="DA9" s="6">
        <f t="shared" ref="DA9:DA40" si="2">(AS9+AW9+BA9+BE9+BI9+BM9+BQ9)/7</f>
        <v>4.7857142857142856</v>
      </c>
      <c r="DB9" s="7">
        <f>(AT9+AX9+BB9+BF9+BJ9+BN9+BR9)/6</f>
        <v>152.33333333333334</v>
      </c>
      <c r="DC9" s="1">
        <v>4</v>
      </c>
      <c r="DD9" s="1">
        <v>3</v>
      </c>
      <c r="DE9" s="1">
        <v>3.5</v>
      </c>
      <c r="DF9" s="1">
        <v>2253</v>
      </c>
      <c r="DG9" s="1">
        <v>0</v>
      </c>
      <c r="DH9">
        <v>19.399999999999999</v>
      </c>
      <c r="DI9" s="1">
        <v>0</v>
      </c>
      <c r="DJ9" s="1">
        <v>7000</v>
      </c>
      <c r="DK9" s="1">
        <v>1914</v>
      </c>
      <c r="DX9" s="11"/>
      <c r="DY9" s="11"/>
      <c r="DZ9" s="11"/>
      <c r="EA9" s="11"/>
      <c r="EB9" s="11"/>
      <c r="EC9" s="11"/>
      <c r="ED9" s="11"/>
      <c r="EE9" s="11"/>
      <c r="EF9" s="11"/>
    </row>
    <row r="10" spans="1:136" x14ac:dyDescent="0.2">
      <c r="A10">
        <v>20</v>
      </c>
      <c r="B10">
        <v>2019</v>
      </c>
      <c r="C10" s="1" t="s">
        <v>103</v>
      </c>
      <c r="D10">
        <v>19.5</v>
      </c>
      <c r="E10" s="1" t="s">
        <v>139</v>
      </c>
      <c r="F10" s="1">
        <v>5000</v>
      </c>
      <c r="G10">
        <v>4</v>
      </c>
      <c r="H10">
        <v>3</v>
      </c>
      <c r="I10">
        <v>3.5</v>
      </c>
      <c r="J10">
        <v>2</v>
      </c>
      <c r="K10">
        <v>1</v>
      </c>
      <c r="L10" t="s">
        <v>105</v>
      </c>
      <c r="M10">
        <v>6</v>
      </c>
      <c r="N10" t="s">
        <v>105</v>
      </c>
      <c r="O10">
        <v>20</v>
      </c>
      <c r="P10">
        <v>7</v>
      </c>
      <c r="Q10" t="s">
        <v>105</v>
      </c>
      <c r="R10">
        <v>45</v>
      </c>
      <c r="S10" s="1">
        <v>2479.5</v>
      </c>
      <c r="T10">
        <v>8</v>
      </c>
      <c r="U10" t="s">
        <v>105</v>
      </c>
      <c r="V10">
        <v>6</v>
      </c>
      <c r="W10">
        <v>6</v>
      </c>
      <c r="X10">
        <v>6</v>
      </c>
      <c r="Y10" s="1">
        <v>3</v>
      </c>
      <c r="Z10" s="1">
        <v>5</v>
      </c>
      <c r="AA10" s="1">
        <v>4</v>
      </c>
      <c r="AB10" t="s">
        <v>107</v>
      </c>
      <c r="AC10">
        <v>8893</v>
      </c>
      <c r="AD10">
        <v>7802</v>
      </c>
      <c r="AE10">
        <v>6069</v>
      </c>
      <c r="AF10">
        <v>16008</v>
      </c>
      <c r="AG10">
        <v>6977</v>
      </c>
      <c r="AH10">
        <v>4523</v>
      </c>
      <c r="AI10">
        <v>6826</v>
      </c>
      <c r="AJ10" t="s">
        <v>105</v>
      </c>
      <c r="AK10" t="s">
        <v>105</v>
      </c>
      <c r="AL10" t="s">
        <v>105</v>
      </c>
      <c r="AM10" t="s">
        <v>105</v>
      </c>
      <c r="AN10" t="s">
        <v>197</v>
      </c>
      <c r="AO10" t="s">
        <v>105</v>
      </c>
      <c r="AP10" t="s">
        <v>105</v>
      </c>
      <c r="AQ10" s="1">
        <v>7865</v>
      </c>
      <c r="AR10">
        <v>2022</v>
      </c>
      <c r="AS10">
        <v>5</v>
      </c>
      <c r="AT10" s="7">
        <v>128</v>
      </c>
      <c r="AU10" s="1">
        <v>8060</v>
      </c>
      <c r="AV10">
        <v>0</v>
      </c>
      <c r="AW10">
        <v>5.0999999999999996</v>
      </c>
      <c r="AX10" s="7">
        <v>169</v>
      </c>
      <c r="AY10" s="1">
        <v>5964</v>
      </c>
      <c r="AZ10">
        <v>0</v>
      </c>
      <c r="BA10">
        <v>3.8</v>
      </c>
      <c r="BB10" s="7">
        <v>94</v>
      </c>
      <c r="BC10" s="1">
        <v>10024</v>
      </c>
      <c r="BD10">
        <v>0</v>
      </c>
      <c r="BE10">
        <v>6.4</v>
      </c>
      <c r="BF10" s="7">
        <v>78</v>
      </c>
      <c r="BG10" s="1">
        <v>14717</v>
      </c>
      <c r="BH10">
        <v>1574</v>
      </c>
      <c r="BI10">
        <v>9.4</v>
      </c>
      <c r="BJ10" s="7">
        <v>374</v>
      </c>
      <c r="BK10" s="1">
        <v>4115</v>
      </c>
      <c r="BL10">
        <v>0</v>
      </c>
      <c r="BM10">
        <v>2.6</v>
      </c>
      <c r="BN10" s="7">
        <v>67</v>
      </c>
      <c r="BO10" s="1">
        <v>6105</v>
      </c>
      <c r="BP10">
        <v>0</v>
      </c>
      <c r="BQ10">
        <v>3.9</v>
      </c>
      <c r="BR10" s="7">
        <v>107</v>
      </c>
      <c r="BS10" t="s">
        <v>105</v>
      </c>
      <c r="BT10" t="s">
        <v>105</v>
      </c>
      <c r="BU10" t="s">
        <v>105</v>
      </c>
      <c r="BV10" t="s">
        <v>105</v>
      </c>
      <c r="BW10" t="s">
        <v>105</v>
      </c>
      <c r="BX10" t="s">
        <v>105</v>
      </c>
      <c r="BY10" t="s">
        <v>105</v>
      </c>
      <c r="BZ10" t="s">
        <v>137</v>
      </c>
      <c r="CA10" t="s">
        <v>200</v>
      </c>
      <c r="CB10" t="s">
        <v>200</v>
      </c>
      <c r="CC10" t="s">
        <v>137</v>
      </c>
      <c r="CD10" t="s">
        <v>137</v>
      </c>
      <c r="CE10" t="s">
        <v>200</v>
      </c>
      <c r="CF10" t="s">
        <v>137</v>
      </c>
      <c r="CG10">
        <v>1</v>
      </c>
      <c r="CH10">
        <v>1</v>
      </c>
      <c r="CI10">
        <v>30</v>
      </c>
      <c r="CJ10">
        <v>7</v>
      </c>
      <c r="CK10">
        <v>6</v>
      </c>
      <c r="CL10">
        <v>20</v>
      </c>
      <c r="CM10">
        <v>7</v>
      </c>
      <c r="CN10" t="s">
        <v>105</v>
      </c>
      <c r="CO10">
        <v>45</v>
      </c>
      <c r="CP10" s="1">
        <v>12399.5</v>
      </c>
      <c r="CQ10">
        <v>8</v>
      </c>
      <c r="CR10" t="s">
        <v>105</v>
      </c>
      <c r="CS10" t="s">
        <v>117</v>
      </c>
      <c r="CT10" t="s">
        <v>117</v>
      </c>
      <c r="CU10" t="s">
        <v>117</v>
      </c>
      <c r="CV10" t="s">
        <v>117</v>
      </c>
      <c r="CW10" t="s">
        <v>117</v>
      </c>
      <c r="CX10" t="s">
        <v>117</v>
      </c>
      <c r="CY10" t="s">
        <v>117</v>
      </c>
      <c r="CZ10" s="1">
        <f t="shared" si="1"/>
        <v>8121.4285714285716</v>
      </c>
      <c r="DA10" s="6">
        <f t="shared" si="2"/>
        <v>5.1714285714285708</v>
      </c>
      <c r="DB10" s="7">
        <f t="shared" ref="DB10:DB20" si="3">(AT10+AX10+BB10+BF10+BJ10+BN10+BR10)/7</f>
        <v>145.28571428571428</v>
      </c>
      <c r="DC10" s="1">
        <v>3</v>
      </c>
      <c r="DD10" s="1">
        <v>5</v>
      </c>
      <c r="DE10" s="1">
        <v>4</v>
      </c>
      <c r="DF10" s="1">
        <v>2479.5</v>
      </c>
      <c r="DG10" s="1">
        <v>0</v>
      </c>
      <c r="DH10">
        <v>19.5</v>
      </c>
      <c r="DI10" s="1">
        <v>0</v>
      </c>
      <c r="DJ10" s="1">
        <v>5000</v>
      </c>
      <c r="DK10" s="1">
        <v>12399.5</v>
      </c>
      <c r="DN10" s="5" t="s">
        <v>466</v>
      </c>
      <c r="DO10" s="5"/>
      <c r="DX10" s="5" t="s">
        <v>466</v>
      </c>
      <c r="DY10" s="5"/>
      <c r="DZ10" s="11"/>
      <c r="EA10" s="11"/>
      <c r="EB10" s="11"/>
      <c r="EC10" s="11"/>
      <c r="ED10" s="11"/>
      <c r="EE10" s="11"/>
      <c r="EF10" s="11"/>
    </row>
    <row r="11" spans="1:136" x14ac:dyDescent="0.2">
      <c r="A11">
        <v>9</v>
      </c>
      <c r="B11">
        <v>2019</v>
      </c>
      <c r="C11" s="1" t="s">
        <v>103</v>
      </c>
      <c r="D11">
        <v>19.7</v>
      </c>
      <c r="E11" s="1" t="s">
        <v>139</v>
      </c>
      <c r="F11" s="1">
        <v>6000</v>
      </c>
      <c r="G11">
        <v>3</v>
      </c>
      <c r="H11">
        <v>5</v>
      </c>
      <c r="I11">
        <v>4</v>
      </c>
      <c r="J11">
        <v>2</v>
      </c>
      <c r="K11">
        <v>2</v>
      </c>
      <c r="L11" t="s">
        <v>105</v>
      </c>
      <c r="M11">
        <v>4</v>
      </c>
      <c r="N11" t="s">
        <v>105</v>
      </c>
      <c r="O11">
        <v>15</v>
      </c>
      <c r="P11">
        <v>2</v>
      </c>
      <c r="Q11" t="s">
        <v>105</v>
      </c>
      <c r="R11">
        <v>15</v>
      </c>
      <c r="S11" s="1">
        <v>2259</v>
      </c>
      <c r="T11">
        <v>10</v>
      </c>
      <c r="U11" t="s">
        <v>105</v>
      </c>
      <c r="V11">
        <v>5</v>
      </c>
      <c r="W11">
        <v>5</v>
      </c>
      <c r="X11">
        <v>5</v>
      </c>
      <c r="Y11" s="1">
        <v>6</v>
      </c>
      <c r="Z11" s="1">
        <v>5</v>
      </c>
      <c r="AA11" s="1">
        <v>5.5</v>
      </c>
      <c r="AB11" t="s">
        <v>107</v>
      </c>
      <c r="AC11">
        <v>4401</v>
      </c>
      <c r="AD11">
        <v>4268</v>
      </c>
      <c r="AE11">
        <v>4316</v>
      </c>
      <c r="AF11">
        <v>1370</v>
      </c>
      <c r="AG11">
        <v>6992</v>
      </c>
      <c r="AH11">
        <v>5187</v>
      </c>
      <c r="AI11">
        <v>4376</v>
      </c>
      <c r="AJ11" t="s">
        <v>105</v>
      </c>
      <c r="AK11" t="s">
        <v>105</v>
      </c>
      <c r="AL11" t="s">
        <v>105</v>
      </c>
      <c r="AM11" t="s">
        <v>105</v>
      </c>
      <c r="AN11" t="s">
        <v>105</v>
      </c>
      <c r="AO11" t="s">
        <v>105</v>
      </c>
      <c r="AP11" t="s">
        <v>105</v>
      </c>
      <c r="AQ11" s="1">
        <v>5012</v>
      </c>
      <c r="AR11">
        <v>0</v>
      </c>
      <c r="AS11">
        <v>3.7</v>
      </c>
      <c r="AT11" s="7">
        <v>93</v>
      </c>
      <c r="AU11" s="1">
        <v>6055</v>
      </c>
      <c r="AV11">
        <v>0</v>
      </c>
      <c r="AW11">
        <v>4.5</v>
      </c>
      <c r="AX11" s="7">
        <v>84</v>
      </c>
      <c r="AY11" s="1">
        <v>4610</v>
      </c>
      <c r="AZ11">
        <v>0</v>
      </c>
      <c r="BA11">
        <v>3.4</v>
      </c>
      <c r="BB11" s="7">
        <v>77</v>
      </c>
      <c r="BC11" s="1">
        <v>1609</v>
      </c>
      <c r="BD11">
        <v>0</v>
      </c>
      <c r="BE11">
        <v>1.2</v>
      </c>
      <c r="BF11" s="7">
        <v>6</v>
      </c>
      <c r="BG11" s="1">
        <v>7152</v>
      </c>
      <c r="BH11">
        <v>5234</v>
      </c>
      <c r="BI11">
        <v>5.3</v>
      </c>
      <c r="BJ11" s="7">
        <v>136</v>
      </c>
      <c r="BK11" s="1">
        <v>4187</v>
      </c>
      <c r="BL11">
        <v>0</v>
      </c>
      <c r="BM11">
        <v>3.1</v>
      </c>
      <c r="BN11" s="7">
        <v>54</v>
      </c>
      <c r="BO11" s="1">
        <v>5117</v>
      </c>
      <c r="BP11">
        <v>0</v>
      </c>
      <c r="BQ11">
        <v>3.8</v>
      </c>
      <c r="BR11" s="7">
        <v>67</v>
      </c>
      <c r="BS11" t="s">
        <v>105</v>
      </c>
      <c r="BT11" t="s">
        <v>105</v>
      </c>
      <c r="BU11" t="s">
        <v>105</v>
      </c>
      <c r="BV11" t="s">
        <v>167</v>
      </c>
      <c r="BW11" t="s">
        <v>105</v>
      </c>
      <c r="BX11" t="s">
        <v>105</v>
      </c>
      <c r="BY11" t="s">
        <v>105</v>
      </c>
      <c r="BZ11" t="s">
        <v>168</v>
      </c>
      <c r="CA11" t="s">
        <v>168</v>
      </c>
      <c r="CB11" t="s">
        <v>168</v>
      </c>
      <c r="CC11" t="s">
        <v>168</v>
      </c>
      <c r="CD11" t="s">
        <v>168</v>
      </c>
      <c r="CE11" t="s">
        <v>168</v>
      </c>
      <c r="CF11" t="s">
        <v>168</v>
      </c>
      <c r="CG11">
        <v>2</v>
      </c>
      <c r="CH11">
        <v>1</v>
      </c>
      <c r="CI11" t="s">
        <v>105</v>
      </c>
      <c r="CJ11">
        <v>5</v>
      </c>
      <c r="CK11" t="s">
        <v>105</v>
      </c>
      <c r="CL11">
        <v>15</v>
      </c>
      <c r="CM11">
        <v>1</v>
      </c>
      <c r="CN11">
        <v>1</v>
      </c>
      <c r="CO11" t="s">
        <v>105</v>
      </c>
      <c r="CP11" s="1">
        <v>1458</v>
      </c>
      <c r="CQ11">
        <v>9</v>
      </c>
      <c r="CR11" t="s">
        <v>105</v>
      </c>
      <c r="CS11" t="s">
        <v>117</v>
      </c>
      <c r="CT11" t="s">
        <v>117</v>
      </c>
      <c r="CU11" t="s">
        <v>117</v>
      </c>
      <c r="CV11" t="s">
        <v>138</v>
      </c>
      <c r="CW11" t="s">
        <v>117</v>
      </c>
      <c r="CX11" t="s">
        <v>117</v>
      </c>
      <c r="CY11" t="s">
        <v>117</v>
      </c>
      <c r="CZ11" s="1">
        <f t="shared" si="1"/>
        <v>4820.2857142857147</v>
      </c>
      <c r="DA11" s="6">
        <f t="shared" si="2"/>
        <v>3.5714285714285716</v>
      </c>
      <c r="DB11" s="7">
        <f t="shared" si="3"/>
        <v>73.857142857142861</v>
      </c>
      <c r="DC11" s="1">
        <v>6</v>
      </c>
      <c r="DD11" s="1">
        <v>5</v>
      </c>
      <c r="DE11" s="1">
        <v>5.5</v>
      </c>
      <c r="DF11" s="1">
        <v>2259</v>
      </c>
      <c r="DG11" s="1">
        <v>0</v>
      </c>
      <c r="DH11">
        <v>19.7</v>
      </c>
      <c r="DI11" s="1">
        <v>0</v>
      </c>
      <c r="DJ11" s="1">
        <v>6000</v>
      </c>
      <c r="DK11" s="1">
        <v>1458</v>
      </c>
      <c r="DN11" s="2" t="s">
        <v>467</v>
      </c>
      <c r="DO11" s="2">
        <v>0.49950274632444802</v>
      </c>
      <c r="DX11" s="2" t="s">
        <v>467</v>
      </c>
      <c r="DY11" s="2">
        <v>0.49950274632444802</v>
      </c>
      <c r="DZ11" s="11"/>
      <c r="EA11" s="11"/>
      <c r="EB11" s="11"/>
      <c r="EC11" s="11"/>
      <c r="ED11" s="11"/>
      <c r="EE11" s="11"/>
      <c r="EF11" s="11"/>
    </row>
    <row r="12" spans="1:136" x14ac:dyDescent="0.2">
      <c r="A12">
        <v>17</v>
      </c>
      <c r="B12">
        <v>2019</v>
      </c>
      <c r="C12" s="1" t="s">
        <v>103</v>
      </c>
      <c r="D12">
        <v>19.8</v>
      </c>
      <c r="E12" s="1" t="s">
        <v>104</v>
      </c>
      <c r="F12" s="1">
        <v>6000</v>
      </c>
      <c r="G12">
        <v>4</v>
      </c>
      <c r="H12">
        <v>5</v>
      </c>
      <c r="I12">
        <v>4.5</v>
      </c>
      <c r="J12">
        <v>2</v>
      </c>
      <c r="K12">
        <v>1</v>
      </c>
      <c r="L12" t="s">
        <v>105</v>
      </c>
      <c r="M12">
        <v>7</v>
      </c>
      <c r="N12">
        <v>1</v>
      </c>
      <c r="O12" t="s">
        <v>105</v>
      </c>
      <c r="P12">
        <v>7</v>
      </c>
      <c r="Q12" t="s">
        <v>105</v>
      </c>
      <c r="R12">
        <v>30</v>
      </c>
      <c r="S12" s="1">
        <v>3333</v>
      </c>
      <c r="T12">
        <v>12</v>
      </c>
      <c r="U12" t="s">
        <v>105</v>
      </c>
      <c r="V12">
        <v>6</v>
      </c>
      <c r="W12">
        <v>7</v>
      </c>
      <c r="X12">
        <v>6.5</v>
      </c>
      <c r="Y12" s="1">
        <v>6</v>
      </c>
      <c r="Z12" s="1">
        <v>6</v>
      </c>
      <c r="AA12" s="1">
        <v>6</v>
      </c>
      <c r="AB12" t="s">
        <v>107</v>
      </c>
      <c r="AC12">
        <v>2441</v>
      </c>
      <c r="AD12">
        <v>3704</v>
      </c>
      <c r="AE12">
        <v>7095</v>
      </c>
      <c r="AF12">
        <v>3327</v>
      </c>
      <c r="AG12">
        <v>6878</v>
      </c>
      <c r="AH12">
        <v>3642</v>
      </c>
      <c r="AI12">
        <v>7614</v>
      </c>
      <c r="AJ12" t="s">
        <v>105</v>
      </c>
      <c r="AK12" t="s">
        <v>105</v>
      </c>
      <c r="AL12" t="s">
        <v>105</v>
      </c>
      <c r="AM12" t="s">
        <v>105</v>
      </c>
      <c r="AN12" t="s">
        <v>105</v>
      </c>
      <c r="AO12" t="s">
        <v>105</v>
      </c>
      <c r="AP12" t="s">
        <v>105</v>
      </c>
      <c r="AQ12" s="1">
        <v>3645</v>
      </c>
      <c r="AR12">
        <v>0</v>
      </c>
      <c r="AS12">
        <v>2.6</v>
      </c>
      <c r="AT12" s="7">
        <v>67</v>
      </c>
      <c r="AU12" s="1">
        <v>4909</v>
      </c>
      <c r="AV12">
        <v>0</v>
      </c>
      <c r="AW12">
        <v>3.5</v>
      </c>
      <c r="AX12" s="7">
        <v>113</v>
      </c>
      <c r="AY12" s="1">
        <v>5214</v>
      </c>
      <c r="AZ12">
        <v>1086</v>
      </c>
      <c r="BA12">
        <v>3.7</v>
      </c>
      <c r="BB12" s="7">
        <v>94</v>
      </c>
      <c r="BC12" s="1">
        <v>6207</v>
      </c>
      <c r="BD12">
        <v>0</v>
      </c>
      <c r="BE12">
        <v>4.4000000000000004</v>
      </c>
      <c r="BF12" s="7">
        <v>68</v>
      </c>
      <c r="BG12" s="1">
        <v>7288</v>
      </c>
      <c r="BH12">
        <v>4001</v>
      </c>
      <c r="BI12">
        <v>5.2</v>
      </c>
      <c r="BJ12" s="7">
        <v>135</v>
      </c>
      <c r="BK12" s="1">
        <v>9579</v>
      </c>
      <c r="BL12">
        <v>0</v>
      </c>
      <c r="BM12">
        <v>6.8</v>
      </c>
      <c r="BN12" s="7">
        <v>106</v>
      </c>
      <c r="BO12" s="1">
        <v>8536</v>
      </c>
      <c r="BP12">
        <v>1788</v>
      </c>
      <c r="BQ12">
        <v>6.1</v>
      </c>
      <c r="BR12" s="7">
        <v>170</v>
      </c>
      <c r="BS12" t="s">
        <v>105</v>
      </c>
      <c r="BT12" t="s">
        <v>105</v>
      </c>
      <c r="BU12" t="s">
        <v>491</v>
      </c>
      <c r="BV12" t="s">
        <v>105</v>
      </c>
      <c r="BW12" t="s">
        <v>105</v>
      </c>
      <c r="BX12" t="s">
        <v>105</v>
      </c>
      <c r="BY12" t="s">
        <v>105</v>
      </c>
      <c r="BZ12" t="s">
        <v>168</v>
      </c>
      <c r="CA12" t="s">
        <v>168</v>
      </c>
      <c r="CB12" t="s">
        <v>168</v>
      </c>
      <c r="CC12" t="s">
        <v>168</v>
      </c>
      <c r="CD12" t="s">
        <v>168</v>
      </c>
      <c r="CE12" t="s">
        <v>168</v>
      </c>
      <c r="CF12" t="s">
        <v>168</v>
      </c>
      <c r="CG12">
        <v>2</v>
      </c>
      <c r="CH12">
        <v>1</v>
      </c>
      <c r="CI12" t="s">
        <v>105</v>
      </c>
      <c r="CJ12">
        <v>7</v>
      </c>
      <c r="CK12">
        <v>1</v>
      </c>
      <c r="CL12" t="s">
        <v>105</v>
      </c>
      <c r="CM12">
        <v>3</v>
      </c>
      <c r="CN12" t="s">
        <v>105</v>
      </c>
      <c r="CO12">
        <v>30</v>
      </c>
      <c r="CP12" s="1">
        <v>2937</v>
      </c>
      <c r="CQ12">
        <v>10</v>
      </c>
      <c r="CR12" t="s">
        <v>105</v>
      </c>
      <c r="CS12" t="s">
        <v>117</v>
      </c>
      <c r="CT12" t="s">
        <v>117</v>
      </c>
      <c r="CU12" t="s">
        <v>138</v>
      </c>
      <c r="CV12" t="s">
        <v>117</v>
      </c>
      <c r="CW12" t="s">
        <v>117</v>
      </c>
      <c r="CX12" t="s">
        <v>117</v>
      </c>
      <c r="CY12" t="s">
        <v>117</v>
      </c>
      <c r="CZ12" s="1">
        <f t="shared" si="1"/>
        <v>6482.5714285714284</v>
      </c>
      <c r="DA12" s="6">
        <f t="shared" si="2"/>
        <v>4.6142857142857148</v>
      </c>
      <c r="DB12" s="7">
        <f t="shared" si="3"/>
        <v>107.57142857142857</v>
      </c>
      <c r="DC12" s="1">
        <v>6</v>
      </c>
      <c r="DD12" s="1">
        <v>6</v>
      </c>
      <c r="DE12" s="1">
        <v>6</v>
      </c>
      <c r="DF12" s="1">
        <v>3333</v>
      </c>
      <c r="DG12" s="1">
        <v>0</v>
      </c>
      <c r="DH12">
        <v>19.8</v>
      </c>
      <c r="DI12" s="1">
        <v>1</v>
      </c>
      <c r="DJ12" s="1">
        <v>6000</v>
      </c>
      <c r="DK12" s="1">
        <v>2937</v>
      </c>
      <c r="DN12" s="2" t="s">
        <v>468</v>
      </c>
      <c r="DO12" s="2">
        <v>0.24950299358566586</v>
      </c>
      <c r="DX12" s="2" t="s">
        <v>468</v>
      </c>
      <c r="DY12" s="2">
        <v>0.24950299358566586</v>
      </c>
      <c r="DZ12" s="11"/>
      <c r="EA12" s="11"/>
      <c r="EB12" s="11"/>
      <c r="EC12" s="11"/>
      <c r="ED12" s="11"/>
      <c r="EE12" s="11"/>
      <c r="EF12" s="11"/>
    </row>
    <row r="13" spans="1:136" x14ac:dyDescent="0.2">
      <c r="A13">
        <v>27</v>
      </c>
      <c r="B13">
        <v>2019</v>
      </c>
      <c r="C13" s="1" t="s">
        <v>103</v>
      </c>
      <c r="D13">
        <v>20</v>
      </c>
      <c r="E13" s="1" t="s">
        <v>139</v>
      </c>
      <c r="F13" s="1">
        <v>5000</v>
      </c>
      <c r="G13">
        <v>6</v>
      </c>
      <c r="H13">
        <v>5</v>
      </c>
      <c r="I13">
        <v>5.5</v>
      </c>
      <c r="J13">
        <v>6</v>
      </c>
      <c r="K13">
        <v>1</v>
      </c>
      <c r="L13">
        <v>30</v>
      </c>
      <c r="M13">
        <v>7</v>
      </c>
      <c r="N13" t="s">
        <v>105</v>
      </c>
      <c r="O13">
        <v>30</v>
      </c>
      <c r="P13">
        <v>2</v>
      </c>
      <c r="Q13" t="s">
        <v>105</v>
      </c>
      <c r="R13">
        <v>30</v>
      </c>
      <c r="S13" s="1">
        <v>5358</v>
      </c>
      <c r="T13">
        <v>8</v>
      </c>
      <c r="U13" t="s">
        <v>105</v>
      </c>
      <c r="V13">
        <v>6</v>
      </c>
      <c r="W13">
        <v>6</v>
      </c>
      <c r="X13">
        <v>6</v>
      </c>
      <c r="Y13" s="1">
        <v>6</v>
      </c>
      <c r="Z13" s="1">
        <v>6</v>
      </c>
      <c r="AA13" s="1">
        <v>6</v>
      </c>
      <c r="AB13" t="s">
        <v>107</v>
      </c>
      <c r="AC13">
        <v>13418</v>
      </c>
      <c r="AD13">
        <v>6293</v>
      </c>
      <c r="AE13">
        <v>5805</v>
      </c>
      <c r="AF13">
        <v>4345</v>
      </c>
      <c r="AG13">
        <v>2761</v>
      </c>
      <c r="AH13">
        <v>2176</v>
      </c>
      <c r="AI13">
        <v>10244</v>
      </c>
      <c r="AJ13" t="s">
        <v>105</v>
      </c>
      <c r="AK13" t="s">
        <v>105</v>
      </c>
      <c r="AL13" t="s">
        <v>105</v>
      </c>
      <c r="AM13" t="s">
        <v>105</v>
      </c>
      <c r="AN13" t="s">
        <v>105</v>
      </c>
      <c r="AO13" t="s">
        <v>105</v>
      </c>
      <c r="AP13" t="s">
        <v>105</v>
      </c>
      <c r="AQ13" s="1">
        <v>14077</v>
      </c>
      <c r="AR13">
        <v>1321</v>
      </c>
      <c r="AS13">
        <v>9</v>
      </c>
      <c r="AT13" s="7">
        <v>279</v>
      </c>
      <c r="AU13" s="1">
        <v>5818</v>
      </c>
      <c r="AV13">
        <v>1805</v>
      </c>
      <c r="AW13">
        <v>3.7</v>
      </c>
      <c r="AX13" s="7">
        <v>111</v>
      </c>
      <c r="AY13" s="1">
        <v>8140</v>
      </c>
      <c r="AZ13">
        <v>2973</v>
      </c>
      <c r="BA13">
        <v>5.2</v>
      </c>
      <c r="BB13" s="7">
        <v>192</v>
      </c>
      <c r="BC13" s="1">
        <v>4064</v>
      </c>
      <c r="BD13">
        <v>2492</v>
      </c>
      <c r="BE13">
        <v>2.6</v>
      </c>
      <c r="BF13" s="7">
        <v>64</v>
      </c>
      <c r="BG13" s="1">
        <v>4099</v>
      </c>
      <c r="BH13">
        <v>2041</v>
      </c>
      <c r="BI13">
        <v>2.6</v>
      </c>
      <c r="BJ13" s="7">
        <v>72</v>
      </c>
      <c r="BK13" s="1">
        <v>5019</v>
      </c>
      <c r="BL13">
        <v>0</v>
      </c>
      <c r="BM13">
        <v>3.2</v>
      </c>
      <c r="BN13" s="7">
        <v>60</v>
      </c>
      <c r="BO13" s="1">
        <v>10297</v>
      </c>
      <c r="BP13">
        <v>2760</v>
      </c>
      <c r="BQ13">
        <v>6.5</v>
      </c>
      <c r="BR13" s="7">
        <v>230</v>
      </c>
      <c r="BS13" t="s">
        <v>105</v>
      </c>
      <c r="BT13" t="s">
        <v>105</v>
      </c>
      <c r="BU13" t="s">
        <v>105</v>
      </c>
      <c r="BV13" t="s">
        <v>105</v>
      </c>
      <c r="BW13" t="s">
        <v>218</v>
      </c>
      <c r="BX13" t="s">
        <v>105</v>
      </c>
      <c r="BY13" t="s">
        <v>105</v>
      </c>
      <c r="BZ13" t="s">
        <v>137</v>
      </c>
      <c r="CA13" t="s">
        <v>137</v>
      </c>
      <c r="CB13" t="s">
        <v>137</v>
      </c>
      <c r="CC13" t="s">
        <v>137</v>
      </c>
      <c r="CD13" t="s">
        <v>137</v>
      </c>
      <c r="CE13" t="s">
        <v>137</v>
      </c>
      <c r="CF13" t="s">
        <v>137</v>
      </c>
      <c r="CG13">
        <v>4</v>
      </c>
      <c r="CH13">
        <v>2</v>
      </c>
      <c r="CI13" t="s">
        <v>105</v>
      </c>
      <c r="CJ13">
        <v>7</v>
      </c>
      <c r="CK13" t="s">
        <v>105</v>
      </c>
      <c r="CL13">
        <v>30</v>
      </c>
      <c r="CM13">
        <v>4</v>
      </c>
      <c r="CN13" t="s">
        <v>105</v>
      </c>
      <c r="CO13">
        <v>30</v>
      </c>
      <c r="CP13" s="1">
        <v>5076</v>
      </c>
      <c r="CQ13">
        <v>6</v>
      </c>
      <c r="CR13" t="s">
        <v>105</v>
      </c>
      <c r="CS13" t="s">
        <v>117</v>
      </c>
      <c r="CT13" t="s">
        <v>117</v>
      </c>
      <c r="CU13" t="s">
        <v>117</v>
      </c>
      <c r="CV13" t="s">
        <v>117</v>
      </c>
      <c r="CW13" t="s">
        <v>138</v>
      </c>
      <c r="CX13" t="s">
        <v>117</v>
      </c>
      <c r="CY13" t="s">
        <v>117</v>
      </c>
      <c r="CZ13" s="1">
        <f t="shared" si="1"/>
        <v>7359.1428571428569</v>
      </c>
      <c r="DA13" s="6">
        <f t="shared" si="2"/>
        <v>4.6857142857142851</v>
      </c>
      <c r="DB13" s="7">
        <f t="shared" si="3"/>
        <v>144</v>
      </c>
      <c r="DC13" s="1">
        <v>6</v>
      </c>
      <c r="DD13" s="1">
        <v>6</v>
      </c>
      <c r="DE13" s="1">
        <v>6</v>
      </c>
      <c r="DF13" s="1">
        <v>5358</v>
      </c>
      <c r="DG13" s="1">
        <v>0</v>
      </c>
      <c r="DH13">
        <v>20</v>
      </c>
      <c r="DI13" s="1">
        <v>0</v>
      </c>
      <c r="DJ13" s="1">
        <v>5000</v>
      </c>
      <c r="DK13" s="1">
        <v>5076</v>
      </c>
      <c r="DN13" s="2" t="s">
        <v>469</v>
      </c>
      <c r="DO13" s="2">
        <v>-5.4245937276596337E-2</v>
      </c>
      <c r="DX13" s="2" t="s">
        <v>469</v>
      </c>
      <c r="DY13" s="2">
        <v>-5.4245937276596337E-2</v>
      </c>
      <c r="DZ13" s="11"/>
      <c r="EA13" s="11"/>
      <c r="EB13" s="11"/>
      <c r="EC13" s="11"/>
      <c r="ED13" s="11"/>
      <c r="EE13" s="11"/>
      <c r="EF13" s="11"/>
    </row>
    <row r="14" spans="1:136" x14ac:dyDescent="0.2">
      <c r="A14">
        <v>39</v>
      </c>
      <c r="B14">
        <v>2019</v>
      </c>
      <c r="C14" s="1" t="s">
        <v>148</v>
      </c>
      <c r="D14">
        <v>20.2</v>
      </c>
      <c r="E14" s="1" t="s">
        <v>139</v>
      </c>
      <c r="F14" s="1">
        <v>6000</v>
      </c>
      <c r="G14">
        <v>7</v>
      </c>
      <c r="H14">
        <v>5</v>
      </c>
      <c r="I14">
        <v>6</v>
      </c>
      <c r="J14">
        <v>3</v>
      </c>
      <c r="K14">
        <v>3</v>
      </c>
      <c r="L14" t="s">
        <v>105</v>
      </c>
      <c r="M14">
        <v>7</v>
      </c>
      <c r="N14">
        <v>1</v>
      </c>
      <c r="O14" t="s">
        <v>105</v>
      </c>
      <c r="P14">
        <v>7</v>
      </c>
      <c r="Q14">
        <v>1</v>
      </c>
      <c r="R14" t="s">
        <v>105</v>
      </c>
      <c r="S14" s="1">
        <v>7386</v>
      </c>
      <c r="T14">
        <v>6</v>
      </c>
      <c r="U14" t="s">
        <v>105</v>
      </c>
      <c r="V14">
        <v>7</v>
      </c>
      <c r="W14">
        <v>6</v>
      </c>
      <c r="X14">
        <v>6.5</v>
      </c>
      <c r="Y14" s="1">
        <v>6</v>
      </c>
      <c r="Z14" s="1">
        <v>5</v>
      </c>
      <c r="AA14" s="1">
        <v>5.5</v>
      </c>
      <c r="AB14" t="s">
        <v>107</v>
      </c>
      <c r="AC14">
        <v>10836</v>
      </c>
      <c r="AD14">
        <v>12056</v>
      </c>
      <c r="AE14">
        <v>4315</v>
      </c>
      <c r="AF14">
        <v>2439</v>
      </c>
      <c r="AG14">
        <v>5498</v>
      </c>
      <c r="AH14">
        <v>11991</v>
      </c>
      <c r="AI14">
        <v>6702</v>
      </c>
      <c r="AJ14" t="s">
        <v>105</v>
      </c>
      <c r="AK14" t="s">
        <v>105</v>
      </c>
      <c r="AL14" t="s">
        <v>105</v>
      </c>
      <c r="AM14" t="s">
        <v>105</v>
      </c>
      <c r="AN14" t="s">
        <v>105</v>
      </c>
      <c r="AO14" t="s">
        <v>105</v>
      </c>
      <c r="AP14" t="s">
        <v>105</v>
      </c>
      <c r="AQ14" s="1">
        <v>9974</v>
      </c>
      <c r="AR14">
        <v>0</v>
      </c>
      <c r="AS14">
        <v>6.6</v>
      </c>
      <c r="AT14" s="7">
        <v>199</v>
      </c>
      <c r="AU14" s="1">
        <v>10973</v>
      </c>
      <c r="AV14">
        <v>4546</v>
      </c>
      <c r="AW14">
        <v>7.3</v>
      </c>
      <c r="AX14" s="7">
        <v>254</v>
      </c>
      <c r="AY14" s="1">
        <v>3915</v>
      </c>
      <c r="AZ14">
        <v>0</v>
      </c>
      <c r="BA14">
        <v>2.6</v>
      </c>
      <c r="BB14" s="7">
        <v>85</v>
      </c>
      <c r="BC14" s="1">
        <v>2789</v>
      </c>
      <c r="BD14">
        <v>0</v>
      </c>
      <c r="BE14">
        <v>1.8</v>
      </c>
      <c r="BF14" s="7">
        <v>16</v>
      </c>
      <c r="BG14" s="1">
        <v>4135</v>
      </c>
      <c r="BH14">
        <v>0</v>
      </c>
      <c r="BI14">
        <v>2.7</v>
      </c>
      <c r="BJ14" s="7">
        <v>73</v>
      </c>
      <c r="BK14" s="1">
        <v>10870</v>
      </c>
      <c r="BL14">
        <v>2196</v>
      </c>
      <c r="BM14">
        <v>7.2</v>
      </c>
      <c r="BN14" s="7">
        <v>254</v>
      </c>
      <c r="BO14" s="1">
        <v>6291</v>
      </c>
      <c r="BP14">
        <v>0</v>
      </c>
      <c r="BQ14">
        <v>4.2</v>
      </c>
      <c r="BR14" s="7">
        <v>150</v>
      </c>
      <c r="BS14" t="s">
        <v>105</v>
      </c>
      <c r="BT14" t="s">
        <v>105</v>
      </c>
      <c r="BU14" t="s">
        <v>105</v>
      </c>
      <c r="BV14" t="s">
        <v>105</v>
      </c>
      <c r="BW14" t="s">
        <v>105</v>
      </c>
      <c r="BX14" t="s">
        <v>105</v>
      </c>
      <c r="BY14" t="s">
        <v>105</v>
      </c>
      <c r="BZ14" t="s">
        <v>137</v>
      </c>
      <c r="CA14" t="s">
        <v>241</v>
      </c>
      <c r="CB14" t="s">
        <v>137</v>
      </c>
      <c r="CC14" t="s">
        <v>137</v>
      </c>
      <c r="CD14" t="s">
        <v>137</v>
      </c>
      <c r="CE14" t="s">
        <v>241</v>
      </c>
      <c r="CF14" t="s">
        <v>137</v>
      </c>
      <c r="CG14">
        <v>2</v>
      </c>
      <c r="CH14">
        <v>2</v>
      </c>
      <c r="CI14" t="s">
        <v>105</v>
      </c>
      <c r="CJ14">
        <v>7</v>
      </c>
      <c r="CK14">
        <v>0</v>
      </c>
      <c r="CL14">
        <v>30</v>
      </c>
      <c r="CM14">
        <v>7</v>
      </c>
      <c r="CN14">
        <v>1</v>
      </c>
      <c r="CO14">
        <v>30</v>
      </c>
      <c r="CP14" s="1">
        <v>4839</v>
      </c>
      <c r="CQ14">
        <v>7</v>
      </c>
      <c r="CR14" t="s">
        <v>105</v>
      </c>
      <c r="CS14" t="s">
        <v>117</v>
      </c>
      <c r="CT14" t="s">
        <v>117</v>
      </c>
      <c r="CU14" t="s">
        <v>117</v>
      </c>
      <c r="CV14" t="s">
        <v>117</v>
      </c>
      <c r="CW14" t="s">
        <v>117</v>
      </c>
      <c r="CX14" t="s">
        <v>117</v>
      </c>
      <c r="CY14" t="s">
        <v>117</v>
      </c>
      <c r="CZ14" s="1">
        <f t="shared" si="1"/>
        <v>6992.4285714285716</v>
      </c>
      <c r="DA14" s="6">
        <f t="shared" si="2"/>
        <v>4.6285714285714281</v>
      </c>
      <c r="DB14" s="7">
        <f t="shared" si="3"/>
        <v>147.28571428571428</v>
      </c>
      <c r="DC14" s="1">
        <v>6</v>
      </c>
      <c r="DD14" s="1">
        <v>5</v>
      </c>
      <c r="DE14" s="1">
        <v>5.5</v>
      </c>
      <c r="DF14" s="1">
        <v>7386</v>
      </c>
      <c r="DG14" s="1">
        <v>1</v>
      </c>
      <c r="DH14">
        <v>20.2</v>
      </c>
      <c r="DI14" s="1">
        <v>0</v>
      </c>
      <c r="DJ14" s="1">
        <v>6000</v>
      </c>
      <c r="DK14" s="1">
        <v>4839</v>
      </c>
      <c r="DN14" s="2" t="s">
        <v>470</v>
      </c>
      <c r="DO14" s="2">
        <v>4834.5350961405729</v>
      </c>
      <c r="DX14" s="2" t="s">
        <v>470</v>
      </c>
      <c r="DY14" s="2">
        <v>4834.5350961405729</v>
      </c>
      <c r="DZ14" s="11"/>
      <c r="EA14" s="11"/>
      <c r="EB14" s="11"/>
      <c r="EC14" s="11"/>
      <c r="ED14" s="11"/>
      <c r="EE14" s="11"/>
      <c r="EF14" s="11"/>
    </row>
    <row r="15" spans="1:136" ht="17" thickBot="1" x14ac:dyDescent="0.25">
      <c r="A15">
        <v>42</v>
      </c>
      <c r="B15">
        <v>2019</v>
      </c>
      <c r="C15" s="1" t="s">
        <v>103</v>
      </c>
      <c r="D15">
        <v>20.3</v>
      </c>
      <c r="E15" s="1" t="s">
        <v>104</v>
      </c>
      <c r="F15" s="1">
        <v>12000</v>
      </c>
      <c r="G15">
        <v>7</v>
      </c>
      <c r="H15">
        <v>6</v>
      </c>
      <c r="I15">
        <v>6.5</v>
      </c>
      <c r="J15">
        <v>3</v>
      </c>
      <c r="K15">
        <v>2</v>
      </c>
      <c r="L15">
        <v>0</v>
      </c>
      <c r="M15">
        <v>7</v>
      </c>
      <c r="N15">
        <v>1</v>
      </c>
      <c r="O15">
        <v>0</v>
      </c>
      <c r="P15">
        <v>3</v>
      </c>
      <c r="Q15">
        <v>0</v>
      </c>
      <c r="R15">
        <v>10</v>
      </c>
      <c r="S15" s="1">
        <v>4659</v>
      </c>
      <c r="T15">
        <v>6</v>
      </c>
      <c r="U15">
        <v>0</v>
      </c>
      <c r="V15">
        <v>7</v>
      </c>
      <c r="W15">
        <v>6</v>
      </c>
      <c r="X15">
        <v>6.5</v>
      </c>
      <c r="Y15" s="1">
        <v>6</v>
      </c>
      <c r="Z15" s="1">
        <v>5</v>
      </c>
      <c r="AA15" s="1">
        <v>5.5</v>
      </c>
      <c r="AB15" t="s">
        <v>107</v>
      </c>
      <c r="AC15">
        <v>8615</v>
      </c>
      <c r="AD15">
        <v>5368</v>
      </c>
      <c r="AE15">
        <v>9535</v>
      </c>
      <c r="AF15">
        <v>11165</v>
      </c>
      <c r="AG15">
        <v>6797</v>
      </c>
      <c r="AH15">
        <v>10651</v>
      </c>
      <c r="AI15">
        <v>17300</v>
      </c>
      <c r="AJ15" t="s">
        <v>250</v>
      </c>
      <c r="AK15" t="s">
        <v>126</v>
      </c>
      <c r="AL15" t="s">
        <v>250</v>
      </c>
      <c r="AM15" t="s">
        <v>250</v>
      </c>
      <c r="AN15" t="s">
        <v>127</v>
      </c>
      <c r="AO15" t="s">
        <v>250</v>
      </c>
      <c r="AP15" t="s">
        <v>126</v>
      </c>
      <c r="AQ15" s="1">
        <v>6290</v>
      </c>
      <c r="AR15">
        <v>2739</v>
      </c>
      <c r="AS15">
        <v>7.4</v>
      </c>
      <c r="AT15" s="7">
        <v>127</v>
      </c>
      <c r="AU15" s="1">
        <v>4786</v>
      </c>
      <c r="AV15">
        <v>1524</v>
      </c>
      <c r="AW15">
        <v>4.0999999999999996</v>
      </c>
      <c r="AX15" s="7">
        <v>78</v>
      </c>
      <c r="AY15" s="1">
        <v>6892</v>
      </c>
      <c r="AZ15">
        <v>3798</v>
      </c>
      <c r="BA15">
        <v>6.3</v>
      </c>
      <c r="BB15" s="7">
        <v>203</v>
      </c>
      <c r="BC15" s="1">
        <v>10372</v>
      </c>
      <c r="BD15">
        <v>7255</v>
      </c>
      <c r="BE15">
        <v>7.8</v>
      </c>
      <c r="BF15" s="7">
        <v>301</v>
      </c>
      <c r="BG15" s="1">
        <v>5937</v>
      </c>
      <c r="BH15">
        <v>3425</v>
      </c>
      <c r="BI15">
        <v>6.1</v>
      </c>
      <c r="BJ15" s="7">
        <v>189</v>
      </c>
      <c r="BK15" s="1">
        <v>8936</v>
      </c>
      <c r="BL15">
        <v>6093</v>
      </c>
      <c r="BM15">
        <v>7.6</v>
      </c>
      <c r="BN15" s="7">
        <v>245</v>
      </c>
      <c r="BO15" s="1">
        <v>14039</v>
      </c>
      <c r="BP15">
        <v>9673</v>
      </c>
      <c r="BQ15">
        <v>9.1999999999999993</v>
      </c>
      <c r="BR15" s="7">
        <v>378</v>
      </c>
      <c r="BS15" t="s">
        <v>105</v>
      </c>
      <c r="BT15" t="s">
        <v>105</v>
      </c>
      <c r="BU15" t="s">
        <v>105</v>
      </c>
      <c r="BV15" t="s">
        <v>251</v>
      </c>
      <c r="BW15" t="s">
        <v>105</v>
      </c>
      <c r="BX15" t="s">
        <v>105</v>
      </c>
      <c r="BY15" t="s">
        <v>252</v>
      </c>
      <c r="BZ15" t="s">
        <v>137</v>
      </c>
      <c r="CA15" t="s">
        <v>137</v>
      </c>
      <c r="CB15" t="s">
        <v>137</v>
      </c>
      <c r="CC15" t="s">
        <v>137</v>
      </c>
      <c r="CD15" t="s">
        <v>137</v>
      </c>
      <c r="CE15" t="s">
        <v>137</v>
      </c>
      <c r="CF15" t="s">
        <v>137</v>
      </c>
      <c r="CG15">
        <v>3</v>
      </c>
      <c r="CH15">
        <v>2</v>
      </c>
      <c r="CI15">
        <v>0</v>
      </c>
      <c r="CJ15">
        <v>7</v>
      </c>
      <c r="CK15">
        <v>0</v>
      </c>
      <c r="CL15">
        <v>30</v>
      </c>
      <c r="CM15">
        <v>4</v>
      </c>
      <c r="CN15">
        <v>0</v>
      </c>
      <c r="CO15">
        <v>15</v>
      </c>
      <c r="CP15" s="1">
        <v>3918</v>
      </c>
      <c r="CQ15">
        <v>5</v>
      </c>
      <c r="CR15">
        <v>0</v>
      </c>
      <c r="CS15" t="s">
        <v>117</v>
      </c>
      <c r="CT15" t="s">
        <v>117</v>
      </c>
      <c r="CU15" t="s">
        <v>117</v>
      </c>
      <c r="CV15" t="s">
        <v>138</v>
      </c>
      <c r="CW15" t="s">
        <v>117</v>
      </c>
      <c r="CX15" t="s">
        <v>117</v>
      </c>
      <c r="CY15" t="s">
        <v>138</v>
      </c>
      <c r="CZ15" s="1">
        <f t="shared" si="1"/>
        <v>8178.8571428571431</v>
      </c>
      <c r="DA15" s="6">
        <f t="shared" si="2"/>
        <v>6.9285714285714288</v>
      </c>
      <c r="DB15" s="7">
        <f t="shared" si="3"/>
        <v>217.28571428571428</v>
      </c>
      <c r="DC15" s="1">
        <v>6</v>
      </c>
      <c r="DD15" s="1">
        <v>5</v>
      </c>
      <c r="DE15" s="1">
        <v>5.5</v>
      </c>
      <c r="DF15" s="1">
        <v>4659</v>
      </c>
      <c r="DG15" s="1">
        <v>0</v>
      </c>
      <c r="DH15">
        <v>20.3</v>
      </c>
      <c r="DI15" s="1">
        <v>1</v>
      </c>
      <c r="DJ15" s="1">
        <v>12000</v>
      </c>
      <c r="DK15" s="1">
        <v>3918</v>
      </c>
      <c r="DN15" s="3" t="s">
        <v>471</v>
      </c>
      <c r="DO15" s="3">
        <v>39</v>
      </c>
      <c r="DX15" s="3" t="s">
        <v>471</v>
      </c>
      <c r="DY15" s="3">
        <v>39</v>
      </c>
      <c r="DZ15" s="11"/>
      <c r="EA15" s="11"/>
      <c r="EB15" s="11"/>
      <c r="EC15" s="11"/>
      <c r="ED15" s="11"/>
      <c r="EE15" s="11"/>
      <c r="EF15" s="11"/>
    </row>
    <row r="16" spans="1:136" x14ac:dyDescent="0.2">
      <c r="A16">
        <v>43</v>
      </c>
      <c r="B16">
        <v>2019</v>
      </c>
      <c r="C16" s="1" t="s">
        <v>148</v>
      </c>
      <c r="D16">
        <v>20.399999999999999</v>
      </c>
      <c r="E16" s="1" t="s">
        <v>139</v>
      </c>
      <c r="F16" s="1">
        <v>10000</v>
      </c>
      <c r="G16">
        <v>6</v>
      </c>
      <c r="H16">
        <v>7</v>
      </c>
      <c r="I16">
        <v>6.5</v>
      </c>
      <c r="J16">
        <v>3</v>
      </c>
      <c r="K16">
        <v>2</v>
      </c>
      <c r="L16">
        <v>30</v>
      </c>
      <c r="M16">
        <v>3</v>
      </c>
      <c r="N16">
        <v>0</v>
      </c>
      <c r="O16">
        <v>30</v>
      </c>
      <c r="P16">
        <v>7</v>
      </c>
      <c r="Q16">
        <v>0</v>
      </c>
      <c r="R16">
        <v>45</v>
      </c>
      <c r="S16" s="1">
        <v>4999.5</v>
      </c>
      <c r="T16">
        <v>10</v>
      </c>
      <c r="U16" t="s">
        <v>105</v>
      </c>
      <c r="V16">
        <v>7</v>
      </c>
      <c r="W16">
        <v>7</v>
      </c>
      <c r="X16">
        <v>7</v>
      </c>
      <c r="Y16" s="1">
        <v>6</v>
      </c>
      <c r="Z16" s="1">
        <v>3</v>
      </c>
      <c r="AA16" s="1">
        <v>4.5</v>
      </c>
      <c r="AB16" t="s">
        <v>107</v>
      </c>
      <c r="AC16">
        <v>16972</v>
      </c>
      <c r="AD16">
        <v>17711</v>
      </c>
      <c r="AE16">
        <v>9520</v>
      </c>
      <c r="AF16">
        <v>7917</v>
      </c>
      <c r="AG16">
        <v>9657</v>
      </c>
      <c r="AH16">
        <v>13929</v>
      </c>
      <c r="AI16">
        <v>24539</v>
      </c>
      <c r="AJ16" t="s">
        <v>105</v>
      </c>
      <c r="AK16" t="s">
        <v>105</v>
      </c>
      <c r="AL16" t="s">
        <v>105</v>
      </c>
      <c r="AM16" t="s">
        <v>105</v>
      </c>
      <c r="AN16" t="s">
        <v>105</v>
      </c>
      <c r="AO16" t="s">
        <v>105</v>
      </c>
      <c r="AP16" t="s">
        <v>105</v>
      </c>
      <c r="AQ16" s="1">
        <v>15240</v>
      </c>
      <c r="AR16">
        <v>8106</v>
      </c>
      <c r="AS16">
        <v>11.5</v>
      </c>
      <c r="AT16" s="7">
        <v>713</v>
      </c>
      <c r="AU16" s="1">
        <v>18987</v>
      </c>
      <c r="AV16">
        <v>11571</v>
      </c>
      <c r="AW16">
        <v>13.3</v>
      </c>
      <c r="AX16" s="7">
        <v>694</v>
      </c>
      <c r="AY16" s="1">
        <v>10376</v>
      </c>
      <c r="AZ16">
        <v>4409</v>
      </c>
      <c r="BA16">
        <v>7.8</v>
      </c>
      <c r="BB16" s="7">
        <v>289</v>
      </c>
      <c r="BC16" s="1">
        <v>8727</v>
      </c>
      <c r="BD16">
        <v>2352</v>
      </c>
      <c r="BE16">
        <v>6.6</v>
      </c>
      <c r="BF16" s="7">
        <v>98</v>
      </c>
      <c r="BG16" s="1">
        <v>6281</v>
      </c>
      <c r="BH16">
        <v>1176</v>
      </c>
      <c r="BI16">
        <v>4.7</v>
      </c>
      <c r="BJ16" s="7">
        <v>69</v>
      </c>
      <c r="BK16" s="1">
        <v>11305</v>
      </c>
      <c r="BL16">
        <v>5210</v>
      </c>
      <c r="BM16">
        <v>8.5</v>
      </c>
      <c r="BN16" s="7">
        <v>464</v>
      </c>
      <c r="BO16" s="1">
        <v>22674</v>
      </c>
      <c r="BP16">
        <v>11706</v>
      </c>
      <c r="BQ16">
        <v>16.399999999999999</v>
      </c>
      <c r="BR16" s="7">
        <v>741</v>
      </c>
      <c r="BS16" t="s">
        <v>105</v>
      </c>
      <c r="BT16" t="s">
        <v>105</v>
      </c>
      <c r="BU16" t="s">
        <v>105</v>
      </c>
      <c r="BV16" t="s">
        <v>105</v>
      </c>
      <c r="BW16" t="s">
        <v>105</v>
      </c>
      <c r="BX16" t="s">
        <v>105</v>
      </c>
      <c r="BY16" t="s">
        <v>105</v>
      </c>
      <c r="BZ16" t="s">
        <v>168</v>
      </c>
      <c r="CA16" t="s">
        <v>168</v>
      </c>
      <c r="CB16" t="s">
        <v>168</v>
      </c>
      <c r="CC16" t="s">
        <v>168</v>
      </c>
      <c r="CD16" t="s">
        <v>168</v>
      </c>
      <c r="CE16" t="s">
        <v>168</v>
      </c>
      <c r="CF16" t="s">
        <v>168</v>
      </c>
      <c r="CG16">
        <v>5</v>
      </c>
      <c r="CH16">
        <v>2</v>
      </c>
      <c r="CI16" t="s">
        <v>105</v>
      </c>
      <c r="CJ16">
        <v>3</v>
      </c>
      <c r="CK16" t="s">
        <v>105</v>
      </c>
      <c r="CL16">
        <v>45</v>
      </c>
      <c r="CM16">
        <v>4</v>
      </c>
      <c r="CN16" t="s">
        <v>105</v>
      </c>
      <c r="CO16">
        <v>30</v>
      </c>
      <c r="CP16" s="1">
        <v>5736</v>
      </c>
      <c r="CQ16">
        <v>10</v>
      </c>
      <c r="CR16" t="s">
        <v>105</v>
      </c>
      <c r="CS16" t="s">
        <v>117</v>
      </c>
      <c r="CT16" t="s">
        <v>117</v>
      </c>
      <c r="CU16" t="s">
        <v>117</v>
      </c>
      <c r="CV16" t="s">
        <v>117</v>
      </c>
      <c r="CW16" t="s">
        <v>117</v>
      </c>
      <c r="CX16" t="s">
        <v>117</v>
      </c>
      <c r="CY16" t="s">
        <v>117</v>
      </c>
      <c r="CZ16" s="1">
        <f t="shared" si="1"/>
        <v>13370</v>
      </c>
      <c r="DA16" s="6">
        <f t="shared" si="2"/>
        <v>9.828571428571431</v>
      </c>
      <c r="DB16" s="7">
        <f t="shared" si="3"/>
        <v>438.28571428571428</v>
      </c>
      <c r="DC16" s="1">
        <v>6</v>
      </c>
      <c r="DD16" s="1">
        <v>3</v>
      </c>
      <c r="DE16" s="1">
        <v>4.5</v>
      </c>
      <c r="DF16" s="1">
        <v>4999.5</v>
      </c>
      <c r="DG16" s="1">
        <v>1</v>
      </c>
      <c r="DH16">
        <v>20.399999999999999</v>
      </c>
      <c r="DI16" s="1">
        <v>0</v>
      </c>
      <c r="DJ16" s="1">
        <v>10000</v>
      </c>
      <c r="DK16" s="1">
        <v>5736</v>
      </c>
      <c r="DX16" s="11"/>
      <c r="DY16" s="11"/>
      <c r="DZ16" s="11"/>
      <c r="EA16" s="11"/>
      <c r="EB16" s="11"/>
      <c r="EC16" s="11"/>
      <c r="ED16" s="11"/>
      <c r="EE16" s="11"/>
      <c r="EF16" s="11"/>
    </row>
    <row r="17" spans="1:136" ht="17" thickBot="1" x14ac:dyDescent="0.25">
      <c r="A17">
        <v>54</v>
      </c>
      <c r="B17">
        <v>2019</v>
      </c>
      <c r="C17" s="1" t="s">
        <v>148</v>
      </c>
      <c r="D17">
        <v>20.399999999999999</v>
      </c>
      <c r="E17" s="1" t="s">
        <v>139</v>
      </c>
      <c r="F17" s="1">
        <v>7000</v>
      </c>
      <c r="G17">
        <v>4</v>
      </c>
      <c r="H17">
        <v>5</v>
      </c>
      <c r="I17">
        <v>4.5</v>
      </c>
      <c r="J17">
        <v>2</v>
      </c>
      <c r="K17">
        <v>1</v>
      </c>
      <c r="L17" t="s">
        <v>105</v>
      </c>
      <c r="M17">
        <v>4</v>
      </c>
      <c r="N17">
        <v>1</v>
      </c>
      <c r="O17" t="s">
        <v>105</v>
      </c>
      <c r="P17">
        <v>2</v>
      </c>
      <c r="Q17">
        <v>3</v>
      </c>
      <c r="R17" t="s">
        <v>105</v>
      </c>
      <c r="S17" s="1">
        <v>3108</v>
      </c>
      <c r="T17">
        <v>9</v>
      </c>
      <c r="U17" t="s">
        <v>105</v>
      </c>
      <c r="V17">
        <v>5</v>
      </c>
      <c r="W17">
        <v>5</v>
      </c>
      <c r="X17">
        <v>5</v>
      </c>
      <c r="Y17" s="1">
        <v>5</v>
      </c>
      <c r="Z17" s="1">
        <v>6</v>
      </c>
      <c r="AA17" s="1">
        <v>5.5</v>
      </c>
      <c r="AB17" t="s">
        <v>107</v>
      </c>
      <c r="AC17">
        <v>14298</v>
      </c>
      <c r="AD17">
        <v>11800</v>
      </c>
      <c r="AE17">
        <v>22538</v>
      </c>
      <c r="AF17">
        <v>8715</v>
      </c>
      <c r="AG17">
        <v>5892</v>
      </c>
      <c r="AH17">
        <v>11629</v>
      </c>
      <c r="AI17">
        <v>18263</v>
      </c>
      <c r="AJ17" t="s">
        <v>105</v>
      </c>
      <c r="AK17" t="s">
        <v>105</v>
      </c>
      <c r="AL17" t="s">
        <v>105</v>
      </c>
      <c r="AM17" t="s">
        <v>105</v>
      </c>
      <c r="AN17" t="s">
        <v>105</v>
      </c>
      <c r="AO17" t="s">
        <v>105</v>
      </c>
      <c r="AP17" t="s">
        <v>105</v>
      </c>
      <c r="AQ17" s="1">
        <v>12529</v>
      </c>
      <c r="AR17">
        <v>2014</v>
      </c>
      <c r="AS17">
        <v>9.5</v>
      </c>
      <c r="AT17" s="7">
        <v>218</v>
      </c>
      <c r="AU17" s="1">
        <v>7272</v>
      </c>
      <c r="AV17">
        <v>0</v>
      </c>
      <c r="AW17">
        <v>5.5</v>
      </c>
      <c r="AX17" s="7">
        <v>158</v>
      </c>
      <c r="AY17" s="1">
        <v>16597</v>
      </c>
      <c r="AZ17">
        <v>1302</v>
      </c>
      <c r="BA17">
        <v>12.6</v>
      </c>
      <c r="BB17" s="7">
        <v>399</v>
      </c>
      <c r="BC17" s="1">
        <v>7013</v>
      </c>
      <c r="BD17">
        <v>0</v>
      </c>
      <c r="BE17">
        <v>5.3</v>
      </c>
      <c r="BF17" s="7">
        <v>103</v>
      </c>
      <c r="BG17" s="1">
        <v>5144</v>
      </c>
      <c r="BH17">
        <v>0</v>
      </c>
      <c r="BI17">
        <v>3.9</v>
      </c>
      <c r="BJ17" s="7">
        <v>145</v>
      </c>
      <c r="BK17" s="1">
        <v>9046</v>
      </c>
      <c r="BL17">
        <v>0</v>
      </c>
      <c r="BM17">
        <v>6.8</v>
      </c>
      <c r="BN17" s="7">
        <v>221</v>
      </c>
      <c r="BO17" s="1">
        <v>12653</v>
      </c>
      <c r="BP17">
        <v>0</v>
      </c>
      <c r="BQ17">
        <v>9.6</v>
      </c>
      <c r="BR17" s="7">
        <v>239</v>
      </c>
      <c r="BS17" t="s">
        <v>105</v>
      </c>
      <c r="BT17" t="s">
        <v>105</v>
      </c>
      <c r="BU17" t="s">
        <v>105</v>
      </c>
      <c r="BV17" t="s">
        <v>105</v>
      </c>
      <c r="BW17" t="s">
        <v>105</v>
      </c>
      <c r="BX17" t="s">
        <v>105</v>
      </c>
      <c r="BY17" t="s">
        <v>105</v>
      </c>
      <c r="BZ17" t="s">
        <v>187</v>
      </c>
      <c r="CA17" t="s">
        <v>187</v>
      </c>
      <c r="CB17" t="s">
        <v>187</v>
      </c>
      <c r="CC17" t="s">
        <v>187</v>
      </c>
      <c r="CD17" t="s">
        <v>187</v>
      </c>
      <c r="CE17" t="s">
        <v>187</v>
      </c>
      <c r="CF17" t="s">
        <v>187</v>
      </c>
      <c r="CG17">
        <v>4</v>
      </c>
      <c r="CH17">
        <v>1</v>
      </c>
      <c r="CI17" t="s">
        <v>105</v>
      </c>
      <c r="CJ17">
        <v>6</v>
      </c>
      <c r="CK17">
        <v>1</v>
      </c>
      <c r="CL17" t="s">
        <v>105</v>
      </c>
      <c r="CM17">
        <v>1</v>
      </c>
      <c r="CN17" t="s">
        <v>105</v>
      </c>
      <c r="CO17">
        <v>10</v>
      </c>
      <c r="CP17" s="1">
        <v>3393</v>
      </c>
      <c r="CQ17">
        <v>8</v>
      </c>
      <c r="CR17">
        <v>40</v>
      </c>
      <c r="CS17" t="s">
        <v>117</v>
      </c>
      <c r="CT17" t="s">
        <v>117</v>
      </c>
      <c r="CU17" t="s">
        <v>117</v>
      </c>
      <c r="CV17" t="s">
        <v>117</v>
      </c>
      <c r="CW17" t="s">
        <v>117</v>
      </c>
      <c r="CX17" t="s">
        <v>117</v>
      </c>
      <c r="CY17" t="s">
        <v>117</v>
      </c>
      <c r="CZ17" s="1">
        <f t="shared" si="1"/>
        <v>10036.285714285714</v>
      </c>
      <c r="DA17" s="6">
        <f t="shared" si="2"/>
        <v>7.6</v>
      </c>
      <c r="DB17" s="7">
        <f t="shared" si="3"/>
        <v>211.85714285714286</v>
      </c>
      <c r="DC17" s="1">
        <v>5</v>
      </c>
      <c r="DD17" s="1">
        <v>6</v>
      </c>
      <c r="DE17" s="1">
        <v>5.5</v>
      </c>
      <c r="DF17" s="1">
        <v>3108</v>
      </c>
      <c r="DG17" s="1">
        <v>1</v>
      </c>
      <c r="DH17">
        <v>20.399999999999999</v>
      </c>
      <c r="DI17" s="1">
        <v>0</v>
      </c>
      <c r="DJ17" s="1">
        <v>7000</v>
      </c>
      <c r="DK17" s="1">
        <v>3393</v>
      </c>
      <c r="DN17" t="s">
        <v>472</v>
      </c>
      <c r="DX17" s="11" t="s">
        <v>472</v>
      </c>
      <c r="DY17" s="11"/>
      <c r="DZ17" s="11"/>
      <c r="EA17" s="11"/>
      <c r="EB17" s="11"/>
      <c r="EC17" s="11"/>
      <c r="ED17" s="11"/>
      <c r="EE17" s="11"/>
      <c r="EF17" s="11"/>
    </row>
    <row r="18" spans="1:136" x14ac:dyDescent="0.2">
      <c r="A18">
        <v>72</v>
      </c>
      <c r="B18">
        <v>2019</v>
      </c>
      <c r="C18" s="1" t="s">
        <v>103</v>
      </c>
      <c r="D18">
        <v>20.6</v>
      </c>
      <c r="E18" s="1" t="s">
        <v>139</v>
      </c>
      <c r="F18" s="1">
        <v>6000</v>
      </c>
      <c r="G18">
        <v>5</v>
      </c>
      <c r="H18">
        <v>3</v>
      </c>
      <c r="I18">
        <v>4</v>
      </c>
      <c r="J18">
        <v>1</v>
      </c>
      <c r="K18">
        <v>1</v>
      </c>
      <c r="L18">
        <v>0</v>
      </c>
      <c r="M18">
        <v>6</v>
      </c>
      <c r="N18">
        <v>0</v>
      </c>
      <c r="O18">
        <v>20</v>
      </c>
      <c r="P18">
        <v>1</v>
      </c>
      <c r="Q18">
        <v>0</v>
      </c>
      <c r="R18">
        <v>10</v>
      </c>
      <c r="S18" s="1">
        <v>993</v>
      </c>
      <c r="T18">
        <v>10</v>
      </c>
      <c r="U18">
        <v>0</v>
      </c>
      <c r="V18">
        <v>5</v>
      </c>
      <c r="W18">
        <v>6</v>
      </c>
      <c r="X18">
        <v>5.5</v>
      </c>
      <c r="Y18" s="1">
        <v>3</v>
      </c>
      <c r="Z18" s="1">
        <v>5</v>
      </c>
      <c r="AA18" s="1">
        <v>4</v>
      </c>
      <c r="AB18" t="s">
        <v>107</v>
      </c>
      <c r="AC18">
        <v>5102</v>
      </c>
      <c r="AD18">
        <v>6187</v>
      </c>
      <c r="AE18">
        <v>13827</v>
      </c>
      <c r="AF18">
        <v>447</v>
      </c>
      <c r="AG18">
        <v>2541</v>
      </c>
      <c r="AH18">
        <v>3120</v>
      </c>
      <c r="AI18">
        <v>3944</v>
      </c>
      <c r="AJ18" t="s">
        <v>105</v>
      </c>
      <c r="AK18" t="s">
        <v>105</v>
      </c>
      <c r="AL18" t="s">
        <v>105</v>
      </c>
      <c r="AM18" t="s">
        <v>294</v>
      </c>
      <c r="AN18" t="s">
        <v>105</v>
      </c>
      <c r="AO18" t="s">
        <v>105</v>
      </c>
      <c r="AP18" t="s">
        <v>295</v>
      </c>
      <c r="AQ18" s="1">
        <v>5675</v>
      </c>
      <c r="AR18">
        <v>0</v>
      </c>
      <c r="AS18">
        <v>4.0999999999999996</v>
      </c>
      <c r="AT18" s="7">
        <v>119</v>
      </c>
      <c r="AU18" s="1">
        <v>7552</v>
      </c>
      <c r="AV18" t="s">
        <v>105</v>
      </c>
      <c r="AW18">
        <v>5.5</v>
      </c>
      <c r="AX18" s="7">
        <v>141</v>
      </c>
      <c r="AY18" s="1">
        <v>14464</v>
      </c>
      <c r="AZ18">
        <v>9581</v>
      </c>
      <c r="BA18">
        <v>10.7</v>
      </c>
      <c r="BB18" s="7">
        <v>340</v>
      </c>
      <c r="BC18" s="1">
        <v>8719</v>
      </c>
      <c r="BD18">
        <v>841</v>
      </c>
      <c r="BE18">
        <v>6.4</v>
      </c>
      <c r="BF18" s="7">
        <v>201</v>
      </c>
      <c r="BG18" s="1">
        <v>2899</v>
      </c>
      <c r="BH18">
        <v>0</v>
      </c>
      <c r="BI18">
        <v>2.1</v>
      </c>
      <c r="BJ18" s="7">
        <v>27</v>
      </c>
      <c r="BK18" s="1">
        <v>3486</v>
      </c>
      <c r="BL18">
        <v>0</v>
      </c>
      <c r="BM18">
        <v>2.5</v>
      </c>
      <c r="BN18" s="7">
        <v>51</v>
      </c>
      <c r="BO18" s="1">
        <v>4079</v>
      </c>
      <c r="BP18">
        <v>0</v>
      </c>
      <c r="BQ18">
        <v>3</v>
      </c>
      <c r="BR18" s="7">
        <v>81</v>
      </c>
      <c r="BS18" t="s">
        <v>105</v>
      </c>
      <c r="BT18" t="s">
        <v>105</v>
      </c>
      <c r="BU18" t="s">
        <v>105</v>
      </c>
      <c r="BV18" t="s">
        <v>105</v>
      </c>
      <c r="BW18" t="s">
        <v>105</v>
      </c>
      <c r="BX18" t="s">
        <v>105</v>
      </c>
      <c r="BY18" t="s">
        <v>105</v>
      </c>
      <c r="BZ18" t="s">
        <v>168</v>
      </c>
      <c r="CA18" t="s">
        <v>168</v>
      </c>
      <c r="CB18" t="s">
        <v>137</v>
      </c>
      <c r="CC18" t="s">
        <v>297</v>
      </c>
      <c r="CD18" t="s">
        <v>137</v>
      </c>
      <c r="CE18" t="s">
        <v>137</v>
      </c>
      <c r="CF18" t="s">
        <v>168</v>
      </c>
      <c r="CG18">
        <v>1</v>
      </c>
      <c r="CH18">
        <v>1</v>
      </c>
      <c r="CI18">
        <v>0</v>
      </c>
      <c r="CJ18">
        <v>5</v>
      </c>
      <c r="CK18">
        <v>0</v>
      </c>
      <c r="CL18">
        <v>30</v>
      </c>
      <c r="CM18">
        <v>3</v>
      </c>
      <c r="CN18">
        <v>1</v>
      </c>
      <c r="CO18">
        <v>15</v>
      </c>
      <c r="CP18" s="1">
        <v>1822.5</v>
      </c>
      <c r="CQ18">
        <v>10</v>
      </c>
      <c r="CR18">
        <v>0</v>
      </c>
      <c r="CS18" t="s">
        <v>117</v>
      </c>
      <c r="CT18" t="s">
        <v>117</v>
      </c>
      <c r="CU18" t="s">
        <v>117</v>
      </c>
      <c r="CV18" t="s">
        <v>117</v>
      </c>
      <c r="CW18" t="s">
        <v>117</v>
      </c>
      <c r="CX18" t="s">
        <v>117</v>
      </c>
      <c r="CY18" t="s">
        <v>117</v>
      </c>
      <c r="CZ18" s="1">
        <f t="shared" si="1"/>
        <v>6696.2857142857147</v>
      </c>
      <c r="DA18" s="6">
        <f t="shared" si="2"/>
        <v>4.8999999999999995</v>
      </c>
      <c r="DB18" s="7">
        <f t="shared" si="3"/>
        <v>137.14285714285714</v>
      </c>
      <c r="DC18" s="1">
        <v>3</v>
      </c>
      <c r="DD18" s="1">
        <v>5</v>
      </c>
      <c r="DE18" s="1">
        <v>4</v>
      </c>
      <c r="DF18" s="1">
        <v>993</v>
      </c>
      <c r="DG18" s="1">
        <v>0</v>
      </c>
      <c r="DH18">
        <v>20.6</v>
      </c>
      <c r="DI18" s="1">
        <v>0</v>
      </c>
      <c r="DJ18" s="1">
        <v>6000</v>
      </c>
      <c r="DK18" s="1">
        <v>1822.5</v>
      </c>
      <c r="DN18" s="4"/>
      <c r="DO18" s="4" t="s">
        <v>477</v>
      </c>
      <c r="DP18" s="4" t="s">
        <v>478</v>
      </c>
      <c r="DQ18" s="4" t="s">
        <v>479</v>
      </c>
      <c r="DR18" s="4" t="s">
        <v>480</v>
      </c>
      <c r="DS18" s="4" t="s">
        <v>481</v>
      </c>
      <c r="DX18" s="4"/>
      <c r="DY18" s="4" t="s">
        <v>477</v>
      </c>
      <c r="DZ18" s="4" t="s">
        <v>478</v>
      </c>
      <c r="EA18" s="4" t="s">
        <v>479</v>
      </c>
      <c r="EB18" s="4" t="s">
        <v>480</v>
      </c>
      <c r="EC18" s="4" t="s">
        <v>481</v>
      </c>
      <c r="ED18" s="11"/>
      <c r="EE18" s="11"/>
      <c r="EF18" s="11"/>
    </row>
    <row r="19" spans="1:136" x14ac:dyDescent="0.2">
      <c r="A19">
        <v>33</v>
      </c>
      <c r="B19">
        <v>2019</v>
      </c>
      <c r="C19" s="1" t="s">
        <v>103</v>
      </c>
      <c r="D19">
        <v>20.8</v>
      </c>
      <c r="E19" s="1" t="s">
        <v>139</v>
      </c>
      <c r="F19" s="1">
        <v>6000</v>
      </c>
      <c r="G19">
        <v>5</v>
      </c>
      <c r="H19">
        <v>4</v>
      </c>
      <c r="I19">
        <v>4.5</v>
      </c>
      <c r="J19">
        <v>2</v>
      </c>
      <c r="K19">
        <v>1</v>
      </c>
      <c r="L19">
        <v>30</v>
      </c>
      <c r="M19">
        <v>5</v>
      </c>
      <c r="N19">
        <v>1</v>
      </c>
      <c r="O19" t="s">
        <v>105</v>
      </c>
      <c r="P19">
        <v>2</v>
      </c>
      <c r="Q19" t="s">
        <v>105</v>
      </c>
      <c r="R19">
        <v>20</v>
      </c>
      <c r="S19" s="1">
        <v>2772</v>
      </c>
      <c r="T19">
        <v>10</v>
      </c>
      <c r="U19" t="s">
        <v>105</v>
      </c>
      <c r="V19">
        <v>5</v>
      </c>
      <c r="W19">
        <v>6</v>
      </c>
      <c r="X19">
        <v>5.5</v>
      </c>
      <c r="Y19" s="1">
        <v>5</v>
      </c>
      <c r="Z19" s="1">
        <v>4</v>
      </c>
      <c r="AA19" s="1">
        <v>4.5</v>
      </c>
      <c r="AB19" t="s">
        <v>107</v>
      </c>
      <c r="AC19">
        <v>4735</v>
      </c>
      <c r="AD19">
        <v>6944</v>
      </c>
      <c r="AE19">
        <v>7282</v>
      </c>
      <c r="AF19">
        <v>2410</v>
      </c>
      <c r="AG19">
        <v>6003</v>
      </c>
      <c r="AH19">
        <v>5089</v>
      </c>
      <c r="AI19">
        <v>1046</v>
      </c>
      <c r="AJ19" t="s">
        <v>105</v>
      </c>
      <c r="AK19" t="s">
        <v>105</v>
      </c>
      <c r="AL19" t="s">
        <v>105</v>
      </c>
      <c r="AM19" t="s">
        <v>230</v>
      </c>
      <c r="AN19" t="s">
        <v>105</v>
      </c>
      <c r="AO19" t="s">
        <v>105</v>
      </c>
      <c r="AP19" t="s">
        <v>105</v>
      </c>
      <c r="AQ19" s="1">
        <v>4905</v>
      </c>
      <c r="AR19">
        <v>0</v>
      </c>
      <c r="AS19">
        <v>3.5</v>
      </c>
      <c r="AT19" s="7">
        <v>105</v>
      </c>
      <c r="AU19" s="1">
        <v>7660</v>
      </c>
      <c r="AV19">
        <v>0</v>
      </c>
      <c r="AW19">
        <v>5.5</v>
      </c>
      <c r="AX19" s="7">
        <v>139</v>
      </c>
      <c r="AY19" s="1">
        <v>5738</v>
      </c>
      <c r="AZ19">
        <v>0</v>
      </c>
      <c r="BA19">
        <v>4.0999999999999996</v>
      </c>
      <c r="BB19" s="7">
        <v>90</v>
      </c>
      <c r="BC19" s="1">
        <v>4692</v>
      </c>
      <c r="BD19">
        <v>0</v>
      </c>
      <c r="BE19">
        <v>3.3</v>
      </c>
      <c r="BF19" s="7">
        <v>42</v>
      </c>
      <c r="BG19" s="1">
        <v>6182</v>
      </c>
      <c r="BH19">
        <v>5180</v>
      </c>
      <c r="BI19">
        <v>4.4000000000000004</v>
      </c>
      <c r="BJ19" s="7">
        <v>261</v>
      </c>
      <c r="BK19" s="1">
        <v>4079</v>
      </c>
      <c r="BL19">
        <v>0</v>
      </c>
      <c r="BM19">
        <v>2.9</v>
      </c>
      <c r="BN19" s="7">
        <v>79</v>
      </c>
      <c r="BO19" s="1">
        <v>11572</v>
      </c>
      <c r="BP19">
        <v>5413</v>
      </c>
      <c r="BQ19">
        <v>8.3000000000000007</v>
      </c>
      <c r="BR19" s="7">
        <v>443</v>
      </c>
      <c r="BS19" t="s">
        <v>105</v>
      </c>
      <c r="BT19" t="s">
        <v>105</v>
      </c>
      <c r="BU19" t="s">
        <v>105</v>
      </c>
      <c r="BV19" t="s">
        <v>105</v>
      </c>
      <c r="BW19" t="s">
        <v>105</v>
      </c>
      <c r="BX19" t="s">
        <v>105</v>
      </c>
      <c r="BY19" t="s">
        <v>105</v>
      </c>
      <c r="BZ19" t="s">
        <v>116</v>
      </c>
      <c r="CA19" t="s">
        <v>115</v>
      </c>
      <c r="CB19" t="s">
        <v>116</v>
      </c>
      <c r="CC19" t="s">
        <v>115</v>
      </c>
      <c r="CD19" t="s">
        <v>115</v>
      </c>
      <c r="CE19" t="s">
        <v>115</v>
      </c>
      <c r="CF19" t="s">
        <v>115</v>
      </c>
      <c r="CG19">
        <v>3</v>
      </c>
      <c r="CH19">
        <v>1</v>
      </c>
      <c r="CI19">
        <v>30</v>
      </c>
      <c r="CJ19">
        <v>5</v>
      </c>
      <c r="CK19">
        <v>1</v>
      </c>
      <c r="CL19" t="s">
        <v>105</v>
      </c>
      <c r="CM19">
        <v>7</v>
      </c>
      <c r="CN19">
        <v>1</v>
      </c>
      <c r="CO19" t="s">
        <v>105</v>
      </c>
      <c r="CP19" s="1">
        <v>4746</v>
      </c>
      <c r="CQ19">
        <v>10</v>
      </c>
      <c r="CR19" t="s">
        <v>105</v>
      </c>
      <c r="CS19" t="s">
        <v>117</v>
      </c>
      <c r="CT19" t="s">
        <v>117</v>
      </c>
      <c r="CU19" t="s">
        <v>117</v>
      </c>
      <c r="CV19" t="s">
        <v>117</v>
      </c>
      <c r="CW19" t="s">
        <v>117</v>
      </c>
      <c r="CX19" t="s">
        <v>117</v>
      </c>
      <c r="CY19" t="s">
        <v>117</v>
      </c>
      <c r="CZ19" s="1">
        <f t="shared" si="1"/>
        <v>6404</v>
      </c>
      <c r="DA19" s="6">
        <f t="shared" si="2"/>
        <v>4.5714285714285712</v>
      </c>
      <c r="DB19" s="7">
        <f t="shared" si="3"/>
        <v>165.57142857142858</v>
      </c>
      <c r="DC19" s="1">
        <v>5</v>
      </c>
      <c r="DD19" s="1">
        <v>4</v>
      </c>
      <c r="DE19" s="1">
        <v>4.5</v>
      </c>
      <c r="DF19" s="1">
        <v>2772</v>
      </c>
      <c r="DG19" s="1">
        <v>0</v>
      </c>
      <c r="DH19">
        <v>20.8</v>
      </c>
      <c r="DI19" s="1">
        <v>0</v>
      </c>
      <c r="DJ19" s="1">
        <v>6000</v>
      </c>
      <c r="DK19" s="1">
        <v>4746</v>
      </c>
      <c r="DN19" s="2" t="s">
        <v>473</v>
      </c>
      <c r="DO19" s="2">
        <v>11</v>
      </c>
      <c r="DP19" s="2">
        <v>217567620.75307941</v>
      </c>
      <c r="DQ19" s="2">
        <v>19778874.613916311</v>
      </c>
      <c r="DR19" s="2">
        <v>0.93086098421314278</v>
      </c>
      <c r="DS19" s="2">
        <v>0.52683882248048286</v>
      </c>
      <c r="DX19" s="2" t="s">
        <v>473</v>
      </c>
      <c r="DY19" s="2">
        <v>11</v>
      </c>
      <c r="DZ19" s="2">
        <v>217567620.75307941</v>
      </c>
      <c r="EA19" s="2">
        <v>19778874.613916311</v>
      </c>
      <c r="EB19" s="2">
        <v>0.93086098421314278</v>
      </c>
      <c r="EC19" s="2">
        <v>0.52683882248048286</v>
      </c>
      <c r="ED19" s="11"/>
      <c r="EE19" s="11"/>
      <c r="EF19" s="11"/>
    </row>
    <row r="20" spans="1:136" x14ac:dyDescent="0.2">
      <c r="A20">
        <v>61</v>
      </c>
      <c r="B20">
        <v>2019</v>
      </c>
      <c r="C20" s="1" t="s">
        <v>103</v>
      </c>
      <c r="D20">
        <v>20.8</v>
      </c>
      <c r="E20" s="1" t="s">
        <v>139</v>
      </c>
      <c r="F20" s="1">
        <v>6000</v>
      </c>
      <c r="G20">
        <v>5</v>
      </c>
      <c r="H20">
        <v>3</v>
      </c>
      <c r="I20">
        <v>4</v>
      </c>
      <c r="J20">
        <v>2</v>
      </c>
      <c r="K20">
        <v>1</v>
      </c>
      <c r="L20">
        <v>30</v>
      </c>
      <c r="M20">
        <v>5</v>
      </c>
      <c r="N20">
        <v>0</v>
      </c>
      <c r="O20">
        <v>45</v>
      </c>
      <c r="P20">
        <v>5</v>
      </c>
      <c r="Q20">
        <v>1</v>
      </c>
      <c r="R20" t="s">
        <v>105</v>
      </c>
      <c r="S20" s="1">
        <v>3330</v>
      </c>
      <c r="T20">
        <v>10</v>
      </c>
      <c r="U20" t="s">
        <v>105</v>
      </c>
      <c r="V20">
        <v>5</v>
      </c>
      <c r="W20">
        <v>5</v>
      </c>
      <c r="X20">
        <v>5</v>
      </c>
      <c r="Y20" s="1">
        <v>5</v>
      </c>
      <c r="Z20" s="1">
        <v>4</v>
      </c>
      <c r="AA20" s="1">
        <v>4.5</v>
      </c>
      <c r="AB20" t="s">
        <v>107</v>
      </c>
      <c r="AC20">
        <v>3999</v>
      </c>
      <c r="AD20">
        <v>4505</v>
      </c>
      <c r="AE20">
        <v>4130</v>
      </c>
      <c r="AF20">
        <v>460</v>
      </c>
      <c r="AG20">
        <v>425</v>
      </c>
      <c r="AH20">
        <v>2614</v>
      </c>
      <c r="AI20">
        <v>6810</v>
      </c>
      <c r="AJ20" t="s">
        <v>277</v>
      </c>
      <c r="AK20" t="s">
        <v>105</v>
      </c>
      <c r="AL20" t="s">
        <v>105</v>
      </c>
      <c r="AM20" t="s">
        <v>105</v>
      </c>
      <c r="AN20" t="s">
        <v>105</v>
      </c>
      <c r="AO20" t="s">
        <v>105</v>
      </c>
      <c r="AP20" t="s">
        <v>105</v>
      </c>
      <c r="AQ20" s="1">
        <v>4160</v>
      </c>
      <c r="AR20">
        <v>0</v>
      </c>
      <c r="AS20">
        <v>3.1</v>
      </c>
      <c r="AT20" s="7">
        <v>67</v>
      </c>
      <c r="AU20" s="1">
        <v>5108</v>
      </c>
      <c r="AV20">
        <v>0</v>
      </c>
      <c r="AW20">
        <v>3.8</v>
      </c>
      <c r="AX20" s="7">
        <v>104</v>
      </c>
      <c r="AY20" s="1">
        <v>4996</v>
      </c>
      <c r="AZ20">
        <v>1248</v>
      </c>
      <c r="BA20">
        <v>2.7</v>
      </c>
      <c r="BB20" s="7">
        <v>101</v>
      </c>
      <c r="BC20" s="1">
        <v>2228</v>
      </c>
      <c r="BD20">
        <v>0</v>
      </c>
      <c r="BE20">
        <v>1.6</v>
      </c>
      <c r="BF20" s="7">
        <v>1</v>
      </c>
      <c r="BG20" s="1">
        <v>971</v>
      </c>
      <c r="BH20">
        <v>0</v>
      </c>
      <c r="BI20">
        <v>0.7</v>
      </c>
      <c r="BJ20" s="7">
        <v>5</v>
      </c>
      <c r="BK20" s="1">
        <v>7520</v>
      </c>
      <c r="BL20">
        <v>2513</v>
      </c>
      <c r="BM20">
        <v>5.6</v>
      </c>
      <c r="BN20" s="7">
        <v>163</v>
      </c>
      <c r="BO20" s="1">
        <v>9934</v>
      </c>
      <c r="BP20">
        <v>1136</v>
      </c>
      <c r="BQ20">
        <v>7.4</v>
      </c>
      <c r="BR20" s="7">
        <v>206</v>
      </c>
      <c r="BS20" t="s">
        <v>105</v>
      </c>
      <c r="BT20" t="s">
        <v>105</v>
      </c>
      <c r="BU20" t="s">
        <v>105</v>
      </c>
      <c r="BV20" t="s">
        <v>105</v>
      </c>
      <c r="BW20" t="s">
        <v>105</v>
      </c>
      <c r="BX20" t="s">
        <v>105</v>
      </c>
      <c r="BY20" t="s">
        <v>105</v>
      </c>
      <c r="BZ20" t="s">
        <v>168</v>
      </c>
      <c r="CA20" t="s">
        <v>168</v>
      </c>
      <c r="CB20" t="s">
        <v>168</v>
      </c>
      <c r="CC20" t="s">
        <v>168</v>
      </c>
      <c r="CD20" t="s">
        <v>168</v>
      </c>
      <c r="CE20" t="s">
        <v>168</v>
      </c>
      <c r="CF20" t="s">
        <v>168</v>
      </c>
      <c r="CG20">
        <v>1</v>
      </c>
      <c r="CH20">
        <v>1</v>
      </c>
      <c r="CI20" t="s">
        <v>105</v>
      </c>
      <c r="CJ20">
        <v>5</v>
      </c>
      <c r="CK20">
        <v>0</v>
      </c>
      <c r="CL20">
        <v>45</v>
      </c>
      <c r="CM20">
        <v>2</v>
      </c>
      <c r="CN20">
        <v>0</v>
      </c>
      <c r="CO20">
        <v>15</v>
      </c>
      <c r="CP20" s="1">
        <v>1479</v>
      </c>
      <c r="CQ20">
        <v>9</v>
      </c>
      <c r="CR20" t="s">
        <v>105</v>
      </c>
      <c r="CS20" t="s">
        <v>117</v>
      </c>
      <c r="CT20" t="s">
        <v>117</v>
      </c>
      <c r="CU20" t="s">
        <v>117</v>
      </c>
      <c r="CV20" t="s">
        <v>117</v>
      </c>
      <c r="CW20" t="s">
        <v>117</v>
      </c>
      <c r="CX20" t="s">
        <v>117</v>
      </c>
      <c r="CY20" t="s">
        <v>117</v>
      </c>
      <c r="CZ20" s="1">
        <f t="shared" si="1"/>
        <v>4988.1428571428569</v>
      </c>
      <c r="DA20" s="6">
        <f t="shared" si="2"/>
        <v>3.5571428571428569</v>
      </c>
      <c r="DB20" s="7">
        <f t="shared" si="3"/>
        <v>92.428571428571431</v>
      </c>
      <c r="DC20" s="1">
        <v>5</v>
      </c>
      <c r="DD20" s="1">
        <v>4</v>
      </c>
      <c r="DE20" s="1">
        <v>4.5</v>
      </c>
      <c r="DF20" s="1">
        <v>3330</v>
      </c>
      <c r="DG20" s="1">
        <v>0</v>
      </c>
      <c r="DH20">
        <v>20.8</v>
      </c>
      <c r="DI20" s="1">
        <v>0</v>
      </c>
      <c r="DJ20" s="1">
        <v>6000</v>
      </c>
      <c r="DK20" s="1">
        <v>1479</v>
      </c>
      <c r="DN20" s="2" t="s">
        <v>474</v>
      </c>
      <c r="DO20" s="2">
        <v>28</v>
      </c>
      <c r="DP20" s="2">
        <v>654436428.68281817</v>
      </c>
      <c r="DQ20" s="2">
        <v>23372729.595814936</v>
      </c>
      <c r="DR20" s="2"/>
      <c r="DS20" s="2"/>
      <c r="DX20" s="2" t="s">
        <v>474</v>
      </c>
      <c r="DY20" s="2">
        <v>28</v>
      </c>
      <c r="DZ20" s="2">
        <v>654436428.68281817</v>
      </c>
      <c r="EA20" s="2">
        <v>23372729.595814936</v>
      </c>
      <c r="EB20" s="2"/>
      <c r="EC20" s="2"/>
      <c r="ED20" s="11"/>
      <c r="EE20" s="11"/>
      <c r="EF20" s="11"/>
    </row>
    <row r="21" spans="1:136" ht="17" thickBot="1" x14ac:dyDescent="0.25">
      <c r="A21">
        <v>75</v>
      </c>
      <c r="B21">
        <v>2019</v>
      </c>
      <c r="C21" s="1" t="s">
        <v>103</v>
      </c>
      <c r="D21">
        <v>20.9</v>
      </c>
      <c r="E21" s="1" t="s">
        <v>139</v>
      </c>
      <c r="F21" s="1">
        <v>6000</v>
      </c>
      <c r="G21">
        <v>5</v>
      </c>
      <c r="H21">
        <v>5</v>
      </c>
      <c r="I21">
        <v>5</v>
      </c>
      <c r="J21">
        <v>4</v>
      </c>
      <c r="K21">
        <v>1</v>
      </c>
      <c r="L21">
        <v>30</v>
      </c>
      <c r="M21">
        <v>6</v>
      </c>
      <c r="N21">
        <v>1</v>
      </c>
      <c r="O21" t="s">
        <v>105</v>
      </c>
      <c r="P21">
        <v>7</v>
      </c>
      <c r="Q21">
        <v>1</v>
      </c>
      <c r="R21" t="s">
        <v>105</v>
      </c>
      <c r="S21" s="1">
        <v>5706</v>
      </c>
      <c r="T21">
        <v>4</v>
      </c>
      <c r="U21" t="s">
        <v>105</v>
      </c>
      <c r="V21">
        <v>7</v>
      </c>
      <c r="W21">
        <v>5</v>
      </c>
      <c r="X21">
        <v>6</v>
      </c>
      <c r="Y21" s="1">
        <v>5</v>
      </c>
      <c r="Z21" s="1">
        <v>4</v>
      </c>
      <c r="AA21" s="1">
        <v>4.5</v>
      </c>
      <c r="AB21" t="s">
        <v>107</v>
      </c>
      <c r="AC21">
        <v>6856</v>
      </c>
      <c r="AD21">
        <v>9254</v>
      </c>
      <c r="AE21">
        <v>6505</v>
      </c>
      <c r="AF21">
        <v>7699</v>
      </c>
      <c r="AG21">
        <v>1406</v>
      </c>
      <c r="AH21">
        <v>5173</v>
      </c>
      <c r="AI21">
        <v>7377</v>
      </c>
      <c r="AJ21" t="s">
        <v>105</v>
      </c>
      <c r="AK21" t="s">
        <v>105</v>
      </c>
      <c r="AL21" t="s">
        <v>105</v>
      </c>
      <c r="AM21" t="s">
        <v>105</v>
      </c>
      <c r="AN21" t="s">
        <v>105</v>
      </c>
      <c r="AO21" t="s">
        <v>105</v>
      </c>
      <c r="AP21" t="s">
        <v>105</v>
      </c>
      <c r="AQ21" s="1">
        <v>8238</v>
      </c>
      <c r="AR21">
        <v>0</v>
      </c>
      <c r="AS21">
        <v>6.1</v>
      </c>
      <c r="AT21" s="7">
        <v>145</v>
      </c>
      <c r="AU21" s="1">
        <v>11563</v>
      </c>
      <c r="AV21">
        <v>0</v>
      </c>
      <c r="AW21">
        <v>8.6</v>
      </c>
      <c r="AX21" s="7">
        <v>277</v>
      </c>
      <c r="AY21" s="1">
        <v>5441</v>
      </c>
      <c r="AZ21">
        <v>0</v>
      </c>
      <c r="BA21">
        <v>4</v>
      </c>
      <c r="BB21" s="7">
        <v>68</v>
      </c>
      <c r="BC21" s="1">
        <v>4342</v>
      </c>
      <c r="BD21">
        <v>0</v>
      </c>
      <c r="BE21">
        <v>3.2</v>
      </c>
      <c r="BF21" s="7">
        <v>41</v>
      </c>
      <c r="BG21" s="1">
        <v>1410</v>
      </c>
      <c r="BH21">
        <v>0</v>
      </c>
      <c r="BI21">
        <v>1</v>
      </c>
      <c r="BJ21" s="7">
        <v>1</v>
      </c>
      <c r="BK21" s="1">
        <v>5325</v>
      </c>
      <c r="BL21">
        <v>0</v>
      </c>
      <c r="BM21">
        <v>3.9</v>
      </c>
      <c r="BN21" s="7">
        <v>74</v>
      </c>
      <c r="BO21" s="1">
        <v>9568</v>
      </c>
      <c r="BP21">
        <v>2628</v>
      </c>
      <c r="BQ21">
        <v>7.1</v>
      </c>
      <c r="BR21" s="7">
        <v>236</v>
      </c>
      <c r="BS21" t="s">
        <v>105</v>
      </c>
      <c r="BT21" t="s">
        <v>105</v>
      </c>
      <c r="BU21" t="s">
        <v>105</v>
      </c>
      <c r="BV21" t="s">
        <v>105</v>
      </c>
      <c r="BW21" t="s">
        <v>105</v>
      </c>
      <c r="BX21" t="s">
        <v>105</v>
      </c>
      <c r="BY21" t="s">
        <v>105</v>
      </c>
      <c r="BZ21" t="s">
        <v>116</v>
      </c>
      <c r="CA21" t="s">
        <v>116</v>
      </c>
      <c r="CB21" t="s">
        <v>116</v>
      </c>
      <c r="CC21" t="s">
        <v>305</v>
      </c>
      <c r="CD21" t="s">
        <v>116</v>
      </c>
      <c r="CE21" t="s">
        <v>116</v>
      </c>
      <c r="CF21" t="s">
        <v>306</v>
      </c>
      <c r="CG21">
        <v>4</v>
      </c>
      <c r="CH21">
        <v>1</v>
      </c>
      <c r="CI21">
        <v>30</v>
      </c>
      <c r="CJ21">
        <v>5</v>
      </c>
      <c r="CK21">
        <v>2</v>
      </c>
      <c r="CL21" t="s">
        <v>105</v>
      </c>
      <c r="CM21">
        <v>6</v>
      </c>
      <c r="CN21">
        <v>1</v>
      </c>
      <c r="CO21">
        <v>40</v>
      </c>
      <c r="CP21" s="1">
        <v>7260</v>
      </c>
      <c r="CQ21">
        <v>9</v>
      </c>
      <c r="CR21">
        <v>30</v>
      </c>
      <c r="CS21" t="s">
        <v>117</v>
      </c>
      <c r="CT21" t="s">
        <v>117</v>
      </c>
      <c r="CU21" t="s">
        <v>117</v>
      </c>
      <c r="CV21" t="s">
        <v>117</v>
      </c>
      <c r="CW21" t="s">
        <v>117</v>
      </c>
      <c r="CX21" t="s">
        <v>117</v>
      </c>
      <c r="CY21" t="s">
        <v>117</v>
      </c>
      <c r="CZ21" s="1">
        <f t="shared" si="1"/>
        <v>6555.2857142857147</v>
      </c>
      <c r="DA21" s="6">
        <f t="shared" si="2"/>
        <v>4.8428571428571425</v>
      </c>
      <c r="DB21" s="7">
        <f>(AT21+AX21+BB21+BF21+BJ21+BN21+BR21)/6</f>
        <v>140.33333333333334</v>
      </c>
      <c r="DC21" s="1">
        <v>5</v>
      </c>
      <c r="DD21" s="1">
        <v>4</v>
      </c>
      <c r="DE21" s="1">
        <v>4.5</v>
      </c>
      <c r="DF21" s="1">
        <v>5706</v>
      </c>
      <c r="DG21" s="1">
        <v>0</v>
      </c>
      <c r="DH21">
        <v>20.9</v>
      </c>
      <c r="DI21" s="1">
        <v>0</v>
      </c>
      <c r="DJ21" s="1">
        <v>6000</v>
      </c>
      <c r="DK21" s="1">
        <v>7260</v>
      </c>
      <c r="DN21" s="3" t="s">
        <v>475</v>
      </c>
      <c r="DO21" s="3">
        <v>39</v>
      </c>
      <c r="DP21" s="3">
        <v>872004049.43589759</v>
      </c>
      <c r="DQ21" s="3"/>
      <c r="DR21" s="3"/>
      <c r="DS21" s="3"/>
      <c r="DX21" s="3" t="s">
        <v>475</v>
      </c>
      <c r="DY21" s="3">
        <v>39</v>
      </c>
      <c r="DZ21" s="3">
        <v>872004049.43589759</v>
      </c>
      <c r="EA21" s="3"/>
      <c r="EB21" s="3"/>
      <c r="EC21" s="3"/>
      <c r="ED21" s="11"/>
      <c r="EE21" s="11"/>
      <c r="EF21" s="11"/>
    </row>
    <row r="22" spans="1:136" ht="17" thickBot="1" x14ac:dyDescent="0.25">
      <c r="A22">
        <v>26</v>
      </c>
      <c r="B22">
        <v>2019</v>
      </c>
      <c r="C22" s="1" t="s">
        <v>103</v>
      </c>
      <c r="D22">
        <v>21</v>
      </c>
      <c r="E22" s="1" t="s">
        <v>139</v>
      </c>
      <c r="F22" s="1">
        <v>5000</v>
      </c>
      <c r="G22">
        <v>5</v>
      </c>
      <c r="H22">
        <v>5</v>
      </c>
      <c r="I22">
        <v>5</v>
      </c>
      <c r="J22">
        <v>2</v>
      </c>
      <c r="K22">
        <v>1</v>
      </c>
      <c r="L22">
        <v>30</v>
      </c>
      <c r="M22">
        <v>6</v>
      </c>
      <c r="N22" t="s">
        <v>105</v>
      </c>
      <c r="O22">
        <v>40</v>
      </c>
      <c r="P22">
        <v>6</v>
      </c>
      <c r="Q22" t="s">
        <v>105</v>
      </c>
      <c r="R22">
        <v>20</v>
      </c>
      <c r="S22" s="1">
        <v>2796</v>
      </c>
      <c r="T22">
        <v>10</v>
      </c>
      <c r="U22" t="s">
        <v>105</v>
      </c>
      <c r="V22">
        <v>6</v>
      </c>
      <c r="W22">
        <v>6</v>
      </c>
      <c r="X22">
        <v>6</v>
      </c>
      <c r="Y22" s="1">
        <v>4</v>
      </c>
      <c r="Z22" s="1">
        <v>4</v>
      </c>
      <c r="AA22" s="1">
        <v>4</v>
      </c>
      <c r="AB22" t="s">
        <v>107</v>
      </c>
      <c r="AC22">
        <v>8799</v>
      </c>
      <c r="AD22">
        <v>5585</v>
      </c>
      <c r="AE22">
        <v>6599</v>
      </c>
      <c r="AF22">
        <v>1547</v>
      </c>
      <c r="AG22">
        <v>6072</v>
      </c>
      <c r="AH22">
        <v>6453</v>
      </c>
      <c r="AI22">
        <v>10722</v>
      </c>
      <c r="AJ22" t="s">
        <v>217</v>
      </c>
      <c r="AK22" t="s">
        <v>217</v>
      </c>
      <c r="AL22" t="s">
        <v>217</v>
      </c>
      <c r="AM22" t="s">
        <v>217</v>
      </c>
      <c r="AN22" t="s">
        <v>217</v>
      </c>
      <c r="AO22" t="s">
        <v>217</v>
      </c>
      <c r="AP22" t="s">
        <v>217</v>
      </c>
      <c r="AQ22" s="1">
        <v>11508</v>
      </c>
      <c r="AR22">
        <v>0</v>
      </c>
      <c r="AS22">
        <v>8</v>
      </c>
      <c r="AT22" s="7">
        <v>250</v>
      </c>
      <c r="AU22" s="1">
        <v>7006</v>
      </c>
      <c r="AV22">
        <v>0</v>
      </c>
      <c r="AW22">
        <v>4.9000000000000004</v>
      </c>
      <c r="AX22" s="7">
        <v>171</v>
      </c>
      <c r="AY22" s="1">
        <v>7155</v>
      </c>
      <c r="AZ22">
        <v>0</v>
      </c>
      <c r="BA22">
        <v>5</v>
      </c>
      <c r="BB22" s="7">
        <v>159</v>
      </c>
      <c r="BC22" s="1">
        <v>4667</v>
      </c>
      <c r="BD22">
        <v>0</v>
      </c>
      <c r="BE22">
        <v>3.2</v>
      </c>
      <c r="BF22" s="7">
        <v>25</v>
      </c>
      <c r="BG22" s="1">
        <v>8076</v>
      </c>
      <c r="BH22">
        <v>1820</v>
      </c>
      <c r="BI22">
        <v>5.6</v>
      </c>
      <c r="BJ22" s="7">
        <v>197</v>
      </c>
      <c r="BK22" s="1">
        <v>7567</v>
      </c>
      <c r="BL22">
        <v>0</v>
      </c>
      <c r="BM22">
        <v>5.2</v>
      </c>
      <c r="BN22" s="7">
        <v>190</v>
      </c>
      <c r="BO22" s="1">
        <v>11250</v>
      </c>
      <c r="BP22">
        <v>4985</v>
      </c>
      <c r="BQ22">
        <v>7.8</v>
      </c>
      <c r="BR22" s="7">
        <v>329</v>
      </c>
      <c r="BS22" t="s">
        <v>105</v>
      </c>
      <c r="BT22" t="s">
        <v>105</v>
      </c>
      <c r="BU22" t="s">
        <v>105</v>
      </c>
      <c r="BV22" t="s">
        <v>105</v>
      </c>
      <c r="BW22" t="s">
        <v>105</v>
      </c>
      <c r="BX22" t="s">
        <v>105</v>
      </c>
      <c r="BY22" t="s">
        <v>105</v>
      </c>
      <c r="BZ22" t="s">
        <v>168</v>
      </c>
      <c r="CA22" t="s">
        <v>168</v>
      </c>
      <c r="CB22" t="s">
        <v>168</v>
      </c>
      <c r="CC22" t="s">
        <v>168</v>
      </c>
      <c r="CD22" t="s">
        <v>168</v>
      </c>
      <c r="CE22" t="s">
        <v>168</v>
      </c>
      <c r="CF22" t="s">
        <v>168</v>
      </c>
      <c r="CG22">
        <v>1</v>
      </c>
      <c r="CH22">
        <v>1</v>
      </c>
      <c r="CI22" t="s">
        <v>105</v>
      </c>
      <c r="CJ22">
        <v>6</v>
      </c>
      <c r="CK22" t="s">
        <v>105</v>
      </c>
      <c r="CL22">
        <v>40</v>
      </c>
      <c r="CM22">
        <v>3</v>
      </c>
      <c r="CN22" t="s">
        <v>105</v>
      </c>
      <c r="CO22">
        <v>20</v>
      </c>
      <c r="CP22" s="1">
        <v>1638</v>
      </c>
      <c r="CQ22" t="s">
        <v>105</v>
      </c>
      <c r="CR22">
        <v>12</v>
      </c>
      <c r="CS22" t="s">
        <v>117</v>
      </c>
      <c r="CT22" t="s">
        <v>117</v>
      </c>
      <c r="CU22" t="s">
        <v>117</v>
      </c>
      <c r="CV22" t="s">
        <v>117</v>
      </c>
      <c r="CW22" t="s">
        <v>117</v>
      </c>
      <c r="CX22" t="s">
        <v>117</v>
      </c>
      <c r="CY22" t="s">
        <v>117</v>
      </c>
      <c r="CZ22" s="1">
        <f t="shared" si="1"/>
        <v>8175.5714285714284</v>
      </c>
      <c r="DA22" s="6">
        <f t="shared" si="2"/>
        <v>5.6714285714285708</v>
      </c>
      <c r="DB22" s="7">
        <f>(AT22+AX22+BB22+BF22+BJ22+BN22+BR22)/7</f>
        <v>188.71428571428572</v>
      </c>
      <c r="DC22" s="1">
        <v>4</v>
      </c>
      <c r="DD22" s="1">
        <v>4</v>
      </c>
      <c r="DE22" s="1">
        <v>4</v>
      </c>
      <c r="DF22" s="1">
        <v>2796</v>
      </c>
      <c r="DG22" s="1">
        <v>0</v>
      </c>
      <c r="DH22">
        <v>21</v>
      </c>
      <c r="DI22" s="1">
        <v>0</v>
      </c>
      <c r="DJ22" s="1">
        <v>5000</v>
      </c>
      <c r="DK22" s="1">
        <v>1638</v>
      </c>
      <c r="DX22" s="11"/>
      <c r="DY22" s="11"/>
      <c r="DZ22" s="11"/>
      <c r="EA22" s="11"/>
      <c r="EB22" s="11"/>
      <c r="EC22" s="11"/>
      <c r="ED22" s="11"/>
      <c r="EE22" s="11"/>
      <c r="EF22" s="11"/>
    </row>
    <row r="23" spans="1:136" x14ac:dyDescent="0.2">
      <c r="A23">
        <v>50</v>
      </c>
      <c r="B23">
        <v>2019</v>
      </c>
      <c r="C23" s="1" t="s">
        <v>103</v>
      </c>
      <c r="D23">
        <v>21</v>
      </c>
      <c r="E23" s="1" t="s">
        <v>139</v>
      </c>
      <c r="F23" s="1">
        <v>5000</v>
      </c>
      <c r="G23">
        <v>4</v>
      </c>
      <c r="H23">
        <v>4</v>
      </c>
      <c r="I23">
        <v>4</v>
      </c>
      <c r="J23">
        <v>3</v>
      </c>
      <c r="K23">
        <v>2</v>
      </c>
      <c r="L23">
        <v>0</v>
      </c>
      <c r="M23">
        <v>2</v>
      </c>
      <c r="N23">
        <v>2</v>
      </c>
      <c r="O23">
        <v>0</v>
      </c>
      <c r="P23">
        <v>6</v>
      </c>
      <c r="Q23">
        <v>3</v>
      </c>
      <c r="R23">
        <v>0</v>
      </c>
      <c r="S23" s="1">
        <v>7404</v>
      </c>
      <c r="T23">
        <v>5</v>
      </c>
      <c r="U23">
        <v>0</v>
      </c>
      <c r="V23">
        <v>6</v>
      </c>
      <c r="W23">
        <v>6</v>
      </c>
      <c r="X23">
        <v>6</v>
      </c>
      <c r="Y23" s="1">
        <v>4</v>
      </c>
      <c r="Z23" s="1">
        <v>3</v>
      </c>
      <c r="AA23" s="1">
        <v>3.5</v>
      </c>
      <c r="AB23" t="s">
        <v>107</v>
      </c>
      <c r="AC23">
        <v>6266</v>
      </c>
      <c r="AD23">
        <v>9226</v>
      </c>
      <c r="AE23">
        <v>4591</v>
      </c>
      <c r="AF23">
        <v>43</v>
      </c>
      <c r="AG23">
        <v>8216</v>
      </c>
      <c r="AH23">
        <v>8204</v>
      </c>
      <c r="AI23">
        <v>3892</v>
      </c>
      <c r="AJ23" t="s">
        <v>105</v>
      </c>
      <c r="AK23" t="s">
        <v>105</v>
      </c>
      <c r="AL23" t="s">
        <v>105</v>
      </c>
      <c r="AM23" t="s">
        <v>105</v>
      </c>
      <c r="AN23" t="s">
        <v>105</v>
      </c>
      <c r="AO23" t="s">
        <v>105</v>
      </c>
      <c r="AP23" t="s">
        <v>105</v>
      </c>
      <c r="AQ23" s="1">
        <v>9061</v>
      </c>
      <c r="AR23">
        <v>1127</v>
      </c>
      <c r="AS23">
        <v>6.1</v>
      </c>
      <c r="AT23" s="7">
        <v>180</v>
      </c>
      <c r="AU23" s="1">
        <v>9820</v>
      </c>
      <c r="AV23">
        <v>5952</v>
      </c>
      <c r="AW23">
        <v>6.6</v>
      </c>
      <c r="AX23" s="7">
        <v>222</v>
      </c>
      <c r="AY23" s="1">
        <v>5146</v>
      </c>
      <c r="AZ23">
        <v>1271</v>
      </c>
      <c r="BA23">
        <v>3.4</v>
      </c>
      <c r="BB23" s="7">
        <v>105</v>
      </c>
      <c r="BC23" s="1">
        <v>410</v>
      </c>
      <c r="BD23">
        <v>0</v>
      </c>
      <c r="BE23">
        <v>2</v>
      </c>
      <c r="BF23" s="7">
        <v>0</v>
      </c>
      <c r="BG23" s="1">
        <v>8697</v>
      </c>
      <c r="BH23">
        <v>4132</v>
      </c>
      <c r="BI23">
        <v>5.9</v>
      </c>
      <c r="BJ23" s="7">
        <v>128</v>
      </c>
      <c r="BK23" s="1">
        <v>8815</v>
      </c>
      <c r="BL23">
        <v>5735</v>
      </c>
      <c r="BM23">
        <v>5.9</v>
      </c>
      <c r="BN23" s="7">
        <v>196</v>
      </c>
      <c r="BO23" s="1">
        <v>4391</v>
      </c>
      <c r="BP23">
        <v>0</v>
      </c>
      <c r="BQ23">
        <v>2.9</v>
      </c>
      <c r="BR23" s="7">
        <v>73</v>
      </c>
      <c r="BS23" t="s">
        <v>105</v>
      </c>
      <c r="BT23" t="s">
        <v>105</v>
      </c>
      <c r="BU23" t="s">
        <v>105</v>
      </c>
      <c r="BV23" t="s">
        <v>105</v>
      </c>
      <c r="BW23" t="s">
        <v>105</v>
      </c>
      <c r="BX23" t="s">
        <v>105</v>
      </c>
      <c r="BY23" t="s">
        <v>105</v>
      </c>
      <c r="BZ23" t="s">
        <v>168</v>
      </c>
      <c r="CA23" t="s">
        <v>168</v>
      </c>
      <c r="CB23" t="s">
        <v>168</v>
      </c>
      <c r="CC23" t="s">
        <v>137</v>
      </c>
      <c r="CD23" t="s">
        <v>168</v>
      </c>
      <c r="CE23" t="s">
        <v>168</v>
      </c>
      <c r="CF23" t="s">
        <v>168</v>
      </c>
      <c r="CG23">
        <v>3</v>
      </c>
      <c r="CH23">
        <v>2</v>
      </c>
      <c r="CI23" t="s">
        <v>105</v>
      </c>
      <c r="CJ23">
        <v>5</v>
      </c>
      <c r="CK23">
        <v>1.5</v>
      </c>
      <c r="CL23" t="s">
        <v>105</v>
      </c>
      <c r="CM23">
        <v>1</v>
      </c>
      <c r="CN23">
        <v>4</v>
      </c>
      <c r="CO23" t="s">
        <v>105</v>
      </c>
      <c r="CP23" s="1">
        <v>5472</v>
      </c>
      <c r="CQ23">
        <v>5</v>
      </c>
      <c r="CR23" t="s">
        <v>105</v>
      </c>
      <c r="CS23" t="s">
        <v>117</v>
      </c>
      <c r="CT23" t="s">
        <v>117</v>
      </c>
      <c r="CU23" t="s">
        <v>117</v>
      </c>
      <c r="CV23" t="s">
        <v>117</v>
      </c>
      <c r="CW23" t="s">
        <v>117</v>
      </c>
      <c r="CX23" t="s">
        <v>117</v>
      </c>
      <c r="CY23" t="s">
        <v>117</v>
      </c>
      <c r="CZ23" s="1">
        <f t="shared" si="1"/>
        <v>6620</v>
      </c>
      <c r="DA23" s="6">
        <f t="shared" si="2"/>
        <v>4.6857142857142851</v>
      </c>
      <c r="DB23" s="7">
        <f>(AT23+AX23+BB23+BF23+BJ23+BN23+BR23)/6</f>
        <v>150.66666666666666</v>
      </c>
      <c r="DC23" s="1">
        <v>4</v>
      </c>
      <c r="DD23" s="1">
        <v>3</v>
      </c>
      <c r="DE23" s="1">
        <v>3.5</v>
      </c>
      <c r="DF23" s="1">
        <v>7404</v>
      </c>
      <c r="DG23" s="1">
        <v>0</v>
      </c>
      <c r="DH23">
        <v>21</v>
      </c>
      <c r="DI23" s="1">
        <v>0</v>
      </c>
      <c r="DJ23" s="1">
        <v>5000</v>
      </c>
      <c r="DK23" s="1">
        <v>5472</v>
      </c>
      <c r="DN23" s="4"/>
      <c r="DO23" s="4" t="s">
        <v>482</v>
      </c>
      <c r="DP23" s="4" t="s">
        <v>470</v>
      </c>
      <c r="DQ23" s="4" t="s">
        <v>483</v>
      </c>
      <c r="DR23" s="4" t="s">
        <v>484</v>
      </c>
      <c r="DS23" s="4" t="s">
        <v>485</v>
      </c>
      <c r="DT23" s="4" t="s">
        <v>486</v>
      </c>
      <c r="DU23" s="4" t="s">
        <v>487</v>
      </c>
      <c r="DV23" s="4" t="s">
        <v>488</v>
      </c>
      <c r="DX23" s="4"/>
      <c r="DY23" s="4" t="s">
        <v>482</v>
      </c>
      <c r="DZ23" s="4" t="s">
        <v>470</v>
      </c>
      <c r="EA23" s="4" t="s">
        <v>483</v>
      </c>
      <c r="EB23" s="4" t="s">
        <v>484</v>
      </c>
      <c r="EC23" s="4" t="s">
        <v>485</v>
      </c>
      <c r="ED23" s="4" t="s">
        <v>486</v>
      </c>
      <c r="EE23" s="4" t="s">
        <v>487</v>
      </c>
      <c r="EF23" s="4" t="s">
        <v>488</v>
      </c>
    </row>
    <row r="24" spans="1:136" x14ac:dyDescent="0.2">
      <c r="A24">
        <v>55</v>
      </c>
      <c r="B24">
        <v>2019</v>
      </c>
      <c r="C24" s="1" t="s">
        <v>148</v>
      </c>
      <c r="D24">
        <v>21</v>
      </c>
      <c r="E24" s="1" t="s">
        <v>104</v>
      </c>
      <c r="F24" s="1">
        <v>6000</v>
      </c>
      <c r="G24">
        <v>4</v>
      </c>
      <c r="H24">
        <v>4</v>
      </c>
      <c r="I24">
        <v>4</v>
      </c>
      <c r="J24">
        <v>2</v>
      </c>
      <c r="K24">
        <v>1</v>
      </c>
      <c r="L24">
        <v>30</v>
      </c>
      <c r="M24">
        <v>7</v>
      </c>
      <c r="N24">
        <v>0</v>
      </c>
      <c r="O24">
        <v>50</v>
      </c>
      <c r="P24">
        <v>4</v>
      </c>
      <c r="Q24">
        <v>0</v>
      </c>
      <c r="R24">
        <v>10</v>
      </c>
      <c r="S24" s="1">
        <v>2972</v>
      </c>
      <c r="T24">
        <v>8</v>
      </c>
      <c r="U24" t="s">
        <v>105</v>
      </c>
      <c r="V24">
        <v>5</v>
      </c>
      <c r="W24">
        <v>6</v>
      </c>
      <c r="X24">
        <v>5.5</v>
      </c>
      <c r="Y24" s="1">
        <v>6</v>
      </c>
      <c r="Z24" s="1">
        <v>5</v>
      </c>
      <c r="AA24" s="1">
        <v>5.5</v>
      </c>
      <c r="AB24" t="s">
        <v>157</v>
      </c>
      <c r="AC24" t="s">
        <v>105</v>
      </c>
      <c r="AD24" t="s">
        <v>105</v>
      </c>
      <c r="AE24" t="s">
        <v>105</v>
      </c>
      <c r="AF24" t="s">
        <v>105</v>
      </c>
      <c r="AG24" t="s">
        <v>105</v>
      </c>
      <c r="AH24" t="s">
        <v>105</v>
      </c>
      <c r="AI24" t="s">
        <v>105</v>
      </c>
      <c r="AJ24" t="s">
        <v>105</v>
      </c>
      <c r="AK24" t="s">
        <v>105</v>
      </c>
      <c r="AL24" t="s">
        <v>105</v>
      </c>
      <c r="AM24" t="s">
        <v>105</v>
      </c>
      <c r="AN24" t="s">
        <v>105</v>
      </c>
      <c r="AO24" t="s">
        <v>105</v>
      </c>
      <c r="AP24" t="s">
        <v>105</v>
      </c>
      <c r="AQ24" s="1">
        <v>16332</v>
      </c>
      <c r="AR24">
        <v>0</v>
      </c>
      <c r="AS24">
        <v>12.4</v>
      </c>
      <c r="AT24" s="7">
        <v>296</v>
      </c>
      <c r="AU24" s="1">
        <v>12083</v>
      </c>
      <c r="AV24">
        <v>0</v>
      </c>
      <c r="AW24">
        <v>9.1</v>
      </c>
      <c r="AX24" s="7">
        <v>233</v>
      </c>
      <c r="AY24" s="1">
        <v>9899</v>
      </c>
      <c r="AZ24">
        <v>2235</v>
      </c>
      <c r="BA24">
        <v>7.5</v>
      </c>
      <c r="BB24" s="7">
        <v>177</v>
      </c>
      <c r="BC24" s="1">
        <v>3506</v>
      </c>
      <c r="BD24">
        <v>0</v>
      </c>
      <c r="BE24">
        <v>2.6</v>
      </c>
      <c r="BF24" s="7">
        <v>54</v>
      </c>
      <c r="BG24" s="1">
        <v>9853</v>
      </c>
      <c r="BH24">
        <v>0</v>
      </c>
      <c r="BI24">
        <v>7.4</v>
      </c>
      <c r="BJ24" s="7">
        <v>203</v>
      </c>
      <c r="BK24" s="1">
        <v>4314</v>
      </c>
      <c r="BL24">
        <v>0</v>
      </c>
      <c r="BM24">
        <v>3.2</v>
      </c>
      <c r="BN24" s="7">
        <v>48</v>
      </c>
      <c r="BO24" s="1">
        <v>13014</v>
      </c>
      <c r="BP24">
        <v>0</v>
      </c>
      <c r="BQ24">
        <v>9.8000000000000007</v>
      </c>
      <c r="BR24" s="7">
        <v>222</v>
      </c>
      <c r="BS24" t="s">
        <v>105</v>
      </c>
      <c r="BT24" t="s">
        <v>105</v>
      </c>
      <c r="BU24" t="s">
        <v>105</v>
      </c>
      <c r="BV24" t="s">
        <v>105</v>
      </c>
      <c r="BW24" t="s">
        <v>105</v>
      </c>
      <c r="BX24" t="s">
        <v>105</v>
      </c>
      <c r="BY24" t="s">
        <v>105</v>
      </c>
      <c r="BZ24" t="s">
        <v>269</v>
      </c>
      <c r="CA24" t="s">
        <v>137</v>
      </c>
      <c r="CB24" t="s">
        <v>137</v>
      </c>
      <c r="CC24" t="s">
        <v>137</v>
      </c>
      <c r="CD24" t="s">
        <v>269</v>
      </c>
      <c r="CE24" t="s">
        <v>137</v>
      </c>
      <c r="CF24" t="s">
        <v>137</v>
      </c>
      <c r="CG24">
        <v>2</v>
      </c>
      <c r="CH24">
        <v>1</v>
      </c>
      <c r="CI24" t="s">
        <v>105</v>
      </c>
      <c r="CJ24">
        <v>6</v>
      </c>
      <c r="CK24">
        <v>0</v>
      </c>
      <c r="CL24">
        <v>30</v>
      </c>
      <c r="CM24">
        <v>2</v>
      </c>
      <c r="CN24" t="s">
        <v>105</v>
      </c>
      <c r="CO24">
        <v>10</v>
      </c>
      <c r="CP24" s="1">
        <v>1746</v>
      </c>
      <c r="CQ24">
        <v>8</v>
      </c>
      <c r="CR24" t="s">
        <v>105</v>
      </c>
      <c r="CS24" t="s">
        <v>117</v>
      </c>
      <c r="CT24" t="s">
        <v>117</v>
      </c>
      <c r="CU24" t="s">
        <v>117</v>
      </c>
      <c r="CV24" t="s">
        <v>117</v>
      </c>
      <c r="CW24" t="s">
        <v>117</v>
      </c>
      <c r="CX24" t="s">
        <v>117</v>
      </c>
      <c r="CY24" t="s">
        <v>117</v>
      </c>
      <c r="CZ24" s="1">
        <f t="shared" si="1"/>
        <v>9857.2857142857138</v>
      </c>
      <c r="DA24" s="6">
        <f t="shared" si="2"/>
        <v>7.4285714285714288</v>
      </c>
      <c r="DB24" s="7">
        <f>(AT24+AX24+BB24+BF24+BJ24+BN24+BR24)/7</f>
        <v>176.14285714285714</v>
      </c>
      <c r="DC24" s="1">
        <v>6</v>
      </c>
      <c r="DD24" s="1">
        <v>5</v>
      </c>
      <c r="DE24" s="1">
        <v>5.5</v>
      </c>
      <c r="DF24" s="1">
        <v>2972</v>
      </c>
      <c r="DG24" s="1">
        <v>1</v>
      </c>
      <c r="DH24">
        <v>21</v>
      </c>
      <c r="DI24" s="1">
        <v>1</v>
      </c>
      <c r="DJ24" s="1">
        <v>6000</v>
      </c>
      <c r="DK24" s="1">
        <v>1746</v>
      </c>
      <c r="DN24" s="2" t="s">
        <v>476</v>
      </c>
      <c r="DO24" s="2">
        <v>-2018.9758552494031</v>
      </c>
      <c r="DP24" s="2">
        <v>11615.640715684902</v>
      </c>
      <c r="DQ24" s="2">
        <v>-0.17381528102217619</v>
      </c>
      <c r="DR24" s="9">
        <v>0.86326120164057873</v>
      </c>
      <c r="DS24" s="2">
        <v>-25812.53725378598</v>
      </c>
      <c r="DT24" s="2">
        <v>21774.585543287176</v>
      </c>
      <c r="DU24" s="2">
        <v>-25812.53725378598</v>
      </c>
      <c r="DV24" s="2">
        <v>21774.585543287176</v>
      </c>
      <c r="DX24" s="2" t="s">
        <v>476</v>
      </c>
      <c r="DY24" s="2">
        <v>-2018.9758552494031</v>
      </c>
      <c r="DZ24" s="2">
        <v>11615.640715684902</v>
      </c>
      <c r="EA24" s="2">
        <v>-0.17381528102217619</v>
      </c>
      <c r="EB24" s="2">
        <v>0.86326120164057873</v>
      </c>
      <c r="EC24" s="2">
        <v>-25812.53725378598</v>
      </c>
      <c r="ED24" s="2">
        <v>21774.585543287176</v>
      </c>
      <c r="EE24" s="2">
        <v>-25812.53725378598</v>
      </c>
      <c r="EF24" s="2">
        <v>21774.585543287176</v>
      </c>
    </row>
    <row r="25" spans="1:136" x14ac:dyDescent="0.2">
      <c r="A25">
        <v>64</v>
      </c>
      <c r="B25">
        <v>2019</v>
      </c>
      <c r="C25" s="1" t="s">
        <v>148</v>
      </c>
      <c r="D25">
        <v>21</v>
      </c>
      <c r="E25" s="1" t="s">
        <v>139</v>
      </c>
      <c r="F25" s="1">
        <v>4800</v>
      </c>
      <c r="G25">
        <v>3</v>
      </c>
      <c r="H25">
        <v>3</v>
      </c>
      <c r="I25">
        <v>3</v>
      </c>
      <c r="J25">
        <v>4</v>
      </c>
      <c r="K25">
        <v>2</v>
      </c>
      <c r="L25">
        <v>0</v>
      </c>
      <c r="M25">
        <v>6</v>
      </c>
      <c r="N25">
        <v>1</v>
      </c>
      <c r="O25">
        <v>0</v>
      </c>
      <c r="P25">
        <v>6</v>
      </c>
      <c r="Q25">
        <v>1</v>
      </c>
      <c r="R25">
        <v>0</v>
      </c>
      <c r="S25" s="1">
        <v>6468</v>
      </c>
      <c r="T25">
        <v>7</v>
      </c>
      <c r="U25">
        <v>0</v>
      </c>
      <c r="V25">
        <v>5</v>
      </c>
      <c r="W25">
        <v>5</v>
      </c>
      <c r="X25">
        <v>5</v>
      </c>
      <c r="Y25" s="1">
        <v>6</v>
      </c>
      <c r="Z25" s="1">
        <v>5</v>
      </c>
      <c r="AA25" s="1">
        <v>5.5</v>
      </c>
      <c r="AB25" t="s">
        <v>107</v>
      </c>
      <c r="AC25">
        <v>4150</v>
      </c>
      <c r="AD25">
        <v>546</v>
      </c>
      <c r="AE25">
        <v>2464</v>
      </c>
      <c r="AF25">
        <v>1562</v>
      </c>
      <c r="AG25">
        <v>1774</v>
      </c>
      <c r="AH25">
        <v>2982</v>
      </c>
      <c r="AI25">
        <v>4981</v>
      </c>
      <c r="AJ25" t="s">
        <v>105</v>
      </c>
      <c r="AK25" t="s">
        <v>280</v>
      </c>
      <c r="AL25" t="s">
        <v>105</v>
      </c>
      <c r="AM25" t="s">
        <v>280</v>
      </c>
      <c r="AN25" t="s">
        <v>105</v>
      </c>
      <c r="AO25" t="s">
        <v>105</v>
      </c>
      <c r="AP25" t="s">
        <v>105</v>
      </c>
      <c r="AQ25" s="1">
        <v>5232</v>
      </c>
      <c r="AR25">
        <v>0</v>
      </c>
      <c r="AS25">
        <v>4.0999999999999996</v>
      </c>
      <c r="AT25" s="7">
        <v>182</v>
      </c>
      <c r="AU25" s="1">
        <v>6501</v>
      </c>
      <c r="AV25">
        <v>0</v>
      </c>
      <c r="AW25">
        <v>5.3</v>
      </c>
      <c r="AX25" s="7">
        <v>51</v>
      </c>
      <c r="AY25" s="1">
        <v>5430</v>
      </c>
      <c r="AZ25">
        <v>0</v>
      </c>
      <c r="BA25">
        <v>4.4000000000000004</v>
      </c>
      <c r="BB25" s="7">
        <v>212</v>
      </c>
      <c r="BC25" s="1">
        <v>7242</v>
      </c>
      <c r="BD25">
        <v>0</v>
      </c>
      <c r="BE25">
        <v>5.9</v>
      </c>
      <c r="BF25" s="7">
        <v>28</v>
      </c>
      <c r="BG25" s="1">
        <v>3829</v>
      </c>
      <c r="BH25">
        <v>2522</v>
      </c>
      <c r="BI25">
        <v>3.1</v>
      </c>
      <c r="BJ25" s="7">
        <v>167</v>
      </c>
      <c r="BK25" s="1">
        <v>4708</v>
      </c>
      <c r="BL25">
        <v>0</v>
      </c>
      <c r="BM25">
        <v>3.8</v>
      </c>
      <c r="BN25" s="7">
        <v>123</v>
      </c>
      <c r="BO25" s="1">
        <v>6755</v>
      </c>
      <c r="BP25">
        <v>0</v>
      </c>
      <c r="BQ25">
        <v>5.5</v>
      </c>
      <c r="BR25" s="7">
        <v>258</v>
      </c>
      <c r="BS25" t="s">
        <v>105</v>
      </c>
      <c r="BT25" t="s">
        <v>154</v>
      </c>
      <c r="BU25" t="s">
        <v>105</v>
      </c>
      <c r="BV25" t="s">
        <v>105</v>
      </c>
      <c r="BW25" t="s">
        <v>105</v>
      </c>
      <c r="BX25" t="s">
        <v>105</v>
      </c>
      <c r="BY25" t="s">
        <v>105</v>
      </c>
      <c r="BZ25" t="s">
        <v>115</v>
      </c>
      <c r="CA25" t="s">
        <v>115</v>
      </c>
      <c r="CB25" t="s">
        <v>115</v>
      </c>
      <c r="CC25" t="s">
        <v>115</v>
      </c>
      <c r="CD25" t="s">
        <v>115</v>
      </c>
      <c r="CE25" t="s">
        <v>115</v>
      </c>
      <c r="CF25" t="s">
        <v>115</v>
      </c>
      <c r="CG25">
        <v>3</v>
      </c>
      <c r="CH25">
        <v>1</v>
      </c>
      <c r="CI25">
        <v>30</v>
      </c>
      <c r="CJ25">
        <v>6</v>
      </c>
      <c r="CK25">
        <v>2</v>
      </c>
      <c r="CL25">
        <v>0</v>
      </c>
      <c r="CM25">
        <v>3</v>
      </c>
      <c r="CN25">
        <v>2</v>
      </c>
      <c r="CO25">
        <v>0</v>
      </c>
      <c r="CP25" s="1">
        <v>6228</v>
      </c>
      <c r="CQ25">
        <v>7</v>
      </c>
      <c r="CR25">
        <v>0</v>
      </c>
      <c r="CS25" t="s">
        <v>117</v>
      </c>
      <c r="CT25" t="s">
        <v>138</v>
      </c>
      <c r="CU25" t="s">
        <v>117</v>
      </c>
      <c r="CV25" t="s">
        <v>117</v>
      </c>
      <c r="CW25" t="s">
        <v>117</v>
      </c>
      <c r="CX25" t="s">
        <v>117</v>
      </c>
      <c r="CY25" t="s">
        <v>117</v>
      </c>
      <c r="CZ25" s="1">
        <f t="shared" si="1"/>
        <v>5671</v>
      </c>
      <c r="DA25" s="6">
        <f t="shared" si="2"/>
        <v>4.5857142857142863</v>
      </c>
      <c r="DB25" s="7">
        <f>(AT25+AX25+BB25+BF25+BJ25+BN25+BR25)/7</f>
        <v>145.85714285714286</v>
      </c>
      <c r="DC25" s="1">
        <v>6</v>
      </c>
      <c r="DD25" s="1">
        <v>5</v>
      </c>
      <c r="DE25" s="1">
        <v>5.5</v>
      </c>
      <c r="DF25" s="1">
        <v>6468</v>
      </c>
      <c r="DG25" s="1">
        <v>1</v>
      </c>
      <c r="DH25">
        <v>21</v>
      </c>
      <c r="DI25" s="1">
        <v>0</v>
      </c>
      <c r="DJ25" s="1">
        <v>4800</v>
      </c>
      <c r="DK25" s="1">
        <v>6228</v>
      </c>
      <c r="DN25" s="2" t="s">
        <v>465</v>
      </c>
      <c r="DO25" s="2">
        <v>-1.4897490759710141</v>
      </c>
      <c r="DP25" s="2">
        <v>1.0399699288129565</v>
      </c>
      <c r="DQ25" s="2">
        <v>-1.4324924545380318</v>
      </c>
      <c r="DR25" s="9">
        <v>0.16307361508288154</v>
      </c>
      <c r="DS25" s="2">
        <v>-3.620030905403766</v>
      </c>
      <c r="DT25" s="2">
        <v>0.64053275346173777</v>
      </c>
      <c r="DU25" s="2">
        <v>-3.620030905403766</v>
      </c>
      <c r="DV25" s="2">
        <v>0.64053275346173777</v>
      </c>
      <c r="DX25" s="2" t="s">
        <v>465</v>
      </c>
      <c r="DY25" s="2">
        <v>-1.4897490759710141</v>
      </c>
      <c r="DZ25" s="2">
        <v>1.0399699288129565</v>
      </c>
      <c r="EA25" s="2">
        <v>-1.4324924545380318</v>
      </c>
      <c r="EB25" s="2">
        <v>0.16307361508288154</v>
      </c>
      <c r="EC25" s="2">
        <v>-3.620030905403766</v>
      </c>
      <c r="ED25" s="2">
        <v>0.64053275346173777</v>
      </c>
      <c r="EE25" s="2">
        <v>-3.620030905403766</v>
      </c>
      <c r="EF25" s="2">
        <v>0.64053275346173777</v>
      </c>
    </row>
    <row r="26" spans="1:136" x14ac:dyDescent="0.2">
      <c r="A26">
        <v>73</v>
      </c>
      <c r="B26">
        <v>2019</v>
      </c>
      <c r="C26" s="1" t="s">
        <v>103</v>
      </c>
      <c r="D26">
        <v>21</v>
      </c>
      <c r="E26" s="1" t="s">
        <v>104</v>
      </c>
      <c r="F26" s="1">
        <v>5000</v>
      </c>
      <c r="G26">
        <v>2</v>
      </c>
      <c r="H26">
        <v>2</v>
      </c>
      <c r="I26">
        <v>2</v>
      </c>
      <c r="J26">
        <v>2</v>
      </c>
      <c r="K26">
        <v>1</v>
      </c>
      <c r="L26" t="s">
        <v>105</v>
      </c>
      <c r="M26">
        <v>7</v>
      </c>
      <c r="N26">
        <v>1</v>
      </c>
      <c r="O26">
        <v>30</v>
      </c>
      <c r="P26">
        <v>6</v>
      </c>
      <c r="Q26" t="s">
        <v>105</v>
      </c>
      <c r="R26">
        <v>30</v>
      </c>
      <c r="S26" s="1">
        <v>4074</v>
      </c>
      <c r="T26">
        <v>5</v>
      </c>
      <c r="U26" t="s">
        <v>105</v>
      </c>
      <c r="V26">
        <v>4</v>
      </c>
      <c r="W26">
        <v>3</v>
      </c>
      <c r="X26">
        <v>3.5</v>
      </c>
      <c r="Y26" s="1">
        <v>6</v>
      </c>
      <c r="Z26" s="1">
        <v>4</v>
      </c>
      <c r="AA26" s="1">
        <v>5</v>
      </c>
      <c r="AB26" t="s">
        <v>107</v>
      </c>
      <c r="AC26">
        <v>7124</v>
      </c>
      <c r="AD26">
        <v>9023</v>
      </c>
      <c r="AE26">
        <v>7936</v>
      </c>
      <c r="AF26">
        <v>11199</v>
      </c>
      <c r="AG26">
        <v>8125</v>
      </c>
      <c r="AH26">
        <v>6492</v>
      </c>
      <c r="AI26">
        <v>7180</v>
      </c>
      <c r="AJ26" t="s">
        <v>105</v>
      </c>
      <c r="AK26" t="s">
        <v>105</v>
      </c>
      <c r="AL26" t="s">
        <v>105</v>
      </c>
      <c r="AM26" t="s">
        <v>298</v>
      </c>
      <c r="AN26" t="s">
        <v>105</v>
      </c>
      <c r="AO26" t="s">
        <v>105</v>
      </c>
      <c r="AP26" t="s">
        <v>105</v>
      </c>
      <c r="AQ26" s="1">
        <v>4567</v>
      </c>
      <c r="AR26">
        <v>0</v>
      </c>
      <c r="AS26">
        <v>4.3</v>
      </c>
      <c r="AT26" s="7">
        <v>105</v>
      </c>
      <c r="AU26" s="1">
        <v>5000</v>
      </c>
      <c r="AV26">
        <v>0</v>
      </c>
      <c r="AW26">
        <v>3.9</v>
      </c>
      <c r="AX26" s="7">
        <v>58</v>
      </c>
      <c r="AY26" s="1">
        <v>12406</v>
      </c>
      <c r="AZ26">
        <v>0</v>
      </c>
      <c r="BA26">
        <v>9.8000000000000007</v>
      </c>
      <c r="BB26" s="7">
        <v>275</v>
      </c>
      <c r="BC26" s="1">
        <v>8585</v>
      </c>
      <c r="BD26">
        <v>3655</v>
      </c>
      <c r="BE26">
        <v>6.7</v>
      </c>
      <c r="BF26" s="7">
        <v>182</v>
      </c>
      <c r="BG26" s="1">
        <v>4479</v>
      </c>
      <c r="BH26">
        <v>0</v>
      </c>
      <c r="BI26">
        <v>3.5</v>
      </c>
      <c r="BJ26" s="7">
        <v>80</v>
      </c>
      <c r="BK26" s="1">
        <v>5930</v>
      </c>
      <c r="BL26">
        <v>3103</v>
      </c>
      <c r="BM26">
        <v>4.5999999999999996</v>
      </c>
      <c r="BN26" s="7">
        <v>148</v>
      </c>
      <c r="BO26" s="1">
        <v>4050</v>
      </c>
      <c r="BP26">
        <v>1070</v>
      </c>
      <c r="BQ26">
        <v>3.1</v>
      </c>
      <c r="BR26" s="7">
        <v>129</v>
      </c>
      <c r="BS26" t="s">
        <v>105</v>
      </c>
      <c r="BT26" t="s">
        <v>105</v>
      </c>
      <c r="BU26" t="s">
        <v>105</v>
      </c>
      <c r="BV26" t="s">
        <v>105</v>
      </c>
      <c r="BW26" t="s">
        <v>105</v>
      </c>
      <c r="BX26" t="s">
        <v>105</v>
      </c>
      <c r="BY26" t="s">
        <v>105</v>
      </c>
      <c r="BZ26" t="s">
        <v>116</v>
      </c>
      <c r="CA26" t="s">
        <v>125</v>
      </c>
      <c r="CB26" t="s">
        <v>125</v>
      </c>
      <c r="CC26" t="s">
        <v>125</v>
      </c>
      <c r="CD26" t="s">
        <v>125</v>
      </c>
      <c r="CE26" t="s">
        <v>116</v>
      </c>
      <c r="CF26" t="s">
        <v>125</v>
      </c>
      <c r="CG26">
        <v>2</v>
      </c>
      <c r="CH26">
        <v>1</v>
      </c>
      <c r="CI26" t="s">
        <v>105</v>
      </c>
      <c r="CJ26">
        <v>7</v>
      </c>
      <c r="CK26">
        <v>1</v>
      </c>
      <c r="CL26" t="s">
        <v>105</v>
      </c>
      <c r="CM26">
        <v>7</v>
      </c>
      <c r="CN26">
        <v>1</v>
      </c>
      <c r="CO26" t="s">
        <v>105</v>
      </c>
      <c r="CP26" s="1">
        <v>4026</v>
      </c>
      <c r="CQ26">
        <v>6</v>
      </c>
      <c r="CR26" t="s">
        <v>105</v>
      </c>
      <c r="CS26" t="s">
        <v>156</v>
      </c>
      <c r="CT26" t="s">
        <v>156</v>
      </c>
      <c r="CU26" t="s">
        <v>156</v>
      </c>
      <c r="CV26" t="s">
        <v>117</v>
      </c>
      <c r="CW26" t="s">
        <v>156</v>
      </c>
      <c r="CX26" t="s">
        <v>156</v>
      </c>
      <c r="CY26" t="s">
        <v>156</v>
      </c>
      <c r="CZ26" s="1">
        <f t="shared" si="1"/>
        <v>6431</v>
      </c>
      <c r="DA26" s="6">
        <f t="shared" si="2"/>
        <v>5.1285714285714281</v>
      </c>
      <c r="DB26" s="7">
        <f>(AT26+AX26+BB26+BF26+BJ26+BN26+BR26)/7</f>
        <v>139.57142857142858</v>
      </c>
      <c r="DC26" s="1">
        <v>6</v>
      </c>
      <c r="DD26" s="1">
        <v>4</v>
      </c>
      <c r="DE26" s="1">
        <v>5</v>
      </c>
      <c r="DF26" s="1">
        <v>4074</v>
      </c>
      <c r="DG26" s="1">
        <v>0</v>
      </c>
      <c r="DH26">
        <v>21</v>
      </c>
      <c r="DI26" s="1">
        <v>1</v>
      </c>
      <c r="DJ26" s="1">
        <v>5000</v>
      </c>
      <c r="DK26" s="1">
        <v>4026</v>
      </c>
      <c r="DN26" s="2" t="s">
        <v>520</v>
      </c>
      <c r="DO26" s="2">
        <v>2718.6507484255458</v>
      </c>
      <c r="DP26" s="2">
        <v>1492.4981072038536</v>
      </c>
      <c r="DQ26" s="2">
        <v>1.8215438500748582</v>
      </c>
      <c r="DR26" s="9">
        <v>7.9224771215912995E-2</v>
      </c>
      <c r="DS26" s="2">
        <v>-338.59303348671256</v>
      </c>
      <c r="DT26" s="2">
        <v>5775.8945303378041</v>
      </c>
      <c r="DU26" s="2">
        <v>-338.59303348671256</v>
      </c>
      <c r="DV26" s="2">
        <v>5775.8945303378041</v>
      </c>
      <c r="DX26" s="2" t="s">
        <v>520</v>
      </c>
      <c r="DY26" s="2">
        <v>2718.6507484255458</v>
      </c>
      <c r="DZ26" s="2">
        <v>1492.4981072038536</v>
      </c>
      <c r="EA26" s="2">
        <v>1.8215438500748582</v>
      </c>
      <c r="EB26" s="2">
        <v>7.9224771215912995E-2</v>
      </c>
      <c r="EC26" s="2">
        <v>-338.59303348671256</v>
      </c>
      <c r="ED26" s="2">
        <v>5775.8945303378041</v>
      </c>
      <c r="EE26" s="2">
        <v>-338.59303348671256</v>
      </c>
      <c r="EF26" s="2">
        <v>5775.8945303378041</v>
      </c>
    </row>
    <row r="27" spans="1:136" x14ac:dyDescent="0.2">
      <c r="A27">
        <v>69</v>
      </c>
      <c r="B27">
        <v>2019</v>
      </c>
      <c r="C27" s="1" t="s">
        <v>103</v>
      </c>
      <c r="D27">
        <v>21.6</v>
      </c>
      <c r="E27" s="1" t="s">
        <v>139</v>
      </c>
      <c r="F27" s="1">
        <v>7000</v>
      </c>
      <c r="G27">
        <v>5</v>
      </c>
      <c r="H27">
        <v>5</v>
      </c>
      <c r="I27">
        <v>5</v>
      </c>
      <c r="J27">
        <v>2</v>
      </c>
      <c r="K27">
        <v>1</v>
      </c>
      <c r="L27">
        <v>30</v>
      </c>
      <c r="M27">
        <v>5</v>
      </c>
      <c r="N27" t="s">
        <v>105</v>
      </c>
      <c r="O27">
        <v>30</v>
      </c>
      <c r="P27">
        <v>7</v>
      </c>
      <c r="Q27" t="s">
        <v>105</v>
      </c>
      <c r="R27">
        <v>30</v>
      </c>
      <c r="S27" s="1">
        <v>2733</v>
      </c>
      <c r="T27">
        <v>10</v>
      </c>
      <c r="U27" t="s">
        <v>105</v>
      </c>
      <c r="V27">
        <v>6</v>
      </c>
      <c r="W27">
        <v>6</v>
      </c>
      <c r="X27">
        <v>6</v>
      </c>
      <c r="Y27" s="1">
        <v>5</v>
      </c>
      <c r="Z27" s="1">
        <v>5</v>
      </c>
      <c r="AA27" s="1">
        <v>5</v>
      </c>
      <c r="AB27" t="s">
        <v>107</v>
      </c>
      <c r="AC27">
        <v>8237</v>
      </c>
      <c r="AD27">
        <v>4620</v>
      </c>
      <c r="AE27">
        <v>3796</v>
      </c>
      <c r="AF27">
        <v>3702</v>
      </c>
      <c r="AG27">
        <v>1177</v>
      </c>
      <c r="AH27">
        <v>5202</v>
      </c>
      <c r="AI27">
        <v>11413</v>
      </c>
      <c r="AJ27" t="s">
        <v>289</v>
      </c>
      <c r="AK27" t="s">
        <v>289</v>
      </c>
      <c r="AL27" t="s">
        <v>105</v>
      </c>
      <c r="AM27" t="s">
        <v>290</v>
      </c>
      <c r="AN27" t="s">
        <v>105</v>
      </c>
      <c r="AO27" t="s">
        <v>105</v>
      </c>
      <c r="AP27" t="s">
        <v>291</v>
      </c>
      <c r="AQ27" s="1">
        <v>8242</v>
      </c>
      <c r="AR27">
        <v>3944</v>
      </c>
      <c r="AS27">
        <v>6.5</v>
      </c>
      <c r="AT27" s="7">
        <v>211</v>
      </c>
      <c r="AU27" s="1">
        <v>5733</v>
      </c>
      <c r="AV27">
        <v>1474</v>
      </c>
      <c r="AW27">
        <v>4.5</v>
      </c>
      <c r="AX27" s="7">
        <v>126</v>
      </c>
      <c r="AY27" s="1">
        <v>3494</v>
      </c>
      <c r="AZ27">
        <v>0</v>
      </c>
      <c r="BA27">
        <v>2.7</v>
      </c>
      <c r="BB27" s="7">
        <v>46</v>
      </c>
      <c r="BC27" s="1">
        <v>7133</v>
      </c>
      <c r="BD27">
        <v>0</v>
      </c>
      <c r="BE27">
        <v>5.7</v>
      </c>
      <c r="BF27" s="7">
        <v>40</v>
      </c>
      <c r="BG27" s="1">
        <v>1401</v>
      </c>
      <c r="BH27">
        <v>0</v>
      </c>
      <c r="BI27">
        <v>1.1000000000000001</v>
      </c>
      <c r="BJ27" s="7">
        <v>6</v>
      </c>
      <c r="BK27" s="1">
        <v>4155</v>
      </c>
      <c r="BL27">
        <v>0</v>
      </c>
      <c r="BM27">
        <v>3.3</v>
      </c>
      <c r="BN27" s="7">
        <v>76</v>
      </c>
      <c r="BO27" s="1">
        <v>12021</v>
      </c>
      <c r="BP27">
        <v>0</v>
      </c>
      <c r="BQ27">
        <v>9.6</v>
      </c>
      <c r="BR27" s="7">
        <v>198</v>
      </c>
      <c r="BS27" t="s">
        <v>105</v>
      </c>
      <c r="BT27" t="s">
        <v>105</v>
      </c>
      <c r="BU27" t="s">
        <v>105</v>
      </c>
      <c r="BV27" t="s">
        <v>105</v>
      </c>
      <c r="BW27" t="s">
        <v>105</v>
      </c>
      <c r="BX27" t="s">
        <v>105</v>
      </c>
      <c r="BY27" t="s">
        <v>105</v>
      </c>
      <c r="BZ27" t="s">
        <v>292</v>
      </c>
      <c r="CA27" t="s">
        <v>116</v>
      </c>
      <c r="CB27" t="s">
        <v>116</v>
      </c>
      <c r="CC27" t="s">
        <v>116</v>
      </c>
      <c r="CD27" t="s">
        <v>116</v>
      </c>
      <c r="CE27" t="s">
        <v>116</v>
      </c>
      <c r="CF27" t="s">
        <v>116</v>
      </c>
      <c r="CG27">
        <v>2</v>
      </c>
      <c r="CH27">
        <v>1</v>
      </c>
      <c r="CI27">
        <v>30</v>
      </c>
      <c r="CJ27">
        <v>4</v>
      </c>
      <c r="CK27">
        <v>0</v>
      </c>
      <c r="CL27">
        <v>30</v>
      </c>
      <c r="CM27">
        <v>7</v>
      </c>
      <c r="CN27">
        <v>0</v>
      </c>
      <c r="CO27">
        <v>20</v>
      </c>
      <c r="CP27" s="1">
        <v>2382</v>
      </c>
      <c r="CQ27">
        <v>11</v>
      </c>
      <c r="CR27" t="s">
        <v>105</v>
      </c>
      <c r="CS27" t="s">
        <v>117</v>
      </c>
      <c r="CT27" t="s">
        <v>117</v>
      </c>
      <c r="CU27" t="s">
        <v>117</v>
      </c>
      <c r="CV27" t="s">
        <v>117</v>
      </c>
      <c r="CW27" t="s">
        <v>117</v>
      </c>
      <c r="CX27" t="s">
        <v>117</v>
      </c>
      <c r="CY27" t="s">
        <v>117</v>
      </c>
      <c r="CZ27" s="1">
        <f t="shared" si="1"/>
        <v>6025.5714285714284</v>
      </c>
      <c r="DA27" s="6">
        <f t="shared" si="2"/>
        <v>4.7714285714285714</v>
      </c>
      <c r="DB27" s="7">
        <f>(AT27+AX27+BB27+BF27+BN27+BR27)/6</f>
        <v>116.16666666666667</v>
      </c>
      <c r="DC27" s="1">
        <v>5</v>
      </c>
      <c r="DD27" s="1">
        <v>5</v>
      </c>
      <c r="DE27" s="1">
        <v>5</v>
      </c>
      <c r="DF27" s="1">
        <v>2733</v>
      </c>
      <c r="DG27" s="1">
        <v>0</v>
      </c>
      <c r="DH27">
        <v>21.6</v>
      </c>
      <c r="DI27" s="1">
        <v>0</v>
      </c>
      <c r="DJ27" s="1">
        <v>7000</v>
      </c>
      <c r="DK27" s="1">
        <v>2382</v>
      </c>
      <c r="DN27" s="2" t="s">
        <v>519</v>
      </c>
      <c r="DO27" s="2">
        <v>12.408867075339373</v>
      </c>
      <c r="DP27" s="2">
        <v>22.721132808708749</v>
      </c>
      <c r="DQ27" s="2">
        <v>0.54613769391740874</v>
      </c>
      <c r="DR27" s="9">
        <v>0.58929683142312139</v>
      </c>
      <c r="DS27" s="2">
        <v>-34.133263639697873</v>
      </c>
      <c r="DT27" s="2">
        <v>58.950997790376618</v>
      </c>
      <c r="DU27" s="2">
        <v>-34.133263639697873</v>
      </c>
      <c r="DV27" s="2">
        <v>58.950997790376618</v>
      </c>
      <c r="DX27" s="2" t="s">
        <v>519</v>
      </c>
      <c r="DY27" s="2">
        <v>12.408867075339373</v>
      </c>
      <c r="DZ27" s="2">
        <v>22.721132808708749</v>
      </c>
      <c r="EA27" s="2">
        <v>0.54613769391740874</v>
      </c>
      <c r="EB27" s="2">
        <v>0.58929683142312139</v>
      </c>
      <c r="EC27" s="2">
        <v>-34.133263639697873</v>
      </c>
      <c r="ED27" s="2">
        <v>58.950997790376618</v>
      </c>
      <c r="EE27" s="2">
        <v>-34.133263639697873</v>
      </c>
      <c r="EF27" s="2">
        <v>58.950997790376618</v>
      </c>
    </row>
    <row r="28" spans="1:136" x14ac:dyDescent="0.2">
      <c r="A28">
        <v>3</v>
      </c>
      <c r="B28">
        <v>2019</v>
      </c>
      <c r="C28" s="1" t="s">
        <v>103</v>
      </c>
      <c r="D28">
        <v>21.8</v>
      </c>
      <c r="E28" s="1" t="s">
        <v>104</v>
      </c>
      <c r="F28" s="1">
        <v>6500</v>
      </c>
      <c r="G28">
        <v>6</v>
      </c>
      <c r="H28">
        <v>2</v>
      </c>
      <c r="I28">
        <v>4</v>
      </c>
      <c r="J28">
        <v>2</v>
      </c>
      <c r="K28">
        <v>1</v>
      </c>
      <c r="L28">
        <v>30</v>
      </c>
      <c r="M28">
        <v>7</v>
      </c>
      <c r="N28">
        <v>1</v>
      </c>
      <c r="O28" t="s">
        <v>105</v>
      </c>
      <c r="P28">
        <v>6</v>
      </c>
      <c r="Q28">
        <v>1</v>
      </c>
      <c r="R28" t="s">
        <v>105</v>
      </c>
      <c r="S28" s="1">
        <v>4308</v>
      </c>
      <c r="T28">
        <v>8</v>
      </c>
      <c r="U28" t="s">
        <v>105</v>
      </c>
      <c r="V28">
        <v>6</v>
      </c>
      <c r="W28">
        <v>6</v>
      </c>
      <c r="X28">
        <v>6</v>
      </c>
      <c r="Y28" s="1">
        <v>6</v>
      </c>
      <c r="Z28" s="1">
        <v>3</v>
      </c>
      <c r="AA28" s="1">
        <v>4.5</v>
      </c>
      <c r="AB28" t="s">
        <v>107</v>
      </c>
      <c r="AC28">
        <v>8434</v>
      </c>
      <c r="AD28">
        <v>5199</v>
      </c>
      <c r="AE28">
        <v>7128</v>
      </c>
      <c r="AF28">
        <v>11142</v>
      </c>
      <c r="AG28">
        <v>9211</v>
      </c>
      <c r="AH28">
        <v>7360</v>
      </c>
      <c r="AI28">
        <v>11866</v>
      </c>
      <c r="AJ28" t="s">
        <v>105</v>
      </c>
      <c r="AK28" t="s">
        <v>126</v>
      </c>
      <c r="AL28" t="s">
        <v>105</v>
      </c>
      <c r="AM28" t="s">
        <v>105</v>
      </c>
      <c r="AN28" t="s">
        <v>127</v>
      </c>
      <c r="AO28" t="s">
        <v>105</v>
      </c>
      <c r="AP28" t="s">
        <v>105</v>
      </c>
      <c r="AQ28" s="1">
        <v>5906</v>
      </c>
      <c r="AR28">
        <v>3401</v>
      </c>
      <c r="AS28">
        <v>7.6</v>
      </c>
      <c r="AT28" s="7">
        <v>186</v>
      </c>
      <c r="AU28" s="1">
        <v>4997</v>
      </c>
      <c r="AV28">
        <v>1320</v>
      </c>
      <c r="AW28">
        <v>6.4</v>
      </c>
      <c r="AX28" s="7">
        <v>56</v>
      </c>
      <c r="AY28" s="1">
        <v>6987</v>
      </c>
      <c r="AZ28">
        <v>2389</v>
      </c>
      <c r="BA28">
        <v>7.4</v>
      </c>
      <c r="BB28" s="7">
        <v>92</v>
      </c>
      <c r="BC28" s="1">
        <v>8054</v>
      </c>
      <c r="BD28">
        <v>4678</v>
      </c>
      <c r="BE28">
        <v>7.8</v>
      </c>
      <c r="BF28" s="7">
        <v>223</v>
      </c>
      <c r="BG28" s="1">
        <v>7543</v>
      </c>
      <c r="BH28">
        <v>3784</v>
      </c>
      <c r="BI28">
        <v>6.1</v>
      </c>
      <c r="BJ28" s="7">
        <v>201</v>
      </c>
      <c r="BK28" s="1">
        <v>6789</v>
      </c>
      <c r="BL28">
        <v>3458</v>
      </c>
      <c r="BM28">
        <v>7.1</v>
      </c>
      <c r="BN28" s="7">
        <v>112</v>
      </c>
      <c r="BO28" s="1">
        <v>9080</v>
      </c>
      <c r="BP28">
        <v>6098</v>
      </c>
      <c r="BQ28">
        <v>4.5999999999999996</v>
      </c>
      <c r="BR28" s="7">
        <v>289</v>
      </c>
      <c r="BS28" t="s">
        <v>105</v>
      </c>
      <c r="BT28" t="s">
        <v>105</v>
      </c>
      <c r="BU28" t="s">
        <v>135</v>
      </c>
      <c r="BV28" t="s">
        <v>105</v>
      </c>
      <c r="BW28" t="s">
        <v>136</v>
      </c>
      <c r="BX28" t="s">
        <v>105</v>
      </c>
      <c r="BY28" t="s">
        <v>105</v>
      </c>
      <c r="BZ28" t="s">
        <v>137</v>
      </c>
      <c r="CA28" t="s">
        <v>137</v>
      </c>
      <c r="CB28" t="s">
        <v>137</v>
      </c>
      <c r="CC28" t="s">
        <v>137</v>
      </c>
      <c r="CD28" t="s">
        <v>137</v>
      </c>
      <c r="CE28" t="s">
        <v>137</v>
      </c>
      <c r="CF28" t="s">
        <v>137</v>
      </c>
      <c r="CG28">
        <v>2</v>
      </c>
      <c r="CH28">
        <v>2</v>
      </c>
      <c r="CI28" t="s">
        <v>105</v>
      </c>
      <c r="CJ28">
        <v>7</v>
      </c>
      <c r="CK28">
        <v>4</v>
      </c>
      <c r="CL28" t="s">
        <v>105</v>
      </c>
      <c r="CM28">
        <v>7</v>
      </c>
      <c r="CN28" t="s">
        <v>105</v>
      </c>
      <c r="CO28">
        <v>50</v>
      </c>
      <c r="CP28" s="1">
        <v>9795</v>
      </c>
      <c r="CQ28">
        <v>9</v>
      </c>
      <c r="CR28" t="s">
        <v>105</v>
      </c>
      <c r="CS28" t="s">
        <v>117</v>
      </c>
      <c r="CT28" t="s">
        <v>117</v>
      </c>
      <c r="CU28" t="s">
        <v>138</v>
      </c>
      <c r="CV28" t="s">
        <v>117</v>
      </c>
      <c r="CW28" t="s">
        <v>138</v>
      </c>
      <c r="CX28" t="s">
        <v>117</v>
      </c>
      <c r="CY28" t="s">
        <v>117</v>
      </c>
      <c r="CZ28" s="1">
        <f t="shared" si="1"/>
        <v>7050.8571428571431</v>
      </c>
      <c r="DA28" s="6">
        <f t="shared" si="2"/>
        <v>6.7142857142857144</v>
      </c>
      <c r="DB28" s="7">
        <f>(AT28+AX28+BB28+BF28+BJ28+BN28+BR28)/7</f>
        <v>165.57142857142858</v>
      </c>
      <c r="DC28" s="1">
        <v>6</v>
      </c>
      <c r="DD28" s="1">
        <v>3</v>
      </c>
      <c r="DE28" s="1">
        <v>4.5</v>
      </c>
      <c r="DF28" s="1">
        <v>4308</v>
      </c>
      <c r="DG28" s="1">
        <v>0</v>
      </c>
      <c r="DH28">
        <v>21.8</v>
      </c>
      <c r="DI28" s="1">
        <v>1</v>
      </c>
      <c r="DJ28" s="1">
        <v>6500</v>
      </c>
      <c r="DK28" s="1">
        <v>9795</v>
      </c>
      <c r="DN28" s="2" t="s">
        <v>24</v>
      </c>
      <c r="DO28" s="2">
        <v>-35.504883190359422</v>
      </c>
      <c r="DP28" s="2">
        <v>686.30360957265236</v>
      </c>
      <c r="DQ28" s="2">
        <v>-5.1733493304031444E-2</v>
      </c>
      <c r="DR28" s="9">
        <v>0.95910836612967598</v>
      </c>
      <c r="DS28" s="2">
        <v>-1441.3340984788356</v>
      </c>
      <c r="DT28" s="2">
        <v>1370.3243320981169</v>
      </c>
      <c r="DU28" s="2">
        <v>-1441.3340984788356</v>
      </c>
      <c r="DV28" s="2">
        <v>1370.3243320981169</v>
      </c>
      <c r="DX28" s="2" t="s">
        <v>24</v>
      </c>
      <c r="DY28" s="2">
        <v>-35.504883190359422</v>
      </c>
      <c r="DZ28" s="2">
        <v>686.30360957265236</v>
      </c>
      <c r="EA28" s="2">
        <v>-5.1733493304031444E-2</v>
      </c>
      <c r="EB28" s="2">
        <v>0.95910836612967598</v>
      </c>
      <c r="EC28" s="2">
        <v>-1441.3340984788356</v>
      </c>
      <c r="ED28" s="2">
        <v>1370.3243320981169</v>
      </c>
      <c r="EE28" s="2">
        <v>-1441.3340984788356</v>
      </c>
      <c r="EF28" s="2">
        <v>1370.3243320981169</v>
      </c>
    </row>
    <row r="29" spans="1:136" x14ac:dyDescent="0.2">
      <c r="A29">
        <v>8</v>
      </c>
      <c r="B29">
        <v>2019</v>
      </c>
      <c r="C29" s="1" t="s">
        <v>103</v>
      </c>
      <c r="D29">
        <v>22</v>
      </c>
      <c r="E29" s="1" t="s">
        <v>104</v>
      </c>
      <c r="F29" s="1">
        <v>8000</v>
      </c>
      <c r="G29">
        <v>5</v>
      </c>
      <c r="H29">
        <v>5</v>
      </c>
      <c r="I29">
        <v>5</v>
      </c>
      <c r="J29">
        <v>3</v>
      </c>
      <c r="K29">
        <v>1</v>
      </c>
      <c r="L29">
        <v>30</v>
      </c>
      <c r="M29">
        <v>7</v>
      </c>
      <c r="N29">
        <v>1</v>
      </c>
      <c r="O29" t="s">
        <v>105</v>
      </c>
      <c r="P29">
        <v>4</v>
      </c>
      <c r="Q29" t="s">
        <v>105</v>
      </c>
      <c r="R29">
        <v>25</v>
      </c>
      <c r="S29" s="1">
        <v>4170</v>
      </c>
      <c r="T29">
        <v>8</v>
      </c>
      <c r="U29" t="s">
        <v>105</v>
      </c>
      <c r="V29">
        <v>7</v>
      </c>
      <c r="W29">
        <v>7</v>
      </c>
      <c r="X29">
        <v>7</v>
      </c>
      <c r="Y29" s="1">
        <v>3</v>
      </c>
      <c r="Z29" s="1">
        <v>4</v>
      </c>
      <c r="AA29" s="1">
        <v>3.5</v>
      </c>
      <c r="AB29" t="s">
        <v>107</v>
      </c>
      <c r="AC29">
        <v>12381</v>
      </c>
      <c r="AD29">
        <v>7928</v>
      </c>
      <c r="AE29">
        <v>19220</v>
      </c>
      <c r="AF29">
        <v>9225</v>
      </c>
      <c r="AG29">
        <v>8643</v>
      </c>
      <c r="AH29">
        <v>3771</v>
      </c>
      <c r="AI29">
        <v>7104</v>
      </c>
      <c r="AJ29" t="s">
        <v>503</v>
      </c>
      <c r="AK29" t="s">
        <v>509</v>
      </c>
      <c r="AL29" t="s">
        <v>509</v>
      </c>
      <c r="AM29" t="s">
        <v>105</v>
      </c>
      <c r="AN29" t="s">
        <v>513</v>
      </c>
      <c r="AO29" t="s">
        <v>105</v>
      </c>
      <c r="AP29" t="s">
        <v>105</v>
      </c>
      <c r="AQ29" s="1">
        <v>17107</v>
      </c>
      <c r="AR29">
        <v>5106</v>
      </c>
      <c r="AS29">
        <v>13</v>
      </c>
      <c r="AT29" s="7">
        <v>630</v>
      </c>
      <c r="AU29" s="1">
        <v>10586</v>
      </c>
      <c r="AV29">
        <v>2272</v>
      </c>
      <c r="AW29">
        <v>8</v>
      </c>
      <c r="AX29" s="7">
        <v>292</v>
      </c>
      <c r="AY29" s="1">
        <v>11085</v>
      </c>
      <c r="AZ29">
        <v>0</v>
      </c>
      <c r="BA29">
        <v>8</v>
      </c>
      <c r="BB29" s="7">
        <v>279</v>
      </c>
      <c r="BC29" s="1">
        <v>6768</v>
      </c>
      <c r="BD29">
        <v>0</v>
      </c>
      <c r="BE29">
        <v>5</v>
      </c>
      <c r="BF29" s="7">
        <v>165</v>
      </c>
      <c r="BG29" s="1">
        <v>16327</v>
      </c>
      <c r="BH29">
        <v>4770</v>
      </c>
      <c r="BI29">
        <v>12</v>
      </c>
      <c r="BJ29" s="7">
        <v>633</v>
      </c>
      <c r="BK29" s="1">
        <v>3273</v>
      </c>
      <c r="BL29">
        <v>0</v>
      </c>
      <c r="BM29">
        <v>3</v>
      </c>
      <c r="BN29" s="7">
        <v>57</v>
      </c>
      <c r="BO29" s="1">
        <v>7038</v>
      </c>
      <c r="BP29">
        <v>976</v>
      </c>
      <c r="BQ29">
        <v>5</v>
      </c>
      <c r="BR29" s="7">
        <v>158</v>
      </c>
      <c r="BS29" t="s">
        <v>105</v>
      </c>
      <c r="BT29" t="s">
        <v>105</v>
      </c>
      <c r="BU29" t="s">
        <v>105</v>
      </c>
      <c r="BV29" t="s">
        <v>105</v>
      </c>
      <c r="BW29" t="s">
        <v>105</v>
      </c>
      <c r="BX29" t="s">
        <v>105</v>
      </c>
      <c r="BY29" t="s">
        <v>105</v>
      </c>
      <c r="BZ29" t="s">
        <v>125</v>
      </c>
      <c r="CA29" t="s">
        <v>125</v>
      </c>
      <c r="CB29" t="s">
        <v>125</v>
      </c>
      <c r="CC29" t="s">
        <v>125</v>
      </c>
      <c r="CD29" t="s">
        <v>125</v>
      </c>
      <c r="CE29" t="s">
        <v>125</v>
      </c>
      <c r="CF29" t="s">
        <v>125</v>
      </c>
      <c r="CG29">
        <v>3</v>
      </c>
      <c r="CH29">
        <v>1</v>
      </c>
      <c r="CI29">
        <v>30</v>
      </c>
      <c r="CJ29">
        <v>7</v>
      </c>
      <c r="CK29" t="s">
        <v>105</v>
      </c>
      <c r="CL29">
        <v>30</v>
      </c>
      <c r="CM29">
        <v>5</v>
      </c>
      <c r="CN29" t="s">
        <v>105</v>
      </c>
      <c r="CO29">
        <v>30</v>
      </c>
      <c r="CP29" s="1">
        <v>3495</v>
      </c>
      <c r="CQ29">
        <v>6</v>
      </c>
      <c r="CR29" t="s">
        <v>105</v>
      </c>
      <c r="CS29" t="s">
        <v>117</v>
      </c>
      <c r="CT29" t="s">
        <v>117</v>
      </c>
      <c r="CU29" t="s">
        <v>117</v>
      </c>
      <c r="CV29" t="s">
        <v>117</v>
      </c>
      <c r="CW29" t="s">
        <v>117</v>
      </c>
      <c r="CX29" t="s">
        <v>117</v>
      </c>
      <c r="CY29" t="s">
        <v>117</v>
      </c>
      <c r="CZ29" s="1">
        <f t="shared" si="1"/>
        <v>10312</v>
      </c>
      <c r="DA29" s="6">
        <f t="shared" si="2"/>
        <v>7.7142857142857144</v>
      </c>
      <c r="DB29" s="7">
        <f>(AT29+AX29+BB29+BF29+BJ29+BN29+BR29)/7</f>
        <v>316.28571428571428</v>
      </c>
      <c r="DC29" s="1">
        <v>3</v>
      </c>
      <c r="DD29" s="1">
        <v>4</v>
      </c>
      <c r="DE29" s="1">
        <v>3.5</v>
      </c>
      <c r="DF29" s="1">
        <v>4170</v>
      </c>
      <c r="DG29" s="1">
        <v>0</v>
      </c>
      <c r="DH29">
        <v>22</v>
      </c>
      <c r="DI29" s="1">
        <v>1</v>
      </c>
      <c r="DJ29" s="1">
        <v>8000</v>
      </c>
      <c r="DK29" s="1">
        <v>3495</v>
      </c>
      <c r="DN29" s="2" t="s">
        <v>25</v>
      </c>
      <c r="DO29" s="2">
        <v>1216.3251819294776</v>
      </c>
      <c r="DP29" s="2">
        <v>904.5187374610864</v>
      </c>
      <c r="DQ29" s="2">
        <v>1.344720823963921</v>
      </c>
      <c r="DR29" s="9">
        <v>0.18950797903744887</v>
      </c>
      <c r="DS29" s="2">
        <v>-636.49745977342968</v>
      </c>
      <c r="DT29" s="2">
        <v>3069.1478236323846</v>
      </c>
      <c r="DU29" s="2">
        <v>-636.49745977342968</v>
      </c>
      <c r="DV29" s="2">
        <v>3069.1478236323846</v>
      </c>
      <c r="DX29" s="2" t="s">
        <v>25</v>
      </c>
      <c r="DY29" s="2">
        <v>1216.3251819294776</v>
      </c>
      <c r="DZ29" s="2">
        <v>904.5187374610864</v>
      </c>
      <c r="EA29" s="2">
        <v>1.344720823963921</v>
      </c>
      <c r="EB29" s="2">
        <v>0.18950797903744887</v>
      </c>
      <c r="EC29" s="2">
        <v>-636.49745977342968</v>
      </c>
      <c r="ED29" s="2">
        <v>3069.1478236323846</v>
      </c>
      <c r="EE29" s="2">
        <v>-636.49745977342968</v>
      </c>
      <c r="EF29" s="2">
        <v>3069.1478236323846</v>
      </c>
    </row>
    <row r="30" spans="1:136" x14ac:dyDescent="0.2">
      <c r="A30">
        <v>31</v>
      </c>
      <c r="B30">
        <v>2019</v>
      </c>
      <c r="C30" s="1" t="s">
        <v>148</v>
      </c>
      <c r="D30">
        <v>22</v>
      </c>
      <c r="E30" s="1" t="s">
        <v>139</v>
      </c>
      <c r="F30" s="1">
        <v>5000</v>
      </c>
      <c r="G30">
        <v>4</v>
      </c>
      <c r="H30">
        <v>3</v>
      </c>
      <c r="I30">
        <v>3.5</v>
      </c>
      <c r="J30">
        <v>2</v>
      </c>
      <c r="K30">
        <v>2</v>
      </c>
      <c r="L30">
        <v>0</v>
      </c>
      <c r="M30">
        <v>6</v>
      </c>
      <c r="N30">
        <v>2</v>
      </c>
      <c r="O30">
        <v>0</v>
      </c>
      <c r="P30">
        <v>6</v>
      </c>
      <c r="Q30">
        <v>0</v>
      </c>
      <c r="R30">
        <v>30</v>
      </c>
      <c r="S30" s="1">
        <v>5394</v>
      </c>
      <c r="T30">
        <v>8</v>
      </c>
      <c r="U30">
        <v>0</v>
      </c>
      <c r="V30">
        <v>7</v>
      </c>
      <c r="W30">
        <v>5</v>
      </c>
      <c r="X30">
        <v>6</v>
      </c>
      <c r="Y30" s="1">
        <v>2</v>
      </c>
      <c r="Z30" s="1">
        <v>6</v>
      </c>
      <c r="AA30" s="1">
        <v>4</v>
      </c>
      <c r="AB30" t="s">
        <v>107</v>
      </c>
      <c r="AC30">
        <v>12720</v>
      </c>
      <c r="AD30">
        <v>9439</v>
      </c>
      <c r="AE30">
        <v>5582</v>
      </c>
      <c r="AF30">
        <v>9109</v>
      </c>
      <c r="AG30">
        <v>7052</v>
      </c>
      <c r="AH30">
        <v>5035</v>
      </c>
      <c r="AI30">
        <v>6745</v>
      </c>
      <c r="AJ30" t="s">
        <v>105</v>
      </c>
      <c r="AK30" t="s">
        <v>105</v>
      </c>
      <c r="AL30" t="s">
        <v>105</v>
      </c>
      <c r="AM30" t="s">
        <v>105</v>
      </c>
      <c r="AN30" t="s">
        <v>105</v>
      </c>
      <c r="AO30" t="s">
        <v>105</v>
      </c>
      <c r="AP30" t="s">
        <v>105</v>
      </c>
      <c r="AQ30" s="1">
        <v>11955</v>
      </c>
      <c r="AR30">
        <v>0</v>
      </c>
      <c r="AS30">
        <v>9.8000000000000007</v>
      </c>
      <c r="AT30" s="7">
        <v>279</v>
      </c>
      <c r="AU30" s="1">
        <v>11805</v>
      </c>
      <c r="AV30">
        <v>1490</v>
      </c>
      <c r="AW30">
        <v>9.6</v>
      </c>
      <c r="AX30" s="7">
        <v>238</v>
      </c>
      <c r="AY30" s="1">
        <v>4847</v>
      </c>
      <c r="AZ30">
        <v>0</v>
      </c>
      <c r="BA30">
        <v>3.9</v>
      </c>
      <c r="BB30" s="7">
        <v>92</v>
      </c>
      <c r="BC30" s="1">
        <v>7527</v>
      </c>
      <c r="BD30">
        <v>1660</v>
      </c>
      <c r="BE30">
        <v>6.1</v>
      </c>
      <c r="BF30" s="7">
        <v>215</v>
      </c>
      <c r="BG30" s="1">
        <v>1859</v>
      </c>
      <c r="BH30">
        <v>0</v>
      </c>
      <c r="BI30">
        <v>1.5</v>
      </c>
      <c r="BJ30" s="7">
        <v>35</v>
      </c>
      <c r="BK30" s="1">
        <v>4725</v>
      </c>
      <c r="BL30">
        <v>0</v>
      </c>
      <c r="BM30">
        <v>3.8</v>
      </c>
      <c r="BN30" s="7">
        <v>103</v>
      </c>
      <c r="BO30" s="1">
        <v>6808</v>
      </c>
      <c r="BP30">
        <v>0</v>
      </c>
      <c r="BQ30">
        <v>5.5</v>
      </c>
      <c r="BR30" s="7">
        <v>176</v>
      </c>
      <c r="BS30" t="s">
        <v>105</v>
      </c>
      <c r="BT30" t="s">
        <v>105</v>
      </c>
      <c r="BU30" t="s">
        <v>105</v>
      </c>
      <c r="BV30" t="s">
        <v>105</v>
      </c>
      <c r="BW30" t="s">
        <v>226</v>
      </c>
      <c r="BX30" t="s">
        <v>105</v>
      </c>
      <c r="BY30" t="s">
        <v>105</v>
      </c>
      <c r="BZ30" t="s">
        <v>187</v>
      </c>
      <c r="CA30" t="s">
        <v>187</v>
      </c>
      <c r="CB30" t="s">
        <v>187</v>
      </c>
      <c r="CC30" t="s">
        <v>187</v>
      </c>
      <c r="CD30" t="s">
        <v>187</v>
      </c>
      <c r="CE30" t="s">
        <v>187</v>
      </c>
      <c r="CF30" t="s">
        <v>187</v>
      </c>
      <c r="CG30">
        <v>3</v>
      </c>
      <c r="CH30">
        <v>1</v>
      </c>
      <c r="CI30">
        <v>30</v>
      </c>
      <c r="CJ30">
        <v>2</v>
      </c>
      <c r="CK30">
        <v>2</v>
      </c>
      <c r="CL30">
        <v>0</v>
      </c>
      <c r="CM30">
        <v>2</v>
      </c>
      <c r="CN30">
        <v>3</v>
      </c>
      <c r="CO30">
        <v>0</v>
      </c>
      <c r="CP30" s="1">
        <v>4308</v>
      </c>
      <c r="CQ30">
        <v>7</v>
      </c>
      <c r="CR30">
        <v>0</v>
      </c>
      <c r="CS30" t="s">
        <v>117</v>
      </c>
      <c r="CT30" t="s">
        <v>117</v>
      </c>
      <c r="CU30" t="s">
        <v>117</v>
      </c>
      <c r="CV30" t="s">
        <v>117</v>
      </c>
      <c r="CW30" t="s">
        <v>138</v>
      </c>
      <c r="CX30" t="s">
        <v>117</v>
      </c>
      <c r="CY30" t="s">
        <v>117</v>
      </c>
      <c r="CZ30" s="1">
        <f t="shared" si="1"/>
        <v>7075.1428571428569</v>
      </c>
      <c r="DA30" s="6">
        <f t="shared" si="2"/>
        <v>5.742857142857142</v>
      </c>
      <c r="DB30" s="7">
        <f>(AT30+AX30+BB30+BF30+BJ30+BN30+BR30)/7</f>
        <v>162.57142857142858</v>
      </c>
      <c r="DC30" s="1">
        <v>2</v>
      </c>
      <c r="DD30" s="1">
        <v>6</v>
      </c>
      <c r="DE30" s="1">
        <v>4</v>
      </c>
      <c r="DF30" s="1">
        <v>5394</v>
      </c>
      <c r="DG30" s="1">
        <v>1</v>
      </c>
      <c r="DH30">
        <v>22</v>
      </c>
      <c r="DI30" s="1">
        <v>0</v>
      </c>
      <c r="DJ30" s="1">
        <v>5000</v>
      </c>
      <c r="DK30" s="1">
        <v>4308</v>
      </c>
      <c r="DN30" s="2" t="s">
        <v>26</v>
      </c>
      <c r="DO30" s="2">
        <v>0</v>
      </c>
      <c r="DP30" s="2">
        <v>0</v>
      </c>
      <c r="DQ30" s="2">
        <v>65535</v>
      </c>
      <c r="DR30" s="9" t="e">
        <v>#NUM!</v>
      </c>
      <c r="DS30" s="2">
        <v>0</v>
      </c>
      <c r="DT30" s="2">
        <v>0</v>
      </c>
      <c r="DU30" s="2">
        <v>0</v>
      </c>
      <c r="DV30" s="2">
        <v>0</v>
      </c>
      <c r="DX30" s="2" t="s">
        <v>26</v>
      </c>
      <c r="DY30" s="2">
        <v>0</v>
      </c>
      <c r="DZ30" s="2">
        <v>0</v>
      </c>
      <c r="EA30" s="2">
        <v>65535</v>
      </c>
      <c r="EB30" s="2" t="e">
        <v>#NUM!</v>
      </c>
      <c r="EC30" s="2">
        <v>0</v>
      </c>
      <c r="ED30" s="2">
        <v>0</v>
      </c>
      <c r="EE30" s="2">
        <v>0</v>
      </c>
      <c r="EF30" s="2">
        <v>0</v>
      </c>
    </row>
    <row r="31" spans="1:136" ht="18" customHeight="1" x14ac:dyDescent="0.2">
      <c r="A31">
        <v>19</v>
      </c>
      <c r="B31">
        <v>2019</v>
      </c>
      <c r="C31" s="1" t="s">
        <v>103</v>
      </c>
      <c r="D31">
        <v>22.2</v>
      </c>
      <c r="E31" s="1" t="s">
        <v>139</v>
      </c>
      <c r="F31" s="1">
        <v>6000</v>
      </c>
      <c r="G31">
        <v>6</v>
      </c>
      <c r="H31">
        <v>6</v>
      </c>
      <c r="I31">
        <v>6</v>
      </c>
      <c r="J31">
        <v>3</v>
      </c>
      <c r="K31">
        <v>2</v>
      </c>
      <c r="L31">
        <v>15</v>
      </c>
      <c r="M31">
        <v>6</v>
      </c>
      <c r="N31">
        <v>1</v>
      </c>
      <c r="O31">
        <v>0</v>
      </c>
      <c r="P31">
        <v>5</v>
      </c>
      <c r="Q31">
        <v>0</v>
      </c>
      <c r="R31">
        <v>30</v>
      </c>
      <c r="S31" s="1">
        <v>5175</v>
      </c>
      <c r="T31">
        <v>6</v>
      </c>
      <c r="U31">
        <v>30</v>
      </c>
      <c r="V31">
        <v>6</v>
      </c>
      <c r="W31">
        <v>7</v>
      </c>
      <c r="X31">
        <v>6.5</v>
      </c>
      <c r="Y31" s="1">
        <v>2</v>
      </c>
      <c r="Z31" s="1">
        <v>5</v>
      </c>
      <c r="AA31" s="1">
        <v>3.5</v>
      </c>
      <c r="AB31" t="s">
        <v>107</v>
      </c>
      <c r="AC31">
        <v>5332</v>
      </c>
      <c r="AD31">
        <v>12159</v>
      </c>
      <c r="AE31">
        <v>19994</v>
      </c>
      <c r="AF31">
        <v>2170</v>
      </c>
      <c r="AG31">
        <v>3412</v>
      </c>
      <c r="AH31">
        <v>13182</v>
      </c>
      <c r="AI31">
        <v>15453</v>
      </c>
      <c r="AJ31" t="s">
        <v>105</v>
      </c>
      <c r="AK31" t="s">
        <v>105</v>
      </c>
      <c r="AL31" t="s">
        <v>105</v>
      </c>
      <c r="AM31" t="s">
        <v>105</v>
      </c>
      <c r="AN31" t="s">
        <v>105</v>
      </c>
      <c r="AO31" t="s">
        <v>105</v>
      </c>
      <c r="AP31" t="s">
        <v>105</v>
      </c>
      <c r="AQ31" s="1">
        <v>6113</v>
      </c>
      <c r="AR31">
        <v>0</v>
      </c>
      <c r="AS31">
        <v>4</v>
      </c>
      <c r="AT31" s="7">
        <v>184</v>
      </c>
      <c r="AU31" s="1">
        <v>13245</v>
      </c>
      <c r="AV31">
        <v>0</v>
      </c>
      <c r="AW31">
        <v>8.4</v>
      </c>
      <c r="AX31" s="7">
        <v>398</v>
      </c>
      <c r="AY31" s="1">
        <v>22098</v>
      </c>
      <c r="AZ31">
        <v>789</v>
      </c>
      <c r="BA31">
        <v>15.8</v>
      </c>
      <c r="BB31" s="7">
        <v>865</v>
      </c>
      <c r="BC31" s="1">
        <v>1235</v>
      </c>
      <c r="BD31">
        <v>0</v>
      </c>
      <c r="BE31">
        <v>1.8</v>
      </c>
      <c r="BF31" s="7">
        <v>38</v>
      </c>
      <c r="BG31" s="1">
        <v>4736</v>
      </c>
      <c r="BH31">
        <v>1003</v>
      </c>
      <c r="BI31">
        <v>3.1</v>
      </c>
      <c r="BJ31" s="7">
        <v>210</v>
      </c>
      <c r="BK31" s="1">
        <v>14009</v>
      </c>
      <c r="BL31">
        <v>0</v>
      </c>
      <c r="BM31">
        <v>8.8000000000000007</v>
      </c>
      <c r="BN31" s="7">
        <v>420</v>
      </c>
      <c r="BO31" s="1">
        <v>0</v>
      </c>
      <c r="BP31">
        <v>0</v>
      </c>
      <c r="BQ31">
        <v>0</v>
      </c>
      <c r="BR31" s="7">
        <v>0</v>
      </c>
      <c r="BS31" t="s">
        <v>105</v>
      </c>
      <c r="BT31" t="s">
        <v>105</v>
      </c>
      <c r="BU31" t="s">
        <v>105</v>
      </c>
      <c r="BV31" t="s">
        <v>105</v>
      </c>
      <c r="BW31" t="s">
        <v>105</v>
      </c>
      <c r="BX31" t="s">
        <v>105</v>
      </c>
      <c r="BY31" t="s">
        <v>195</v>
      </c>
      <c r="BZ31" t="s">
        <v>168</v>
      </c>
      <c r="CA31" t="s">
        <v>168</v>
      </c>
      <c r="CB31" t="s">
        <v>168</v>
      </c>
      <c r="CC31" t="s">
        <v>168</v>
      </c>
      <c r="CD31" t="s">
        <v>168</v>
      </c>
      <c r="CE31" t="s">
        <v>168</v>
      </c>
      <c r="CF31" t="s">
        <v>196</v>
      </c>
      <c r="CG31">
        <v>4</v>
      </c>
      <c r="CH31">
        <v>1</v>
      </c>
      <c r="CI31">
        <v>30</v>
      </c>
      <c r="CJ31">
        <v>6</v>
      </c>
      <c r="CK31">
        <v>1</v>
      </c>
      <c r="CL31">
        <v>30</v>
      </c>
      <c r="CM31">
        <v>7</v>
      </c>
      <c r="CN31">
        <v>0</v>
      </c>
      <c r="CO31">
        <v>30</v>
      </c>
      <c r="CP31" s="1">
        <v>5733</v>
      </c>
      <c r="CQ31">
        <v>6</v>
      </c>
      <c r="CR31">
        <v>30</v>
      </c>
      <c r="CS31" t="s">
        <v>117</v>
      </c>
      <c r="CT31" t="s">
        <v>117</v>
      </c>
      <c r="CU31" t="s">
        <v>117</v>
      </c>
      <c r="CV31" t="s">
        <v>117</v>
      </c>
      <c r="CW31" t="s">
        <v>117</v>
      </c>
      <c r="CX31" t="s">
        <v>117</v>
      </c>
      <c r="CY31" t="s">
        <v>138</v>
      </c>
      <c r="CZ31" s="1">
        <f>(AQ31+AU31+AY31+BC31+BG31+BK31+BO31)/6</f>
        <v>10239.333333333334</v>
      </c>
      <c r="DA31" s="6">
        <f t="shared" si="2"/>
        <v>5.9857142857142867</v>
      </c>
      <c r="DB31" s="7">
        <f>(AT31+AX31+BB31+BF31+BJ31+BN31+BR31)/6</f>
        <v>352.5</v>
      </c>
      <c r="DC31" s="1">
        <v>2</v>
      </c>
      <c r="DD31" s="1">
        <v>5</v>
      </c>
      <c r="DE31" s="1">
        <v>3.5</v>
      </c>
      <c r="DF31" s="1">
        <v>5175</v>
      </c>
      <c r="DG31" s="1">
        <v>0</v>
      </c>
      <c r="DH31">
        <v>22.2</v>
      </c>
      <c r="DI31" s="1">
        <v>0</v>
      </c>
      <c r="DJ31" s="1">
        <v>6000</v>
      </c>
      <c r="DK31" s="1">
        <v>5733</v>
      </c>
      <c r="DN31" s="2" t="s">
        <v>18</v>
      </c>
      <c r="DO31" s="2">
        <v>0.69224909570403648</v>
      </c>
      <c r="DP31" s="2">
        <v>0.50147586608231565</v>
      </c>
      <c r="DQ31" s="2">
        <v>1.3804235508123257</v>
      </c>
      <c r="DR31" s="9" t="e">
        <v>#NUM!</v>
      </c>
      <c r="DS31" s="2">
        <v>-0.33497764981693445</v>
      </c>
      <c r="DT31" s="2">
        <v>1.7194758412250075</v>
      </c>
      <c r="DU31" s="2">
        <v>-0.33497764981693445</v>
      </c>
      <c r="DV31" s="2">
        <v>1.7194758412250075</v>
      </c>
      <c r="DX31" s="2" t="s">
        <v>18</v>
      </c>
      <c r="DY31" s="2">
        <v>0.69224909570403648</v>
      </c>
      <c r="DZ31" s="2">
        <v>0.50147586608231565</v>
      </c>
      <c r="EA31" s="2">
        <v>1.3804235508123257</v>
      </c>
      <c r="EB31" s="2" t="e">
        <v>#NUM!</v>
      </c>
      <c r="EC31" s="2">
        <v>-0.33497764981693445</v>
      </c>
      <c r="ED31" s="2">
        <v>1.7194758412250075</v>
      </c>
      <c r="EE31" s="2">
        <v>-0.33497764981693445</v>
      </c>
      <c r="EF31" s="2">
        <v>1.7194758412250075</v>
      </c>
    </row>
    <row r="32" spans="1:136" x14ac:dyDescent="0.2">
      <c r="A32">
        <v>32</v>
      </c>
      <c r="B32">
        <v>2019</v>
      </c>
      <c r="C32" s="1" t="s">
        <v>148</v>
      </c>
      <c r="D32">
        <v>22.4</v>
      </c>
      <c r="E32" s="1" t="s">
        <v>104</v>
      </c>
      <c r="F32" s="1">
        <v>8000</v>
      </c>
      <c r="G32">
        <v>7</v>
      </c>
      <c r="H32">
        <v>7</v>
      </c>
      <c r="I32">
        <v>7</v>
      </c>
      <c r="J32">
        <v>5</v>
      </c>
      <c r="K32">
        <v>1</v>
      </c>
      <c r="L32" t="s">
        <v>105</v>
      </c>
      <c r="M32">
        <v>7</v>
      </c>
      <c r="N32">
        <v>1</v>
      </c>
      <c r="O32" t="s">
        <v>105</v>
      </c>
      <c r="P32">
        <v>7</v>
      </c>
      <c r="Q32">
        <v>0</v>
      </c>
      <c r="R32">
        <v>12</v>
      </c>
      <c r="S32" s="1">
        <v>4357.2</v>
      </c>
      <c r="T32">
        <v>6</v>
      </c>
      <c r="U32" t="s">
        <v>105</v>
      </c>
      <c r="V32">
        <v>7</v>
      </c>
      <c r="W32">
        <v>7</v>
      </c>
      <c r="X32">
        <v>7</v>
      </c>
      <c r="Y32" s="1">
        <v>4</v>
      </c>
      <c r="Z32" s="1">
        <v>6</v>
      </c>
      <c r="AA32" s="1">
        <v>5</v>
      </c>
      <c r="AB32" t="s">
        <v>107</v>
      </c>
      <c r="AC32">
        <v>6736</v>
      </c>
      <c r="AD32">
        <v>1096</v>
      </c>
      <c r="AE32">
        <v>7688</v>
      </c>
      <c r="AF32">
        <v>7356</v>
      </c>
      <c r="AG32">
        <v>8045</v>
      </c>
      <c r="AH32">
        <v>7773</v>
      </c>
      <c r="AI32">
        <v>9529</v>
      </c>
      <c r="AJ32" t="s">
        <v>105</v>
      </c>
      <c r="AK32" t="s">
        <v>105</v>
      </c>
      <c r="AL32" t="s">
        <v>105</v>
      </c>
      <c r="AM32" t="s">
        <v>105</v>
      </c>
      <c r="AN32" t="s">
        <v>105</v>
      </c>
      <c r="AO32" t="s">
        <v>105</v>
      </c>
      <c r="AP32" t="s">
        <v>105</v>
      </c>
      <c r="AQ32" s="1">
        <v>5325</v>
      </c>
      <c r="AR32">
        <v>0</v>
      </c>
      <c r="AS32">
        <v>3.7</v>
      </c>
      <c r="AT32" s="7">
        <v>124</v>
      </c>
      <c r="AU32" s="1">
        <v>9080</v>
      </c>
      <c r="AV32">
        <v>3356</v>
      </c>
      <c r="AW32">
        <v>6.3</v>
      </c>
      <c r="AX32" s="7">
        <v>273</v>
      </c>
      <c r="AY32" s="1">
        <v>6591</v>
      </c>
      <c r="AZ32">
        <v>1101</v>
      </c>
      <c r="BA32">
        <v>4.5999999999999996</v>
      </c>
      <c r="BB32" s="7">
        <v>163</v>
      </c>
      <c r="BC32" s="1">
        <v>7092</v>
      </c>
      <c r="BD32">
        <v>3253</v>
      </c>
      <c r="BE32">
        <v>4.9000000000000004</v>
      </c>
      <c r="BF32" s="7">
        <v>181</v>
      </c>
      <c r="BG32" s="1">
        <v>9095</v>
      </c>
      <c r="BH32">
        <v>0</v>
      </c>
      <c r="BI32">
        <v>6.3</v>
      </c>
      <c r="BJ32" s="7">
        <v>211.68</v>
      </c>
      <c r="BK32" s="1">
        <v>7163</v>
      </c>
      <c r="BL32">
        <v>0</v>
      </c>
      <c r="BM32">
        <v>5</v>
      </c>
      <c r="BN32" s="7">
        <v>168</v>
      </c>
      <c r="BO32" s="1">
        <v>8923</v>
      </c>
      <c r="BP32">
        <v>0</v>
      </c>
      <c r="BQ32">
        <v>6.2</v>
      </c>
      <c r="BR32" s="7">
        <v>208.32</v>
      </c>
      <c r="BS32" t="s">
        <v>105</v>
      </c>
      <c r="BT32" t="s">
        <v>105</v>
      </c>
      <c r="BU32" t="s">
        <v>105</v>
      </c>
      <c r="BV32" t="s">
        <v>105</v>
      </c>
      <c r="BW32" t="s">
        <v>105</v>
      </c>
      <c r="BX32" t="s">
        <v>105</v>
      </c>
      <c r="BY32" t="s">
        <v>105</v>
      </c>
      <c r="BZ32" t="s">
        <v>137</v>
      </c>
      <c r="CA32" t="s">
        <v>137</v>
      </c>
      <c r="CB32" t="s">
        <v>137</v>
      </c>
      <c r="CC32" t="s">
        <v>137</v>
      </c>
      <c r="CD32" t="s">
        <v>137</v>
      </c>
      <c r="CE32" t="s">
        <v>137</v>
      </c>
      <c r="CF32" t="s">
        <v>137</v>
      </c>
      <c r="CG32">
        <v>4</v>
      </c>
      <c r="CH32">
        <v>1</v>
      </c>
      <c r="CI32">
        <v>30</v>
      </c>
      <c r="CJ32">
        <v>7</v>
      </c>
      <c r="CK32" t="s">
        <v>105</v>
      </c>
      <c r="CL32">
        <v>30</v>
      </c>
      <c r="CM32">
        <v>7</v>
      </c>
      <c r="CN32" t="s">
        <v>105</v>
      </c>
      <c r="CO32">
        <v>30</v>
      </c>
      <c r="CP32" s="1">
        <v>4413</v>
      </c>
      <c r="CQ32">
        <v>6</v>
      </c>
      <c r="CR32" t="s">
        <v>105</v>
      </c>
      <c r="CS32" t="s">
        <v>117</v>
      </c>
      <c r="CT32" t="s">
        <v>117</v>
      </c>
      <c r="CU32" t="s">
        <v>117</v>
      </c>
      <c r="CV32" t="s">
        <v>117</v>
      </c>
      <c r="CW32" t="s">
        <v>117</v>
      </c>
      <c r="CX32" t="s">
        <v>117</v>
      </c>
      <c r="CY32" t="s">
        <v>117</v>
      </c>
      <c r="CZ32" s="1">
        <f t="shared" si="1"/>
        <v>7609.8571428571431</v>
      </c>
      <c r="DA32" s="6">
        <f t="shared" si="2"/>
        <v>5.2857142857142856</v>
      </c>
      <c r="DB32" s="7">
        <f>(AT32+AX32+BB32+BF32+BJ32+BN32+BR32)/7</f>
        <v>189.85714285714286</v>
      </c>
      <c r="DC32" s="1">
        <v>4</v>
      </c>
      <c r="DD32" s="1">
        <v>6</v>
      </c>
      <c r="DE32" s="1">
        <v>5</v>
      </c>
      <c r="DF32" s="1">
        <v>4357.2</v>
      </c>
      <c r="DG32" s="1">
        <v>1</v>
      </c>
      <c r="DH32">
        <v>22.4</v>
      </c>
      <c r="DI32" s="1">
        <v>1</v>
      </c>
      <c r="DJ32" s="1">
        <v>8000</v>
      </c>
      <c r="DK32" s="1">
        <v>4413</v>
      </c>
      <c r="DN32" s="2" t="s">
        <v>2</v>
      </c>
      <c r="DO32" s="2">
        <v>-2640.8964690410407</v>
      </c>
      <c r="DP32" s="2">
        <v>2363.9348852689109</v>
      </c>
      <c r="DQ32" s="2">
        <v>-1.1171612574855774</v>
      </c>
      <c r="DR32" s="9">
        <v>0.27342015016910248</v>
      </c>
      <c r="DS32" s="2">
        <v>-7483.1975707647998</v>
      </c>
      <c r="DT32" s="2">
        <v>2201.4046326827179</v>
      </c>
      <c r="DU32" s="2">
        <v>-7483.1975707647998</v>
      </c>
      <c r="DV32" s="2">
        <v>2201.4046326827179</v>
      </c>
      <c r="DX32" s="2" t="s">
        <v>2</v>
      </c>
      <c r="DY32" s="2">
        <v>-2640.8964690410407</v>
      </c>
      <c r="DZ32" s="2">
        <v>2363.9348852689109</v>
      </c>
      <c r="EA32" s="2">
        <v>-1.1171612574855774</v>
      </c>
      <c r="EB32" s="2">
        <v>0.27342015016910248</v>
      </c>
      <c r="EC32" s="2">
        <v>-7483.1975707647998</v>
      </c>
      <c r="ED32" s="2">
        <v>2201.4046326827179</v>
      </c>
      <c r="EE32" s="2">
        <v>-7483.1975707647998</v>
      </c>
      <c r="EF32" s="2">
        <v>2201.4046326827179</v>
      </c>
    </row>
    <row r="33" spans="1:136" x14ac:dyDescent="0.2">
      <c r="A33">
        <v>67</v>
      </c>
      <c r="B33">
        <v>2019</v>
      </c>
      <c r="C33" s="1" t="s">
        <v>103</v>
      </c>
      <c r="D33">
        <v>22.6</v>
      </c>
      <c r="E33" s="1" t="s">
        <v>139</v>
      </c>
      <c r="F33" s="1">
        <v>7800</v>
      </c>
      <c r="G33">
        <v>7</v>
      </c>
      <c r="H33">
        <v>6</v>
      </c>
      <c r="I33">
        <v>6.5</v>
      </c>
      <c r="J33">
        <v>3</v>
      </c>
      <c r="K33">
        <v>1</v>
      </c>
      <c r="L33">
        <v>30</v>
      </c>
      <c r="M33">
        <v>6</v>
      </c>
      <c r="N33" t="s">
        <v>105</v>
      </c>
      <c r="O33">
        <v>30</v>
      </c>
      <c r="P33">
        <v>7</v>
      </c>
      <c r="Q33" t="s">
        <v>105</v>
      </c>
      <c r="R33">
        <v>30</v>
      </c>
      <c r="S33" s="1">
        <v>3573</v>
      </c>
      <c r="T33">
        <v>9</v>
      </c>
      <c r="U33" t="s">
        <v>105</v>
      </c>
      <c r="V33">
        <v>7</v>
      </c>
      <c r="W33">
        <v>6</v>
      </c>
      <c r="X33">
        <v>6.5</v>
      </c>
      <c r="Y33" s="1">
        <v>4</v>
      </c>
      <c r="Z33" s="1">
        <v>3</v>
      </c>
      <c r="AA33" s="1">
        <v>3.5</v>
      </c>
      <c r="AB33" t="s">
        <v>107</v>
      </c>
      <c r="AC33">
        <v>4878</v>
      </c>
      <c r="AD33">
        <v>6979</v>
      </c>
      <c r="AE33">
        <v>7176</v>
      </c>
      <c r="AF33">
        <v>9174</v>
      </c>
      <c r="AG33">
        <v>5320</v>
      </c>
      <c r="AH33">
        <v>7911</v>
      </c>
      <c r="AI33">
        <v>11867</v>
      </c>
      <c r="AJ33" t="s">
        <v>105</v>
      </c>
      <c r="AK33" t="s">
        <v>105</v>
      </c>
      <c r="AL33" t="s">
        <v>105</v>
      </c>
      <c r="AM33" t="s">
        <v>105</v>
      </c>
      <c r="AN33" t="s">
        <v>105</v>
      </c>
      <c r="AO33" t="s">
        <v>105</v>
      </c>
      <c r="AP33" t="s">
        <v>105</v>
      </c>
      <c r="AQ33" s="1">
        <v>5002</v>
      </c>
      <c r="AR33">
        <v>0</v>
      </c>
      <c r="AS33">
        <v>3.7</v>
      </c>
      <c r="AT33" s="7">
        <v>86</v>
      </c>
      <c r="AU33" s="1">
        <v>5788</v>
      </c>
      <c r="AV33">
        <v>0</v>
      </c>
      <c r="AW33">
        <v>4.3</v>
      </c>
      <c r="AX33" s="7">
        <v>100</v>
      </c>
      <c r="AY33" s="1">
        <v>6586</v>
      </c>
      <c r="AZ33">
        <v>0</v>
      </c>
      <c r="BA33">
        <v>4.9000000000000004</v>
      </c>
      <c r="BB33" s="7">
        <v>114</v>
      </c>
      <c r="BC33" s="1">
        <v>9510</v>
      </c>
      <c r="BD33">
        <v>0</v>
      </c>
      <c r="BE33">
        <v>7.1</v>
      </c>
      <c r="BF33" s="7">
        <v>140</v>
      </c>
      <c r="BG33" s="1">
        <v>5225</v>
      </c>
      <c r="BH33">
        <v>4357</v>
      </c>
      <c r="BI33">
        <v>3.9</v>
      </c>
      <c r="BJ33" s="7">
        <v>277</v>
      </c>
      <c r="BK33" s="1">
        <v>6865</v>
      </c>
      <c r="BL33">
        <v>921</v>
      </c>
      <c r="BM33">
        <v>5.0999999999999996</v>
      </c>
      <c r="BN33" s="7">
        <v>114</v>
      </c>
      <c r="BO33" s="1">
        <v>9934</v>
      </c>
      <c r="BP33">
        <v>1136</v>
      </c>
      <c r="BQ33">
        <v>7.4</v>
      </c>
      <c r="BR33" s="7">
        <v>206</v>
      </c>
      <c r="BS33" t="s">
        <v>105</v>
      </c>
      <c r="BT33" t="s">
        <v>105</v>
      </c>
      <c r="BU33" t="s">
        <v>105</v>
      </c>
      <c r="BV33" t="s">
        <v>105</v>
      </c>
      <c r="BW33" t="s">
        <v>105</v>
      </c>
      <c r="BX33" t="s">
        <v>105</v>
      </c>
      <c r="BY33" t="s">
        <v>105</v>
      </c>
      <c r="BZ33" t="s">
        <v>168</v>
      </c>
      <c r="CA33" t="s">
        <v>168</v>
      </c>
      <c r="CB33" t="s">
        <v>137</v>
      </c>
      <c r="CC33" t="s">
        <v>137</v>
      </c>
      <c r="CD33" t="s">
        <v>168</v>
      </c>
      <c r="CE33" t="s">
        <v>168</v>
      </c>
      <c r="CF33" t="s">
        <v>168</v>
      </c>
      <c r="CG33">
        <v>2</v>
      </c>
      <c r="CH33">
        <v>1</v>
      </c>
      <c r="CI33" t="s">
        <v>105</v>
      </c>
      <c r="CJ33">
        <v>7</v>
      </c>
      <c r="CK33">
        <v>1</v>
      </c>
      <c r="CL33" t="s">
        <v>105</v>
      </c>
      <c r="CM33">
        <v>3</v>
      </c>
      <c r="CN33" t="s">
        <v>105</v>
      </c>
      <c r="CO33">
        <v>30</v>
      </c>
      <c r="CP33" s="1">
        <v>2937</v>
      </c>
      <c r="CQ33">
        <v>6</v>
      </c>
      <c r="CR33">
        <v>30</v>
      </c>
      <c r="CS33" t="s">
        <v>117</v>
      </c>
      <c r="CT33" t="s">
        <v>117</v>
      </c>
      <c r="CU33" t="s">
        <v>117</v>
      </c>
      <c r="CV33" t="s">
        <v>117</v>
      </c>
      <c r="CW33" t="s">
        <v>117</v>
      </c>
      <c r="CX33" t="s">
        <v>117</v>
      </c>
      <c r="CY33" t="s">
        <v>117</v>
      </c>
      <c r="CZ33" s="1">
        <f t="shared" si="1"/>
        <v>6987.1428571428569</v>
      </c>
      <c r="DA33" s="6">
        <f t="shared" si="2"/>
        <v>5.2</v>
      </c>
      <c r="DB33" s="7">
        <f>(AT33+AX33+BB33+BF33+BJ33+BN33+BR33)/7</f>
        <v>148.14285714285714</v>
      </c>
      <c r="DC33" s="1">
        <v>4</v>
      </c>
      <c r="DD33" s="1">
        <v>3</v>
      </c>
      <c r="DE33" s="1">
        <v>3.5</v>
      </c>
      <c r="DF33" s="1">
        <v>3573</v>
      </c>
      <c r="DG33" s="1">
        <v>0</v>
      </c>
      <c r="DH33">
        <v>22.6</v>
      </c>
      <c r="DI33" s="1">
        <v>0</v>
      </c>
      <c r="DJ33" s="1">
        <v>7800</v>
      </c>
      <c r="DK33" s="1">
        <v>2937</v>
      </c>
      <c r="DN33" s="2" t="s">
        <v>3</v>
      </c>
      <c r="DO33" s="2">
        <v>47.534601540820361</v>
      </c>
      <c r="DP33" s="2">
        <v>555.32381895875062</v>
      </c>
      <c r="DQ33" s="2">
        <v>8.559798790901714E-2</v>
      </c>
      <c r="DR33" s="9">
        <v>0.93239515144551888</v>
      </c>
      <c r="DS33" s="2">
        <v>-1089.9946752232938</v>
      </c>
      <c r="DT33" s="2">
        <v>1185.0638783049346</v>
      </c>
      <c r="DU33" s="2">
        <v>-1089.9946752232938</v>
      </c>
      <c r="DV33" s="2">
        <v>1185.0638783049346</v>
      </c>
      <c r="DX33" s="2" t="s">
        <v>3</v>
      </c>
      <c r="DY33" s="2">
        <v>47.534601540820361</v>
      </c>
      <c r="DZ33" s="2">
        <v>555.32381895875062</v>
      </c>
      <c r="EA33" s="2">
        <v>8.559798790901714E-2</v>
      </c>
      <c r="EB33" s="2">
        <v>0.93239515144551888</v>
      </c>
      <c r="EC33" s="2">
        <v>-1089.9946752232938</v>
      </c>
      <c r="ED33" s="2">
        <v>1185.0638783049346</v>
      </c>
      <c r="EE33" s="2">
        <v>-1089.9946752232938</v>
      </c>
      <c r="EF33" s="2">
        <v>1185.0638783049346</v>
      </c>
    </row>
    <row r="34" spans="1:136" x14ac:dyDescent="0.2">
      <c r="A34">
        <v>12</v>
      </c>
      <c r="B34">
        <v>2019</v>
      </c>
      <c r="C34" s="1" t="s">
        <v>103</v>
      </c>
      <c r="D34">
        <v>23</v>
      </c>
      <c r="E34" s="1" t="s">
        <v>104</v>
      </c>
      <c r="F34" s="1">
        <v>3500</v>
      </c>
      <c r="G34">
        <v>4</v>
      </c>
      <c r="H34">
        <v>3</v>
      </c>
      <c r="I34">
        <v>3.5</v>
      </c>
      <c r="J34">
        <v>3</v>
      </c>
      <c r="K34" t="s">
        <v>105</v>
      </c>
      <c r="L34">
        <v>30</v>
      </c>
      <c r="M34">
        <v>2</v>
      </c>
      <c r="N34" t="s">
        <v>105</v>
      </c>
      <c r="O34">
        <v>20</v>
      </c>
      <c r="P34">
        <v>1</v>
      </c>
      <c r="Q34" t="s">
        <v>105</v>
      </c>
      <c r="R34">
        <v>20</v>
      </c>
      <c r="S34" s="1">
        <v>946</v>
      </c>
      <c r="T34">
        <v>7</v>
      </c>
      <c r="U34" t="s">
        <v>105</v>
      </c>
      <c r="V34">
        <v>6</v>
      </c>
      <c r="W34">
        <v>5</v>
      </c>
      <c r="X34">
        <v>5.5</v>
      </c>
      <c r="Y34" s="1">
        <v>2</v>
      </c>
      <c r="Z34" s="1">
        <v>5</v>
      </c>
      <c r="AA34" s="1">
        <v>3.5</v>
      </c>
      <c r="AB34" t="s">
        <v>107</v>
      </c>
      <c r="AC34">
        <v>0</v>
      </c>
      <c r="AD34">
        <v>5556</v>
      </c>
      <c r="AE34">
        <v>9633</v>
      </c>
      <c r="AF34">
        <v>8248</v>
      </c>
      <c r="AG34">
        <v>4415</v>
      </c>
      <c r="AH34">
        <v>4108</v>
      </c>
      <c r="AI34">
        <v>6047</v>
      </c>
      <c r="AJ34" t="s">
        <v>105</v>
      </c>
      <c r="AK34" t="s">
        <v>105</v>
      </c>
      <c r="AL34" t="s">
        <v>105</v>
      </c>
      <c r="AM34" t="s">
        <v>105</v>
      </c>
      <c r="AN34" t="s">
        <v>105</v>
      </c>
      <c r="AO34" t="s">
        <v>105</v>
      </c>
      <c r="AP34" t="s">
        <v>105</v>
      </c>
      <c r="AQ34" s="1">
        <v>4915</v>
      </c>
      <c r="AR34">
        <v>0</v>
      </c>
      <c r="AS34">
        <v>3.6</v>
      </c>
      <c r="AT34" s="7">
        <v>120</v>
      </c>
      <c r="AU34" s="1">
        <v>10179</v>
      </c>
      <c r="AV34">
        <v>1154</v>
      </c>
      <c r="AW34">
        <v>7.6</v>
      </c>
      <c r="AX34" s="7">
        <v>188</v>
      </c>
      <c r="AY34" s="1">
        <v>6154</v>
      </c>
      <c r="AZ34">
        <v>0</v>
      </c>
      <c r="BA34">
        <v>4.5999999999999996</v>
      </c>
      <c r="BB34" s="7">
        <v>97</v>
      </c>
      <c r="BC34" s="1">
        <v>5264</v>
      </c>
      <c r="BD34">
        <v>1049</v>
      </c>
      <c r="BE34">
        <v>3.9</v>
      </c>
      <c r="BF34" s="7">
        <v>152</v>
      </c>
      <c r="BG34" s="1">
        <v>28</v>
      </c>
      <c r="BH34">
        <v>0</v>
      </c>
      <c r="BI34">
        <v>0</v>
      </c>
      <c r="BJ34" s="7">
        <v>0</v>
      </c>
      <c r="BK34" s="1">
        <v>2577</v>
      </c>
      <c r="BL34">
        <v>0</v>
      </c>
      <c r="BM34">
        <v>1.9</v>
      </c>
      <c r="BN34" s="7">
        <v>53</v>
      </c>
      <c r="BO34" s="1">
        <v>6047</v>
      </c>
      <c r="BP34">
        <v>2101</v>
      </c>
      <c r="BQ34">
        <v>4.5</v>
      </c>
      <c r="BR34" s="7">
        <v>164</v>
      </c>
      <c r="BS34" t="s">
        <v>105</v>
      </c>
      <c r="BT34" t="s">
        <v>105</v>
      </c>
      <c r="BU34" t="s">
        <v>105</v>
      </c>
      <c r="BV34" t="s">
        <v>105</v>
      </c>
      <c r="BW34" t="s">
        <v>154</v>
      </c>
      <c r="BX34" t="s">
        <v>105</v>
      </c>
      <c r="BY34" t="s">
        <v>105</v>
      </c>
      <c r="BZ34" t="s">
        <v>168</v>
      </c>
      <c r="CA34" t="s">
        <v>168</v>
      </c>
      <c r="CB34" t="s">
        <v>168</v>
      </c>
      <c r="CC34" t="s">
        <v>168</v>
      </c>
      <c r="CD34" t="s">
        <v>105</v>
      </c>
      <c r="CE34" t="s">
        <v>168</v>
      </c>
      <c r="CF34" t="s">
        <v>168</v>
      </c>
      <c r="CG34">
        <v>1</v>
      </c>
      <c r="CH34">
        <v>2</v>
      </c>
      <c r="CI34" t="s">
        <v>105</v>
      </c>
      <c r="CJ34">
        <v>5</v>
      </c>
      <c r="CK34">
        <v>0</v>
      </c>
      <c r="CL34">
        <v>30</v>
      </c>
      <c r="CM34">
        <v>2</v>
      </c>
      <c r="CN34">
        <v>15</v>
      </c>
      <c r="CO34" t="s">
        <v>105</v>
      </c>
      <c r="CP34" s="1">
        <v>7500</v>
      </c>
      <c r="CQ34">
        <v>6</v>
      </c>
      <c r="CR34" t="s">
        <v>105</v>
      </c>
      <c r="CS34" t="s">
        <v>117</v>
      </c>
      <c r="CT34" t="s">
        <v>117</v>
      </c>
      <c r="CU34" t="s">
        <v>117</v>
      </c>
      <c r="CV34" t="s">
        <v>117</v>
      </c>
      <c r="CW34" t="s">
        <v>138</v>
      </c>
      <c r="CX34" t="s">
        <v>117</v>
      </c>
      <c r="CY34" t="s">
        <v>117</v>
      </c>
      <c r="CZ34" s="1">
        <f t="shared" si="1"/>
        <v>5023.4285714285716</v>
      </c>
      <c r="DA34" s="6">
        <f t="shared" si="2"/>
        <v>3.7285714285714282</v>
      </c>
      <c r="DB34" s="7">
        <f>(AT34+AX34+BB34+BF34+BJ34+BN34+BR34)/6</f>
        <v>129</v>
      </c>
      <c r="DC34" s="1">
        <v>2</v>
      </c>
      <c r="DD34" s="1">
        <v>5</v>
      </c>
      <c r="DE34" s="1">
        <v>3.5</v>
      </c>
      <c r="DF34" s="1">
        <v>946</v>
      </c>
      <c r="DG34" s="1">
        <v>0</v>
      </c>
      <c r="DH34">
        <v>23</v>
      </c>
      <c r="DI34" s="1">
        <v>1</v>
      </c>
      <c r="DJ34" s="1">
        <v>3500</v>
      </c>
      <c r="DK34" s="1">
        <v>7500</v>
      </c>
      <c r="DN34" s="2" t="s">
        <v>4</v>
      </c>
      <c r="DO34" s="2">
        <v>306.7658545801952</v>
      </c>
      <c r="DP34" s="2">
        <v>1960.0159229671597</v>
      </c>
      <c r="DQ34" s="2">
        <v>0.15651191961532604</v>
      </c>
      <c r="DR34" s="9">
        <v>0.87675257512849369</v>
      </c>
      <c r="DS34" s="2">
        <v>-3708.1447600581328</v>
      </c>
      <c r="DT34" s="2">
        <v>4321.6764692185234</v>
      </c>
      <c r="DU34" s="2">
        <v>-3708.1447600581328</v>
      </c>
      <c r="DV34" s="2">
        <v>4321.6764692185234</v>
      </c>
      <c r="DX34" s="2" t="s">
        <v>4</v>
      </c>
      <c r="DY34" s="2">
        <v>306.7658545801952</v>
      </c>
      <c r="DZ34" s="2">
        <v>1960.0159229671597</v>
      </c>
      <c r="EA34" s="2">
        <v>0.15651191961532604</v>
      </c>
      <c r="EB34" s="2">
        <v>0.87675257512849369</v>
      </c>
      <c r="EC34" s="2">
        <v>-3708.1447600581328</v>
      </c>
      <c r="ED34" s="2">
        <v>4321.6764692185234</v>
      </c>
      <c r="EE34" s="2">
        <v>-3708.1447600581328</v>
      </c>
      <c r="EF34" s="2">
        <v>4321.6764692185234</v>
      </c>
    </row>
    <row r="35" spans="1:136" ht="17" thickBot="1" x14ac:dyDescent="0.25">
      <c r="A35">
        <v>10</v>
      </c>
      <c r="B35">
        <v>2019</v>
      </c>
      <c r="C35" s="1" t="s">
        <v>103</v>
      </c>
      <c r="D35">
        <v>23.1</v>
      </c>
      <c r="E35" s="1" t="s">
        <v>104</v>
      </c>
      <c r="F35" s="1">
        <v>8000</v>
      </c>
      <c r="G35">
        <v>3</v>
      </c>
      <c r="H35">
        <v>5</v>
      </c>
      <c r="I35">
        <v>4</v>
      </c>
      <c r="J35">
        <v>1</v>
      </c>
      <c r="K35">
        <v>1</v>
      </c>
      <c r="L35">
        <v>30</v>
      </c>
      <c r="M35">
        <v>6</v>
      </c>
      <c r="N35" t="s">
        <v>105</v>
      </c>
      <c r="O35">
        <v>30</v>
      </c>
      <c r="P35">
        <v>3</v>
      </c>
      <c r="Q35">
        <v>10</v>
      </c>
      <c r="R35" t="s">
        <v>105</v>
      </c>
      <c r="S35" s="1">
        <v>7380</v>
      </c>
      <c r="T35">
        <v>8</v>
      </c>
      <c r="U35" t="s">
        <v>105</v>
      </c>
      <c r="V35">
        <v>5</v>
      </c>
      <c r="W35">
        <v>5</v>
      </c>
      <c r="X35">
        <v>5</v>
      </c>
      <c r="Y35" s="1">
        <v>5</v>
      </c>
      <c r="Z35" s="1">
        <v>4</v>
      </c>
      <c r="AA35" s="1">
        <v>4.5</v>
      </c>
      <c r="AB35" t="s">
        <v>107</v>
      </c>
      <c r="AC35">
        <v>12897</v>
      </c>
      <c r="AD35">
        <v>5426</v>
      </c>
      <c r="AE35">
        <v>3933</v>
      </c>
      <c r="AF35">
        <v>5644</v>
      </c>
      <c r="AG35">
        <v>6651</v>
      </c>
      <c r="AH35">
        <v>8523</v>
      </c>
      <c r="AI35">
        <v>11734</v>
      </c>
      <c r="AJ35" t="s">
        <v>105</v>
      </c>
      <c r="AK35" t="s">
        <v>105</v>
      </c>
      <c r="AL35" t="s">
        <v>105</v>
      </c>
      <c r="AM35" t="s">
        <v>105</v>
      </c>
      <c r="AN35" t="s">
        <v>105</v>
      </c>
      <c r="AO35" t="s">
        <v>105</v>
      </c>
      <c r="AP35" t="s">
        <v>169</v>
      </c>
      <c r="AQ35" s="1">
        <v>9892</v>
      </c>
      <c r="AR35">
        <v>0</v>
      </c>
      <c r="AS35">
        <v>7.4</v>
      </c>
      <c r="AT35" s="7">
        <v>209</v>
      </c>
      <c r="AU35" s="1">
        <v>4183</v>
      </c>
      <c r="AV35">
        <v>0</v>
      </c>
      <c r="AW35">
        <v>3.1</v>
      </c>
      <c r="AX35" s="7">
        <v>58</v>
      </c>
      <c r="AY35" s="1">
        <v>4009</v>
      </c>
      <c r="AZ35">
        <v>0</v>
      </c>
      <c r="BA35">
        <v>3</v>
      </c>
      <c r="BB35" s="7">
        <v>73</v>
      </c>
      <c r="BC35" s="1">
        <v>5616</v>
      </c>
      <c r="BD35">
        <v>0</v>
      </c>
      <c r="BE35">
        <v>4.0999999999999996</v>
      </c>
      <c r="BF35" s="7">
        <v>101</v>
      </c>
      <c r="BG35" s="1">
        <v>6536</v>
      </c>
      <c r="BH35">
        <v>0</v>
      </c>
      <c r="BI35">
        <v>4.9000000000000004</v>
      </c>
      <c r="BJ35" s="7">
        <v>110</v>
      </c>
      <c r="BK35" s="1">
        <v>8117</v>
      </c>
      <c r="BL35">
        <v>2459</v>
      </c>
      <c r="BM35">
        <v>6</v>
      </c>
      <c r="BN35" s="7">
        <v>110</v>
      </c>
      <c r="BO35" s="1">
        <v>17776</v>
      </c>
      <c r="BP35">
        <v>7896</v>
      </c>
      <c r="BQ35">
        <v>12</v>
      </c>
      <c r="BR35" s="7">
        <v>301</v>
      </c>
      <c r="BS35" t="s">
        <v>105</v>
      </c>
      <c r="BT35" t="s">
        <v>105</v>
      </c>
      <c r="BU35" t="s">
        <v>105</v>
      </c>
      <c r="BV35" t="s">
        <v>105</v>
      </c>
      <c r="BW35" t="s">
        <v>105</v>
      </c>
      <c r="BX35" t="s">
        <v>105</v>
      </c>
      <c r="BY35" t="s">
        <v>105</v>
      </c>
      <c r="BZ35" t="s">
        <v>172</v>
      </c>
      <c r="CA35" t="s">
        <v>172</v>
      </c>
      <c r="CB35" t="s">
        <v>172</v>
      </c>
      <c r="CC35" t="s">
        <v>172</v>
      </c>
      <c r="CD35" t="s">
        <v>172</v>
      </c>
      <c r="CE35" t="s">
        <v>172</v>
      </c>
      <c r="CF35" t="s">
        <v>172</v>
      </c>
      <c r="CG35">
        <v>1</v>
      </c>
      <c r="CH35">
        <v>1</v>
      </c>
      <c r="CI35">
        <v>30</v>
      </c>
      <c r="CJ35">
        <v>5</v>
      </c>
      <c r="CK35" t="s">
        <v>105</v>
      </c>
      <c r="CL35">
        <v>30</v>
      </c>
      <c r="CM35">
        <v>3</v>
      </c>
      <c r="CN35" t="s">
        <v>105</v>
      </c>
      <c r="CO35">
        <v>15</v>
      </c>
      <c r="CP35" s="1">
        <v>1468.5</v>
      </c>
      <c r="CQ35">
        <v>8</v>
      </c>
      <c r="CR35" t="s">
        <v>105</v>
      </c>
      <c r="CS35" t="s">
        <v>117</v>
      </c>
      <c r="CT35" t="s">
        <v>117</v>
      </c>
      <c r="CU35" t="s">
        <v>117</v>
      </c>
      <c r="CV35" t="s">
        <v>117</v>
      </c>
      <c r="CW35" t="s">
        <v>117</v>
      </c>
      <c r="CX35" t="s">
        <v>117</v>
      </c>
      <c r="CY35" t="s">
        <v>117</v>
      </c>
      <c r="CZ35" s="1">
        <f t="shared" si="1"/>
        <v>8018.4285714285716</v>
      </c>
      <c r="DA35" s="6">
        <f t="shared" si="2"/>
        <v>5.7857142857142856</v>
      </c>
      <c r="DB35" s="7">
        <f>(AT35+AX35+BB35+BF35+BJ35+BN35+BR35)/7</f>
        <v>137.42857142857142</v>
      </c>
      <c r="DC35" s="1">
        <v>5</v>
      </c>
      <c r="DD35" s="1">
        <v>4</v>
      </c>
      <c r="DE35" s="1">
        <v>4.5</v>
      </c>
      <c r="DF35" s="1">
        <v>7380</v>
      </c>
      <c r="DG35" s="1">
        <v>0</v>
      </c>
      <c r="DH35">
        <v>23.1</v>
      </c>
      <c r="DI35" s="1">
        <v>1</v>
      </c>
      <c r="DJ35" s="1">
        <v>8000</v>
      </c>
      <c r="DK35" s="1">
        <v>1468.5</v>
      </c>
      <c r="DN35" s="3" t="s">
        <v>5</v>
      </c>
      <c r="DO35" s="3">
        <v>-1.1566890272322596</v>
      </c>
      <c r="DP35" s="3">
        <v>0.58929930639578776</v>
      </c>
      <c r="DQ35" s="3">
        <v>-1.9628209547821853</v>
      </c>
      <c r="DR35" s="10">
        <v>5.967179602717082E-2</v>
      </c>
      <c r="DS35" s="3">
        <v>-2.3638139351083751</v>
      </c>
      <c r="DT35" s="3">
        <v>5.0435880643856068E-2</v>
      </c>
      <c r="DU35" s="3">
        <v>-2.3638139351083751</v>
      </c>
      <c r="DV35" s="3">
        <v>5.0435880643856068E-2</v>
      </c>
      <c r="DX35" s="3" t="s">
        <v>5</v>
      </c>
      <c r="DY35" s="3">
        <v>-1.1566890272322596</v>
      </c>
      <c r="DZ35" s="3">
        <v>0.58929930639578776</v>
      </c>
      <c r="EA35" s="3">
        <v>-1.9628209547821853</v>
      </c>
      <c r="EB35" s="3">
        <v>5.967179602717082E-2</v>
      </c>
      <c r="EC35" s="3">
        <v>-2.3638139351083751</v>
      </c>
      <c r="ED35" s="3">
        <v>5.0435880643856068E-2</v>
      </c>
      <c r="EE35" s="3">
        <v>-2.3638139351083751</v>
      </c>
      <c r="EF35" s="3">
        <v>5.0435880643856068E-2</v>
      </c>
    </row>
    <row r="36" spans="1:136" x14ac:dyDescent="0.2">
      <c r="A36">
        <v>51</v>
      </c>
      <c r="B36">
        <v>2019</v>
      </c>
      <c r="C36" s="1" t="s">
        <v>103</v>
      </c>
      <c r="D36">
        <v>23.2</v>
      </c>
      <c r="E36" s="1" t="s">
        <v>104</v>
      </c>
      <c r="F36" s="1">
        <v>5000</v>
      </c>
      <c r="G36">
        <v>3</v>
      </c>
      <c r="H36">
        <v>4</v>
      </c>
      <c r="I36">
        <v>3.5</v>
      </c>
      <c r="J36">
        <v>1</v>
      </c>
      <c r="K36">
        <v>1</v>
      </c>
      <c r="L36">
        <v>30</v>
      </c>
      <c r="M36">
        <v>7</v>
      </c>
      <c r="N36">
        <v>1</v>
      </c>
      <c r="O36">
        <v>30</v>
      </c>
      <c r="P36">
        <v>7</v>
      </c>
      <c r="Q36">
        <v>1</v>
      </c>
      <c r="R36">
        <v>0</v>
      </c>
      <c r="S36" s="1">
        <v>4626</v>
      </c>
      <c r="T36">
        <v>7</v>
      </c>
      <c r="U36">
        <v>30</v>
      </c>
      <c r="V36">
        <v>7</v>
      </c>
      <c r="W36">
        <v>7</v>
      </c>
      <c r="X36">
        <v>7</v>
      </c>
      <c r="Y36" s="1">
        <v>5</v>
      </c>
      <c r="Z36" s="1">
        <v>5</v>
      </c>
      <c r="AA36" s="1">
        <v>5</v>
      </c>
      <c r="AB36" t="s">
        <v>107</v>
      </c>
      <c r="AC36">
        <v>11313</v>
      </c>
      <c r="AD36">
        <v>5229</v>
      </c>
      <c r="AE36">
        <v>10715</v>
      </c>
      <c r="AF36">
        <v>15596</v>
      </c>
      <c r="AG36">
        <v>2411</v>
      </c>
      <c r="AH36">
        <v>895</v>
      </c>
      <c r="AI36">
        <v>5962</v>
      </c>
      <c r="AJ36" t="s">
        <v>105</v>
      </c>
      <c r="AK36" t="s">
        <v>105</v>
      </c>
      <c r="AL36" t="s">
        <v>105</v>
      </c>
      <c r="AM36" t="s">
        <v>105</v>
      </c>
      <c r="AN36" t="s">
        <v>105</v>
      </c>
      <c r="AO36" t="s">
        <v>105</v>
      </c>
      <c r="AP36" t="s">
        <v>105</v>
      </c>
      <c r="AQ36" s="1">
        <v>11133</v>
      </c>
      <c r="AR36">
        <v>1166</v>
      </c>
      <c r="AS36">
        <v>8.3000000000000007</v>
      </c>
      <c r="AT36" s="7">
        <v>259</v>
      </c>
      <c r="AU36" s="1">
        <v>4877</v>
      </c>
      <c r="AV36">
        <v>0</v>
      </c>
      <c r="AW36">
        <v>3.5</v>
      </c>
      <c r="AX36" s="7">
        <v>79</v>
      </c>
      <c r="AY36" s="1">
        <v>6055</v>
      </c>
      <c r="AZ36">
        <v>0</v>
      </c>
      <c r="BA36">
        <v>4.5</v>
      </c>
      <c r="BB36" s="7">
        <v>127</v>
      </c>
      <c r="BC36" s="1">
        <v>14708</v>
      </c>
      <c r="BD36">
        <v>0</v>
      </c>
      <c r="BE36">
        <v>11</v>
      </c>
      <c r="BF36" s="7">
        <v>270</v>
      </c>
      <c r="BG36" s="1">
        <v>0</v>
      </c>
      <c r="BH36">
        <v>0</v>
      </c>
      <c r="BI36">
        <v>0</v>
      </c>
      <c r="BJ36" s="7">
        <v>0</v>
      </c>
      <c r="BK36" s="1">
        <v>0</v>
      </c>
      <c r="BL36">
        <v>0</v>
      </c>
      <c r="BM36">
        <v>0</v>
      </c>
      <c r="BN36" s="7">
        <v>0</v>
      </c>
      <c r="BO36" s="1">
        <v>5092</v>
      </c>
      <c r="BP36">
        <v>0</v>
      </c>
      <c r="BQ36">
        <v>3.8</v>
      </c>
      <c r="BR36" s="7">
        <v>112</v>
      </c>
      <c r="BS36" t="s">
        <v>105</v>
      </c>
      <c r="BT36" t="s">
        <v>105</v>
      </c>
      <c r="BU36" t="s">
        <v>105</v>
      </c>
      <c r="BV36" t="s">
        <v>105</v>
      </c>
      <c r="BW36" t="s">
        <v>497</v>
      </c>
      <c r="BX36" t="s">
        <v>497</v>
      </c>
      <c r="BY36" t="s">
        <v>105</v>
      </c>
      <c r="BZ36" t="s">
        <v>115</v>
      </c>
      <c r="CA36" t="s">
        <v>115</v>
      </c>
      <c r="CB36" t="s">
        <v>115</v>
      </c>
      <c r="CC36" t="s">
        <v>116</v>
      </c>
      <c r="CD36" t="s">
        <v>105</v>
      </c>
      <c r="CE36" t="s">
        <v>105</v>
      </c>
      <c r="CF36" t="s">
        <v>116</v>
      </c>
      <c r="CG36">
        <v>1</v>
      </c>
      <c r="CH36">
        <v>2</v>
      </c>
      <c r="CI36" t="s">
        <v>105</v>
      </c>
      <c r="CJ36">
        <v>1</v>
      </c>
      <c r="CK36">
        <v>4</v>
      </c>
      <c r="CL36">
        <v>30</v>
      </c>
      <c r="CM36">
        <v>7</v>
      </c>
      <c r="CN36">
        <v>1</v>
      </c>
      <c r="CO36" t="s">
        <v>105</v>
      </c>
      <c r="CP36" s="1">
        <v>3426</v>
      </c>
      <c r="CQ36">
        <v>7</v>
      </c>
      <c r="CR36" t="s">
        <v>105</v>
      </c>
      <c r="CS36" t="s">
        <v>117</v>
      </c>
      <c r="CT36" t="s">
        <v>117</v>
      </c>
      <c r="CU36" t="s">
        <v>117</v>
      </c>
      <c r="CV36" t="s">
        <v>117</v>
      </c>
      <c r="CW36" t="s">
        <v>138</v>
      </c>
      <c r="CX36" t="s">
        <v>138</v>
      </c>
      <c r="CY36" t="s">
        <v>117</v>
      </c>
      <c r="CZ36" s="1">
        <f>(AQ36+AU36+AY36+BC36+BG36+BK36+BO36)/5</f>
        <v>8373</v>
      </c>
      <c r="DA36" s="6">
        <f t="shared" si="2"/>
        <v>4.4428571428571431</v>
      </c>
      <c r="DB36" s="7">
        <f>(AT36+AX36+BB36+BF36+BJ36+BN36+BR36)/5</f>
        <v>169.4</v>
      </c>
      <c r="DC36" s="1">
        <v>5</v>
      </c>
      <c r="DD36" s="1">
        <v>5</v>
      </c>
      <c r="DE36" s="1">
        <v>5</v>
      </c>
      <c r="DF36" s="1">
        <v>4626</v>
      </c>
      <c r="DG36" s="1">
        <v>0</v>
      </c>
      <c r="DH36">
        <v>23.2</v>
      </c>
      <c r="DI36" s="1">
        <v>1</v>
      </c>
      <c r="DJ36" s="1">
        <v>5000</v>
      </c>
      <c r="DK36" s="1">
        <v>3426</v>
      </c>
    </row>
    <row r="37" spans="1:136" x14ac:dyDescent="0.2">
      <c r="A37">
        <v>88</v>
      </c>
      <c r="B37">
        <v>2019</v>
      </c>
      <c r="C37" s="1" t="s">
        <v>103</v>
      </c>
      <c r="D37">
        <v>23.5</v>
      </c>
      <c r="E37" s="1" t="s">
        <v>104</v>
      </c>
      <c r="F37" s="1">
        <v>7000</v>
      </c>
      <c r="G37">
        <v>6</v>
      </c>
      <c r="H37">
        <v>5</v>
      </c>
      <c r="I37">
        <v>5.5</v>
      </c>
      <c r="J37">
        <v>3</v>
      </c>
      <c r="K37">
        <v>1</v>
      </c>
      <c r="L37">
        <v>30</v>
      </c>
      <c r="M37">
        <v>7</v>
      </c>
      <c r="N37" t="s">
        <v>105</v>
      </c>
      <c r="O37">
        <v>30</v>
      </c>
      <c r="P37">
        <v>3</v>
      </c>
      <c r="Q37" t="s">
        <v>105</v>
      </c>
      <c r="R37">
        <v>10</v>
      </c>
      <c r="S37" s="1">
        <v>3099</v>
      </c>
      <c r="T37">
        <v>5</v>
      </c>
      <c r="U37" t="s">
        <v>105</v>
      </c>
      <c r="V37">
        <v>7</v>
      </c>
      <c r="W37">
        <v>7</v>
      </c>
      <c r="X37">
        <v>7</v>
      </c>
      <c r="Y37" s="1">
        <v>5</v>
      </c>
      <c r="Z37" s="1">
        <v>5</v>
      </c>
      <c r="AA37" s="1">
        <v>5</v>
      </c>
      <c r="AB37" t="s">
        <v>107</v>
      </c>
      <c r="AC37">
        <v>15366</v>
      </c>
      <c r="AD37" t="s">
        <v>105</v>
      </c>
      <c r="AE37">
        <v>8963</v>
      </c>
      <c r="AF37">
        <v>3270</v>
      </c>
      <c r="AG37">
        <v>9646</v>
      </c>
      <c r="AH37">
        <v>4556</v>
      </c>
      <c r="AI37">
        <v>6822</v>
      </c>
      <c r="AJ37" t="s">
        <v>105</v>
      </c>
      <c r="AK37" t="s">
        <v>317</v>
      </c>
      <c r="AL37" t="s">
        <v>105</v>
      </c>
      <c r="AM37" t="s">
        <v>105</v>
      </c>
      <c r="AN37" t="s">
        <v>105</v>
      </c>
      <c r="AO37" t="s">
        <v>105</v>
      </c>
      <c r="AP37" t="s">
        <v>105</v>
      </c>
      <c r="AQ37" s="1">
        <v>15082</v>
      </c>
      <c r="AR37">
        <v>5053</v>
      </c>
      <c r="AS37">
        <v>12</v>
      </c>
      <c r="AT37" s="7">
        <v>474</v>
      </c>
      <c r="AU37" s="1">
        <v>14061</v>
      </c>
      <c r="AV37">
        <v>0</v>
      </c>
      <c r="AW37">
        <v>11.2</v>
      </c>
      <c r="AX37" s="7">
        <v>269</v>
      </c>
      <c r="AY37" s="1">
        <v>5166</v>
      </c>
      <c r="AZ37">
        <v>0</v>
      </c>
      <c r="BA37">
        <v>4.0999999999999996</v>
      </c>
      <c r="BB37" s="7">
        <v>97</v>
      </c>
      <c r="BC37" s="1">
        <v>3351</v>
      </c>
      <c r="BD37">
        <v>983</v>
      </c>
      <c r="BE37">
        <v>2.6</v>
      </c>
      <c r="BF37" s="7">
        <v>20</v>
      </c>
      <c r="BG37" s="1">
        <v>8459</v>
      </c>
      <c r="BH37">
        <v>0</v>
      </c>
      <c r="BI37">
        <v>6.7</v>
      </c>
      <c r="BJ37" s="7">
        <v>116</v>
      </c>
      <c r="BK37" s="1">
        <v>5734</v>
      </c>
      <c r="BL37">
        <v>0</v>
      </c>
      <c r="BM37">
        <v>4.5</v>
      </c>
      <c r="BN37" s="7">
        <v>103</v>
      </c>
      <c r="BO37" s="1">
        <v>0</v>
      </c>
      <c r="BP37">
        <v>0</v>
      </c>
      <c r="BQ37">
        <v>0</v>
      </c>
      <c r="BR37" s="7">
        <v>0</v>
      </c>
      <c r="BS37" t="s">
        <v>105</v>
      </c>
      <c r="BT37" t="s">
        <v>105</v>
      </c>
      <c r="BU37" t="s">
        <v>105</v>
      </c>
      <c r="BV37" t="s">
        <v>105</v>
      </c>
      <c r="BW37" t="s">
        <v>105</v>
      </c>
      <c r="BX37" t="s">
        <v>105</v>
      </c>
      <c r="BY37" t="s">
        <v>319</v>
      </c>
      <c r="BZ37" t="s">
        <v>168</v>
      </c>
      <c r="CA37" t="s">
        <v>137</v>
      </c>
      <c r="CB37" t="s">
        <v>137</v>
      </c>
      <c r="CC37" t="s">
        <v>137</v>
      </c>
      <c r="CD37" t="s">
        <v>137</v>
      </c>
      <c r="CE37" t="s">
        <v>137</v>
      </c>
      <c r="CF37" t="s">
        <v>105</v>
      </c>
      <c r="CG37">
        <v>3</v>
      </c>
      <c r="CH37">
        <v>1</v>
      </c>
      <c r="CI37">
        <v>30</v>
      </c>
      <c r="CJ37">
        <v>7</v>
      </c>
      <c r="CK37" t="s">
        <v>105</v>
      </c>
      <c r="CL37">
        <v>30</v>
      </c>
      <c r="CM37">
        <v>3</v>
      </c>
      <c r="CN37" t="s">
        <v>105</v>
      </c>
      <c r="CO37">
        <v>15</v>
      </c>
      <c r="CP37" s="1">
        <v>3148.5</v>
      </c>
      <c r="CQ37">
        <v>5</v>
      </c>
      <c r="CR37" t="s">
        <v>105</v>
      </c>
      <c r="CS37" t="s">
        <v>117</v>
      </c>
      <c r="CT37" t="s">
        <v>117</v>
      </c>
      <c r="CU37" t="s">
        <v>117</v>
      </c>
      <c r="CV37" t="s">
        <v>117</v>
      </c>
      <c r="CW37" t="s">
        <v>117</v>
      </c>
      <c r="CX37" t="s">
        <v>117</v>
      </c>
      <c r="CY37" t="s">
        <v>138</v>
      </c>
      <c r="CZ37" s="1">
        <f>(AQ37+AU37+AY37+BC37+BG37+BK37+BO37)/6</f>
        <v>8642.1666666666661</v>
      </c>
      <c r="DA37" s="6">
        <f t="shared" si="2"/>
        <v>5.8714285714285719</v>
      </c>
      <c r="DB37" s="7">
        <f>(AT37+AX37+BB37+BF37+BJ37+BN37+BR37)/6</f>
        <v>179.83333333333334</v>
      </c>
      <c r="DC37" s="1">
        <v>5</v>
      </c>
      <c r="DD37" s="1">
        <v>5</v>
      </c>
      <c r="DE37" s="1">
        <v>5</v>
      </c>
      <c r="DF37" s="1">
        <v>3099</v>
      </c>
      <c r="DG37" s="1">
        <v>0</v>
      </c>
      <c r="DH37">
        <v>23.5</v>
      </c>
      <c r="DI37" s="1">
        <v>1</v>
      </c>
      <c r="DJ37" s="1">
        <v>7000</v>
      </c>
      <c r="DK37" s="1">
        <v>3148.5</v>
      </c>
    </row>
    <row r="38" spans="1:136" x14ac:dyDescent="0.2">
      <c r="A38">
        <v>6</v>
      </c>
      <c r="B38">
        <v>2019</v>
      </c>
      <c r="C38" s="1" t="s">
        <v>148</v>
      </c>
      <c r="D38">
        <v>23.6</v>
      </c>
      <c r="E38" s="1" t="s">
        <v>139</v>
      </c>
      <c r="F38" s="1">
        <v>8000</v>
      </c>
      <c r="G38">
        <v>7</v>
      </c>
      <c r="H38">
        <v>6</v>
      </c>
      <c r="I38">
        <v>6.5</v>
      </c>
      <c r="J38">
        <v>5</v>
      </c>
      <c r="K38">
        <v>1</v>
      </c>
      <c r="L38">
        <v>30</v>
      </c>
      <c r="M38">
        <v>7</v>
      </c>
      <c r="N38">
        <v>2</v>
      </c>
      <c r="O38" t="s">
        <v>105</v>
      </c>
      <c r="P38">
        <v>7</v>
      </c>
      <c r="Q38">
        <v>1</v>
      </c>
      <c r="R38" t="s">
        <v>105</v>
      </c>
      <c r="S38" s="1">
        <v>8346</v>
      </c>
      <c r="T38">
        <v>6</v>
      </c>
      <c r="U38" t="s">
        <v>105</v>
      </c>
      <c r="V38">
        <v>7</v>
      </c>
      <c r="W38">
        <v>7</v>
      </c>
      <c r="X38">
        <v>7</v>
      </c>
      <c r="Y38" s="1">
        <v>5</v>
      </c>
      <c r="Z38" s="1">
        <v>7</v>
      </c>
      <c r="AA38" s="1">
        <v>6</v>
      </c>
      <c r="AB38" t="s">
        <v>107</v>
      </c>
      <c r="AC38">
        <v>18769</v>
      </c>
      <c r="AD38">
        <v>16589</v>
      </c>
      <c r="AE38">
        <v>7969</v>
      </c>
      <c r="AF38">
        <v>13499</v>
      </c>
      <c r="AG38">
        <v>6739</v>
      </c>
      <c r="AH38">
        <v>4564</v>
      </c>
      <c r="AI38">
        <v>10398</v>
      </c>
      <c r="AJ38" t="s">
        <v>105</v>
      </c>
      <c r="AK38" t="s">
        <v>105</v>
      </c>
      <c r="AL38" t="s">
        <v>105</v>
      </c>
      <c r="AM38" t="s">
        <v>105</v>
      </c>
      <c r="AN38" t="s">
        <v>105</v>
      </c>
      <c r="AO38" t="s">
        <v>105</v>
      </c>
      <c r="AP38" t="s">
        <v>105</v>
      </c>
      <c r="AQ38" s="1">
        <v>18769</v>
      </c>
      <c r="AR38">
        <v>2857</v>
      </c>
      <c r="AS38">
        <v>10.199999999999999</v>
      </c>
      <c r="AT38" s="7">
        <v>283</v>
      </c>
      <c r="AU38" s="1">
        <v>16589</v>
      </c>
      <c r="AV38">
        <v>1274</v>
      </c>
      <c r="AW38">
        <v>12.4</v>
      </c>
      <c r="AX38" s="7">
        <v>248</v>
      </c>
      <c r="AY38" s="1">
        <v>7969</v>
      </c>
      <c r="AZ38">
        <v>2357</v>
      </c>
      <c r="BA38">
        <v>3.8</v>
      </c>
      <c r="BB38" s="7">
        <v>120</v>
      </c>
      <c r="BC38" s="1">
        <v>13499</v>
      </c>
      <c r="BD38">
        <v>231</v>
      </c>
      <c r="BE38">
        <v>8.1999999999999993</v>
      </c>
      <c r="BF38" s="7">
        <v>202</v>
      </c>
      <c r="BG38" s="1">
        <v>6739</v>
      </c>
      <c r="BH38">
        <v>1238</v>
      </c>
      <c r="BI38">
        <v>3.4</v>
      </c>
      <c r="BJ38" s="7">
        <v>101</v>
      </c>
      <c r="BK38" s="1">
        <v>4564</v>
      </c>
      <c r="BL38">
        <v>1333</v>
      </c>
      <c r="BM38">
        <v>1.5</v>
      </c>
      <c r="BN38" s="7">
        <v>68</v>
      </c>
      <c r="BO38" s="1">
        <v>10398</v>
      </c>
      <c r="BP38">
        <v>2234</v>
      </c>
      <c r="BQ38">
        <v>6.3</v>
      </c>
      <c r="BR38" s="7">
        <v>155</v>
      </c>
      <c r="BS38" t="s">
        <v>105</v>
      </c>
      <c r="BT38" t="s">
        <v>105</v>
      </c>
      <c r="BU38" t="s">
        <v>105</v>
      </c>
      <c r="BV38" t="s">
        <v>105</v>
      </c>
      <c r="BW38" t="s">
        <v>105</v>
      </c>
      <c r="BX38" t="s">
        <v>154</v>
      </c>
      <c r="BY38" t="s">
        <v>154</v>
      </c>
      <c r="BZ38" t="s">
        <v>115</v>
      </c>
      <c r="CA38" t="s">
        <v>115</v>
      </c>
      <c r="CB38" t="s">
        <v>155</v>
      </c>
      <c r="CC38" t="s">
        <v>115</v>
      </c>
      <c r="CD38" t="s">
        <v>115</v>
      </c>
      <c r="CE38" t="s">
        <v>105</v>
      </c>
      <c r="CF38" t="s">
        <v>105</v>
      </c>
      <c r="CG38">
        <v>3</v>
      </c>
      <c r="CH38">
        <v>1</v>
      </c>
      <c r="CI38">
        <v>30</v>
      </c>
      <c r="CJ38">
        <v>7</v>
      </c>
      <c r="CK38">
        <v>2</v>
      </c>
      <c r="CL38" t="s">
        <v>105</v>
      </c>
      <c r="CM38">
        <v>7</v>
      </c>
      <c r="CN38">
        <v>1</v>
      </c>
      <c r="CO38" t="s">
        <v>105</v>
      </c>
      <c r="CP38" s="1">
        <v>6906</v>
      </c>
      <c r="CQ38">
        <v>3</v>
      </c>
      <c r="CR38" t="s">
        <v>105</v>
      </c>
      <c r="CS38" t="s">
        <v>117</v>
      </c>
      <c r="CT38" t="s">
        <v>117</v>
      </c>
      <c r="CU38" t="s">
        <v>156</v>
      </c>
      <c r="CV38" t="s">
        <v>117</v>
      </c>
      <c r="CW38" t="s">
        <v>156</v>
      </c>
      <c r="CX38" t="s">
        <v>138</v>
      </c>
      <c r="CY38" t="s">
        <v>138</v>
      </c>
      <c r="CZ38" s="1">
        <f t="shared" si="1"/>
        <v>11218.142857142857</v>
      </c>
      <c r="DA38" s="6">
        <f t="shared" si="2"/>
        <v>6.5428571428571427</v>
      </c>
      <c r="DB38" s="7">
        <f>(AT38+AX38+BB38+BF38+BJ38+BN38+BR38)/7</f>
        <v>168.14285714285714</v>
      </c>
      <c r="DC38" s="1">
        <v>5</v>
      </c>
      <c r="DD38" s="1">
        <v>7</v>
      </c>
      <c r="DE38" s="1">
        <v>6</v>
      </c>
      <c r="DF38" s="1">
        <v>8346</v>
      </c>
      <c r="DG38" s="1">
        <v>1</v>
      </c>
      <c r="DH38">
        <v>23.6</v>
      </c>
      <c r="DI38" s="1">
        <v>0</v>
      </c>
      <c r="DJ38" s="1">
        <v>8000</v>
      </c>
      <c r="DK38" s="1">
        <v>6906</v>
      </c>
    </row>
    <row r="39" spans="1:136" x14ac:dyDescent="0.2">
      <c r="A39">
        <v>80</v>
      </c>
      <c r="B39">
        <v>2019</v>
      </c>
      <c r="C39" s="1" t="s">
        <v>148</v>
      </c>
      <c r="D39">
        <v>24.78</v>
      </c>
      <c r="E39" s="1" t="s">
        <v>139</v>
      </c>
      <c r="F39" s="1">
        <v>7500</v>
      </c>
      <c r="G39">
        <v>5</v>
      </c>
      <c r="H39">
        <v>6</v>
      </c>
      <c r="I39">
        <v>5.5</v>
      </c>
      <c r="J39">
        <v>5</v>
      </c>
      <c r="K39">
        <v>3</v>
      </c>
      <c r="L39">
        <v>30</v>
      </c>
      <c r="M39">
        <v>4</v>
      </c>
      <c r="N39">
        <v>0</v>
      </c>
      <c r="O39">
        <v>45</v>
      </c>
      <c r="P39">
        <v>6</v>
      </c>
      <c r="Q39">
        <v>1</v>
      </c>
      <c r="R39">
        <v>30</v>
      </c>
      <c r="S39" s="1">
        <v>10902</v>
      </c>
      <c r="T39">
        <v>4</v>
      </c>
      <c r="U39">
        <v>30</v>
      </c>
      <c r="V39">
        <v>6</v>
      </c>
      <c r="W39">
        <v>5</v>
      </c>
      <c r="X39">
        <v>5.5</v>
      </c>
      <c r="Y39" s="1">
        <v>4</v>
      </c>
      <c r="Z39" s="1">
        <v>5</v>
      </c>
      <c r="AA39" s="1">
        <v>4.5</v>
      </c>
      <c r="AB39" t="s">
        <v>107</v>
      </c>
      <c r="AC39">
        <v>6053</v>
      </c>
      <c r="AD39">
        <v>5505</v>
      </c>
      <c r="AE39">
        <v>3669</v>
      </c>
      <c r="AF39">
        <v>15015</v>
      </c>
      <c r="AG39">
        <v>1417</v>
      </c>
      <c r="AH39">
        <v>4335</v>
      </c>
      <c r="AI39">
        <v>9108</v>
      </c>
      <c r="AJ39" t="s">
        <v>105</v>
      </c>
      <c r="AK39" t="s">
        <v>309</v>
      </c>
      <c r="AL39" t="s">
        <v>105</v>
      </c>
      <c r="AM39" t="s">
        <v>310</v>
      </c>
      <c r="AN39" t="s">
        <v>105</v>
      </c>
      <c r="AO39" t="s">
        <v>309</v>
      </c>
      <c r="AP39" t="s">
        <v>310</v>
      </c>
      <c r="AQ39" s="1">
        <v>5884</v>
      </c>
      <c r="AR39">
        <v>0</v>
      </c>
      <c r="AS39">
        <v>4.7</v>
      </c>
      <c r="AT39" s="7">
        <v>170</v>
      </c>
      <c r="AU39" s="1">
        <v>11863</v>
      </c>
      <c r="AV39">
        <v>1164</v>
      </c>
      <c r="AW39">
        <v>9.6</v>
      </c>
      <c r="AX39" s="7">
        <v>324</v>
      </c>
      <c r="AY39" s="1">
        <v>3771</v>
      </c>
      <c r="AZ39">
        <v>0</v>
      </c>
      <c r="BA39">
        <v>3</v>
      </c>
      <c r="BB39" s="7">
        <v>80</v>
      </c>
      <c r="BC39" s="1">
        <v>18166</v>
      </c>
      <c r="BD39">
        <v>1088</v>
      </c>
      <c r="BE39">
        <v>14.7</v>
      </c>
      <c r="BF39" s="7">
        <v>335</v>
      </c>
      <c r="BG39" s="1">
        <v>1767</v>
      </c>
      <c r="BH39">
        <v>0</v>
      </c>
      <c r="BI39">
        <v>1.4</v>
      </c>
      <c r="BJ39" s="7">
        <v>4</v>
      </c>
      <c r="BK39" s="1">
        <v>8794</v>
      </c>
      <c r="BL39">
        <v>0</v>
      </c>
      <c r="BM39">
        <v>7.1</v>
      </c>
      <c r="BN39" s="7">
        <v>194</v>
      </c>
      <c r="BO39" s="1">
        <v>12994</v>
      </c>
      <c r="BP39">
        <v>4686</v>
      </c>
      <c r="BQ39">
        <v>10.5</v>
      </c>
      <c r="BR39" s="7">
        <v>379</v>
      </c>
      <c r="BS39" t="s">
        <v>105</v>
      </c>
      <c r="BT39" t="s">
        <v>105</v>
      </c>
      <c r="BU39" t="s">
        <v>105</v>
      </c>
      <c r="BV39" t="s">
        <v>105</v>
      </c>
      <c r="BW39" t="s">
        <v>105</v>
      </c>
      <c r="BX39" t="s">
        <v>105</v>
      </c>
      <c r="BY39" t="s">
        <v>105</v>
      </c>
      <c r="BZ39" t="s">
        <v>125</v>
      </c>
      <c r="CA39" t="s">
        <v>314</v>
      </c>
      <c r="CB39" t="s">
        <v>125</v>
      </c>
      <c r="CC39" t="s">
        <v>315</v>
      </c>
      <c r="CD39" t="s">
        <v>125</v>
      </c>
      <c r="CE39" t="s">
        <v>314</v>
      </c>
      <c r="CF39" t="s">
        <v>315</v>
      </c>
      <c r="CG39">
        <v>4</v>
      </c>
      <c r="CH39">
        <v>8</v>
      </c>
      <c r="CI39">
        <v>45</v>
      </c>
      <c r="CJ39">
        <v>2</v>
      </c>
      <c r="CK39">
        <v>1</v>
      </c>
      <c r="CL39">
        <v>0</v>
      </c>
      <c r="CM39">
        <v>3</v>
      </c>
      <c r="CN39">
        <v>0</v>
      </c>
      <c r="CO39">
        <v>50</v>
      </c>
      <c r="CP39" s="1">
        <v>17775</v>
      </c>
      <c r="CQ39">
        <v>24</v>
      </c>
      <c r="CR39">
        <v>0</v>
      </c>
      <c r="CS39" t="s">
        <v>117</v>
      </c>
      <c r="CT39" t="s">
        <v>117</v>
      </c>
      <c r="CU39" t="s">
        <v>117</v>
      </c>
      <c r="CV39" t="s">
        <v>117</v>
      </c>
      <c r="CW39" t="s">
        <v>117</v>
      </c>
      <c r="CX39" t="s">
        <v>117</v>
      </c>
      <c r="CY39" t="s">
        <v>117</v>
      </c>
      <c r="CZ39" s="1">
        <f t="shared" si="1"/>
        <v>9034.1428571428569</v>
      </c>
      <c r="DA39" s="6">
        <f t="shared" si="2"/>
        <v>7.2857142857142856</v>
      </c>
      <c r="DB39" s="7">
        <f>(AT39+AX39+BB39+BF39+BJ39+BN39+BR39)/6</f>
        <v>247.66666666666666</v>
      </c>
      <c r="DC39" s="1">
        <v>4</v>
      </c>
      <c r="DD39" s="1">
        <v>5</v>
      </c>
      <c r="DE39" s="1">
        <v>4.5</v>
      </c>
      <c r="DF39" s="1">
        <v>10902</v>
      </c>
      <c r="DG39" s="1">
        <v>1</v>
      </c>
      <c r="DH39">
        <v>24.78</v>
      </c>
      <c r="DI39" s="1">
        <v>0</v>
      </c>
      <c r="DJ39" s="1">
        <v>7500</v>
      </c>
      <c r="DK39" s="1">
        <v>17775</v>
      </c>
    </row>
    <row r="40" spans="1:136" x14ac:dyDescent="0.2">
      <c r="A40">
        <v>15</v>
      </c>
      <c r="B40">
        <v>2019</v>
      </c>
      <c r="C40" s="1" t="s">
        <v>103</v>
      </c>
      <c r="D40">
        <v>24.8</v>
      </c>
      <c r="E40" s="1" t="s">
        <v>139</v>
      </c>
      <c r="F40" s="1">
        <v>5000</v>
      </c>
      <c r="G40">
        <v>6</v>
      </c>
      <c r="H40">
        <v>6</v>
      </c>
      <c r="I40">
        <v>6</v>
      </c>
      <c r="J40">
        <v>6</v>
      </c>
      <c r="K40">
        <v>1</v>
      </c>
      <c r="L40" t="s">
        <v>105</v>
      </c>
      <c r="M40">
        <v>7</v>
      </c>
      <c r="N40" t="s">
        <v>105</v>
      </c>
      <c r="O40">
        <v>30</v>
      </c>
      <c r="P40">
        <v>4</v>
      </c>
      <c r="Q40" t="s">
        <v>105</v>
      </c>
      <c r="R40">
        <v>10</v>
      </c>
      <c r="S40" s="1">
        <v>3852</v>
      </c>
      <c r="T40">
        <v>10</v>
      </c>
      <c r="U40" t="s">
        <v>105</v>
      </c>
      <c r="V40">
        <v>6</v>
      </c>
      <c r="W40">
        <v>6</v>
      </c>
      <c r="X40">
        <v>6</v>
      </c>
      <c r="Y40" s="1">
        <v>4</v>
      </c>
      <c r="Z40" s="1">
        <v>5</v>
      </c>
      <c r="AA40" s="1">
        <v>4.5</v>
      </c>
      <c r="AB40" t="s">
        <v>107</v>
      </c>
      <c r="AC40">
        <v>6358</v>
      </c>
      <c r="AD40">
        <v>5279</v>
      </c>
      <c r="AE40">
        <v>3479</v>
      </c>
      <c r="AF40">
        <v>7720</v>
      </c>
      <c r="AG40">
        <v>3779</v>
      </c>
      <c r="AH40">
        <v>4415</v>
      </c>
      <c r="AI40">
        <v>12101</v>
      </c>
      <c r="AJ40" t="s">
        <v>105</v>
      </c>
      <c r="AK40" t="s">
        <v>105</v>
      </c>
      <c r="AL40" t="s">
        <v>105</v>
      </c>
      <c r="AM40" t="s">
        <v>105</v>
      </c>
      <c r="AN40" t="s">
        <v>105</v>
      </c>
      <c r="AO40" t="s">
        <v>105</v>
      </c>
      <c r="AP40" t="s">
        <v>105</v>
      </c>
      <c r="AQ40" s="1">
        <v>4650</v>
      </c>
      <c r="AR40">
        <v>876</v>
      </c>
      <c r="AS40">
        <v>3</v>
      </c>
      <c r="AT40" s="7">
        <v>88</v>
      </c>
      <c r="AU40" s="1">
        <v>3658</v>
      </c>
      <c r="AV40">
        <v>0</v>
      </c>
      <c r="AW40">
        <v>2.4</v>
      </c>
      <c r="AX40" s="7">
        <v>55</v>
      </c>
      <c r="AY40" s="1">
        <v>2883</v>
      </c>
      <c r="AZ40">
        <v>0</v>
      </c>
      <c r="BA40">
        <v>1.9</v>
      </c>
      <c r="BB40" s="7">
        <v>78</v>
      </c>
      <c r="BC40" s="1">
        <v>1476</v>
      </c>
      <c r="BD40">
        <v>0</v>
      </c>
      <c r="BE40">
        <v>0.9</v>
      </c>
      <c r="BF40" s="7">
        <v>8</v>
      </c>
      <c r="BG40" s="1">
        <v>0</v>
      </c>
      <c r="BH40">
        <v>0</v>
      </c>
      <c r="BI40">
        <v>0</v>
      </c>
      <c r="BJ40" s="7">
        <v>0</v>
      </c>
      <c r="BK40" s="1">
        <v>0</v>
      </c>
      <c r="BL40">
        <v>0</v>
      </c>
      <c r="BM40">
        <v>0</v>
      </c>
      <c r="BN40" s="7">
        <v>0</v>
      </c>
      <c r="BO40" s="1">
        <v>5017</v>
      </c>
      <c r="BP40">
        <v>3685</v>
      </c>
      <c r="BQ40">
        <v>3.3</v>
      </c>
      <c r="BR40" s="7">
        <v>143</v>
      </c>
      <c r="BS40" t="s">
        <v>105</v>
      </c>
      <c r="BT40" t="s">
        <v>105</v>
      </c>
      <c r="BU40" t="s">
        <v>105</v>
      </c>
      <c r="BV40" t="s">
        <v>181</v>
      </c>
      <c r="BW40" t="s">
        <v>182</v>
      </c>
      <c r="BX40" t="s">
        <v>182</v>
      </c>
      <c r="BY40" t="s">
        <v>183</v>
      </c>
      <c r="BZ40" t="s">
        <v>168</v>
      </c>
      <c r="CA40" t="s">
        <v>168</v>
      </c>
      <c r="CB40" t="s">
        <v>168</v>
      </c>
      <c r="CC40" t="s">
        <v>168</v>
      </c>
      <c r="CD40" t="s">
        <v>105</v>
      </c>
      <c r="CE40" t="s">
        <v>105</v>
      </c>
      <c r="CF40" t="s">
        <v>168</v>
      </c>
      <c r="CG40">
        <v>4</v>
      </c>
      <c r="CH40">
        <v>1</v>
      </c>
      <c r="CI40">
        <v>30</v>
      </c>
      <c r="CJ40">
        <v>7</v>
      </c>
      <c r="CK40" t="s">
        <v>105</v>
      </c>
      <c r="CL40">
        <v>30</v>
      </c>
      <c r="CM40">
        <v>5</v>
      </c>
      <c r="CN40" t="s">
        <v>105</v>
      </c>
      <c r="CO40">
        <v>20</v>
      </c>
      <c r="CP40" s="1">
        <v>4050</v>
      </c>
      <c r="CQ40">
        <v>8</v>
      </c>
      <c r="CR40" t="s">
        <v>105</v>
      </c>
      <c r="CS40" t="s">
        <v>117</v>
      </c>
      <c r="CT40" t="s">
        <v>117</v>
      </c>
      <c r="CU40" t="s">
        <v>117</v>
      </c>
      <c r="CV40" t="s">
        <v>138</v>
      </c>
      <c r="CW40" t="s">
        <v>138</v>
      </c>
      <c r="CX40" t="s">
        <v>138</v>
      </c>
      <c r="CY40" t="s">
        <v>138</v>
      </c>
      <c r="CZ40" s="1">
        <f>(AQ40+AU40+AY40+BC40+BG40+BK40+BO40)/5</f>
        <v>3536.8</v>
      </c>
      <c r="DA40" s="6">
        <f t="shared" si="2"/>
        <v>1.6428571428571428</v>
      </c>
      <c r="DB40" s="7">
        <f>(AT40+AX40+BB40+BF40+BJ40+BN40+BR40)/4</f>
        <v>93</v>
      </c>
      <c r="DC40" s="1">
        <v>4</v>
      </c>
      <c r="DD40" s="1">
        <v>5</v>
      </c>
      <c r="DE40" s="1">
        <v>4.5</v>
      </c>
      <c r="DF40" s="1">
        <v>3852</v>
      </c>
      <c r="DG40" s="1">
        <v>0</v>
      </c>
      <c r="DH40">
        <v>24.8</v>
      </c>
      <c r="DI40" s="1">
        <v>0</v>
      </c>
      <c r="DJ40" s="1">
        <v>5000</v>
      </c>
      <c r="DK40" s="1">
        <v>4050</v>
      </c>
    </row>
    <row r="41" spans="1:136" x14ac:dyDescent="0.2">
      <c r="DA41" s="6">
        <f t="shared" ref="DA41:DA74" si="4">(AS41+AW41+BA41+BE41+BI41+BM41+BQ41)/7</f>
        <v>0</v>
      </c>
      <c r="DB41" s="7">
        <f t="shared" ref="DB41:DB74" si="5">(AT41+AX41+BB41+BF41+BJ41+BN41+BR41)/4</f>
        <v>0</v>
      </c>
      <c r="DC41">
        <f>AVERAGE(DC2:DC40)</f>
        <v>4.5128205128205128</v>
      </c>
      <c r="DD41">
        <f t="shared" ref="DD41:DK41" si="6">AVERAGE(DD2:DD40)</f>
        <v>4.5641025641025639</v>
      </c>
      <c r="DE41">
        <f t="shared" si="6"/>
        <v>4.5384615384615383</v>
      </c>
      <c r="DF41">
        <f t="shared" si="6"/>
        <v>4147.3897435897443</v>
      </c>
      <c r="DG41">
        <f t="shared" si="6"/>
        <v>0.30769230769230771</v>
      </c>
      <c r="DH41">
        <f t="shared" si="6"/>
        <v>20.903333333333332</v>
      </c>
      <c r="DI41">
        <f t="shared" si="6"/>
        <v>0.35897435897435898</v>
      </c>
      <c r="DJ41">
        <f t="shared" si="6"/>
        <v>6207.6923076923076</v>
      </c>
      <c r="DK41">
        <f t="shared" si="6"/>
        <v>5052.5897435897432</v>
      </c>
    </row>
    <row r="42" spans="1:136" x14ac:dyDescent="0.2">
      <c r="DA42" s="6">
        <f t="shared" si="4"/>
        <v>0</v>
      </c>
      <c r="DB42" s="7">
        <f t="shared" si="5"/>
        <v>0</v>
      </c>
      <c r="DC42">
        <f>STDEV(DC2:DC40)</f>
        <v>1.2746887106434397</v>
      </c>
      <c r="DD42">
        <f t="shared" ref="DD42:DK42" si="7">STDEV(DD2:DD40)</f>
        <v>1.1190896628127271</v>
      </c>
      <c r="DE42">
        <f t="shared" si="7"/>
        <v>0.83022361750357954</v>
      </c>
      <c r="DF42">
        <f t="shared" si="7"/>
        <v>2145.0199276211943</v>
      </c>
      <c r="DG42">
        <f t="shared" si="7"/>
        <v>0.46757190011951799</v>
      </c>
      <c r="DH42">
        <f t="shared" si="7"/>
        <v>1.8934545612289189</v>
      </c>
      <c r="DI42">
        <f t="shared" si="7"/>
        <v>0.48597051498058946</v>
      </c>
      <c r="DJ42">
        <f t="shared" si="7"/>
        <v>1683.8840776741533</v>
      </c>
      <c r="DK42">
        <f t="shared" si="7"/>
        <v>4790.3522819470381</v>
      </c>
    </row>
    <row r="43" spans="1:136" x14ac:dyDescent="0.2">
      <c r="DA43" s="6">
        <f t="shared" si="4"/>
        <v>0</v>
      </c>
      <c r="DB43" s="7">
        <f t="shared" si="5"/>
        <v>0</v>
      </c>
    </row>
    <row r="44" spans="1:136" x14ac:dyDescent="0.2">
      <c r="DA44" s="6">
        <f t="shared" si="4"/>
        <v>0</v>
      </c>
      <c r="DB44" s="7">
        <f t="shared" si="5"/>
        <v>0</v>
      </c>
      <c r="DI44">
        <v>14</v>
      </c>
      <c r="DJ44">
        <v>1</v>
      </c>
      <c r="DK44" t="s">
        <v>534</v>
      </c>
    </row>
    <row r="45" spans="1:136" x14ac:dyDescent="0.2">
      <c r="DA45" s="6">
        <f t="shared" si="4"/>
        <v>0</v>
      </c>
      <c r="DB45" s="7">
        <f t="shared" si="5"/>
        <v>0</v>
      </c>
      <c r="DI45">
        <v>25</v>
      </c>
      <c r="DJ45">
        <v>0</v>
      </c>
      <c r="DK45" t="s">
        <v>533</v>
      </c>
    </row>
    <row r="46" spans="1:136" x14ac:dyDescent="0.2">
      <c r="DA46" s="6">
        <f t="shared" si="4"/>
        <v>0</v>
      </c>
      <c r="DB46" s="7">
        <f t="shared" si="5"/>
        <v>0</v>
      </c>
      <c r="DC46">
        <f>ROUNDUP(DC41,0)</f>
        <v>5</v>
      </c>
      <c r="DD46">
        <f t="shared" ref="DD46:DK46" si="8">ROUNDUP(DD41,0)</f>
        <v>5</v>
      </c>
      <c r="DE46">
        <f t="shared" si="8"/>
        <v>5</v>
      </c>
      <c r="DF46">
        <f t="shared" si="8"/>
        <v>4148</v>
      </c>
      <c r="DG46">
        <f t="shared" si="8"/>
        <v>1</v>
      </c>
      <c r="DH46">
        <f t="shared" si="8"/>
        <v>21</v>
      </c>
      <c r="DI46">
        <f t="shared" si="8"/>
        <v>1</v>
      </c>
      <c r="DJ46">
        <f t="shared" si="8"/>
        <v>6208</v>
      </c>
      <c r="DK46">
        <f t="shared" si="8"/>
        <v>5053</v>
      </c>
    </row>
    <row r="47" spans="1:136" x14ac:dyDescent="0.2">
      <c r="DA47" s="6">
        <f t="shared" si="4"/>
        <v>0</v>
      </c>
      <c r="DB47" s="7">
        <f t="shared" si="5"/>
        <v>0</v>
      </c>
      <c r="DC47">
        <f t="shared" ref="DC47:DK47" si="9">ROUNDUP(DC42,2+_xlfn.CEILING.MATH(,2))</f>
        <v>1.28</v>
      </c>
      <c r="DD47">
        <f t="shared" si="9"/>
        <v>1.1200000000000001</v>
      </c>
      <c r="DE47">
        <f t="shared" si="9"/>
        <v>0.84</v>
      </c>
      <c r="DF47">
        <f t="shared" si="9"/>
        <v>2145.0200000000004</v>
      </c>
      <c r="DG47">
        <f t="shared" si="9"/>
        <v>0.47000000000000003</v>
      </c>
      <c r="DH47">
        <f t="shared" si="9"/>
        <v>1.9</v>
      </c>
      <c r="DI47">
        <f t="shared" si="9"/>
        <v>0.49</v>
      </c>
      <c r="DJ47">
        <f t="shared" si="9"/>
        <v>1683.89</v>
      </c>
      <c r="DK47">
        <f t="shared" si="9"/>
        <v>4790.3600000000006</v>
      </c>
    </row>
    <row r="48" spans="1:136" x14ac:dyDescent="0.2">
      <c r="DA48" s="6">
        <f t="shared" si="4"/>
        <v>0</v>
      </c>
      <c r="DB48" s="7">
        <f t="shared" si="5"/>
        <v>0</v>
      </c>
    </row>
    <row r="49" spans="99:107" x14ac:dyDescent="0.2">
      <c r="DA49" s="6">
        <f t="shared" si="4"/>
        <v>0</v>
      </c>
      <c r="DB49" s="7">
        <f t="shared" si="5"/>
        <v>0</v>
      </c>
    </row>
    <row r="50" spans="99:107" x14ac:dyDescent="0.2">
      <c r="CU50" t="s">
        <v>521</v>
      </c>
      <c r="DA50" s="6">
        <f t="shared" si="4"/>
        <v>0</v>
      </c>
      <c r="DB50" s="7">
        <f t="shared" si="5"/>
        <v>0</v>
      </c>
      <c r="DC50" s="28"/>
    </row>
    <row r="51" spans="99:107" x14ac:dyDescent="0.2">
      <c r="DA51" s="6">
        <f t="shared" si="4"/>
        <v>0</v>
      </c>
      <c r="DB51" s="7">
        <f t="shared" si="5"/>
        <v>0</v>
      </c>
    </row>
    <row r="52" spans="99:107" x14ac:dyDescent="0.2">
      <c r="DA52" s="6">
        <f t="shared" si="4"/>
        <v>0</v>
      </c>
      <c r="DB52" s="7">
        <f t="shared" si="5"/>
        <v>0</v>
      </c>
    </row>
    <row r="53" spans="99:107" x14ac:dyDescent="0.2">
      <c r="DA53" s="6">
        <f t="shared" si="4"/>
        <v>0</v>
      </c>
      <c r="DB53" s="7">
        <f t="shared" si="5"/>
        <v>0</v>
      </c>
    </row>
    <row r="54" spans="99:107" x14ac:dyDescent="0.2">
      <c r="DA54" s="6">
        <f t="shared" si="4"/>
        <v>0</v>
      </c>
      <c r="DB54" s="7">
        <f t="shared" si="5"/>
        <v>0</v>
      </c>
    </row>
    <row r="55" spans="99:107" x14ac:dyDescent="0.2">
      <c r="DA55" s="6">
        <f t="shared" si="4"/>
        <v>0</v>
      </c>
      <c r="DB55" s="7">
        <f t="shared" si="5"/>
        <v>0</v>
      </c>
    </row>
    <row r="56" spans="99:107" x14ac:dyDescent="0.2">
      <c r="DA56" s="6">
        <f t="shared" si="4"/>
        <v>0</v>
      </c>
      <c r="DB56" s="7">
        <f t="shared" si="5"/>
        <v>0</v>
      </c>
    </row>
    <row r="57" spans="99:107" x14ac:dyDescent="0.2">
      <c r="DA57" s="6">
        <f t="shared" si="4"/>
        <v>0</v>
      </c>
      <c r="DB57" s="7">
        <f t="shared" si="5"/>
        <v>0</v>
      </c>
    </row>
    <row r="58" spans="99:107" x14ac:dyDescent="0.2">
      <c r="DA58" s="6">
        <f t="shared" si="4"/>
        <v>0</v>
      </c>
      <c r="DB58" s="7">
        <f t="shared" si="5"/>
        <v>0</v>
      </c>
    </row>
    <row r="59" spans="99:107" x14ac:dyDescent="0.2">
      <c r="DA59" s="6">
        <f t="shared" si="4"/>
        <v>0</v>
      </c>
      <c r="DB59" s="7">
        <f t="shared" si="5"/>
        <v>0</v>
      </c>
    </row>
    <row r="60" spans="99:107" x14ac:dyDescent="0.2">
      <c r="DA60" s="6">
        <f t="shared" si="4"/>
        <v>0</v>
      </c>
      <c r="DB60" s="7">
        <f t="shared" si="5"/>
        <v>0</v>
      </c>
    </row>
    <row r="61" spans="99:107" x14ac:dyDescent="0.2">
      <c r="DA61" s="6">
        <f t="shared" si="4"/>
        <v>0</v>
      </c>
      <c r="DB61" s="7">
        <f t="shared" si="5"/>
        <v>0</v>
      </c>
    </row>
    <row r="62" spans="99:107" x14ac:dyDescent="0.2">
      <c r="DA62" s="6">
        <f t="shared" si="4"/>
        <v>0</v>
      </c>
      <c r="DB62" s="7">
        <f t="shared" si="5"/>
        <v>0</v>
      </c>
    </row>
    <row r="63" spans="99:107" x14ac:dyDescent="0.2">
      <c r="DA63" s="6">
        <f t="shared" si="4"/>
        <v>0</v>
      </c>
      <c r="DB63" s="7">
        <f t="shared" si="5"/>
        <v>0</v>
      </c>
    </row>
    <row r="64" spans="99:107" x14ac:dyDescent="0.2">
      <c r="DA64" s="6">
        <f t="shared" si="4"/>
        <v>0</v>
      </c>
      <c r="DB64" s="7">
        <f t="shared" si="5"/>
        <v>0</v>
      </c>
    </row>
    <row r="65" spans="1:136" x14ac:dyDescent="0.2">
      <c r="DA65" s="6">
        <f t="shared" si="4"/>
        <v>0</v>
      </c>
      <c r="DB65" s="7">
        <f t="shared" si="5"/>
        <v>0</v>
      </c>
    </row>
    <row r="66" spans="1:136" x14ac:dyDescent="0.2">
      <c r="DA66" s="6">
        <f t="shared" si="4"/>
        <v>0</v>
      </c>
      <c r="DB66" s="7">
        <f t="shared" si="5"/>
        <v>0</v>
      </c>
    </row>
    <row r="67" spans="1:136" x14ac:dyDescent="0.2">
      <c r="DA67" s="6">
        <f t="shared" si="4"/>
        <v>0</v>
      </c>
      <c r="DB67" s="7">
        <f t="shared" si="5"/>
        <v>0</v>
      </c>
    </row>
    <row r="68" spans="1:136" x14ac:dyDescent="0.2">
      <c r="DA68" s="6">
        <f t="shared" si="4"/>
        <v>0</v>
      </c>
      <c r="DB68" s="7">
        <f t="shared" si="5"/>
        <v>0</v>
      </c>
    </row>
    <row r="69" spans="1:136" x14ac:dyDescent="0.2">
      <c r="DA69" s="6">
        <f t="shared" si="4"/>
        <v>0</v>
      </c>
      <c r="DB69" s="7">
        <f t="shared" si="5"/>
        <v>0</v>
      </c>
    </row>
    <row r="70" spans="1:136" x14ac:dyDescent="0.2">
      <c r="DA70" s="6">
        <f t="shared" si="4"/>
        <v>0</v>
      </c>
      <c r="DB70" s="7">
        <f t="shared" si="5"/>
        <v>0</v>
      </c>
    </row>
    <row r="71" spans="1:136" x14ac:dyDescent="0.2">
      <c r="DA71" s="6">
        <f t="shared" si="4"/>
        <v>0</v>
      </c>
      <c r="DB71" s="7">
        <f t="shared" si="5"/>
        <v>0</v>
      </c>
    </row>
    <row r="72" spans="1:136" x14ac:dyDescent="0.2">
      <c r="DA72" s="6">
        <f t="shared" si="4"/>
        <v>0</v>
      </c>
      <c r="DB72" s="7">
        <f t="shared" si="5"/>
        <v>0</v>
      </c>
    </row>
    <row r="73" spans="1:136" ht="18" x14ac:dyDescent="0.2">
      <c r="DA73" s="6">
        <f t="shared" si="4"/>
        <v>0</v>
      </c>
      <c r="DB73" s="7">
        <f t="shared" si="5"/>
        <v>0</v>
      </c>
      <c r="DN73" s="8" t="s">
        <v>527</v>
      </c>
    </row>
    <row r="74" spans="1:136" ht="18" x14ac:dyDescent="0.2">
      <c r="DA74" s="6">
        <f t="shared" si="4"/>
        <v>0</v>
      </c>
      <c r="DB74" s="7">
        <f t="shared" si="5"/>
        <v>0</v>
      </c>
      <c r="DN74" s="8" t="s">
        <v>528</v>
      </c>
    </row>
    <row r="75" spans="1:136" x14ac:dyDescent="0.2">
      <c r="A75" t="s">
        <v>0</v>
      </c>
      <c r="B75" t="s">
        <v>1</v>
      </c>
      <c r="C75" s="1" t="s">
        <v>2</v>
      </c>
      <c r="D75" t="s">
        <v>3</v>
      </c>
      <c r="E75" s="1" t="s">
        <v>4</v>
      </c>
      <c r="F75" s="1" t="s">
        <v>5</v>
      </c>
      <c r="G75" t="s">
        <v>6</v>
      </c>
      <c r="H75" t="s">
        <v>7</v>
      </c>
      <c r="I75" t="s">
        <v>8</v>
      </c>
      <c r="J75" t="s">
        <v>9</v>
      </c>
      <c r="K75" t="s">
        <v>10</v>
      </c>
      <c r="L75" t="s">
        <v>11</v>
      </c>
      <c r="M75" t="s">
        <v>12</v>
      </c>
      <c r="N75" t="s">
        <v>13</v>
      </c>
      <c r="O75" t="s">
        <v>14</v>
      </c>
      <c r="P75" t="s">
        <v>15</v>
      </c>
      <c r="Q75" t="s">
        <v>16</v>
      </c>
      <c r="R75" t="s">
        <v>17</v>
      </c>
      <c r="S75" s="1" t="s">
        <v>18</v>
      </c>
      <c r="T75" t="s">
        <v>19</v>
      </c>
      <c r="U75" t="s">
        <v>20</v>
      </c>
      <c r="V75" t="s">
        <v>21</v>
      </c>
      <c r="W75" t="s">
        <v>22</v>
      </c>
      <c r="X75" t="s">
        <v>23</v>
      </c>
      <c r="Y75" s="1" t="s">
        <v>24</v>
      </c>
      <c r="Z75" s="1" t="s">
        <v>25</v>
      </c>
      <c r="AA75" s="1" t="s">
        <v>26</v>
      </c>
      <c r="AB75" t="s">
        <v>27</v>
      </c>
      <c r="AC75" t="s">
        <v>28</v>
      </c>
      <c r="AD75" t="s">
        <v>29</v>
      </c>
      <c r="AE75" t="s">
        <v>30</v>
      </c>
      <c r="AF75" t="s">
        <v>31</v>
      </c>
      <c r="AG75" t="s">
        <v>32</v>
      </c>
      <c r="AH75" t="s">
        <v>33</v>
      </c>
      <c r="AI75" t="s">
        <v>34</v>
      </c>
      <c r="AJ75" t="s">
        <v>35</v>
      </c>
      <c r="AK75" t="s">
        <v>36</v>
      </c>
      <c r="AL75" t="s">
        <v>37</v>
      </c>
      <c r="AM75" t="s">
        <v>38</v>
      </c>
      <c r="AN75" t="s">
        <v>39</v>
      </c>
      <c r="AO75" t="s">
        <v>40</v>
      </c>
      <c r="AP75" t="s">
        <v>41</v>
      </c>
      <c r="AQ75" s="1" t="s">
        <v>42</v>
      </c>
      <c r="AR75" t="s">
        <v>43</v>
      </c>
      <c r="AS75" t="s">
        <v>44</v>
      </c>
      <c r="AT75" s="7" t="s">
        <v>45</v>
      </c>
      <c r="AU75" s="1" t="s">
        <v>46</v>
      </c>
      <c r="AV75" t="s">
        <v>47</v>
      </c>
      <c r="AW75" t="s">
        <v>48</v>
      </c>
      <c r="AX75" s="7" t="s">
        <v>49</v>
      </c>
      <c r="AY75" s="1" t="s">
        <v>50</v>
      </c>
      <c r="AZ75" t="s">
        <v>51</v>
      </c>
      <c r="BA75" t="s">
        <v>52</v>
      </c>
      <c r="BB75" s="7" t="s">
        <v>53</v>
      </c>
      <c r="BC75" s="1" t="s">
        <v>54</v>
      </c>
      <c r="BD75" t="s">
        <v>55</v>
      </c>
      <c r="BE75" t="s">
        <v>56</v>
      </c>
      <c r="BF75" s="7" t="s">
        <v>57</v>
      </c>
      <c r="BG75" s="1" t="s">
        <v>58</v>
      </c>
      <c r="BH75" t="s">
        <v>59</v>
      </c>
      <c r="BI75" t="s">
        <v>60</v>
      </c>
      <c r="BJ75" s="7" t="s">
        <v>61</v>
      </c>
      <c r="BK75" s="1" t="s">
        <v>62</v>
      </c>
      <c r="BL75" t="s">
        <v>63</v>
      </c>
      <c r="BM75" t="s">
        <v>64</v>
      </c>
      <c r="BN75" s="7" t="s">
        <v>65</v>
      </c>
      <c r="BO75" s="1" t="s">
        <v>66</v>
      </c>
      <c r="BP75" t="s">
        <v>67</v>
      </c>
      <c r="BQ75" t="s">
        <v>68</v>
      </c>
      <c r="BR75" s="7" t="s">
        <v>69</v>
      </c>
      <c r="BS75" t="s">
        <v>70</v>
      </c>
      <c r="BT75" t="s">
        <v>71</v>
      </c>
      <c r="BU75" t="s">
        <v>72</v>
      </c>
      <c r="BV75" t="s">
        <v>73</v>
      </c>
      <c r="BW75" t="s">
        <v>74</v>
      </c>
      <c r="BX75" t="s">
        <v>75</v>
      </c>
      <c r="BY75" t="s">
        <v>76</v>
      </c>
      <c r="BZ75" t="s">
        <v>77</v>
      </c>
      <c r="CA75" t="s">
        <v>78</v>
      </c>
      <c r="CB75" t="s">
        <v>79</v>
      </c>
      <c r="CC75" t="s">
        <v>80</v>
      </c>
      <c r="CD75" t="s">
        <v>81</v>
      </c>
      <c r="CE75" t="s">
        <v>82</v>
      </c>
      <c r="CF75" t="s">
        <v>83</v>
      </c>
      <c r="CG75" t="s">
        <v>84</v>
      </c>
      <c r="CH75" t="s">
        <v>85</v>
      </c>
      <c r="CI75" t="s">
        <v>86</v>
      </c>
      <c r="CJ75" t="s">
        <v>87</v>
      </c>
      <c r="CK75" t="s">
        <v>88</v>
      </c>
      <c r="CL75" t="s">
        <v>89</v>
      </c>
      <c r="CM75" t="s">
        <v>90</v>
      </c>
      <c r="CN75" t="s">
        <v>91</v>
      </c>
      <c r="CO75" t="s">
        <v>92</v>
      </c>
      <c r="CP75" s="1" t="s">
        <v>93</v>
      </c>
      <c r="CQ75" t="s">
        <v>94</v>
      </c>
      <c r="CR75" t="s">
        <v>95</v>
      </c>
      <c r="CS75" t="s">
        <v>96</v>
      </c>
      <c r="CT75" t="s">
        <v>97</v>
      </c>
      <c r="CU75" t="s">
        <v>98</v>
      </c>
      <c r="CV75" t="s">
        <v>99</v>
      </c>
      <c r="CW75" t="s">
        <v>100</v>
      </c>
      <c r="CX75" t="s">
        <v>101</v>
      </c>
      <c r="CY75" t="s">
        <v>102</v>
      </c>
      <c r="CZ75" s="1" t="s">
        <v>465</v>
      </c>
      <c r="DA75" s="6" t="s">
        <v>520</v>
      </c>
      <c r="DB75" s="7" t="s">
        <v>519</v>
      </c>
      <c r="DC75" s="1" t="s">
        <v>24</v>
      </c>
      <c r="DD75" s="1" t="s">
        <v>25</v>
      </c>
      <c r="DE75" s="1" t="s">
        <v>26</v>
      </c>
      <c r="DF75" s="1" t="s">
        <v>18</v>
      </c>
      <c r="DG75" s="1" t="s">
        <v>2</v>
      </c>
      <c r="DH75" t="s">
        <v>3</v>
      </c>
      <c r="DI75" s="1" t="s">
        <v>4</v>
      </c>
      <c r="DJ75" s="1" t="s">
        <v>5</v>
      </c>
      <c r="DK75" s="1" t="s">
        <v>93</v>
      </c>
    </row>
    <row r="76" spans="1:136" x14ac:dyDescent="0.2">
      <c r="A76">
        <v>129</v>
      </c>
      <c r="B76">
        <v>2020</v>
      </c>
      <c r="C76" s="1" t="s">
        <v>103</v>
      </c>
      <c r="D76">
        <v>16.899999999999999</v>
      </c>
      <c r="E76" s="1" t="s">
        <v>139</v>
      </c>
      <c r="F76" s="1">
        <v>5000</v>
      </c>
      <c r="G76">
        <v>5</v>
      </c>
      <c r="H76">
        <v>5</v>
      </c>
      <c r="I76">
        <v>5</v>
      </c>
      <c r="J76">
        <v>1</v>
      </c>
      <c r="K76">
        <v>1</v>
      </c>
      <c r="L76">
        <v>0</v>
      </c>
      <c r="M76">
        <v>5</v>
      </c>
      <c r="N76">
        <v>1</v>
      </c>
      <c r="O76">
        <v>0</v>
      </c>
      <c r="P76">
        <v>3</v>
      </c>
      <c r="Q76">
        <v>0</v>
      </c>
      <c r="R76">
        <v>20</v>
      </c>
      <c r="S76" s="1">
        <v>1878</v>
      </c>
      <c r="T76">
        <v>12</v>
      </c>
      <c r="U76">
        <v>0</v>
      </c>
      <c r="V76">
        <v>5</v>
      </c>
      <c r="W76">
        <v>6</v>
      </c>
      <c r="X76">
        <v>5.5</v>
      </c>
      <c r="Y76" s="1">
        <v>4</v>
      </c>
      <c r="Z76" s="1">
        <v>4</v>
      </c>
      <c r="AA76" s="1">
        <v>4</v>
      </c>
      <c r="AB76" t="s">
        <v>107</v>
      </c>
      <c r="AC76">
        <v>2740</v>
      </c>
      <c r="AD76">
        <v>1630</v>
      </c>
      <c r="AE76">
        <v>2522</v>
      </c>
      <c r="AF76">
        <v>3964</v>
      </c>
      <c r="AG76">
        <v>2170</v>
      </c>
      <c r="AH76">
        <v>3230</v>
      </c>
      <c r="AI76">
        <v>3953</v>
      </c>
      <c r="AJ76" t="s">
        <v>357</v>
      </c>
      <c r="AK76" t="s">
        <v>358</v>
      </c>
      <c r="AL76" t="s">
        <v>357</v>
      </c>
      <c r="AM76" t="s">
        <v>359</v>
      </c>
      <c r="AN76" t="s">
        <v>357</v>
      </c>
      <c r="AO76" t="s">
        <v>359</v>
      </c>
      <c r="AP76" t="s">
        <v>360</v>
      </c>
      <c r="AQ76" s="1">
        <v>11631</v>
      </c>
      <c r="AR76">
        <v>7934</v>
      </c>
      <c r="AS76">
        <v>9.4</v>
      </c>
      <c r="AT76" s="7">
        <v>359</v>
      </c>
      <c r="AU76" s="1">
        <v>2414</v>
      </c>
      <c r="AV76">
        <v>0</v>
      </c>
      <c r="AW76">
        <v>1.9</v>
      </c>
      <c r="AX76" s="7">
        <v>6</v>
      </c>
      <c r="AY76" s="1">
        <v>4204</v>
      </c>
      <c r="AZ76">
        <v>0</v>
      </c>
      <c r="BA76">
        <v>3.4</v>
      </c>
      <c r="BB76" s="7">
        <v>38</v>
      </c>
      <c r="BC76" s="1">
        <v>4636</v>
      </c>
      <c r="BD76">
        <v>0</v>
      </c>
      <c r="BE76">
        <v>3.7</v>
      </c>
      <c r="BF76" s="7">
        <v>60</v>
      </c>
      <c r="BG76" s="1">
        <v>3574</v>
      </c>
      <c r="BH76">
        <v>0</v>
      </c>
      <c r="BI76">
        <v>2.8</v>
      </c>
      <c r="BJ76" s="7">
        <v>34</v>
      </c>
      <c r="BK76" s="1">
        <v>3356</v>
      </c>
      <c r="BL76">
        <v>2078</v>
      </c>
      <c r="BM76">
        <v>2.7</v>
      </c>
      <c r="BN76" s="7">
        <v>74</v>
      </c>
      <c r="BO76" s="1">
        <v>6271</v>
      </c>
      <c r="BP76">
        <v>0</v>
      </c>
      <c r="BQ76">
        <v>5</v>
      </c>
      <c r="BR76" s="7">
        <v>76</v>
      </c>
      <c r="BS76" t="s">
        <v>105</v>
      </c>
      <c r="BT76" t="s">
        <v>105</v>
      </c>
      <c r="BU76" t="s">
        <v>105</v>
      </c>
      <c r="BV76" t="s">
        <v>105</v>
      </c>
      <c r="BW76" t="s">
        <v>105</v>
      </c>
      <c r="BX76" t="s">
        <v>105</v>
      </c>
      <c r="BY76" t="s">
        <v>105</v>
      </c>
      <c r="BZ76" t="s">
        <v>125</v>
      </c>
      <c r="CA76" t="s">
        <v>125</v>
      </c>
      <c r="CB76" t="s">
        <v>125</v>
      </c>
      <c r="CC76" t="s">
        <v>125</v>
      </c>
      <c r="CD76" t="s">
        <v>125</v>
      </c>
      <c r="CE76" t="s">
        <v>125</v>
      </c>
      <c r="CF76" t="s">
        <v>125</v>
      </c>
      <c r="CG76">
        <v>1</v>
      </c>
      <c r="CH76">
        <v>1</v>
      </c>
      <c r="CI76">
        <v>0</v>
      </c>
      <c r="CJ76">
        <v>6</v>
      </c>
      <c r="CK76">
        <v>1</v>
      </c>
      <c r="CL76">
        <v>0</v>
      </c>
      <c r="CM76">
        <v>1</v>
      </c>
      <c r="CN76">
        <v>0</v>
      </c>
      <c r="CO76">
        <v>20</v>
      </c>
      <c r="CP76" s="1">
        <v>1986</v>
      </c>
      <c r="CQ76">
        <v>11</v>
      </c>
      <c r="CR76">
        <v>0</v>
      </c>
      <c r="CS76" t="s">
        <v>117</v>
      </c>
      <c r="CT76" t="s">
        <v>117</v>
      </c>
      <c r="CU76" t="s">
        <v>117</v>
      </c>
      <c r="CV76" t="s">
        <v>117</v>
      </c>
      <c r="CW76" t="s">
        <v>117</v>
      </c>
      <c r="CX76" t="s">
        <v>117</v>
      </c>
      <c r="CY76" t="s">
        <v>117</v>
      </c>
      <c r="CZ76" s="1">
        <f t="shared" ref="CZ76:CZ89" si="10">(AQ76+AU76+AY76+BC76+BG76+BK76+BO76)/7</f>
        <v>5155.1428571428569</v>
      </c>
      <c r="DA76" s="6">
        <f t="shared" ref="DA76:DA89" si="11">(AS76+AW76+BA76+BE76+BI76+BM76+BQ76)/7</f>
        <v>4.128571428571429</v>
      </c>
      <c r="DB76" s="7">
        <f t="shared" ref="DB76:DB122" si="12">(AT76+AX76+BB76+BF76+BJ76+BN76+BR76)/7</f>
        <v>92.428571428571431</v>
      </c>
      <c r="DC76" s="1">
        <v>4</v>
      </c>
      <c r="DD76" s="1">
        <v>4</v>
      </c>
      <c r="DE76" s="1">
        <v>4</v>
      </c>
      <c r="DF76" s="1">
        <v>1878</v>
      </c>
      <c r="DG76" s="1">
        <v>0</v>
      </c>
      <c r="DH76">
        <v>16.899999999999999</v>
      </c>
      <c r="DI76" s="1">
        <v>0</v>
      </c>
      <c r="DJ76" s="1">
        <v>5000</v>
      </c>
      <c r="DK76" s="1">
        <v>1986</v>
      </c>
      <c r="DN76" t="s">
        <v>530</v>
      </c>
      <c r="DX76" s="11" t="s">
        <v>530</v>
      </c>
      <c r="DY76" s="11"/>
      <c r="DZ76" s="11"/>
      <c r="EA76" s="11"/>
      <c r="EB76" s="11"/>
      <c r="EC76" s="11"/>
      <c r="ED76" s="11"/>
      <c r="EE76" s="11"/>
      <c r="EF76" s="11"/>
    </row>
    <row r="77" spans="1:136" ht="17" thickBot="1" x14ac:dyDescent="0.25">
      <c r="A77">
        <v>176</v>
      </c>
      <c r="B77">
        <v>2020</v>
      </c>
      <c r="C77" s="1" t="s">
        <v>103</v>
      </c>
      <c r="D77">
        <v>17.600000000000001</v>
      </c>
      <c r="E77" s="1" t="s">
        <v>139</v>
      </c>
      <c r="F77" s="1">
        <v>4000</v>
      </c>
      <c r="G77">
        <v>4</v>
      </c>
      <c r="H77">
        <v>4</v>
      </c>
      <c r="I77">
        <v>4</v>
      </c>
      <c r="J77">
        <v>0</v>
      </c>
      <c r="K77" t="s">
        <v>105</v>
      </c>
      <c r="L77" t="s">
        <v>105</v>
      </c>
      <c r="M77">
        <v>3</v>
      </c>
      <c r="N77">
        <v>1</v>
      </c>
      <c r="O77" t="s">
        <v>105</v>
      </c>
      <c r="P77">
        <v>5</v>
      </c>
      <c r="Q77" t="s">
        <v>105</v>
      </c>
      <c r="R77">
        <v>20</v>
      </c>
      <c r="S77" s="1">
        <v>1050</v>
      </c>
      <c r="T77">
        <v>8</v>
      </c>
      <c r="U77">
        <v>30</v>
      </c>
      <c r="V77">
        <v>5</v>
      </c>
      <c r="W77">
        <v>6</v>
      </c>
      <c r="X77">
        <v>5.5</v>
      </c>
      <c r="Y77" s="1">
        <v>4</v>
      </c>
      <c r="Z77" s="1">
        <v>4</v>
      </c>
      <c r="AA77" s="1">
        <v>4</v>
      </c>
      <c r="AB77" t="s">
        <v>107</v>
      </c>
      <c r="AC77">
        <v>14063</v>
      </c>
      <c r="AD77">
        <v>1087</v>
      </c>
      <c r="AE77">
        <v>4568</v>
      </c>
      <c r="AF77">
        <v>10933</v>
      </c>
      <c r="AG77">
        <v>4736</v>
      </c>
      <c r="AH77">
        <v>957</v>
      </c>
      <c r="AI77">
        <v>4615</v>
      </c>
      <c r="AJ77" t="s">
        <v>105</v>
      </c>
      <c r="AK77" t="s">
        <v>105</v>
      </c>
      <c r="AL77" t="s">
        <v>105</v>
      </c>
      <c r="AM77" t="s">
        <v>105</v>
      </c>
      <c r="AN77" t="s">
        <v>105</v>
      </c>
      <c r="AO77" t="s">
        <v>105</v>
      </c>
      <c r="AP77" t="s">
        <v>105</v>
      </c>
      <c r="AQ77" s="1">
        <v>13014</v>
      </c>
      <c r="AR77">
        <v>7355</v>
      </c>
      <c r="AS77">
        <v>10.4</v>
      </c>
      <c r="AT77" s="7">
        <v>500</v>
      </c>
      <c r="AU77" s="1">
        <v>1509</v>
      </c>
      <c r="AV77">
        <v>0</v>
      </c>
      <c r="AW77">
        <v>1.2</v>
      </c>
      <c r="AX77" s="7">
        <v>7</v>
      </c>
      <c r="AY77" s="1">
        <v>3404</v>
      </c>
      <c r="AZ77">
        <v>0</v>
      </c>
      <c r="BA77">
        <v>2.7</v>
      </c>
      <c r="BB77" s="7">
        <v>20</v>
      </c>
      <c r="BC77" s="1">
        <v>10546</v>
      </c>
      <c r="BD77">
        <v>5476</v>
      </c>
      <c r="BE77">
        <v>8.4</v>
      </c>
      <c r="BF77" s="7">
        <v>427</v>
      </c>
      <c r="BG77" s="1">
        <v>3488</v>
      </c>
      <c r="BH77">
        <v>0</v>
      </c>
      <c r="BI77">
        <v>2.7</v>
      </c>
      <c r="BJ77" s="7">
        <v>55</v>
      </c>
      <c r="BK77" s="1">
        <v>906</v>
      </c>
      <c r="BL77">
        <v>0</v>
      </c>
      <c r="BM77">
        <v>0.7</v>
      </c>
      <c r="BN77" s="7">
        <v>4</v>
      </c>
      <c r="BO77" s="1">
        <v>4370</v>
      </c>
      <c r="BP77">
        <v>0</v>
      </c>
      <c r="BQ77">
        <v>3.5</v>
      </c>
      <c r="BR77" s="7">
        <v>62</v>
      </c>
      <c r="BS77" t="s">
        <v>105</v>
      </c>
      <c r="BT77" t="s">
        <v>105</v>
      </c>
      <c r="BU77" t="s">
        <v>105</v>
      </c>
      <c r="BV77" t="s">
        <v>105</v>
      </c>
      <c r="BW77" t="s">
        <v>105</v>
      </c>
      <c r="BX77" t="s">
        <v>105</v>
      </c>
      <c r="BY77" t="s">
        <v>105</v>
      </c>
      <c r="BZ77" t="s">
        <v>125</v>
      </c>
      <c r="CA77" t="s">
        <v>125</v>
      </c>
      <c r="CB77" t="s">
        <v>125</v>
      </c>
      <c r="CC77" t="s">
        <v>125</v>
      </c>
      <c r="CD77" t="s">
        <v>125</v>
      </c>
      <c r="CE77" t="s">
        <v>125</v>
      </c>
      <c r="CF77" t="s">
        <v>125</v>
      </c>
      <c r="CG77">
        <v>0</v>
      </c>
      <c r="CH77" t="s">
        <v>105</v>
      </c>
      <c r="CI77" t="s">
        <v>105</v>
      </c>
      <c r="CJ77">
        <v>2</v>
      </c>
      <c r="CK77">
        <v>1</v>
      </c>
      <c r="CL77" t="s">
        <v>105</v>
      </c>
      <c r="CM77">
        <v>4</v>
      </c>
      <c r="CN77" t="s">
        <v>105</v>
      </c>
      <c r="CO77">
        <v>35</v>
      </c>
      <c r="CP77" s="1">
        <v>942</v>
      </c>
      <c r="CQ77">
        <v>9</v>
      </c>
      <c r="CR77" t="s">
        <v>105</v>
      </c>
      <c r="CS77" t="s">
        <v>117</v>
      </c>
      <c r="CT77" t="s">
        <v>117</v>
      </c>
      <c r="CU77" t="s">
        <v>117</v>
      </c>
      <c r="CV77" t="s">
        <v>117</v>
      </c>
      <c r="CW77" t="s">
        <v>117</v>
      </c>
      <c r="CX77" t="s">
        <v>117</v>
      </c>
      <c r="CY77" t="s">
        <v>117</v>
      </c>
      <c r="CZ77" s="1">
        <f t="shared" si="10"/>
        <v>5319.5714285714284</v>
      </c>
      <c r="DA77" s="6">
        <f t="shared" si="11"/>
        <v>4.2285714285714286</v>
      </c>
      <c r="DB77" s="7">
        <f t="shared" si="12"/>
        <v>153.57142857142858</v>
      </c>
      <c r="DC77" s="1">
        <v>4</v>
      </c>
      <c r="DD77" s="1">
        <v>4</v>
      </c>
      <c r="DE77" s="1">
        <v>4</v>
      </c>
      <c r="DF77" s="1">
        <v>1050</v>
      </c>
      <c r="DG77" s="1">
        <v>0</v>
      </c>
      <c r="DH77">
        <v>17.600000000000001</v>
      </c>
      <c r="DI77" s="1">
        <v>0</v>
      </c>
      <c r="DJ77" s="1">
        <v>4000</v>
      </c>
      <c r="DK77" s="1">
        <v>942</v>
      </c>
      <c r="DX77" s="11"/>
      <c r="DY77" s="11"/>
      <c r="DZ77" s="11"/>
      <c r="EA77" s="11"/>
      <c r="EB77" s="11"/>
      <c r="EC77" s="11"/>
      <c r="ED77" s="11"/>
      <c r="EE77" s="11"/>
      <c r="EF77" s="11"/>
    </row>
    <row r="78" spans="1:136" x14ac:dyDescent="0.2">
      <c r="A78">
        <v>155</v>
      </c>
      <c r="B78">
        <v>2020</v>
      </c>
      <c r="C78" s="1" t="s">
        <v>103</v>
      </c>
      <c r="D78">
        <v>18.399999999999999</v>
      </c>
      <c r="E78" s="1" t="s">
        <v>139</v>
      </c>
      <c r="F78" s="1">
        <v>7500</v>
      </c>
      <c r="G78">
        <v>6</v>
      </c>
      <c r="H78">
        <v>6</v>
      </c>
      <c r="I78">
        <v>6</v>
      </c>
      <c r="J78">
        <v>5</v>
      </c>
      <c r="K78">
        <v>1</v>
      </c>
      <c r="L78">
        <v>30</v>
      </c>
      <c r="M78">
        <v>4</v>
      </c>
      <c r="N78">
        <v>0</v>
      </c>
      <c r="O78">
        <v>30</v>
      </c>
      <c r="P78">
        <v>7</v>
      </c>
      <c r="Q78">
        <v>0</v>
      </c>
      <c r="R78">
        <v>15</v>
      </c>
      <c r="S78" s="1">
        <v>4426.5</v>
      </c>
      <c r="T78">
        <v>5</v>
      </c>
      <c r="U78">
        <v>0</v>
      </c>
      <c r="V78">
        <v>5</v>
      </c>
      <c r="W78">
        <v>7</v>
      </c>
      <c r="X78">
        <v>6</v>
      </c>
      <c r="Y78" s="1">
        <v>4</v>
      </c>
      <c r="Z78" s="1">
        <v>5</v>
      </c>
      <c r="AA78" s="1">
        <v>4.5</v>
      </c>
      <c r="AB78" t="s">
        <v>107</v>
      </c>
      <c r="AC78">
        <v>1586</v>
      </c>
      <c r="AD78">
        <v>1117</v>
      </c>
      <c r="AE78">
        <v>2854</v>
      </c>
      <c r="AF78">
        <v>2818</v>
      </c>
      <c r="AG78">
        <v>3653</v>
      </c>
      <c r="AH78">
        <v>1984</v>
      </c>
      <c r="AI78">
        <v>2397</v>
      </c>
      <c r="AJ78" t="s">
        <v>105</v>
      </c>
      <c r="AK78" t="s">
        <v>105</v>
      </c>
      <c r="AL78" t="s">
        <v>105</v>
      </c>
      <c r="AM78" t="s">
        <v>105</v>
      </c>
      <c r="AN78" t="s">
        <v>400</v>
      </c>
      <c r="AO78" t="s">
        <v>105</v>
      </c>
      <c r="AP78" t="s">
        <v>400</v>
      </c>
      <c r="AQ78" s="1">
        <v>2090</v>
      </c>
      <c r="AR78">
        <v>0</v>
      </c>
      <c r="AS78">
        <v>1.4</v>
      </c>
      <c r="AT78" s="7">
        <v>30</v>
      </c>
      <c r="AU78" s="1">
        <v>1467</v>
      </c>
      <c r="AV78">
        <v>0</v>
      </c>
      <c r="AW78">
        <v>1</v>
      </c>
      <c r="AX78" s="7">
        <v>9</v>
      </c>
      <c r="AY78" s="1">
        <v>3375</v>
      </c>
      <c r="AZ78">
        <v>1147</v>
      </c>
      <c r="BA78">
        <v>2.2999999999999998</v>
      </c>
      <c r="BB78" s="7">
        <v>77</v>
      </c>
      <c r="BC78" s="1">
        <v>2913</v>
      </c>
      <c r="BD78">
        <v>1187</v>
      </c>
      <c r="BE78">
        <v>2</v>
      </c>
      <c r="BF78" s="7">
        <v>70</v>
      </c>
      <c r="BG78" s="1">
        <v>3554</v>
      </c>
      <c r="BH78">
        <v>0</v>
      </c>
      <c r="BI78">
        <v>2.5</v>
      </c>
      <c r="BJ78" s="7">
        <v>80</v>
      </c>
      <c r="BK78" s="1">
        <v>2493</v>
      </c>
      <c r="BL78">
        <v>0</v>
      </c>
      <c r="BM78">
        <v>1.7</v>
      </c>
      <c r="BN78" s="7">
        <v>43</v>
      </c>
      <c r="BO78" s="1">
        <v>2319</v>
      </c>
      <c r="BP78">
        <v>0</v>
      </c>
      <c r="BQ78">
        <v>1.6</v>
      </c>
      <c r="BR78" s="7">
        <v>26</v>
      </c>
      <c r="BS78" t="s">
        <v>105</v>
      </c>
      <c r="BT78" t="s">
        <v>105</v>
      </c>
      <c r="BU78" t="s">
        <v>105</v>
      </c>
      <c r="BV78" t="s">
        <v>401</v>
      </c>
      <c r="BW78" t="s">
        <v>105</v>
      </c>
      <c r="BX78" t="s">
        <v>402</v>
      </c>
      <c r="BY78" t="s">
        <v>105</v>
      </c>
      <c r="BZ78" t="s">
        <v>168</v>
      </c>
      <c r="CA78" t="s">
        <v>168</v>
      </c>
      <c r="CB78" t="s">
        <v>168</v>
      </c>
      <c r="CC78" t="s">
        <v>168</v>
      </c>
      <c r="CD78" t="s">
        <v>168</v>
      </c>
      <c r="CE78" t="s">
        <v>168</v>
      </c>
      <c r="CF78" t="s">
        <v>168</v>
      </c>
      <c r="CG78">
        <v>4</v>
      </c>
      <c r="CH78">
        <v>1</v>
      </c>
      <c r="CI78">
        <v>0</v>
      </c>
      <c r="CJ78">
        <v>3</v>
      </c>
      <c r="CK78">
        <v>0</v>
      </c>
      <c r="CL78">
        <v>30</v>
      </c>
      <c r="CM78">
        <v>3</v>
      </c>
      <c r="CN78">
        <v>0</v>
      </c>
      <c r="CO78">
        <v>15</v>
      </c>
      <c r="CP78" s="1">
        <v>2428.5</v>
      </c>
      <c r="CQ78">
        <v>6</v>
      </c>
      <c r="CR78">
        <v>0</v>
      </c>
      <c r="CS78" t="s">
        <v>117</v>
      </c>
      <c r="CT78" t="s">
        <v>117</v>
      </c>
      <c r="CU78" t="s">
        <v>117</v>
      </c>
      <c r="CV78" t="s">
        <v>138</v>
      </c>
      <c r="CW78" t="s">
        <v>117</v>
      </c>
      <c r="CX78" t="s">
        <v>138</v>
      </c>
      <c r="CY78" t="s">
        <v>117</v>
      </c>
      <c r="CZ78" s="1">
        <f t="shared" si="10"/>
        <v>2601.5714285714284</v>
      </c>
      <c r="DA78" s="6">
        <f t="shared" si="11"/>
        <v>1.7857142857142854</v>
      </c>
      <c r="DB78" s="7">
        <f t="shared" si="12"/>
        <v>47.857142857142854</v>
      </c>
      <c r="DC78" s="1">
        <v>4</v>
      </c>
      <c r="DD78" s="1">
        <v>5</v>
      </c>
      <c r="DE78" s="1">
        <v>4.5</v>
      </c>
      <c r="DF78" s="1">
        <v>4426.5</v>
      </c>
      <c r="DG78" s="1">
        <v>0</v>
      </c>
      <c r="DH78">
        <v>18.399999999999999</v>
      </c>
      <c r="DI78" s="1">
        <v>0</v>
      </c>
      <c r="DJ78" s="1">
        <v>7500</v>
      </c>
      <c r="DK78" s="1">
        <v>2428.5</v>
      </c>
      <c r="DN78" s="5" t="s">
        <v>466</v>
      </c>
      <c r="DO78" s="5"/>
      <c r="DX78" s="5" t="s">
        <v>466</v>
      </c>
      <c r="DY78" s="5"/>
      <c r="DZ78" s="11"/>
      <c r="EA78" s="11"/>
      <c r="EB78" s="11"/>
      <c r="EC78" s="11"/>
      <c r="ED78" s="11"/>
      <c r="EE78" s="11"/>
      <c r="EF78" s="11"/>
    </row>
    <row r="79" spans="1:136" x14ac:dyDescent="0.2">
      <c r="A79">
        <v>179</v>
      </c>
      <c r="B79">
        <v>2020</v>
      </c>
      <c r="C79" s="1" t="s">
        <v>148</v>
      </c>
      <c r="D79">
        <v>18.399999999999999</v>
      </c>
      <c r="E79" s="1" t="s">
        <v>139</v>
      </c>
      <c r="F79" s="1">
        <v>4000</v>
      </c>
      <c r="G79">
        <v>4</v>
      </c>
      <c r="H79">
        <v>5</v>
      </c>
      <c r="I79">
        <v>4.5</v>
      </c>
      <c r="J79">
        <v>1</v>
      </c>
      <c r="K79">
        <v>1</v>
      </c>
      <c r="L79">
        <v>0</v>
      </c>
      <c r="M79">
        <v>5</v>
      </c>
      <c r="N79">
        <v>0</v>
      </c>
      <c r="O79">
        <v>30</v>
      </c>
      <c r="P79">
        <v>4</v>
      </c>
      <c r="Q79">
        <v>1</v>
      </c>
      <c r="R79">
        <v>0</v>
      </c>
      <c r="S79" s="1">
        <v>1872</v>
      </c>
      <c r="T79">
        <v>10</v>
      </c>
      <c r="U79">
        <v>0</v>
      </c>
      <c r="V79">
        <v>6</v>
      </c>
      <c r="W79">
        <v>6</v>
      </c>
      <c r="X79">
        <v>6</v>
      </c>
      <c r="Y79" s="1">
        <v>3</v>
      </c>
      <c r="Z79" s="1">
        <v>6</v>
      </c>
      <c r="AA79" s="1">
        <v>4.5</v>
      </c>
      <c r="AB79" t="s">
        <v>107</v>
      </c>
      <c r="AC79">
        <v>2578</v>
      </c>
      <c r="AD79">
        <v>6704</v>
      </c>
      <c r="AE79">
        <v>11312</v>
      </c>
      <c r="AF79">
        <v>783</v>
      </c>
      <c r="AG79">
        <v>6561</v>
      </c>
      <c r="AH79">
        <v>1898</v>
      </c>
      <c r="AI79">
        <v>7241</v>
      </c>
      <c r="AJ79" t="s">
        <v>442</v>
      </c>
      <c r="AK79" t="s">
        <v>443</v>
      </c>
      <c r="AL79" t="s">
        <v>443</v>
      </c>
      <c r="AM79" t="s">
        <v>105</v>
      </c>
      <c r="AN79" t="s">
        <v>443</v>
      </c>
      <c r="AO79" t="s">
        <v>443</v>
      </c>
      <c r="AP79" t="s">
        <v>105</v>
      </c>
      <c r="AQ79" s="1">
        <v>3758</v>
      </c>
      <c r="AR79">
        <v>0</v>
      </c>
      <c r="AS79">
        <v>2.9</v>
      </c>
      <c r="AT79" s="7">
        <v>38</v>
      </c>
      <c r="AU79" s="1">
        <v>5064</v>
      </c>
      <c r="AV79">
        <v>0</v>
      </c>
      <c r="AW79">
        <v>4</v>
      </c>
      <c r="AX79" s="7">
        <v>46</v>
      </c>
      <c r="AY79" s="1">
        <v>8557</v>
      </c>
      <c r="AZ79">
        <v>0</v>
      </c>
      <c r="BA79">
        <v>6.7</v>
      </c>
      <c r="BB79" s="7">
        <v>83</v>
      </c>
      <c r="BC79" s="1">
        <v>1165</v>
      </c>
      <c r="BD79">
        <v>0</v>
      </c>
      <c r="BE79">
        <v>0.9</v>
      </c>
      <c r="BF79" s="7">
        <v>9</v>
      </c>
      <c r="BG79" s="1">
        <v>4235</v>
      </c>
      <c r="BH79">
        <v>0</v>
      </c>
      <c r="BI79">
        <v>3.3</v>
      </c>
      <c r="BJ79" s="7">
        <v>47</v>
      </c>
      <c r="BK79" s="1">
        <v>2109</v>
      </c>
      <c r="BL79">
        <v>0</v>
      </c>
      <c r="BM79">
        <v>1.6</v>
      </c>
      <c r="BN79" s="7">
        <v>20</v>
      </c>
      <c r="BO79" s="1">
        <v>7142</v>
      </c>
      <c r="BP79">
        <v>0</v>
      </c>
      <c r="BQ79">
        <v>5.6</v>
      </c>
      <c r="BR79" s="7">
        <v>139</v>
      </c>
      <c r="BS79" t="s">
        <v>105</v>
      </c>
      <c r="BT79" t="s">
        <v>105</v>
      </c>
      <c r="BU79" t="s">
        <v>105</v>
      </c>
      <c r="BV79" t="s">
        <v>105</v>
      </c>
      <c r="BW79" t="s">
        <v>105</v>
      </c>
      <c r="BX79" t="s">
        <v>105</v>
      </c>
      <c r="BY79" t="s">
        <v>105</v>
      </c>
      <c r="BZ79" t="s">
        <v>444</v>
      </c>
      <c r="CA79" t="s">
        <v>444</v>
      </c>
      <c r="CB79" t="s">
        <v>444</v>
      </c>
      <c r="CC79" t="s">
        <v>444</v>
      </c>
      <c r="CD79" t="s">
        <v>115</v>
      </c>
      <c r="CE79" t="s">
        <v>115</v>
      </c>
      <c r="CF79" t="s">
        <v>115</v>
      </c>
      <c r="CG79">
        <v>0</v>
      </c>
      <c r="CH79" t="s">
        <v>105</v>
      </c>
      <c r="CI79" t="s">
        <v>105</v>
      </c>
      <c r="CJ79">
        <v>4</v>
      </c>
      <c r="CK79">
        <v>1</v>
      </c>
      <c r="CL79">
        <v>30</v>
      </c>
      <c r="CM79">
        <v>0</v>
      </c>
      <c r="CN79" t="s">
        <v>105</v>
      </c>
      <c r="CO79" t="s">
        <v>105</v>
      </c>
      <c r="CP79" s="1">
        <v>1440</v>
      </c>
      <c r="CQ79">
        <v>9</v>
      </c>
      <c r="CR79">
        <v>0</v>
      </c>
      <c r="CS79" t="s">
        <v>117</v>
      </c>
      <c r="CT79" t="s">
        <v>117</v>
      </c>
      <c r="CU79" t="s">
        <v>117</v>
      </c>
      <c r="CV79" t="s">
        <v>117</v>
      </c>
      <c r="CW79" t="s">
        <v>117</v>
      </c>
      <c r="CX79" t="s">
        <v>117</v>
      </c>
      <c r="CY79" t="s">
        <v>117</v>
      </c>
      <c r="CZ79" s="1">
        <f t="shared" si="10"/>
        <v>4575.7142857142853</v>
      </c>
      <c r="DA79" s="6">
        <f t="shared" si="11"/>
        <v>3.5714285714285716</v>
      </c>
      <c r="DB79" s="7">
        <f t="shared" si="12"/>
        <v>54.571428571428569</v>
      </c>
      <c r="DC79" s="1">
        <v>3</v>
      </c>
      <c r="DD79" s="1">
        <v>6</v>
      </c>
      <c r="DE79" s="1">
        <v>4.5</v>
      </c>
      <c r="DF79" s="1">
        <v>1872</v>
      </c>
      <c r="DG79" s="1">
        <v>1</v>
      </c>
      <c r="DH79">
        <v>18.399999999999999</v>
      </c>
      <c r="DI79" s="1">
        <v>0</v>
      </c>
      <c r="DJ79" s="1">
        <v>4000</v>
      </c>
      <c r="DK79" s="1">
        <v>1440</v>
      </c>
      <c r="DN79" s="2" t="s">
        <v>467</v>
      </c>
      <c r="DO79" s="2">
        <v>0.5081380859161605</v>
      </c>
      <c r="DX79" s="2" t="s">
        <v>467</v>
      </c>
      <c r="DY79" s="2">
        <v>0.5081380859161605</v>
      </c>
      <c r="DZ79" s="11"/>
      <c r="EA79" s="11"/>
      <c r="EB79" s="11"/>
      <c r="EC79" s="11"/>
      <c r="ED79" s="11"/>
      <c r="EE79" s="11"/>
      <c r="EF79" s="11"/>
    </row>
    <row r="80" spans="1:136" x14ac:dyDescent="0.2">
      <c r="A80">
        <v>99</v>
      </c>
      <c r="B80">
        <v>2020</v>
      </c>
      <c r="C80" s="1" t="s">
        <v>103</v>
      </c>
      <c r="D80">
        <v>18.5</v>
      </c>
      <c r="E80" s="1" t="s">
        <v>104</v>
      </c>
      <c r="F80" s="1">
        <v>5000</v>
      </c>
      <c r="G80">
        <v>2</v>
      </c>
      <c r="H80">
        <v>1</v>
      </c>
      <c r="I80">
        <v>1.5</v>
      </c>
      <c r="J80">
        <v>0</v>
      </c>
      <c r="K80" t="s">
        <v>105</v>
      </c>
      <c r="L80" t="s">
        <v>105</v>
      </c>
      <c r="M80">
        <v>3</v>
      </c>
      <c r="N80" t="s">
        <v>105</v>
      </c>
      <c r="O80">
        <v>30</v>
      </c>
      <c r="P80">
        <v>5</v>
      </c>
      <c r="Q80">
        <v>1</v>
      </c>
      <c r="R80" t="s">
        <v>105</v>
      </c>
      <c r="S80" s="1">
        <v>1350</v>
      </c>
      <c r="T80">
        <v>6</v>
      </c>
      <c r="U80" t="s">
        <v>105</v>
      </c>
      <c r="V80">
        <v>3</v>
      </c>
      <c r="W80">
        <v>4</v>
      </c>
      <c r="X80">
        <v>3.5</v>
      </c>
      <c r="Y80" s="1">
        <v>1</v>
      </c>
      <c r="Z80" s="1">
        <v>5</v>
      </c>
      <c r="AA80" s="1">
        <v>3</v>
      </c>
      <c r="AB80" t="s">
        <v>107</v>
      </c>
      <c r="AC80">
        <v>2534</v>
      </c>
      <c r="AD80">
        <v>2137</v>
      </c>
      <c r="AE80">
        <v>4522</v>
      </c>
      <c r="AF80">
        <v>575</v>
      </c>
      <c r="AG80">
        <v>4616</v>
      </c>
      <c r="AH80">
        <v>6816</v>
      </c>
      <c r="AI80">
        <v>5368</v>
      </c>
      <c r="AJ80" t="s">
        <v>504</v>
      </c>
      <c r="AK80" t="s">
        <v>105</v>
      </c>
      <c r="AL80" t="s">
        <v>105</v>
      </c>
      <c r="AM80" t="s">
        <v>105</v>
      </c>
      <c r="AN80" t="s">
        <v>105</v>
      </c>
      <c r="AO80" t="s">
        <v>105</v>
      </c>
      <c r="AP80" t="s">
        <v>105</v>
      </c>
      <c r="AQ80" s="1">
        <v>4600</v>
      </c>
      <c r="AR80">
        <v>0</v>
      </c>
      <c r="AS80">
        <v>3.2</v>
      </c>
      <c r="AT80" s="7">
        <v>32</v>
      </c>
      <c r="AU80" s="1">
        <v>3624</v>
      </c>
      <c r="AV80">
        <v>0</v>
      </c>
      <c r="AW80">
        <v>2.5</v>
      </c>
      <c r="AX80" s="7">
        <v>33</v>
      </c>
      <c r="AY80" s="1">
        <v>5015</v>
      </c>
      <c r="AZ80">
        <v>0</v>
      </c>
      <c r="BA80">
        <v>3.5</v>
      </c>
      <c r="BB80" s="7">
        <v>42</v>
      </c>
      <c r="BC80" s="1">
        <v>638</v>
      </c>
      <c r="BD80">
        <v>0</v>
      </c>
      <c r="BE80">
        <v>0.4</v>
      </c>
      <c r="BF80" s="7">
        <v>0</v>
      </c>
      <c r="BG80" s="1">
        <v>3884</v>
      </c>
      <c r="BH80">
        <v>0</v>
      </c>
      <c r="BI80">
        <v>2.7</v>
      </c>
      <c r="BJ80" s="7">
        <v>33</v>
      </c>
      <c r="BK80" s="1">
        <v>5690</v>
      </c>
      <c r="BL80">
        <v>0</v>
      </c>
      <c r="BM80">
        <v>3.8</v>
      </c>
      <c r="BN80" s="7">
        <v>44</v>
      </c>
      <c r="BO80" s="1">
        <v>5341</v>
      </c>
      <c r="BP80">
        <v>0</v>
      </c>
      <c r="BQ80">
        <v>3.7</v>
      </c>
      <c r="BR80" s="7">
        <v>86</v>
      </c>
      <c r="BS80" t="s">
        <v>105</v>
      </c>
      <c r="BT80" t="s">
        <v>105</v>
      </c>
      <c r="BU80" t="s">
        <v>105</v>
      </c>
      <c r="BV80" t="s">
        <v>105</v>
      </c>
      <c r="BW80" t="s">
        <v>105</v>
      </c>
      <c r="BX80" t="s">
        <v>105</v>
      </c>
      <c r="BY80" t="s">
        <v>105</v>
      </c>
      <c r="BZ80" t="s">
        <v>115</v>
      </c>
      <c r="CA80" t="s">
        <v>115</v>
      </c>
      <c r="CB80" t="s">
        <v>115</v>
      </c>
      <c r="CC80" t="s">
        <v>115</v>
      </c>
      <c r="CD80" t="s">
        <v>115</v>
      </c>
      <c r="CE80" t="s">
        <v>115</v>
      </c>
      <c r="CF80" t="s">
        <v>115</v>
      </c>
      <c r="CG80">
        <v>1</v>
      </c>
      <c r="CH80">
        <v>0</v>
      </c>
      <c r="CI80">
        <v>20</v>
      </c>
      <c r="CJ80">
        <v>4</v>
      </c>
      <c r="CK80">
        <v>0</v>
      </c>
      <c r="CL80">
        <v>25</v>
      </c>
      <c r="CM80">
        <v>4</v>
      </c>
      <c r="CN80" t="s">
        <v>105</v>
      </c>
      <c r="CO80">
        <v>30</v>
      </c>
      <c r="CP80" s="1">
        <v>956</v>
      </c>
      <c r="CQ80">
        <v>7</v>
      </c>
      <c r="CR80" t="s">
        <v>105</v>
      </c>
      <c r="CS80" t="s">
        <v>117</v>
      </c>
      <c r="CT80" t="s">
        <v>117</v>
      </c>
      <c r="CU80" t="s">
        <v>117</v>
      </c>
      <c r="CV80" t="s">
        <v>117</v>
      </c>
      <c r="CW80" t="s">
        <v>117</v>
      </c>
      <c r="CX80" t="s">
        <v>117</v>
      </c>
      <c r="CY80" t="s">
        <v>117</v>
      </c>
      <c r="CZ80" s="1">
        <f t="shared" si="10"/>
        <v>4113.1428571428569</v>
      </c>
      <c r="DA80" s="6">
        <f t="shared" si="11"/>
        <v>2.8285714285714287</v>
      </c>
      <c r="DB80" s="7">
        <f t="shared" si="12"/>
        <v>38.571428571428569</v>
      </c>
      <c r="DC80" s="1">
        <v>1</v>
      </c>
      <c r="DD80" s="1">
        <v>5</v>
      </c>
      <c r="DE80" s="1">
        <v>3</v>
      </c>
      <c r="DF80" s="1">
        <v>1350</v>
      </c>
      <c r="DG80" s="1">
        <v>0</v>
      </c>
      <c r="DH80">
        <v>18.5</v>
      </c>
      <c r="DI80" s="1">
        <v>1</v>
      </c>
      <c r="DJ80" s="1">
        <v>5000</v>
      </c>
      <c r="DK80" s="1">
        <v>956</v>
      </c>
      <c r="DN80" s="2" t="s">
        <v>468</v>
      </c>
      <c r="DO80" s="2">
        <v>0.2582043143585393</v>
      </c>
      <c r="DX80" s="2" t="s">
        <v>468</v>
      </c>
      <c r="DY80" s="2">
        <v>0.2582043143585393</v>
      </c>
      <c r="DZ80" s="11"/>
      <c r="EA80" s="11"/>
      <c r="EB80" s="11"/>
      <c r="EC80" s="11"/>
      <c r="ED80" s="11"/>
      <c r="EE80" s="11"/>
      <c r="EF80" s="11"/>
    </row>
    <row r="81" spans="1:136" x14ac:dyDescent="0.2">
      <c r="A81">
        <v>182</v>
      </c>
      <c r="B81">
        <v>2020</v>
      </c>
      <c r="C81" s="1" t="s">
        <v>103</v>
      </c>
      <c r="D81">
        <v>18.600000000000001</v>
      </c>
      <c r="E81" s="1" t="s">
        <v>139</v>
      </c>
      <c r="F81" s="1">
        <v>2500</v>
      </c>
      <c r="G81">
        <v>3</v>
      </c>
      <c r="H81">
        <v>3</v>
      </c>
      <c r="I81">
        <v>3</v>
      </c>
      <c r="J81">
        <v>1</v>
      </c>
      <c r="K81">
        <v>0</v>
      </c>
      <c r="L81">
        <v>40</v>
      </c>
      <c r="M81">
        <v>3</v>
      </c>
      <c r="N81">
        <v>0</v>
      </c>
      <c r="O81">
        <v>30</v>
      </c>
      <c r="P81">
        <v>3</v>
      </c>
      <c r="Q81">
        <v>0</v>
      </c>
      <c r="R81">
        <v>20</v>
      </c>
      <c r="S81" s="1">
        <v>878</v>
      </c>
      <c r="T81">
        <v>8</v>
      </c>
      <c r="U81">
        <v>0</v>
      </c>
      <c r="V81">
        <v>4</v>
      </c>
      <c r="W81">
        <v>4</v>
      </c>
      <c r="X81">
        <v>4</v>
      </c>
      <c r="Y81" s="1">
        <v>6</v>
      </c>
      <c r="Z81" s="1">
        <v>3</v>
      </c>
      <c r="AA81" s="1">
        <v>4.5</v>
      </c>
      <c r="AB81" t="s">
        <v>107</v>
      </c>
      <c r="AC81">
        <v>624</v>
      </c>
      <c r="AD81">
        <v>1028</v>
      </c>
      <c r="AE81">
        <v>1378</v>
      </c>
      <c r="AF81">
        <v>847</v>
      </c>
      <c r="AG81">
        <v>5188</v>
      </c>
      <c r="AH81">
        <v>859</v>
      </c>
      <c r="AI81">
        <v>5579</v>
      </c>
      <c r="AJ81" t="s">
        <v>105</v>
      </c>
      <c r="AK81" t="s">
        <v>105</v>
      </c>
      <c r="AL81" t="s">
        <v>105</v>
      </c>
      <c r="AM81" t="s">
        <v>105</v>
      </c>
      <c r="AN81" t="s">
        <v>105</v>
      </c>
      <c r="AO81" t="s">
        <v>105</v>
      </c>
      <c r="AP81" t="s">
        <v>105</v>
      </c>
      <c r="AQ81" s="1">
        <v>1938</v>
      </c>
      <c r="AR81">
        <v>0</v>
      </c>
      <c r="AS81">
        <v>1.4</v>
      </c>
      <c r="AT81" s="7">
        <v>0</v>
      </c>
      <c r="AU81" s="1">
        <v>1719</v>
      </c>
      <c r="AV81">
        <v>0</v>
      </c>
      <c r="AW81">
        <v>1.2</v>
      </c>
      <c r="AX81" s="7">
        <v>0</v>
      </c>
      <c r="AY81" s="1">
        <v>1679</v>
      </c>
      <c r="AZ81">
        <v>0</v>
      </c>
      <c r="BA81">
        <v>1.2</v>
      </c>
      <c r="BB81" s="7">
        <v>2</v>
      </c>
      <c r="BC81" s="1">
        <v>1631</v>
      </c>
      <c r="BD81">
        <v>0</v>
      </c>
      <c r="BE81">
        <v>1.2</v>
      </c>
      <c r="BF81" s="7">
        <v>0</v>
      </c>
      <c r="BG81" s="1">
        <v>4656</v>
      </c>
      <c r="BH81">
        <v>0</v>
      </c>
      <c r="BI81">
        <v>3.4</v>
      </c>
      <c r="BJ81" s="7">
        <v>69</v>
      </c>
      <c r="BK81" s="1">
        <v>1118</v>
      </c>
      <c r="BL81">
        <v>0</v>
      </c>
      <c r="BM81">
        <v>0.8</v>
      </c>
      <c r="BN81" s="7">
        <v>0</v>
      </c>
      <c r="BO81" s="1">
        <v>5577</v>
      </c>
      <c r="BP81">
        <v>0</v>
      </c>
      <c r="BQ81">
        <v>4.0999999999999996</v>
      </c>
      <c r="BR81" s="7">
        <v>75</v>
      </c>
      <c r="BS81" t="s">
        <v>105</v>
      </c>
      <c r="BT81" t="s">
        <v>105</v>
      </c>
      <c r="BU81" t="s">
        <v>105</v>
      </c>
      <c r="BV81" t="s">
        <v>105</v>
      </c>
      <c r="BW81" t="s">
        <v>105</v>
      </c>
      <c r="BX81" t="s">
        <v>105</v>
      </c>
      <c r="BY81" t="s">
        <v>105</v>
      </c>
      <c r="BZ81" t="s">
        <v>204</v>
      </c>
      <c r="CA81" t="s">
        <v>204</v>
      </c>
      <c r="CB81" t="s">
        <v>204</v>
      </c>
      <c r="CC81" t="s">
        <v>204</v>
      </c>
      <c r="CD81" t="s">
        <v>204</v>
      </c>
      <c r="CE81" t="s">
        <v>204</v>
      </c>
      <c r="CF81" t="s">
        <v>204</v>
      </c>
      <c r="CG81">
        <v>0</v>
      </c>
      <c r="CH81" t="s">
        <v>105</v>
      </c>
      <c r="CI81" t="s">
        <v>105</v>
      </c>
      <c r="CJ81">
        <v>2</v>
      </c>
      <c r="CK81">
        <v>0</v>
      </c>
      <c r="CL81">
        <v>20</v>
      </c>
      <c r="CM81">
        <v>2</v>
      </c>
      <c r="CN81">
        <v>0</v>
      </c>
      <c r="CO81">
        <v>10</v>
      </c>
      <c r="CP81" s="1">
        <v>226</v>
      </c>
      <c r="CQ81">
        <v>8</v>
      </c>
      <c r="CR81">
        <v>0</v>
      </c>
      <c r="CS81" t="s">
        <v>117</v>
      </c>
      <c r="CT81" t="s">
        <v>117</v>
      </c>
      <c r="CU81" t="s">
        <v>117</v>
      </c>
      <c r="CV81" t="s">
        <v>117</v>
      </c>
      <c r="CW81" t="s">
        <v>117</v>
      </c>
      <c r="CX81" t="s">
        <v>117</v>
      </c>
      <c r="CY81" t="s">
        <v>117</v>
      </c>
      <c r="CZ81" s="1">
        <f t="shared" si="10"/>
        <v>2616.8571428571427</v>
      </c>
      <c r="DA81" s="6">
        <f t="shared" si="11"/>
        <v>1.9000000000000001</v>
      </c>
      <c r="DB81" s="7">
        <f t="shared" si="12"/>
        <v>20.857142857142858</v>
      </c>
      <c r="DC81" s="1">
        <v>6</v>
      </c>
      <c r="DD81" s="1">
        <v>3</v>
      </c>
      <c r="DE81" s="1">
        <v>4.5</v>
      </c>
      <c r="DF81" s="1">
        <v>878</v>
      </c>
      <c r="DG81" s="1">
        <v>0</v>
      </c>
      <c r="DH81">
        <v>18.600000000000001</v>
      </c>
      <c r="DI81" s="1">
        <v>0</v>
      </c>
      <c r="DJ81" s="1">
        <v>2500</v>
      </c>
      <c r="DK81" s="1">
        <v>226</v>
      </c>
      <c r="DN81" s="2" t="s">
        <v>469</v>
      </c>
      <c r="DO81" s="2">
        <v>9.3146336781782316E-2</v>
      </c>
      <c r="DX81" s="2" t="s">
        <v>469</v>
      </c>
      <c r="DY81" s="2">
        <v>9.3146336781782316E-2</v>
      </c>
      <c r="DZ81" s="11"/>
      <c r="EA81" s="11"/>
      <c r="EB81" s="11"/>
      <c r="EC81" s="11"/>
      <c r="ED81" s="11"/>
      <c r="EE81" s="11"/>
      <c r="EF81" s="11"/>
    </row>
    <row r="82" spans="1:136" x14ac:dyDescent="0.2">
      <c r="A82">
        <v>109</v>
      </c>
      <c r="B82">
        <v>2020</v>
      </c>
      <c r="C82" s="1" t="s">
        <v>103</v>
      </c>
      <c r="D82">
        <v>18.7</v>
      </c>
      <c r="E82" s="1" t="s">
        <v>139</v>
      </c>
      <c r="F82" s="1">
        <v>4000</v>
      </c>
      <c r="G82">
        <v>4</v>
      </c>
      <c r="H82">
        <v>3</v>
      </c>
      <c r="I82">
        <v>3.5</v>
      </c>
      <c r="J82">
        <v>2</v>
      </c>
      <c r="K82">
        <v>1</v>
      </c>
      <c r="L82">
        <v>30</v>
      </c>
      <c r="M82">
        <v>5</v>
      </c>
      <c r="N82">
        <v>0</v>
      </c>
      <c r="O82">
        <v>40</v>
      </c>
      <c r="P82">
        <v>3</v>
      </c>
      <c r="Q82">
        <v>0</v>
      </c>
      <c r="R82">
        <v>10</v>
      </c>
      <c r="S82" s="1">
        <v>2339</v>
      </c>
      <c r="T82">
        <v>10</v>
      </c>
      <c r="U82">
        <v>30</v>
      </c>
      <c r="V82">
        <v>5</v>
      </c>
      <c r="W82">
        <v>5</v>
      </c>
      <c r="X82">
        <v>5</v>
      </c>
      <c r="Y82" s="1">
        <v>3</v>
      </c>
      <c r="Z82" s="1">
        <v>4</v>
      </c>
      <c r="AA82" s="1">
        <v>3.5</v>
      </c>
      <c r="AB82" t="s">
        <v>107</v>
      </c>
      <c r="AC82">
        <v>4053</v>
      </c>
      <c r="AD82">
        <v>1050</v>
      </c>
      <c r="AE82">
        <v>3483</v>
      </c>
      <c r="AF82">
        <v>1020</v>
      </c>
      <c r="AG82">
        <v>8045</v>
      </c>
      <c r="AH82">
        <v>2940</v>
      </c>
      <c r="AI82">
        <v>8021</v>
      </c>
      <c r="AJ82" t="s">
        <v>105</v>
      </c>
      <c r="AK82" t="s">
        <v>105</v>
      </c>
      <c r="AL82" t="s">
        <v>105</v>
      </c>
      <c r="AM82" t="s">
        <v>105</v>
      </c>
      <c r="AN82" t="s">
        <v>105</v>
      </c>
      <c r="AO82" t="s">
        <v>105</v>
      </c>
      <c r="AP82" t="s">
        <v>105</v>
      </c>
      <c r="AQ82" s="1">
        <v>3712</v>
      </c>
      <c r="AR82">
        <v>0</v>
      </c>
      <c r="AS82">
        <v>2.4</v>
      </c>
      <c r="AT82" s="7">
        <v>50</v>
      </c>
      <c r="AU82" s="1">
        <v>972</v>
      </c>
      <c r="AV82">
        <v>0</v>
      </c>
      <c r="AW82">
        <v>0.7</v>
      </c>
      <c r="AX82" s="7">
        <v>4</v>
      </c>
      <c r="AY82" s="1">
        <v>1330</v>
      </c>
      <c r="AZ82">
        <v>0</v>
      </c>
      <c r="BA82">
        <v>1</v>
      </c>
      <c r="BB82" s="7">
        <v>39</v>
      </c>
      <c r="BC82" s="1">
        <v>1886</v>
      </c>
      <c r="BD82">
        <v>0</v>
      </c>
      <c r="BE82">
        <v>1.4</v>
      </c>
      <c r="BF82" s="7">
        <v>76</v>
      </c>
      <c r="BG82" s="1">
        <v>5415</v>
      </c>
      <c r="BH82">
        <v>0</v>
      </c>
      <c r="BI82">
        <v>4.0999999999999996</v>
      </c>
      <c r="BJ82" s="7">
        <v>101</v>
      </c>
      <c r="BK82" s="1">
        <v>3675</v>
      </c>
      <c r="BL82">
        <v>0</v>
      </c>
      <c r="BM82">
        <v>2.8</v>
      </c>
      <c r="BN82" s="7">
        <v>56</v>
      </c>
      <c r="BO82" s="1">
        <v>6843</v>
      </c>
      <c r="BP82">
        <v>0</v>
      </c>
      <c r="BQ82">
        <v>5.2</v>
      </c>
      <c r="BR82" s="7">
        <v>136</v>
      </c>
      <c r="BS82" t="s">
        <v>105</v>
      </c>
      <c r="BT82" t="s">
        <v>105</v>
      </c>
      <c r="BU82" t="s">
        <v>339</v>
      </c>
      <c r="BV82" t="s">
        <v>105</v>
      </c>
      <c r="BW82" t="s">
        <v>105</v>
      </c>
      <c r="BX82" t="s">
        <v>105</v>
      </c>
      <c r="BY82" t="s">
        <v>105</v>
      </c>
      <c r="BZ82" t="s">
        <v>168</v>
      </c>
      <c r="CA82" t="s">
        <v>168</v>
      </c>
      <c r="CB82" t="s">
        <v>137</v>
      </c>
      <c r="CC82" t="s">
        <v>137</v>
      </c>
      <c r="CD82" t="s">
        <v>137</v>
      </c>
      <c r="CE82" t="s">
        <v>137</v>
      </c>
      <c r="CF82" t="s">
        <v>137</v>
      </c>
      <c r="CG82">
        <v>1</v>
      </c>
      <c r="CH82">
        <v>2</v>
      </c>
      <c r="CI82">
        <v>0</v>
      </c>
      <c r="CJ82">
        <v>5</v>
      </c>
      <c r="CK82">
        <v>0</v>
      </c>
      <c r="CL82">
        <v>40</v>
      </c>
      <c r="CM82">
        <v>3</v>
      </c>
      <c r="CN82">
        <v>0</v>
      </c>
      <c r="CO82">
        <v>10</v>
      </c>
      <c r="CP82" s="1">
        <v>1859</v>
      </c>
      <c r="CQ82">
        <v>10</v>
      </c>
      <c r="CR82">
        <v>0</v>
      </c>
      <c r="CS82" t="s">
        <v>117</v>
      </c>
      <c r="CT82" t="s">
        <v>117</v>
      </c>
      <c r="CU82" t="s">
        <v>138</v>
      </c>
      <c r="CV82" t="s">
        <v>117</v>
      </c>
      <c r="CW82" t="s">
        <v>117</v>
      </c>
      <c r="CX82" t="s">
        <v>117</v>
      </c>
      <c r="CY82" t="s">
        <v>117</v>
      </c>
      <c r="CZ82" s="1">
        <f t="shared" si="10"/>
        <v>3404.7142857142858</v>
      </c>
      <c r="DA82" s="6">
        <f t="shared" si="11"/>
        <v>2.5142857142857138</v>
      </c>
      <c r="DB82" s="7">
        <f t="shared" si="12"/>
        <v>66</v>
      </c>
      <c r="DC82" s="1">
        <v>3</v>
      </c>
      <c r="DD82" s="1">
        <v>4</v>
      </c>
      <c r="DE82" s="1">
        <v>3.5</v>
      </c>
      <c r="DF82" s="1">
        <v>2339</v>
      </c>
      <c r="DG82" s="1">
        <v>0</v>
      </c>
      <c r="DH82">
        <v>18.7</v>
      </c>
      <c r="DI82" s="1">
        <v>0</v>
      </c>
      <c r="DJ82" s="1">
        <v>4000</v>
      </c>
      <c r="DK82" s="1">
        <v>1859</v>
      </c>
      <c r="DN82" s="2" t="s">
        <v>470</v>
      </c>
      <c r="DO82" s="2">
        <v>1462.0035665723406</v>
      </c>
      <c r="DX82" s="2" t="s">
        <v>470</v>
      </c>
      <c r="DY82" s="2">
        <v>1462.0035665723406</v>
      </c>
      <c r="DZ82" s="11"/>
      <c r="EA82" s="11"/>
      <c r="EB82" s="11"/>
      <c r="EC82" s="11"/>
      <c r="ED82" s="11"/>
      <c r="EE82" s="11"/>
      <c r="EF82" s="11"/>
    </row>
    <row r="83" spans="1:136" ht="17" thickBot="1" x14ac:dyDescent="0.25">
      <c r="A83">
        <v>116</v>
      </c>
      <c r="B83">
        <v>2020</v>
      </c>
      <c r="C83" s="1" t="s">
        <v>103</v>
      </c>
      <c r="D83">
        <v>18.7</v>
      </c>
      <c r="E83" s="1" t="s">
        <v>139</v>
      </c>
      <c r="F83" s="1">
        <v>8000</v>
      </c>
      <c r="G83">
        <v>4</v>
      </c>
      <c r="H83">
        <v>1</v>
      </c>
      <c r="I83">
        <v>2.5</v>
      </c>
      <c r="J83">
        <v>0</v>
      </c>
      <c r="K83" t="s">
        <v>105</v>
      </c>
      <c r="L83" t="s">
        <v>105</v>
      </c>
      <c r="M83">
        <v>5</v>
      </c>
      <c r="N83">
        <v>1</v>
      </c>
      <c r="O83">
        <v>30</v>
      </c>
      <c r="P83">
        <v>5</v>
      </c>
      <c r="Q83">
        <v>1</v>
      </c>
      <c r="R83" t="s">
        <v>105</v>
      </c>
      <c r="S83" s="1">
        <v>2790</v>
      </c>
      <c r="T83">
        <v>10</v>
      </c>
      <c r="U83" t="s">
        <v>105</v>
      </c>
      <c r="V83">
        <v>5</v>
      </c>
      <c r="W83">
        <v>4</v>
      </c>
      <c r="X83">
        <v>4.5</v>
      </c>
      <c r="Y83" s="1">
        <v>2</v>
      </c>
      <c r="Z83" s="1">
        <v>4</v>
      </c>
      <c r="AA83" s="1">
        <v>3</v>
      </c>
      <c r="AB83" t="s">
        <v>107</v>
      </c>
      <c r="AC83">
        <v>4008</v>
      </c>
      <c r="AD83">
        <v>1365</v>
      </c>
      <c r="AE83">
        <v>6515</v>
      </c>
      <c r="AF83">
        <v>5903</v>
      </c>
      <c r="AG83">
        <v>5688</v>
      </c>
      <c r="AH83">
        <v>2476</v>
      </c>
      <c r="AI83">
        <v>12997</v>
      </c>
      <c r="AJ83" t="s">
        <v>105</v>
      </c>
      <c r="AK83" t="s">
        <v>105</v>
      </c>
      <c r="AL83" t="s">
        <v>105</v>
      </c>
      <c r="AM83" t="s">
        <v>105</v>
      </c>
      <c r="AN83" t="s">
        <v>105</v>
      </c>
      <c r="AO83" t="s">
        <v>105</v>
      </c>
      <c r="AP83" t="s">
        <v>105</v>
      </c>
      <c r="AQ83" s="1">
        <v>4117</v>
      </c>
      <c r="AR83">
        <v>4051</v>
      </c>
      <c r="AS83">
        <v>2.8</v>
      </c>
      <c r="AT83" s="7">
        <v>30</v>
      </c>
      <c r="AU83" s="1">
        <v>1584</v>
      </c>
      <c r="AV83">
        <v>0</v>
      </c>
      <c r="AW83">
        <v>1.1000000000000001</v>
      </c>
      <c r="AX83" s="7">
        <v>9</v>
      </c>
      <c r="AY83" s="1">
        <v>4764</v>
      </c>
      <c r="AZ83">
        <v>0</v>
      </c>
      <c r="BA83">
        <v>3.4</v>
      </c>
      <c r="BB83" s="7">
        <v>22</v>
      </c>
      <c r="BC83" s="1">
        <v>6044</v>
      </c>
      <c r="BD83">
        <v>5716</v>
      </c>
      <c r="BE83">
        <v>4.3</v>
      </c>
      <c r="BF83" s="7">
        <v>149</v>
      </c>
      <c r="BG83" s="1">
        <v>5459</v>
      </c>
      <c r="BH83">
        <v>0</v>
      </c>
      <c r="BI83">
        <v>3.9</v>
      </c>
      <c r="BJ83" s="7">
        <v>94</v>
      </c>
      <c r="BK83" s="1">
        <v>2686</v>
      </c>
      <c r="BL83">
        <v>0</v>
      </c>
      <c r="BM83">
        <v>1.9</v>
      </c>
      <c r="BN83" s="7">
        <v>38</v>
      </c>
      <c r="BO83" s="1">
        <v>13181</v>
      </c>
      <c r="BP83">
        <v>5232</v>
      </c>
      <c r="BQ83">
        <v>9.4</v>
      </c>
      <c r="BR83" s="7">
        <v>277</v>
      </c>
      <c r="BS83" t="s">
        <v>105</v>
      </c>
      <c r="BT83" t="s">
        <v>105</v>
      </c>
      <c r="BU83" t="s">
        <v>105</v>
      </c>
      <c r="BV83" t="s">
        <v>105</v>
      </c>
      <c r="BW83" t="s">
        <v>105</v>
      </c>
      <c r="BX83" t="s">
        <v>105</v>
      </c>
      <c r="BY83" t="s">
        <v>105</v>
      </c>
      <c r="BZ83" t="s">
        <v>168</v>
      </c>
      <c r="CA83" t="s">
        <v>168</v>
      </c>
      <c r="CB83" t="s">
        <v>168</v>
      </c>
      <c r="CC83" t="s">
        <v>168</v>
      </c>
      <c r="CD83" t="s">
        <v>168</v>
      </c>
      <c r="CE83" t="s">
        <v>168</v>
      </c>
      <c r="CF83" t="s">
        <v>200</v>
      </c>
      <c r="CG83">
        <v>0</v>
      </c>
      <c r="CH83" t="s">
        <v>105</v>
      </c>
      <c r="CI83" t="s">
        <v>105</v>
      </c>
      <c r="CJ83">
        <v>3</v>
      </c>
      <c r="CK83">
        <v>2</v>
      </c>
      <c r="CL83" t="s">
        <v>105</v>
      </c>
      <c r="CM83">
        <v>5</v>
      </c>
      <c r="CN83">
        <v>1</v>
      </c>
      <c r="CO83" t="s">
        <v>105</v>
      </c>
      <c r="CP83" s="1">
        <v>2430</v>
      </c>
      <c r="CQ83">
        <v>10</v>
      </c>
      <c r="CR83" t="s">
        <v>105</v>
      </c>
      <c r="CS83" t="s">
        <v>117</v>
      </c>
      <c r="CT83" t="s">
        <v>117</v>
      </c>
      <c r="CU83" t="s">
        <v>117</v>
      </c>
      <c r="CV83" t="s">
        <v>117</v>
      </c>
      <c r="CW83" t="s">
        <v>117</v>
      </c>
      <c r="CX83" t="s">
        <v>117</v>
      </c>
      <c r="CY83" t="s">
        <v>117</v>
      </c>
      <c r="CZ83" s="1">
        <f t="shared" si="10"/>
        <v>5405</v>
      </c>
      <c r="DA83" s="6">
        <f t="shared" si="11"/>
        <v>3.8285714285714283</v>
      </c>
      <c r="DB83" s="7">
        <f t="shared" si="12"/>
        <v>88.428571428571431</v>
      </c>
      <c r="DC83" s="1">
        <v>2</v>
      </c>
      <c r="DD83" s="1">
        <v>4</v>
      </c>
      <c r="DE83" s="1">
        <v>3</v>
      </c>
      <c r="DF83" s="1">
        <v>2790</v>
      </c>
      <c r="DG83" s="1">
        <v>0</v>
      </c>
      <c r="DH83">
        <v>18.7</v>
      </c>
      <c r="DI83" s="1">
        <v>0</v>
      </c>
      <c r="DJ83" s="1">
        <v>8000</v>
      </c>
      <c r="DK83" s="1">
        <v>2430</v>
      </c>
      <c r="DN83" s="3" t="s">
        <v>471</v>
      </c>
      <c r="DO83" s="3">
        <v>62</v>
      </c>
      <c r="DX83" s="3" t="s">
        <v>471</v>
      </c>
      <c r="DY83" s="3">
        <v>62</v>
      </c>
      <c r="DZ83" s="11"/>
      <c r="EA83" s="11"/>
      <c r="EB83" s="11"/>
      <c r="EC83" s="11"/>
      <c r="ED83" s="11"/>
      <c r="EE83" s="11"/>
      <c r="EF83" s="11"/>
    </row>
    <row r="84" spans="1:136" x14ac:dyDescent="0.2">
      <c r="A84">
        <v>180</v>
      </c>
      <c r="B84">
        <v>2020</v>
      </c>
      <c r="C84" s="1" t="s">
        <v>103</v>
      </c>
      <c r="D84">
        <v>19</v>
      </c>
      <c r="E84" s="1" t="s">
        <v>104</v>
      </c>
      <c r="F84" s="1">
        <v>6000</v>
      </c>
      <c r="G84">
        <v>7</v>
      </c>
      <c r="H84">
        <v>3</v>
      </c>
      <c r="I84">
        <v>5</v>
      </c>
      <c r="J84">
        <v>1</v>
      </c>
      <c r="K84">
        <v>0</v>
      </c>
      <c r="L84">
        <v>30</v>
      </c>
      <c r="M84">
        <v>7</v>
      </c>
      <c r="N84">
        <v>1</v>
      </c>
      <c r="O84">
        <v>30</v>
      </c>
      <c r="P84">
        <v>7</v>
      </c>
      <c r="Q84">
        <v>2</v>
      </c>
      <c r="R84">
        <v>0</v>
      </c>
      <c r="S84" s="1">
        <v>5532</v>
      </c>
      <c r="T84">
        <v>7</v>
      </c>
      <c r="U84">
        <v>8</v>
      </c>
      <c r="V84">
        <v>6</v>
      </c>
      <c r="W84">
        <v>6</v>
      </c>
      <c r="X84">
        <v>6</v>
      </c>
      <c r="Y84" s="1">
        <v>5</v>
      </c>
      <c r="Z84" s="1">
        <v>5</v>
      </c>
      <c r="AA84" s="1">
        <v>5</v>
      </c>
      <c r="AB84" t="s">
        <v>157</v>
      </c>
      <c r="AC84" t="s">
        <v>105</v>
      </c>
      <c r="AD84" t="s">
        <v>105</v>
      </c>
      <c r="AE84" t="s">
        <v>105</v>
      </c>
      <c r="AF84" t="s">
        <v>105</v>
      </c>
      <c r="AG84" t="s">
        <v>105</v>
      </c>
      <c r="AH84" t="s">
        <v>105</v>
      </c>
      <c r="AI84" t="s">
        <v>105</v>
      </c>
      <c r="AJ84" t="s">
        <v>105</v>
      </c>
      <c r="AK84" t="s">
        <v>105</v>
      </c>
      <c r="AL84" t="s">
        <v>105</v>
      </c>
      <c r="AM84" t="s">
        <v>105</v>
      </c>
      <c r="AN84" t="s">
        <v>105</v>
      </c>
      <c r="AO84" t="s">
        <v>105</v>
      </c>
      <c r="AP84" t="s">
        <v>105</v>
      </c>
      <c r="AQ84" s="1">
        <v>1348</v>
      </c>
      <c r="AR84">
        <v>0</v>
      </c>
      <c r="AS84">
        <v>0.9</v>
      </c>
      <c r="AT84" s="7">
        <v>44</v>
      </c>
      <c r="AU84" s="1">
        <v>526</v>
      </c>
      <c r="AV84">
        <v>0</v>
      </c>
      <c r="AW84">
        <v>0.4</v>
      </c>
      <c r="AX84" s="7">
        <v>17</v>
      </c>
      <c r="AY84" s="1">
        <v>610</v>
      </c>
      <c r="AZ84">
        <v>0</v>
      </c>
      <c r="BA84">
        <v>0.5</v>
      </c>
      <c r="BB84" s="7">
        <v>20</v>
      </c>
      <c r="BC84" s="1">
        <v>1482</v>
      </c>
      <c r="BD84">
        <v>0</v>
      </c>
      <c r="BE84">
        <v>1</v>
      </c>
      <c r="BF84" s="7">
        <v>48</v>
      </c>
      <c r="BG84" s="1">
        <v>3062</v>
      </c>
      <c r="BH84">
        <v>0</v>
      </c>
      <c r="BI84">
        <v>2.2000000000000002</v>
      </c>
      <c r="BJ84" s="7">
        <v>99</v>
      </c>
      <c r="BK84" s="1">
        <v>837</v>
      </c>
      <c r="BL84">
        <v>0</v>
      </c>
      <c r="BM84">
        <v>0.6</v>
      </c>
      <c r="BN84" s="7">
        <v>27</v>
      </c>
      <c r="BO84" s="1">
        <v>1134</v>
      </c>
      <c r="BP84">
        <v>0</v>
      </c>
      <c r="BQ84">
        <v>0.7</v>
      </c>
      <c r="BR84" s="7">
        <v>37</v>
      </c>
      <c r="BS84" t="s">
        <v>105</v>
      </c>
      <c r="BT84" t="s">
        <v>105</v>
      </c>
      <c r="BU84" t="s">
        <v>105</v>
      </c>
      <c r="BV84" t="s">
        <v>105</v>
      </c>
      <c r="BW84" t="s">
        <v>105</v>
      </c>
      <c r="BX84" t="s">
        <v>105</v>
      </c>
      <c r="BY84" t="s">
        <v>105</v>
      </c>
      <c r="BZ84" t="s">
        <v>168</v>
      </c>
      <c r="CA84" t="s">
        <v>168</v>
      </c>
      <c r="CB84" t="s">
        <v>168</v>
      </c>
      <c r="CC84" t="s">
        <v>168</v>
      </c>
      <c r="CD84" t="s">
        <v>168</v>
      </c>
      <c r="CE84" t="s">
        <v>168</v>
      </c>
      <c r="CF84" t="s">
        <v>168</v>
      </c>
      <c r="CG84">
        <v>0</v>
      </c>
      <c r="CH84" t="s">
        <v>105</v>
      </c>
      <c r="CI84" t="s">
        <v>105</v>
      </c>
      <c r="CJ84">
        <v>0</v>
      </c>
      <c r="CK84" t="s">
        <v>105</v>
      </c>
      <c r="CL84" t="s">
        <v>105</v>
      </c>
      <c r="CM84">
        <v>7</v>
      </c>
      <c r="CN84">
        <v>0</v>
      </c>
      <c r="CO84">
        <v>30</v>
      </c>
      <c r="CP84" s="1">
        <v>693</v>
      </c>
      <c r="CQ84">
        <v>10</v>
      </c>
      <c r="CR84" t="s">
        <v>105</v>
      </c>
      <c r="CS84" t="s">
        <v>117</v>
      </c>
      <c r="CT84" t="s">
        <v>117</v>
      </c>
      <c r="CU84" t="s">
        <v>117</v>
      </c>
      <c r="CV84" t="s">
        <v>117</v>
      </c>
      <c r="CW84" t="s">
        <v>117</v>
      </c>
      <c r="CX84" t="s">
        <v>117</v>
      </c>
      <c r="CY84" t="s">
        <v>117</v>
      </c>
      <c r="CZ84" s="1">
        <f t="shared" si="10"/>
        <v>1285.5714285714287</v>
      </c>
      <c r="DA84" s="6">
        <f t="shared" si="11"/>
        <v>0.9</v>
      </c>
      <c r="DB84" s="7">
        <f t="shared" si="12"/>
        <v>41.714285714285715</v>
      </c>
      <c r="DC84" s="1">
        <v>5</v>
      </c>
      <c r="DD84" s="1">
        <v>5</v>
      </c>
      <c r="DE84" s="1">
        <v>5</v>
      </c>
      <c r="DF84" s="1">
        <v>5532</v>
      </c>
      <c r="DG84" s="1">
        <v>0</v>
      </c>
      <c r="DH84">
        <v>19</v>
      </c>
      <c r="DI84" s="1">
        <v>1</v>
      </c>
      <c r="DJ84" s="1">
        <v>6000</v>
      </c>
      <c r="DK84" s="1">
        <v>693</v>
      </c>
      <c r="DX84" s="11"/>
      <c r="DY84" s="11"/>
      <c r="DZ84" s="11"/>
      <c r="EA84" s="11"/>
      <c r="EB84" s="11"/>
      <c r="EC84" s="11"/>
      <c r="ED84" s="11"/>
      <c r="EE84" s="11"/>
      <c r="EF84" s="11"/>
    </row>
    <row r="85" spans="1:136" ht="17" thickBot="1" x14ac:dyDescent="0.25">
      <c r="A85">
        <v>119</v>
      </c>
      <c r="B85">
        <v>2020</v>
      </c>
      <c r="C85" s="1" t="s">
        <v>148</v>
      </c>
      <c r="D85">
        <v>19.2</v>
      </c>
      <c r="E85" s="1" t="s">
        <v>139</v>
      </c>
      <c r="F85" s="1">
        <v>5500</v>
      </c>
      <c r="G85">
        <v>2</v>
      </c>
      <c r="H85">
        <v>6</v>
      </c>
      <c r="I85">
        <v>4</v>
      </c>
      <c r="J85">
        <v>2</v>
      </c>
      <c r="K85">
        <v>0</v>
      </c>
      <c r="L85">
        <v>30</v>
      </c>
      <c r="M85">
        <v>2</v>
      </c>
      <c r="N85">
        <v>4</v>
      </c>
      <c r="O85">
        <v>0</v>
      </c>
      <c r="P85">
        <v>6</v>
      </c>
      <c r="Q85">
        <v>0</v>
      </c>
      <c r="R85">
        <v>30</v>
      </c>
      <c r="S85" s="1">
        <v>2994</v>
      </c>
      <c r="T85">
        <v>8</v>
      </c>
      <c r="U85">
        <v>0</v>
      </c>
      <c r="V85">
        <v>5</v>
      </c>
      <c r="W85">
        <v>6</v>
      </c>
      <c r="X85">
        <v>5.5</v>
      </c>
      <c r="Y85" s="1">
        <v>2</v>
      </c>
      <c r="Z85" s="1">
        <v>4</v>
      </c>
      <c r="AA85" s="1">
        <v>3</v>
      </c>
      <c r="AB85" t="s">
        <v>107</v>
      </c>
      <c r="AC85">
        <v>4071</v>
      </c>
      <c r="AD85">
        <v>2539</v>
      </c>
      <c r="AE85">
        <v>2496</v>
      </c>
      <c r="AF85">
        <v>923</v>
      </c>
      <c r="AG85">
        <v>2823</v>
      </c>
      <c r="AH85">
        <v>8031</v>
      </c>
      <c r="AI85">
        <v>11963</v>
      </c>
      <c r="AJ85" t="s">
        <v>346</v>
      </c>
      <c r="AK85" t="s">
        <v>105</v>
      </c>
      <c r="AL85" t="s">
        <v>105</v>
      </c>
      <c r="AM85" t="s">
        <v>105</v>
      </c>
      <c r="AN85" t="s">
        <v>105</v>
      </c>
      <c r="AO85" t="s">
        <v>347</v>
      </c>
      <c r="AP85" t="s">
        <v>348</v>
      </c>
      <c r="AQ85" s="1">
        <v>3100</v>
      </c>
      <c r="AR85">
        <v>0</v>
      </c>
      <c r="AS85">
        <v>3.12</v>
      </c>
      <c r="AT85" s="7">
        <v>183</v>
      </c>
      <c r="AU85" s="1">
        <v>3063</v>
      </c>
      <c r="AV85">
        <v>0</v>
      </c>
      <c r="AW85">
        <v>1.95</v>
      </c>
      <c r="AX85" s="7">
        <v>110</v>
      </c>
      <c r="AY85" s="1">
        <v>3044</v>
      </c>
      <c r="AZ85">
        <v>0</v>
      </c>
      <c r="BA85">
        <v>2.5</v>
      </c>
      <c r="BB85" s="7">
        <v>60</v>
      </c>
      <c r="BC85" s="1">
        <v>700</v>
      </c>
      <c r="BD85">
        <v>0</v>
      </c>
      <c r="BE85">
        <v>0.5</v>
      </c>
      <c r="BF85" s="7">
        <v>8</v>
      </c>
      <c r="BG85" s="1">
        <v>5053</v>
      </c>
      <c r="BH85">
        <v>0</v>
      </c>
      <c r="BI85">
        <v>4.2</v>
      </c>
      <c r="BJ85" s="7">
        <v>180</v>
      </c>
      <c r="BK85" s="1">
        <v>8047</v>
      </c>
      <c r="BL85">
        <v>2328</v>
      </c>
      <c r="BM85">
        <v>6.8</v>
      </c>
      <c r="BN85" s="7">
        <v>159</v>
      </c>
      <c r="BO85" s="1">
        <v>12000</v>
      </c>
      <c r="BP85">
        <v>0</v>
      </c>
      <c r="BQ85">
        <v>10.9</v>
      </c>
      <c r="BR85" s="7">
        <v>248</v>
      </c>
      <c r="BS85" t="s">
        <v>105</v>
      </c>
      <c r="BT85" t="s">
        <v>105</v>
      </c>
      <c r="BU85" t="s">
        <v>105</v>
      </c>
      <c r="BV85" t="s">
        <v>105</v>
      </c>
      <c r="BW85" t="s">
        <v>105</v>
      </c>
      <c r="BX85" t="s">
        <v>105</v>
      </c>
      <c r="BY85" t="s">
        <v>105</v>
      </c>
      <c r="BZ85" t="s">
        <v>116</v>
      </c>
      <c r="CA85" t="s">
        <v>116</v>
      </c>
      <c r="CB85" t="s">
        <v>116</v>
      </c>
      <c r="CC85" t="s">
        <v>116</v>
      </c>
      <c r="CD85" t="s">
        <v>116</v>
      </c>
      <c r="CE85" t="s">
        <v>116</v>
      </c>
      <c r="CF85" t="s">
        <v>116</v>
      </c>
      <c r="CG85">
        <v>2</v>
      </c>
      <c r="CH85">
        <v>0</v>
      </c>
      <c r="CI85">
        <v>20</v>
      </c>
      <c r="CJ85">
        <v>2</v>
      </c>
      <c r="CK85">
        <v>0</v>
      </c>
      <c r="CL85">
        <v>30</v>
      </c>
      <c r="CM85">
        <v>2</v>
      </c>
      <c r="CN85">
        <v>3</v>
      </c>
      <c r="CO85">
        <v>30</v>
      </c>
      <c r="CP85" s="1">
        <v>1946</v>
      </c>
      <c r="CQ85">
        <v>5</v>
      </c>
      <c r="CR85">
        <v>30</v>
      </c>
      <c r="CS85" t="s">
        <v>117</v>
      </c>
      <c r="CT85" t="s">
        <v>117</v>
      </c>
      <c r="CU85" t="s">
        <v>117</v>
      </c>
      <c r="CV85" t="s">
        <v>156</v>
      </c>
      <c r="CW85" t="s">
        <v>117</v>
      </c>
      <c r="CX85" t="s">
        <v>117</v>
      </c>
      <c r="CY85" t="s">
        <v>117</v>
      </c>
      <c r="CZ85" s="1">
        <f t="shared" si="10"/>
        <v>5001</v>
      </c>
      <c r="DA85" s="6">
        <f t="shared" si="11"/>
        <v>4.2814285714285711</v>
      </c>
      <c r="DB85" s="7">
        <f t="shared" si="12"/>
        <v>135.42857142857142</v>
      </c>
      <c r="DC85" s="1">
        <v>2</v>
      </c>
      <c r="DD85" s="1">
        <v>4</v>
      </c>
      <c r="DE85" s="1">
        <v>3</v>
      </c>
      <c r="DF85" s="1">
        <v>2994</v>
      </c>
      <c r="DG85" s="1">
        <v>1</v>
      </c>
      <c r="DH85">
        <v>19.2</v>
      </c>
      <c r="DI85" s="1">
        <v>0</v>
      </c>
      <c r="DJ85" s="1">
        <v>5500</v>
      </c>
      <c r="DK85" s="1">
        <v>1946</v>
      </c>
      <c r="DN85" t="s">
        <v>472</v>
      </c>
      <c r="DX85" s="11" t="s">
        <v>472</v>
      </c>
      <c r="DY85" s="11"/>
      <c r="DZ85" s="11"/>
      <c r="EA85" s="11"/>
      <c r="EB85" s="11"/>
      <c r="EC85" s="11"/>
      <c r="ED85" s="11"/>
      <c r="EE85" s="11"/>
      <c r="EF85" s="11"/>
    </row>
    <row r="86" spans="1:136" x14ac:dyDescent="0.2">
      <c r="A86">
        <v>132</v>
      </c>
      <c r="B86">
        <v>2020</v>
      </c>
      <c r="C86" s="1" t="s">
        <v>103</v>
      </c>
      <c r="D86">
        <v>19.2</v>
      </c>
      <c r="E86" s="1" t="s">
        <v>139</v>
      </c>
      <c r="F86" s="1">
        <v>6000</v>
      </c>
      <c r="G86">
        <v>5</v>
      </c>
      <c r="H86">
        <v>6</v>
      </c>
      <c r="I86">
        <v>5.5</v>
      </c>
      <c r="J86">
        <v>3</v>
      </c>
      <c r="K86">
        <v>1</v>
      </c>
      <c r="L86">
        <v>30</v>
      </c>
      <c r="M86">
        <v>6</v>
      </c>
      <c r="N86">
        <v>0</v>
      </c>
      <c r="O86">
        <v>30</v>
      </c>
      <c r="P86">
        <v>2</v>
      </c>
      <c r="Q86">
        <v>0</v>
      </c>
      <c r="R86">
        <v>10</v>
      </c>
      <c r="S86" s="1">
        <v>2946</v>
      </c>
      <c r="T86">
        <v>10</v>
      </c>
      <c r="U86" t="s">
        <v>105</v>
      </c>
      <c r="V86">
        <v>7</v>
      </c>
      <c r="W86">
        <v>7</v>
      </c>
      <c r="X86">
        <v>7</v>
      </c>
      <c r="Y86" s="1">
        <v>6</v>
      </c>
      <c r="Z86" s="1">
        <v>5</v>
      </c>
      <c r="AA86" s="1">
        <v>5.5</v>
      </c>
      <c r="AB86" t="s">
        <v>107</v>
      </c>
      <c r="AC86">
        <v>2043</v>
      </c>
      <c r="AD86">
        <v>2284</v>
      </c>
      <c r="AE86">
        <v>743</v>
      </c>
      <c r="AF86">
        <v>999</v>
      </c>
      <c r="AG86">
        <v>4249</v>
      </c>
      <c r="AH86">
        <v>3540</v>
      </c>
      <c r="AI86">
        <v>4627</v>
      </c>
      <c r="AJ86" t="s">
        <v>105</v>
      </c>
      <c r="AK86" t="s">
        <v>105</v>
      </c>
      <c r="AL86" t="s">
        <v>105</v>
      </c>
      <c r="AM86" t="s">
        <v>105</v>
      </c>
      <c r="AN86" t="s">
        <v>105</v>
      </c>
      <c r="AO86" t="s">
        <v>105</v>
      </c>
      <c r="AP86" t="s">
        <v>105</v>
      </c>
      <c r="AQ86" s="1">
        <v>3270</v>
      </c>
      <c r="AR86">
        <v>1387</v>
      </c>
      <c r="AS86">
        <v>2.6</v>
      </c>
      <c r="AT86" s="7">
        <v>39</v>
      </c>
      <c r="AU86" s="1">
        <v>3636</v>
      </c>
      <c r="AV86">
        <v>0</v>
      </c>
      <c r="AW86">
        <v>2.9</v>
      </c>
      <c r="AX86" s="7">
        <v>42</v>
      </c>
      <c r="AY86" s="1">
        <v>1328</v>
      </c>
      <c r="AZ86">
        <v>0</v>
      </c>
      <c r="BA86">
        <v>1</v>
      </c>
      <c r="BB86" s="7">
        <v>3</v>
      </c>
      <c r="BC86" s="1">
        <v>1718</v>
      </c>
      <c r="BD86">
        <v>0</v>
      </c>
      <c r="BE86">
        <v>1.3</v>
      </c>
      <c r="BF86" s="7">
        <v>16</v>
      </c>
      <c r="BG86" s="1">
        <v>3172</v>
      </c>
      <c r="BH86">
        <v>0</v>
      </c>
      <c r="BI86">
        <v>2.5</v>
      </c>
      <c r="BJ86" s="7">
        <v>56</v>
      </c>
      <c r="BK86" s="1">
        <v>3441</v>
      </c>
      <c r="BL86">
        <v>0</v>
      </c>
      <c r="BM86">
        <v>2.7</v>
      </c>
      <c r="BN86" s="7">
        <v>65</v>
      </c>
      <c r="BO86" s="1">
        <v>4154</v>
      </c>
      <c r="BP86">
        <v>0</v>
      </c>
      <c r="BQ86">
        <v>3.3</v>
      </c>
      <c r="BR86" s="7">
        <v>86</v>
      </c>
      <c r="BS86" t="s">
        <v>105</v>
      </c>
      <c r="BT86" t="s">
        <v>105</v>
      </c>
      <c r="BU86" t="s">
        <v>105</v>
      </c>
      <c r="BV86" t="s">
        <v>105</v>
      </c>
      <c r="BW86" t="s">
        <v>105</v>
      </c>
      <c r="BX86" t="s">
        <v>105</v>
      </c>
      <c r="BY86" t="s">
        <v>105</v>
      </c>
      <c r="BZ86" t="s">
        <v>187</v>
      </c>
      <c r="CA86" t="s">
        <v>168</v>
      </c>
      <c r="CB86" t="s">
        <v>168</v>
      </c>
      <c r="CC86" t="s">
        <v>168</v>
      </c>
      <c r="CD86" t="s">
        <v>187</v>
      </c>
      <c r="CE86" t="s">
        <v>187</v>
      </c>
      <c r="CF86" t="s">
        <v>187</v>
      </c>
      <c r="CG86">
        <v>0</v>
      </c>
      <c r="CH86" t="s">
        <v>105</v>
      </c>
      <c r="CI86" t="s">
        <v>105</v>
      </c>
      <c r="CJ86">
        <v>5</v>
      </c>
      <c r="CK86">
        <v>1</v>
      </c>
      <c r="CL86">
        <v>0</v>
      </c>
      <c r="CM86">
        <v>2</v>
      </c>
      <c r="CN86">
        <v>0</v>
      </c>
      <c r="CO86">
        <v>20</v>
      </c>
      <c r="CP86" s="1">
        <v>1332</v>
      </c>
      <c r="CQ86">
        <v>10</v>
      </c>
      <c r="CR86">
        <v>0</v>
      </c>
      <c r="CS86" t="s">
        <v>117</v>
      </c>
      <c r="CT86" t="s">
        <v>117</v>
      </c>
      <c r="CU86" t="s">
        <v>117</v>
      </c>
      <c r="CV86" t="s">
        <v>117</v>
      </c>
      <c r="CW86" t="s">
        <v>117</v>
      </c>
      <c r="CX86" t="s">
        <v>117</v>
      </c>
      <c r="CY86" t="s">
        <v>117</v>
      </c>
      <c r="CZ86" s="1">
        <f t="shared" si="10"/>
        <v>2959.8571428571427</v>
      </c>
      <c r="DA86" s="6">
        <f t="shared" si="11"/>
        <v>2.3285714285714287</v>
      </c>
      <c r="DB86" s="7">
        <f t="shared" si="12"/>
        <v>43.857142857142854</v>
      </c>
      <c r="DC86" s="1">
        <v>6</v>
      </c>
      <c r="DD86" s="1">
        <v>5</v>
      </c>
      <c r="DE86" s="1">
        <v>5.5</v>
      </c>
      <c r="DF86" s="1">
        <v>2946</v>
      </c>
      <c r="DG86" s="1">
        <v>0</v>
      </c>
      <c r="DH86">
        <v>19.2</v>
      </c>
      <c r="DI86" s="1">
        <v>0</v>
      </c>
      <c r="DJ86" s="1">
        <v>6000</v>
      </c>
      <c r="DK86" s="1">
        <v>1332</v>
      </c>
      <c r="DN86" s="4"/>
      <c r="DO86" s="4" t="s">
        <v>477</v>
      </c>
      <c r="DP86" s="4" t="s">
        <v>478</v>
      </c>
      <c r="DQ86" s="4" t="s">
        <v>479</v>
      </c>
      <c r="DR86" s="4" t="s">
        <v>480</v>
      </c>
      <c r="DS86" s="4" t="s">
        <v>481</v>
      </c>
      <c r="DX86" s="4"/>
      <c r="DY86" s="4" t="s">
        <v>477</v>
      </c>
      <c r="DZ86" s="4" t="s">
        <v>478</v>
      </c>
      <c r="EA86" s="4" t="s">
        <v>479</v>
      </c>
      <c r="EB86" s="4" t="s">
        <v>480</v>
      </c>
      <c r="EC86" s="4" t="s">
        <v>481</v>
      </c>
      <c r="ED86" s="11"/>
      <c r="EE86" s="11"/>
      <c r="EF86" s="11"/>
    </row>
    <row r="87" spans="1:136" x14ac:dyDescent="0.2">
      <c r="A87">
        <v>134</v>
      </c>
      <c r="B87">
        <v>2020</v>
      </c>
      <c r="C87" s="1" t="s">
        <v>103</v>
      </c>
      <c r="D87">
        <v>19.399999999999999</v>
      </c>
      <c r="E87" s="1" t="s">
        <v>104</v>
      </c>
      <c r="F87" s="1">
        <v>6000</v>
      </c>
      <c r="G87">
        <v>3</v>
      </c>
      <c r="H87">
        <v>3</v>
      </c>
      <c r="I87">
        <v>3</v>
      </c>
      <c r="J87">
        <v>1</v>
      </c>
      <c r="K87">
        <v>1</v>
      </c>
      <c r="L87" t="s">
        <v>105</v>
      </c>
      <c r="M87">
        <v>7</v>
      </c>
      <c r="N87" t="s">
        <v>105</v>
      </c>
      <c r="O87">
        <v>30</v>
      </c>
      <c r="P87">
        <v>7</v>
      </c>
      <c r="Q87" t="s">
        <v>105</v>
      </c>
      <c r="R87">
        <v>20</v>
      </c>
      <c r="S87" s="1">
        <v>1782</v>
      </c>
      <c r="T87">
        <v>6</v>
      </c>
      <c r="U87" t="s">
        <v>105</v>
      </c>
      <c r="V87">
        <v>5</v>
      </c>
      <c r="W87">
        <v>5</v>
      </c>
      <c r="X87">
        <v>5</v>
      </c>
      <c r="Y87" s="1">
        <v>5</v>
      </c>
      <c r="Z87" s="1">
        <v>3</v>
      </c>
      <c r="AA87" s="1">
        <v>4</v>
      </c>
      <c r="AB87" t="s">
        <v>107</v>
      </c>
      <c r="AC87">
        <v>5502</v>
      </c>
      <c r="AD87">
        <v>6055</v>
      </c>
      <c r="AE87">
        <v>8475</v>
      </c>
      <c r="AF87">
        <v>1605</v>
      </c>
      <c r="AG87">
        <v>10344</v>
      </c>
      <c r="AH87">
        <v>1025</v>
      </c>
      <c r="AI87">
        <v>3897</v>
      </c>
      <c r="AJ87" t="s">
        <v>105</v>
      </c>
      <c r="AK87" t="s">
        <v>105</v>
      </c>
      <c r="AL87" t="s">
        <v>105</v>
      </c>
      <c r="AM87" t="s">
        <v>368</v>
      </c>
      <c r="AN87" t="s">
        <v>105</v>
      </c>
      <c r="AO87" t="s">
        <v>105</v>
      </c>
      <c r="AP87" t="s">
        <v>105</v>
      </c>
      <c r="AQ87" s="1">
        <v>6015</v>
      </c>
      <c r="AR87">
        <v>3813</v>
      </c>
      <c r="AS87">
        <v>4.5999999999999996</v>
      </c>
      <c r="AT87" s="7">
        <v>155</v>
      </c>
      <c r="AU87" s="1">
        <v>6127</v>
      </c>
      <c r="AV87">
        <v>4747</v>
      </c>
      <c r="AW87">
        <v>4.7</v>
      </c>
      <c r="AX87" s="7">
        <v>136</v>
      </c>
      <c r="AY87" s="1">
        <v>8090</v>
      </c>
      <c r="AZ87">
        <v>0</v>
      </c>
      <c r="BA87">
        <v>6.2</v>
      </c>
      <c r="BB87" s="7">
        <v>175</v>
      </c>
      <c r="BC87" s="1">
        <v>2133</v>
      </c>
      <c r="BD87">
        <v>0</v>
      </c>
      <c r="BE87">
        <v>1.6</v>
      </c>
      <c r="BF87" s="7">
        <v>38</v>
      </c>
      <c r="BG87" s="1">
        <v>10644</v>
      </c>
      <c r="BH87">
        <v>0</v>
      </c>
      <c r="BI87">
        <v>7.4</v>
      </c>
      <c r="BJ87" s="7">
        <v>213</v>
      </c>
      <c r="BK87" s="1">
        <v>1024</v>
      </c>
      <c r="BL87">
        <v>0</v>
      </c>
      <c r="BM87">
        <v>0.7</v>
      </c>
      <c r="BN87" s="7">
        <v>14</v>
      </c>
      <c r="BO87" s="1">
        <v>3454</v>
      </c>
      <c r="BP87">
        <v>0</v>
      </c>
      <c r="BQ87">
        <v>2.6</v>
      </c>
      <c r="BR87" s="7">
        <v>83</v>
      </c>
      <c r="BS87" t="s">
        <v>105</v>
      </c>
      <c r="BT87" t="s">
        <v>105</v>
      </c>
      <c r="BU87" t="s">
        <v>105</v>
      </c>
      <c r="BV87" t="s">
        <v>105</v>
      </c>
      <c r="BW87" t="s">
        <v>105</v>
      </c>
      <c r="BX87" t="s">
        <v>105</v>
      </c>
      <c r="BY87" t="s">
        <v>105</v>
      </c>
      <c r="BZ87" t="s">
        <v>137</v>
      </c>
      <c r="CA87" t="s">
        <v>137</v>
      </c>
      <c r="CB87" t="s">
        <v>137</v>
      </c>
      <c r="CC87" t="s">
        <v>137</v>
      </c>
      <c r="CD87" t="s">
        <v>137</v>
      </c>
      <c r="CE87" t="s">
        <v>137</v>
      </c>
      <c r="CF87" t="s">
        <v>137</v>
      </c>
      <c r="CG87">
        <v>0</v>
      </c>
      <c r="CH87" t="s">
        <v>105</v>
      </c>
      <c r="CI87" t="s">
        <v>105</v>
      </c>
      <c r="CJ87">
        <v>5</v>
      </c>
      <c r="CK87">
        <v>1</v>
      </c>
      <c r="CL87" t="s">
        <v>105</v>
      </c>
      <c r="CM87">
        <v>6</v>
      </c>
      <c r="CN87" t="s">
        <v>105</v>
      </c>
      <c r="CO87">
        <v>40</v>
      </c>
      <c r="CP87" s="1">
        <v>1992</v>
      </c>
      <c r="CQ87">
        <v>5</v>
      </c>
      <c r="CR87" t="s">
        <v>105</v>
      </c>
      <c r="CS87" t="s">
        <v>117</v>
      </c>
      <c r="CT87" t="s">
        <v>117</v>
      </c>
      <c r="CU87" t="s">
        <v>117</v>
      </c>
      <c r="CV87" t="s">
        <v>117</v>
      </c>
      <c r="CW87" t="s">
        <v>117</v>
      </c>
      <c r="CX87" t="s">
        <v>117</v>
      </c>
      <c r="CY87" t="s">
        <v>117</v>
      </c>
      <c r="CZ87" s="1">
        <f t="shared" si="10"/>
        <v>5355.2857142857147</v>
      </c>
      <c r="DA87" s="6">
        <f t="shared" si="11"/>
        <v>3.9714285714285715</v>
      </c>
      <c r="DB87" s="7">
        <f t="shared" si="12"/>
        <v>116.28571428571429</v>
      </c>
      <c r="DC87" s="1">
        <v>5</v>
      </c>
      <c r="DD87" s="1">
        <v>3</v>
      </c>
      <c r="DE87" s="1">
        <v>4</v>
      </c>
      <c r="DF87" s="1">
        <v>1782</v>
      </c>
      <c r="DG87" s="1">
        <v>0</v>
      </c>
      <c r="DH87">
        <v>19.399999999999999</v>
      </c>
      <c r="DI87" s="1">
        <v>1</v>
      </c>
      <c r="DJ87" s="1">
        <v>6000</v>
      </c>
      <c r="DK87" s="1">
        <v>1992</v>
      </c>
      <c r="DN87" s="2" t="s">
        <v>473</v>
      </c>
      <c r="DO87" s="2">
        <v>11</v>
      </c>
      <c r="DP87" s="2">
        <v>37944272.609591752</v>
      </c>
      <c r="DQ87" s="2">
        <v>3449479.3281447049</v>
      </c>
      <c r="DR87" s="2">
        <v>1.7752084957056928</v>
      </c>
      <c r="DS87" s="2">
        <v>8.3973056043653432E-2</v>
      </c>
      <c r="DX87" s="2" t="s">
        <v>473</v>
      </c>
      <c r="DY87" s="2">
        <v>11</v>
      </c>
      <c r="DZ87" s="2">
        <v>37944272.609591752</v>
      </c>
      <c r="EA87" s="2">
        <v>3449479.3281447049</v>
      </c>
      <c r="EB87" s="2">
        <v>1.7752084957056928</v>
      </c>
      <c r="EC87" s="2">
        <v>8.3973056043653432E-2</v>
      </c>
      <c r="ED87" s="11"/>
      <c r="EE87" s="11"/>
      <c r="EF87" s="11"/>
    </row>
    <row r="88" spans="1:136" x14ac:dyDescent="0.2">
      <c r="A88">
        <v>104</v>
      </c>
      <c r="B88">
        <v>2020</v>
      </c>
      <c r="C88" s="1" t="s">
        <v>103</v>
      </c>
      <c r="D88">
        <v>19.899999999999999</v>
      </c>
      <c r="E88" s="1" t="s">
        <v>139</v>
      </c>
      <c r="F88" s="1">
        <v>2500</v>
      </c>
      <c r="G88">
        <v>2</v>
      </c>
      <c r="H88">
        <v>5</v>
      </c>
      <c r="I88">
        <v>3.5</v>
      </c>
      <c r="J88">
        <v>2</v>
      </c>
      <c r="K88">
        <v>0</v>
      </c>
      <c r="L88">
        <v>20</v>
      </c>
      <c r="M88">
        <v>3</v>
      </c>
      <c r="N88">
        <v>0</v>
      </c>
      <c r="O88">
        <v>30</v>
      </c>
      <c r="P88">
        <v>6</v>
      </c>
      <c r="Q88">
        <v>0</v>
      </c>
      <c r="R88">
        <v>15</v>
      </c>
      <c r="S88" s="1">
        <v>977</v>
      </c>
      <c r="T88">
        <v>6</v>
      </c>
      <c r="U88">
        <v>0</v>
      </c>
      <c r="V88">
        <v>6</v>
      </c>
      <c r="W88">
        <v>4</v>
      </c>
      <c r="X88">
        <v>5</v>
      </c>
      <c r="Y88" s="1">
        <v>4</v>
      </c>
      <c r="Z88" s="1">
        <v>2</v>
      </c>
      <c r="AA88" s="1">
        <v>3</v>
      </c>
      <c r="AB88" t="s">
        <v>107</v>
      </c>
      <c r="AC88">
        <v>1995</v>
      </c>
      <c r="AD88">
        <v>2836</v>
      </c>
      <c r="AE88">
        <v>1476</v>
      </c>
      <c r="AF88">
        <v>1746</v>
      </c>
      <c r="AG88">
        <v>2002</v>
      </c>
      <c r="AH88">
        <v>4277</v>
      </c>
      <c r="AI88">
        <v>3799</v>
      </c>
      <c r="AJ88" t="s">
        <v>105</v>
      </c>
      <c r="AK88" t="s">
        <v>105</v>
      </c>
      <c r="AL88" t="s">
        <v>105</v>
      </c>
      <c r="AM88" t="s">
        <v>105</v>
      </c>
      <c r="AN88" t="s">
        <v>105</v>
      </c>
      <c r="AO88" t="s">
        <v>105</v>
      </c>
      <c r="AP88" t="s">
        <v>105</v>
      </c>
      <c r="AQ88" s="1">
        <v>1835</v>
      </c>
      <c r="AR88">
        <v>0</v>
      </c>
      <c r="AS88">
        <v>1.5</v>
      </c>
      <c r="AT88" s="7">
        <v>25</v>
      </c>
      <c r="AU88" s="1">
        <v>3540</v>
      </c>
      <c r="AV88">
        <v>2186</v>
      </c>
      <c r="AW88">
        <v>2.9</v>
      </c>
      <c r="AX88" s="7">
        <v>66</v>
      </c>
      <c r="AY88" s="1">
        <v>1101</v>
      </c>
      <c r="AZ88">
        <v>0</v>
      </c>
      <c r="BA88">
        <v>0.9</v>
      </c>
      <c r="BB88" s="7">
        <v>4</v>
      </c>
      <c r="BC88" s="1">
        <v>1022</v>
      </c>
      <c r="BD88">
        <v>0</v>
      </c>
      <c r="BE88">
        <v>0.8</v>
      </c>
      <c r="BF88" s="7">
        <v>0</v>
      </c>
      <c r="BG88" s="1">
        <v>2275</v>
      </c>
      <c r="BH88">
        <v>0</v>
      </c>
      <c r="BI88">
        <v>1.8</v>
      </c>
      <c r="BJ88" s="7">
        <v>29</v>
      </c>
      <c r="BK88" s="1">
        <v>4622</v>
      </c>
      <c r="BL88">
        <v>2835</v>
      </c>
      <c r="BM88">
        <v>3.8</v>
      </c>
      <c r="BN88" s="7">
        <v>96</v>
      </c>
      <c r="BO88" s="1">
        <v>3846</v>
      </c>
      <c r="BP88">
        <v>1030</v>
      </c>
      <c r="BQ88">
        <v>3.1</v>
      </c>
      <c r="BR88" s="7">
        <v>77</v>
      </c>
      <c r="BS88" t="s">
        <v>105</v>
      </c>
      <c r="BT88" t="s">
        <v>105</v>
      </c>
      <c r="BU88" t="s">
        <v>105</v>
      </c>
      <c r="BV88" t="s">
        <v>105</v>
      </c>
      <c r="BW88" t="s">
        <v>105</v>
      </c>
      <c r="BX88" t="s">
        <v>105</v>
      </c>
      <c r="BY88" t="s">
        <v>105</v>
      </c>
      <c r="BZ88" t="s">
        <v>168</v>
      </c>
      <c r="CA88" t="s">
        <v>168</v>
      </c>
      <c r="CB88" t="s">
        <v>168</v>
      </c>
      <c r="CC88" t="s">
        <v>168</v>
      </c>
      <c r="CD88" t="s">
        <v>168</v>
      </c>
      <c r="CE88" t="s">
        <v>168</v>
      </c>
      <c r="CF88" t="s">
        <v>168</v>
      </c>
      <c r="CG88">
        <v>2</v>
      </c>
      <c r="CH88">
        <v>0</v>
      </c>
      <c r="CI88">
        <v>30</v>
      </c>
      <c r="CJ88">
        <v>4</v>
      </c>
      <c r="CK88">
        <v>0</v>
      </c>
      <c r="CL88">
        <v>30</v>
      </c>
      <c r="CM88">
        <v>3</v>
      </c>
      <c r="CN88">
        <v>0</v>
      </c>
      <c r="CO88">
        <v>30</v>
      </c>
      <c r="CP88" s="1">
        <v>1257</v>
      </c>
      <c r="CQ88">
        <v>6</v>
      </c>
      <c r="CR88">
        <v>0</v>
      </c>
      <c r="CS88" t="s">
        <v>117</v>
      </c>
      <c r="CT88" t="s">
        <v>117</v>
      </c>
      <c r="CU88" t="s">
        <v>117</v>
      </c>
      <c r="CV88" t="s">
        <v>117</v>
      </c>
      <c r="CW88" t="s">
        <v>117</v>
      </c>
      <c r="CX88" t="s">
        <v>117</v>
      </c>
      <c r="CY88" t="s">
        <v>117</v>
      </c>
      <c r="CZ88" s="1">
        <f t="shared" si="10"/>
        <v>2605.8571428571427</v>
      </c>
      <c r="DA88" s="6">
        <f t="shared" si="11"/>
        <v>2.1142857142857143</v>
      </c>
      <c r="DB88" s="7">
        <f t="shared" si="12"/>
        <v>42.428571428571431</v>
      </c>
      <c r="DC88" s="1">
        <v>4</v>
      </c>
      <c r="DD88" s="1">
        <v>2</v>
      </c>
      <c r="DE88" s="1">
        <v>3</v>
      </c>
      <c r="DF88" s="1">
        <v>977</v>
      </c>
      <c r="DG88" s="1">
        <v>0</v>
      </c>
      <c r="DH88">
        <v>19.899999999999999</v>
      </c>
      <c r="DI88" s="1">
        <v>0</v>
      </c>
      <c r="DJ88" s="1">
        <v>2500</v>
      </c>
      <c r="DK88" s="1">
        <v>1257</v>
      </c>
      <c r="DN88" s="2" t="s">
        <v>474</v>
      </c>
      <c r="DO88" s="2">
        <v>51</v>
      </c>
      <c r="DP88" s="2">
        <v>109010175.86218247</v>
      </c>
      <c r="DQ88" s="2">
        <v>2137454.4286702443</v>
      </c>
      <c r="DR88" s="2"/>
      <c r="DS88" s="2"/>
      <c r="DX88" s="2" t="s">
        <v>474</v>
      </c>
      <c r="DY88" s="2">
        <v>51</v>
      </c>
      <c r="DZ88" s="2">
        <v>109010175.86218247</v>
      </c>
      <c r="EA88" s="2">
        <v>2137454.4286702443</v>
      </c>
      <c r="EB88" s="2"/>
      <c r="EC88" s="2"/>
      <c r="ED88" s="11"/>
      <c r="EE88" s="11"/>
      <c r="EF88" s="11"/>
    </row>
    <row r="89" spans="1:136" ht="17" thickBot="1" x14ac:dyDescent="0.25">
      <c r="A89">
        <v>152</v>
      </c>
      <c r="B89">
        <v>2020</v>
      </c>
      <c r="C89" s="1" t="s">
        <v>148</v>
      </c>
      <c r="D89">
        <v>19.899999999999999</v>
      </c>
      <c r="E89" s="1" t="s">
        <v>139</v>
      </c>
      <c r="F89" s="1">
        <v>3000</v>
      </c>
      <c r="G89">
        <v>5</v>
      </c>
      <c r="H89">
        <v>6</v>
      </c>
      <c r="I89">
        <v>5.5</v>
      </c>
      <c r="J89">
        <v>3</v>
      </c>
      <c r="K89">
        <v>1</v>
      </c>
      <c r="L89">
        <v>30</v>
      </c>
      <c r="M89">
        <v>4</v>
      </c>
      <c r="N89">
        <v>0</v>
      </c>
      <c r="O89">
        <v>30</v>
      </c>
      <c r="P89">
        <v>4</v>
      </c>
      <c r="Q89">
        <v>0</v>
      </c>
      <c r="R89">
        <v>15</v>
      </c>
      <c r="S89" s="1">
        <v>2838</v>
      </c>
      <c r="T89">
        <v>6</v>
      </c>
      <c r="U89">
        <v>30</v>
      </c>
      <c r="V89">
        <v>6</v>
      </c>
      <c r="W89">
        <v>6</v>
      </c>
      <c r="X89">
        <v>6</v>
      </c>
      <c r="Y89" s="1">
        <v>5</v>
      </c>
      <c r="Z89" s="1">
        <v>6</v>
      </c>
      <c r="AA89" s="1">
        <v>5.5</v>
      </c>
      <c r="AB89" t="s">
        <v>107</v>
      </c>
      <c r="AC89">
        <v>4782</v>
      </c>
      <c r="AD89">
        <v>5640</v>
      </c>
      <c r="AE89">
        <v>1771</v>
      </c>
      <c r="AF89">
        <v>1538</v>
      </c>
      <c r="AG89">
        <v>7533</v>
      </c>
      <c r="AH89">
        <v>5208</v>
      </c>
      <c r="AI89">
        <v>5679</v>
      </c>
      <c r="AJ89" t="s">
        <v>105</v>
      </c>
      <c r="AK89" t="s">
        <v>105</v>
      </c>
      <c r="AL89" t="s">
        <v>105</v>
      </c>
      <c r="AM89" t="s">
        <v>105</v>
      </c>
      <c r="AN89" t="s">
        <v>105</v>
      </c>
      <c r="AO89" t="s">
        <v>105</v>
      </c>
      <c r="AP89" t="s">
        <v>105</v>
      </c>
      <c r="AQ89" s="1">
        <v>3953</v>
      </c>
      <c r="AR89">
        <v>0</v>
      </c>
      <c r="AS89">
        <v>3</v>
      </c>
      <c r="AT89" s="7">
        <v>80</v>
      </c>
      <c r="AU89" s="1">
        <v>4242</v>
      </c>
      <c r="AV89">
        <v>0</v>
      </c>
      <c r="AW89">
        <v>3.3</v>
      </c>
      <c r="AX89" s="7">
        <v>57</v>
      </c>
      <c r="AY89" s="1">
        <v>1697</v>
      </c>
      <c r="AZ89">
        <v>0</v>
      </c>
      <c r="BA89">
        <v>1.3</v>
      </c>
      <c r="BB89" s="7">
        <v>30</v>
      </c>
      <c r="BC89" s="1">
        <v>1717</v>
      </c>
      <c r="BD89">
        <v>0</v>
      </c>
      <c r="BE89">
        <v>1.3</v>
      </c>
      <c r="BF89" s="7">
        <v>26</v>
      </c>
      <c r="BG89" s="1">
        <v>3957</v>
      </c>
      <c r="BH89">
        <v>0</v>
      </c>
      <c r="BI89">
        <v>3</v>
      </c>
      <c r="BJ89" s="7">
        <v>47</v>
      </c>
      <c r="BK89" s="1">
        <v>3226</v>
      </c>
      <c r="BL89">
        <v>0</v>
      </c>
      <c r="BM89">
        <v>2.5</v>
      </c>
      <c r="BN89" s="7">
        <v>56</v>
      </c>
      <c r="BO89" s="1">
        <v>5754</v>
      </c>
      <c r="BP89">
        <v>0</v>
      </c>
      <c r="BQ89">
        <v>4.4000000000000004</v>
      </c>
      <c r="BR89" s="7">
        <v>130</v>
      </c>
      <c r="BS89" t="s">
        <v>105</v>
      </c>
      <c r="BT89" t="s">
        <v>105</v>
      </c>
      <c r="BU89" t="s">
        <v>105</v>
      </c>
      <c r="BV89" t="s">
        <v>105</v>
      </c>
      <c r="BW89" t="s">
        <v>105</v>
      </c>
      <c r="BX89" t="s">
        <v>105</v>
      </c>
      <c r="BY89" t="s">
        <v>105</v>
      </c>
      <c r="BZ89" t="s">
        <v>115</v>
      </c>
      <c r="CA89" t="s">
        <v>115</v>
      </c>
      <c r="CB89" t="s">
        <v>115</v>
      </c>
      <c r="CC89" t="s">
        <v>115</v>
      </c>
      <c r="CD89" t="s">
        <v>115</v>
      </c>
      <c r="CE89" t="s">
        <v>115</v>
      </c>
      <c r="CF89" t="s">
        <v>115</v>
      </c>
      <c r="CG89">
        <v>4</v>
      </c>
      <c r="CH89">
        <v>1</v>
      </c>
      <c r="CI89" t="s">
        <v>105</v>
      </c>
      <c r="CJ89">
        <v>5</v>
      </c>
      <c r="CK89" t="s">
        <v>105</v>
      </c>
      <c r="CL89">
        <v>30</v>
      </c>
      <c r="CM89">
        <v>3</v>
      </c>
      <c r="CN89" t="s">
        <v>105</v>
      </c>
      <c r="CO89">
        <v>15</v>
      </c>
      <c r="CP89" s="1">
        <v>2668.5</v>
      </c>
      <c r="CQ89">
        <v>7</v>
      </c>
      <c r="CR89" t="s">
        <v>105</v>
      </c>
      <c r="CS89" t="s">
        <v>117</v>
      </c>
      <c r="CT89" t="s">
        <v>117</v>
      </c>
      <c r="CU89" t="s">
        <v>117</v>
      </c>
      <c r="CV89" t="s">
        <v>117</v>
      </c>
      <c r="CW89" t="s">
        <v>117</v>
      </c>
      <c r="CX89" t="s">
        <v>117</v>
      </c>
      <c r="CY89" t="s">
        <v>117</v>
      </c>
      <c r="CZ89" s="1">
        <f t="shared" si="10"/>
        <v>3506.5714285714284</v>
      </c>
      <c r="DA89" s="6">
        <f t="shared" si="11"/>
        <v>2.6857142857142859</v>
      </c>
      <c r="DB89" s="7">
        <f t="shared" si="12"/>
        <v>60.857142857142854</v>
      </c>
      <c r="DC89" s="1">
        <v>5</v>
      </c>
      <c r="DD89" s="1">
        <v>6</v>
      </c>
      <c r="DE89" s="1">
        <v>5.5</v>
      </c>
      <c r="DF89" s="1">
        <v>2838</v>
      </c>
      <c r="DG89" s="1">
        <v>1</v>
      </c>
      <c r="DH89">
        <v>19.899999999999999</v>
      </c>
      <c r="DI89" s="1">
        <v>0</v>
      </c>
      <c r="DJ89" s="1">
        <v>3000</v>
      </c>
      <c r="DK89" s="1">
        <v>2668.5</v>
      </c>
      <c r="DN89" s="3" t="s">
        <v>475</v>
      </c>
      <c r="DO89" s="3">
        <v>62</v>
      </c>
      <c r="DP89" s="3">
        <v>146954448.47177422</v>
      </c>
      <c r="DQ89" s="3"/>
      <c r="DR89" s="3"/>
      <c r="DS89" s="3"/>
      <c r="DX89" s="3" t="s">
        <v>475</v>
      </c>
      <c r="DY89" s="3">
        <v>62</v>
      </c>
      <c r="DZ89" s="3">
        <v>146954448.47177422</v>
      </c>
      <c r="EA89" s="3"/>
      <c r="EB89" s="3"/>
      <c r="EC89" s="3"/>
      <c r="ED89" s="11"/>
      <c r="EE89" s="11"/>
      <c r="EF89" s="11"/>
    </row>
    <row r="90" spans="1:136" ht="17" thickBot="1" x14ac:dyDescent="0.25">
      <c r="A90">
        <v>183</v>
      </c>
      <c r="B90">
        <v>2020</v>
      </c>
      <c r="C90" s="1" t="s">
        <v>148</v>
      </c>
      <c r="D90">
        <v>19.899999999999999</v>
      </c>
      <c r="E90" s="1" t="s">
        <v>139</v>
      </c>
      <c r="F90" s="1">
        <v>4000</v>
      </c>
      <c r="G90">
        <v>3</v>
      </c>
      <c r="H90">
        <v>2</v>
      </c>
      <c r="I90">
        <v>2.5</v>
      </c>
      <c r="J90">
        <v>0</v>
      </c>
      <c r="K90" t="s">
        <v>105</v>
      </c>
      <c r="L90" t="s">
        <v>105</v>
      </c>
      <c r="M90">
        <v>3</v>
      </c>
      <c r="N90">
        <v>2</v>
      </c>
      <c r="O90">
        <v>0</v>
      </c>
      <c r="P90">
        <v>4</v>
      </c>
      <c r="Q90">
        <v>0</v>
      </c>
      <c r="R90">
        <v>25</v>
      </c>
      <c r="S90" s="1">
        <v>1770</v>
      </c>
      <c r="T90">
        <v>7</v>
      </c>
      <c r="U90">
        <v>0</v>
      </c>
      <c r="V90">
        <v>5</v>
      </c>
      <c r="W90">
        <v>5</v>
      </c>
      <c r="X90">
        <v>5</v>
      </c>
      <c r="Y90" s="1">
        <v>2</v>
      </c>
      <c r="Z90" s="1">
        <v>3</v>
      </c>
      <c r="AA90" s="1">
        <v>2.5</v>
      </c>
      <c r="AB90" t="s">
        <v>107</v>
      </c>
      <c r="AC90">
        <v>4485</v>
      </c>
      <c r="AD90">
        <v>5241</v>
      </c>
      <c r="AE90">
        <v>513</v>
      </c>
      <c r="AF90">
        <v>318</v>
      </c>
      <c r="AG90">
        <v>5248</v>
      </c>
      <c r="AH90">
        <v>935</v>
      </c>
      <c r="AI90">
        <v>12861</v>
      </c>
      <c r="AJ90" t="s">
        <v>105</v>
      </c>
      <c r="AK90" t="s">
        <v>105</v>
      </c>
      <c r="AL90" t="s">
        <v>105</v>
      </c>
      <c r="AM90" t="s">
        <v>105</v>
      </c>
      <c r="AN90" t="s">
        <v>446</v>
      </c>
      <c r="AO90" t="s">
        <v>105</v>
      </c>
      <c r="AP90" t="s">
        <v>105</v>
      </c>
      <c r="AQ90" s="1">
        <v>6814</v>
      </c>
      <c r="AR90">
        <v>4644</v>
      </c>
      <c r="AS90">
        <v>5.2</v>
      </c>
      <c r="AT90" s="7">
        <v>267</v>
      </c>
      <c r="AU90" s="1">
        <v>3749</v>
      </c>
      <c r="AV90">
        <v>0</v>
      </c>
      <c r="AW90">
        <v>2.8</v>
      </c>
      <c r="AX90" s="7">
        <v>34</v>
      </c>
      <c r="AY90" s="1">
        <v>713</v>
      </c>
      <c r="AZ90">
        <v>0</v>
      </c>
      <c r="BA90">
        <v>0.5</v>
      </c>
      <c r="BB90" s="7">
        <v>0</v>
      </c>
      <c r="BC90" s="1">
        <v>811</v>
      </c>
      <c r="BD90">
        <v>0</v>
      </c>
      <c r="BE90">
        <v>0.6</v>
      </c>
      <c r="BF90" s="7">
        <v>0</v>
      </c>
      <c r="BG90" s="1">
        <v>0</v>
      </c>
      <c r="BH90">
        <v>0</v>
      </c>
      <c r="BI90">
        <v>0</v>
      </c>
      <c r="BJ90" s="7">
        <v>0</v>
      </c>
      <c r="BK90" s="1">
        <v>523</v>
      </c>
      <c r="BL90">
        <v>0</v>
      </c>
      <c r="BM90">
        <v>0.4</v>
      </c>
      <c r="BN90" s="7">
        <v>1</v>
      </c>
      <c r="BO90" s="1">
        <v>13979</v>
      </c>
      <c r="BP90">
        <v>3961</v>
      </c>
      <c r="BQ90">
        <v>10.7</v>
      </c>
      <c r="BR90" s="7">
        <v>375</v>
      </c>
      <c r="BS90" t="s">
        <v>105</v>
      </c>
      <c r="BT90" t="s">
        <v>105</v>
      </c>
      <c r="BU90" t="s">
        <v>105</v>
      </c>
      <c r="BV90" t="s">
        <v>105</v>
      </c>
      <c r="BW90" t="s">
        <v>105</v>
      </c>
      <c r="BX90" t="s">
        <v>105</v>
      </c>
      <c r="BY90" t="s">
        <v>105</v>
      </c>
      <c r="BZ90" t="s">
        <v>116</v>
      </c>
      <c r="CA90" t="s">
        <v>116</v>
      </c>
      <c r="CB90" t="s">
        <v>116</v>
      </c>
      <c r="CC90" t="s">
        <v>116</v>
      </c>
      <c r="CD90" t="s">
        <v>116</v>
      </c>
      <c r="CE90" t="s">
        <v>116</v>
      </c>
      <c r="CF90" t="s">
        <v>116</v>
      </c>
      <c r="CG90">
        <v>1</v>
      </c>
      <c r="CH90">
        <v>1</v>
      </c>
      <c r="CI90">
        <v>0</v>
      </c>
      <c r="CJ90">
        <v>3</v>
      </c>
      <c r="CK90">
        <v>2</v>
      </c>
      <c r="CL90">
        <v>0</v>
      </c>
      <c r="CM90">
        <v>5</v>
      </c>
      <c r="CN90">
        <v>4</v>
      </c>
      <c r="CO90">
        <v>0</v>
      </c>
      <c r="CP90" s="1">
        <v>5880</v>
      </c>
      <c r="CQ90">
        <v>6</v>
      </c>
      <c r="CR90">
        <v>0</v>
      </c>
      <c r="CS90" t="s">
        <v>117</v>
      </c>
      <c r="CT90" t="s">
        <v>117</v>
      </c>
      <c r="CU90" t="s">
        <v>117</v>
      </c>
      <c r="CV90" t="s">
        <v>117</v>
      </c>
      <c r="CW90" t="s">
        <v>156</v>
      </c>
      <c r="CX90" t="s">
        <v>156</v>
      </c>
      <c r="CY90" t="s">
        <v>117</v>
      </c>
      <c r="CZ90" s="1">
        <f>(AQ90+AU90+AY90+BC90+BG90+BK90+BO90)/6</f>
        <v>4431.5</v>
      </c>
      <c r="DA90" s="6">
        <f>(AS90+AW90+BA90+BE90+BI90+BM90+BQ90)/6</f>
        <v>3.3666666666666667</v>
      </c>
      <c r="DB90" s="7">
        <f t="shared" si="12"/>
        <v>96.714285714285708</v>
      </c>
      <c r="DC90" s="1">
        <v>2</v>
      </c>
      <c r="DD90" s="1">
        <v>3</v>
      </c>
      <c r="DE90" s="1">
        <v>2.5</v>
      </c>
      <c r="DF90" s="1">
        <v>1770</v>
      </c>
      <c r="DG90" s="1">
        <v>1</v>
      </c>
      <c r="DH90">
        <v>19.899999999999999</v>
      </c>
      <c r="DI90" s="1">
        <v>0</v>
      </c>
      <c r="DJ90" s="1">
        <v>4000</v>
      </c>
      <c r="DK90" s="1">
        <v>5880</v>
      </c>
      <c r="DX90" s="11"/>
      <c r="DY90" s="11"/>
      <c r="DZ90" s="11"/>
      <c r="EA90" s="11"/>
      <c r="EB90" s="11"/>
      <c r="EC90" s="11"/>
      <c r="ED90" s="11"/>
      <c r="EE90" s="11"/>
      <c r="EF90" s="11"/>
    </row>
    <row r="91" spans="1:136" x14ac:dyDescent="0.2">
      <c r="A91">
        <v>115</v>
      </c>
      <c r="B91">
        <v>2020</v>
      </c>
      <c r="C91" s="1" t="s">
        <v>103</v>
      </c>
      <c r="D91">
        <v>20</v>
      </c>
      <c r="E91" s="1" t="s">
        <v>104</v>
      </c>
      <c r="F91" s="1">
        <v>4000</v>
      </c>
      <c r="G91">
        <v>4</v>
      </c>
      <c r="H91">
        <v>2</v>
      </c>
      <c r="I91">
        <v>3</v>
      </c>
      <c r="J91">
        <v>1</v>
      </c>
      <c r="K91">
        <v>0</v>
      </c>
      <c r="L91">
        <v>30</v>
      </c>
      <c r="M91">
        <v>5</v>
      </c>
      <c r="N91">
        <v>0</v>
      </c>
      <c r="O91">
        <v>20</v>
      </c>
      <c r="P91">
        <v>6</v>
      </c>
      <c r="Q91">
        <v>0</v>
      </c>
      <c r="R91">
        <v>30</v>
      </c>
      <c r="S91" s="1">
        <v>1234</v>
      </c>
      <c r="T91">
        <v>8</v>
      </c>
      <c r="U91">
        <v>0</v>
      </c>
      <c r="V91">
        <v>5</v>
      </c>
      <c r="W91">
        <v>6</v>
      </c>
      <c r="X91">
        <v>5.5</v>
      </c>
      <c r="Y91" s="1">
        <v>1</v>
      </c>
      <c r="Z91" s="1">
        <v>5</v>
      </c>
      <c r="AA91" s="1">
        <v>3</v>
      </c>
      <c r="AB91" t="s">
        <v>107</v>
      </c>
      <c r="AC91">
        <v>1362</v>
      </c>
      <c r="AD91">
        <v>4327</v>
      </c>
      <c r="AE91">
        <v>4295</v>
      </c>
      <c r="AF91">
        <v>565</v>
      </c>
      <c r="AG91">
        <v>2588</v>
      </c>
      <c r="AH91">
        <v>7944</v>
      </c>
      <c r="AI91">
        <v>5236</v>
      </c>
      <c r="AJ91" t="s">
        <v>105</v>
      </c>
      <c r="AK91" t="s">
        <v>105</v>
      </c>
      <c r="AL91" t="s">
        <v>105</v>
      </c>
      <c r="AM91" t="s">
        <v>105</v>
      </c>
      <c r="AN91" t="s">
        <v>105</v>
      </c>
      <c r="AO91" t="s">
        <v>105</v>
      </c>
      <c r="AP91" t="s">
        <v>105</v>
      </c>
      <c r="AQ91" s="1">
        <v>2060</v>
      </c>
      <c r="AR91">
        <v>0</v>
      </c>
      <c r="AS91">
        <v>1.4</v>
      </c>
      <c r="AT91" s="7">
        <v>19</v>
      </c>
      <c r="AU91" s="1">
        <v>5415</v>
      </c>
      <c r="AV91">
        <v>3607</v>
      </c>
      <c r="AW91">
        <v>3.8</v>
      </c>
      <c r="AX91" s="7">
        <v>128</v>
      </c>
      <c r="AY91" s="1">
        <v>5547</v>
      </c>
      <c r="AZ91">
        <v>0</v>
      </c>
      <c r="BA91">
        <v>3.9</v>
      </c>
      <c r="BB91" s="7">
        <v>68</v>
      </c>
      <c r="BC91" s="1">
        <v>1792</v>
      </c>
      <c r="BD91">
        <v>0</v>
      </c>
      <c r="BE91">
        <v>1.2</v>
      </c>
      <c r="BF91" s="7">
        <v>5</v>
      </c>
      <c r="BG91" s="1">
        <v>4935</v>
      </c>
      <c r="BH91">
        <v>1762</v>
      </c>
      <c r="BI91">
        <v>3.5</v>
      </c>
      <c r="BJ91" s="7">
        <v>123</v>
      </c>
      <c r="BK91" s="1">
        <v>14575</v>
      </c>
      <c r="BL91">
        <v>5909</v>
      </c>
      <c r="BM91">
        <v>10.4</v>
      </c>
      <c r="BN91" s="7">
        <v>572</v>
      </c>
      <c r="BO91" s="1">
        <v>6393</v>
      </c>
      <c r="BP91">
        <v>0</v>
      </c>
      <c r="BQ91">
        <v>4.5999999999999996</v>
      </c>
      <c r="BR91" s="7">
        <v>163</v>
      </c>
      <c r="BS91" t="s">
        <v>105</v>
      </c>
      <c r="BT91" t="s">
        <v>105</v>
      </c>
      <c r="BU91" t="s">
        <v>105</v>
      </c>
      <c r="BV91" t="s">
        <v>105</v>
      </c>
      <c r="BW91" t="s">
        <v>105</v>
      </c>
      <c r="BX91" t="s">
        <v>105</v>
      </c>
      <c r="BY91" t="s">
        <v>105</v>
      </c>
      <c r="BZ91" t="s">
        <v>168</v>
      </c>
      <c r="CA91" t="s">
        <v>168</v>
      </c>
      <c r="CB91" t="s">
        <v>137</v>
      </c>
      <c r="CC91" t="s">
        <v>168</v>
      </c>
      <c r="CD91" t="s">
        <v>168</v>
      </c>
      <c r="CE91" t="s">
        <v>168</v>
      </c>
      <c r="CF91" t="s">
        <v>168</v>
      </c>
      <c r="CG91">
        <v>3</v>
      </c>
      <c r="CH91">
        <v>1</v>
      </c>
      <c r="CI91">
        <v>30</v>
      </c>
      <c r="CJ91">
        <v>5</v>
      </c>
      <c r="CK91">
        <v>0</v>
      </c>
      <c r="CL91">
        <v>30</v>
      </c>
      <c r="CM91">
        <v>7</v>
      </c>
      <c r="CN91">
        <v>0</v>
      </c>
      <c r="CO91">
        <v>20</v>
      </c>
      <c r="CP91" s="1">
        <v>3222</v>
      </c>
      <c r="CQ91">
        <v>8</v>
      </c>
      <c r="CR91">
        <v>30</v>
      </c>
      <c r="CS91" t="s">
        <v>117</v>
      </c>
      <c r="CT91" t="s">
        <v>117</v>
      </c>
      <c r="CU91" t="s">
        <v>117</v>
      </c>
      <c r="CV91" t="s">
        <v>117</v>
      </c>
      <c r="CW91" t="s">
        <v>117</v>
      </c>
      <c r="CX91" t="s">
        <v>117</v>
      </c>
      <c r="CY91" t="s">
        <v>117</v>
      </c>
      <c r="CZ91" s="1">
        <f t="shared" ref="CZ91:CZ98" si="13">(AQ91+AU91+AY91+BC91+BG91+BK91+BO91)/7</f>
        <v>5816.7142857142853</v>
      </c>
      <c r="DA91" s="6">
        <f t="shared" ref="DA91:DA100" si="14">(AS91+AW91+BA91+BE91+BI91+BM91+BQ91)/7</f>
        <v>4.1142857142857139</v>
      </c>
      <c r="DB91" s="7">
        <f t="shared" si="12"/>
        <v>154</v>
      </c>
      <c r="DC91" s="1">
        <v>1</v>
      </c>
      <c r="DD91" s="1">
        <v>5</v>
      </c>
      <c r="DE91" s="1">
        <v>3</v>
      </c>
      <c r="DF91" s="1">
        <v>1234</v>
      </c>
      <c r="DG91" s="1">
        <v>0</v>
      </c>
      <c r="DH91">
        <v>20</v>
      </c>
      <c r="DI91" s="1">
        <v>1</v>
      </c>
      <c r="DJ91" s="1">
        <v>4000</v>
      </c>
      <c r="DK91" s="1">
        <v>3222</v>
      </c>
      <c r="DN91" s="4"/>
      <c r="DO91" s="4" t="s">
        <v>482</v>
      </c>
      <c r="DP91" s="4" t="s">
        <v>470</v>
      </c>
      <c r="DQ91" s="4" t="s">
        <v>483</v>
      </c>
      <c r="DR91" s="4" t="s">
        <v>484</v>
      </c>
      <c r="DS91" s="4" t="s">
        <v>485</v>
      </c>
      <c r="DT91" s="4" t="s">
        <v>486</v>
      </c>
      <c r="DU91" s="4" t="s">
        <v>487</v>
      </c>
      <c r="DV91" s="4" t="s">
        <v>488</v>
      </c>
      <c r="DX91" s="4"/>
      <c r="DY91" s="4" t="s">
        <v>482</v>
      </c>
      <c r="DZ91" s="4" t="s">
        <v>470</v>
      </c>
      <c r="EA91" s="4" t="s">
        <v>483</v>
      </c>
      <c r="EB91" s="4" t="s">
        <v>484</v>
      </c>
      <c r="EC91" s="4" t="s">
        <v>485</v>
      </c>
      <c r="ED91" s="4" t="s">
        <v>486</v>
      </c>
      <c r="EE91" s="4" t="s">
        <v>487</v>
      </c>
      <c r="EF91" s="4" t="s">
        <v>488</v>
      </c>
    </row>
    <row r="92" spans="1:136" x14ac:dyDescent="0.2">
      <c r="A92">
        <v>126</v>
      </c>
      <c r="B92">
        <v>2020</v>
      </c>
      <c r="C92" s="1" t="s">
        <v>148</v>
      </c>
      <c r="D92">
        <v>20</v>
      </c>
      <c r="E92" s="1" t="s">
        <v>104</v>
      </c>
      <c r="F92" s="1">
        <v>8000</v>
      </c>
      <c r="G92">
        <v>3</v>
      </c>
      <c r="H92">
        <v>4</v>
      </c>
      <c r="I92">
        <v>3.5</v>
      </c>
      <c r="J92">
        <v>3</v>
      </c>
      <c r="K92">
        <v>1</v>
      </c>
      <c r="L92">
        <v>0</v>
      </c>
      <c r="M92">
        <v>7</v>
      </c>
      <c r="N92">
        <v>0</v>
      </c>
      <c r="O92">
        <v>30</v>
      </c>
      <c r="P92">
        <v>5</v>
      </c>
      <c r="Q92">
        <v>0</v>
      </c>
      <c r="R92">
        <v>30</v>
      </c>
      <c r="S92" s="1">
        <v>2775</v>
      </c>
      <c r="T92">
        <v>8</v>
      </c>
      <c r="U92">
        <v>0</v>
      </c>
      <c r="V92">
        <v>7</v>
      </c>
      <c r="W92">
        <v>7</v>
      </c>
      <c r="X92">
        <v>7</v>
      </c>
      <c r="Y92" s="1">
        <v>3</v>
      </c>
      <c r="Z92" s="1">
        <v>5</v>
      </c>
      <c r="AA92" s="1">
        <v>4</v>
      </c>
      <c r="AB92" t="s">
        <v>107</v>
      </c>
      <c r="AC92">
        <v>6723</v>
      </c>
      <c r="AD92">
        <v>5795</v>
      </c>
      <c r="AE92">
        <v>5647</v>
      </c>
      <c r="AF92">
        <v>4343</v>
      </c>
      <c r="AG92">
        <v>3842</v>
      </c>
      <c r="AH92">
        <v>7334</v>
      </c>
      <c r="AI92">
        <v>6340</v>
      </c>
      <c r="AJ92" t="s">
        <v>105</v>
      </c>
      <c r="AK92" t="s">
        <v>105</v>
      </c>
      <c r="AL92" t="s">
        <v>105</v>
      </c>
      <c r="AM92" t="s">
        <v>105</v>
      </c>
      <c r="AN92" t="s">
        <v>105</v>
      </c>
      <c r="AO92" t="s">
        <v>105</v>
      </c>
      <c r="AP92" t="s">
        <v>105</v>
      </c>
      <c r="AQ92" s="1">
        <v>5099</v>
      </c>
      <c r="AR92">
        <v>0</v>
      </c>
      <c r="AS92">
        <v>4.2</v>
      </c>
      <c r="AT92" s="7">
        <v>133</v>
      </c>
      <c r="AU92" s="1">
        <v>5219</v>
      </c>
      <c r="AV92">
        <v>1864</v>
      </c>
      <c r="AW92">
        <v>4.3</v>
      </c>
      <c r="AX92" s="7">
        <v>147</v>
      </c>
      <c r="AY92" s="1">
        <v>4126</v>
      </c>
      <c r="AZ92">
        <v>0</v>
      </c>
      <c r="BA92">
        <v>3.4</v>
      </c>
      <c r="BB92" s="7">
        <v>119</v>
      </c>
      <c r="BC92" s="1">
        <v>3744</v>
      </c>
      <c r="BD92">
        <v>2354</v>
      </c>
      <c r="BE92">
        <v>3.1</v>
      </c>
      <c r="BF92" s="7">
        <v>121</v>
      </c>
      <c r="BG92" s="1">
        <v>2411</v>
      </c>
      <c r="BH92">
        <v>0</v>
      </c>
      <c r="BI92">
        <v>2</v>
      </c>
      <c r="BJ92" s="7">
        <v>55</v>
      </c>
      <c r="BK92" s="1">
        <v>4214</v>
      </c>
      <c r="BL92">
        <v>0</v>
      </c>
      <c r="BM92">
        <v>3.5</v>
      </c>
      <c r="BN92" s="7">
        <v>93</v>
      </c>
      <c r="BO92" s="1">
        <v>5468</v>
      </c>
      <c r="BP92">
        <v>1149</v>
      </c>
      <c r="BQ92">
        <v>4.5</v>
      </c>
      <c r="BR92" s="7">
        <v>167</v>
      </c>
      <c r="BS92" t="s">
        <v>105</v>
      </c>
      <c r="BT92" t="s">
        <v>105</v>
      </c>
      <c r="BU92" t="s">
        <v>105</v>
      </c>
      <c r="BV92" t="s">
        <v>105</v>
      </c>
      <c r="BW92" t="s">
        <v>105</v>
      </c>
      <c r="BX92" t="s">
        <v>105</v>
      </c>
      <c r="BY92" t="s">
        <v>105</v>
      </c>
      <c r="BZ92" t="s">
        <v>187</v>
      </c>
      <c r="CA92" t="s">
        <v>187</v>
      </c>
      <c r="CB92" t="s">
        <v>187</v>
      </c>
      <c r="CC92" t="s">
        <v>187</v>
      </c>
      <c r="CD92" t="s">
        <v>187</v>
      </c>
      <c r="CE92" t="s">
        <v>187</v>
      </c>
      <c r="CF92" t="s">
        <v>187</v>
      </c>
      <c r="CG92">
        <v>2</v>
      </c>
      <c r="CH92">
        <v>1</v>
      </c>
      <c r="CI92" t="s">
        <v>105</v>
      </c>
      <c r="CJ92">
        <v>6</v>
      </c>
      <c r="CK92">
        <v>0</v>
      </c>
      <c r="CL92">
        <v>30</v>
      </c>
      <c r="CM92">
        <v>4</v>
      </c>
      <c r="CN92">
        <v>0</v>
      </c>
      <c r="CO92">
        <v>20</v>
      </c>
      <c r="CP92" s="1">
        <v>1944</v>
      </c>
      <c r="CQ92">
        <v>12</v>
      </c>
      <c r="CR92" t="s">
        <v>105</v>
      </c>
      <c r="CS92" t="s">
        <v>117</v>
      </c>
      <c r="CT92" t="s">
        <v>117</v>
      </c>
      <c r="CU92" t="s">
        <v>117</v>
      </c>
      <c r="CV92" t="s">
        <v>117</v>
      </c>
      <c r="CW92" t="s">
        <v>117</v>
      </c>
      <c r="CX92" t="s">
        <v>117</v>
      </c>
      <c r="CY92" t="s">
        <v>117</v>
      </c>
      <c r="CZ92" s="1">
        <f t="shared" si="13"/>
        <v>4325.8571428571431</v>
      </c>
      <c r="DA92" s="6">
        <f t="shared" si="14"/>
        <v>3.5714285714285716</v>
      </c>
      <c r="DB92" s="7">
        <f t="shared" si="12"/>
        <v>119.28571428571429</v>
      </c>
      <c r="DC92" s="1">
        <v>3</v>
      </c>
      <c r="DD92" s="1">
        <v>5</v>
      </c>
      <c r="DE92" s="1">
        <v>4</v>
      </c>
      <c r="DF92" s="1">
        <v>2775</v>
      </c>
      <c r="DG92" s="1">
        <v>1</v>
      </c>
      <c r="DH92">
        <v>20</v>
      </c>
      <c r="DI92" s="1">
        <v>1</v>
      </c>
      <c r="DJ92" s="1">
        <v>8000</v>
      </c>
      <c r="DK92" s="1">
        <v>1944</v>
      </c>
      <c r="DN92" s="2" t="s">
        <v>476</v>
      </c>
      <c r="DO92" s="2">
        <v>3081.7485911100434</v>
      </c>
      <c r="DP92" s="2">
        <v>1933.0565943084412</v>
      </c>
      <c r="DQ92" s="2">
        <v>1.5942360923025907</v>
      </c>
      <c r="DR92" s="9">
        <v>0.11706247145763134</v>
      </c>
      <c r="DS92" s="2">
        <v>-799.02445472558429</v>
      </c>
      <c r="DT92" s="2">
        <v>6962.5216369456712</v>
      </c>
      <c r="DU92" s="2">
        <v>-799.02445472558429</v>
      </c>
      <c r="DV92" s="2">
        <v>6962.5216369456712</v>
      </c>
      <c r="DX92" s="2" t="s">
        <v>476</v>
      </c>
      <c r="DY92" s="2">
        <v>3081.7485911100434</v>
      </c>
      <c r="DZ92" s="2">
        <v>1933.0565943084412</v>
      </c>
      <c r="EA92" s="2">
        <v>1.5942360923025907</v>
      </c>
      <c r="EB92" s="2">
        <v>0.11706247145763134</v>
      </c>
      <c r="EC92" s="2">
        <v>-799.02445472558429</v>
      </c>
      <c r="ED92" s="2">
        <v>6962.5216369456712</v>
      </c>
      <c r="EE92" s="2">
        <v>-799.02445472558429</v>
      </c>
      <c r="EF92" s="2">
        <v>6962.5216369456712</v>
      </c>
    </row>
    <row r="93" spans="1:136" x14ac:dyDescent="0.2">
      <c r="A93">
        <v>143</v>
      </c>
      <c r="B93">
        <v>2020</v>
      </c>
      <c r="C93" s="1" t="s">
        <v>103</v>
      </c>
      <c r="D93">
        <v>20</v>
      </c>
      <c r="E93" s="1" t="s">
        <v>139</v>
      </c>
      <c r="F93" s="1">
        <v>5000</v>
      </c>
      <c r="G93">
        <v>5</v>
      </c>
      <c r="H93">
        <v>5</v>
      </c>
      <c r="I93">
        <v>5</v>
      </c>
      <c r="J93">
        <v>1</v>
      </c>
      <c r="K93">
        <v>2</v>
      </c>
      <c r="L93" t="s">
        <v>105</v>
      </c>
      <c r="M93">
        <v>2</v>
      </c>
      <c r="N93">
        <v>1</v>
      </c>
      <c r="O93" t="s">
        <v>105</v>
      </c>
      <c r="P93">
        <v>1</v>
      </c>
      <c r="Q93">
        <v>0</v>
      </c>
      <c r="R93">
        <v>15</v>
      </c>
      <c r="S93" s="1">
        <v>1489.5</v>
      </c>
      <c r="T93">
        <v>10</v>
      </c>
      <c r="U93" t="s">
        <v>105</v>
      </c>
      <c r="V93">
        <v>6</v>
      </c>
      <c r="W93">
        <v>6</v>
      </c>
      <c r="X93">
        <v>6</v>
      </c>
      <c r="Y93" s="1">
        <v>4</v>
      </c>
      <c r="Z93" s="1">
        <v>5</v>
      </c>
      <c r="AA93" s="1">
        <v>4.5</v>
      </c>
      <c r="AB93" t="s">
        <v>107</v>
      </c>
      <c r="AC93">
        <v>8515</v>
      </c>
      <c r="AD93">
        <v>2315</v>
      </c>
      <c r="AE93">
        <v>7305</v>
      </c>
      <c r="AF93">
        <v>8629</v>
      </c>
      <c r="AG93">
        <v>6599</v>
      </c>
      <c r="AH93">
        <v>8950</v>
      </c>
      <c r="AI93">
        <v>8987</v>
      </c>
      <c r="AJ93" t="s">
        <v>382</v>
      </c>
      <c r="AK93" t="s">
        <v>105</v>
      </c>
      <c r="AL93" t="s">
        <v>105</v>
      </c>
      <c r="AM93" t="s">
        <v>105</v>
      </c>
      <c r="AN93" t="s">
        <v>105</v>
      </c>
      <c r="AO93" t="s">
        <v>105</v>
      </c>
      <c r="AP93" t="s">
        <v>105</v>
      </c>
      <c r="AQ93" s="1">
        <v>8321</v>
      </c>
      <c r="AR93">
        <v>2200</v>
      </c>
      <c r="AS93">
        <v>6.4</v>
      </c>
      <c r="AT93" s="7">
        <v>186</v>
      </c>
      <c r="AU93" s="1">
        <v>2195</v>
      </c>
      <c r="AV93">
        <v>0</v>
      </c>
      <c r="AW93">
        <v>1.6</v>
      </c>
      <c r="AX93" s="7">
        <v>14</v>
      </c>
      <c r="AY93" s="1">
        <v>6038</v>
      </c>
      <c r="AZ93">
        <v>0</v>
      </c>
      <c r="BA93">
        <v>4.5999999999999996</v>
      </c>
      <c r="BB93" s="7">
        <v>78</v>
      </c>
      <c r="BC93" s="1">
        <v>5609</v>
      </c>
      <c r="BD93">
        <v>0</v>
      </c>
      <c r="BE93">
        <v>4.3</v>
      </c>
      <c r="BF93" s="7">
        <v>106</v>
      </c>
      <c r="BG93" s="1">
        <v>5077</v>
      </c>
      <c r="BH93">
        <v>1232</v>
      </c>
      <c r="BI93">
        <v>3.9</v>
      </c>
      <c r="BJ93" s="7">
        <v>113</v>
      </c>
      <c r="BK93" s="1">
        <v>6836</v>
      </c>
      <c r="BL93">
        <v>0</v>
      </c>
      <c r="BM93">
        <v>5.2</v>
      </c>
      <c r="BN93" s="7">
        <v>135</v>
      </c>
      <c r="BO93" s="1">
        <v>6874</v>
      </c>
      <c r="BP93">
        <v>0</v>
      </c>
      <c r="BQ93">
        <v>5.2</v>
      </c>
      <c r="BR93" s="7">
        <v>162</v>
      </c>
      <c r="BS93" t="s">
        <v>105</v>
      </c>
      <c r="BT93" t="s">
        <v>105</v>
      </c>
      <c r="BU93" t="s">
        <v>105</v>
      </c>
      <c r="BV93" t="s">
        <v>105</v>
      </c>
      <c r="BW93" t="s">
        <v>105</v>
      </c>
      <c r="BX93" t="s">
        <v>105</v>
      </c>
      <c r="BY93" t="s">
        <v>105</v>
      </c>
      <c r="BZ93" t="s">
        <v>116</v>
      </c>
      <c r="CA93" t="s">
        <v>116</v>
      </c>
      <c r="CB93" t="s">
        <v>116</v>
      </c>
      <c r="CC93" t="s">
        <v>116</v>
      </c>
      <c r="CD93" t="s">
        <v>116</v>
      </c>
      <c r="CE93" t="s">
        <v>116</v>
      </c>
      <c r="CF93" t="s">
        <v>116</v>
      </c>
      <c r="CG93">
        <v>2</v>
      </c>
      <c r="CH93">
        <v>2</v>
      </c>
      <c r="CI93">
        <v>0</v>
      </c>
      <c r="CJ93">
        <v>2</v>
      </c>
      <c r="CK93">
        <v>1</v>
      </c>
      <c r="CL93">
        <v>0</v>
      </c>
      <c r="CM93">
        <v>2</v>
      </c>
      <c r="CN93">
        <v>0</v>
      </c>
      <c r="CO93">
        <v>15</v>
      </c>
      <c r="CP93" s="1">
        <v>2499</v>
      </c>
      <c r="CQ93">
        <v>9</v>
      </c>
      <c r="CR93">
        <v>0</v>
      </c>
      <c r="CS93" t="s">
        <v>117</v>
      </c>
      <c r="CT93" t="s">
        <v>117</v>
      </c>
      <c r="CU93" t="s">
        <v>117</v>
      </c>
      <c r="CV93" t="s">
        <v>117</v>
      </c>
      <c r="CW93" t="s">
        <v>117</v>
      </c>
      <c r="CX93" t="s">
        <v>117</v>
      </c>
      <c r="CY93" t="s">
        <v>117</v>
      </c>
      <c r="CZ93" s="1">
        <f t="shared" si="13"/>
        <v>5850</v>
      </c>
      <c r="DA93" s="6">
        <f t="shared" si="14"/>
        <v>4.4571428571428564</v>
      </c>
      <c r="DB93" s="7">
        <f t="shared" si="12"/>
        <v>113.42857142857143</v>
      </c>
      <c r="DC93" s="1">
        <v>4</v>
      </c>
      <c r="DD93" s="1">
        <v>5</v>
      </c>
      <c r="DE93" s="1">
        <v>4.5</v>
      </c>
      <c r="DF93" s="1">
        <v>1489.5</v>
      </c>
      <c r="DG93" s="1">
        <v>0</v>
      </c>
      <c r="DH93">
        <v>20</v>
      </c>
      <c r="DI93" s="1">
        <v>0</v>
      </c>
      <c r="DJ93" s="1">
        <v>5000</v>
      </c>
      <c r="DK93" s="1">
        <v>2499</v>
      </c>
      <c r="DN93" s="2" t="s">
        <v>465</v>
      </c>
      <c r="DO93" s="2">
        <v>0.56817669321139574</v>
      </c>
      <c r="DP93" s="2">
        <v>0.40604843877742702</v>
      </c>
      <c r="DQ93" s="2">
        <v>1.3992830385510688</v>
      </c>
      <c r="DR93" s="9">
        <v>0.167781089192238</v>
      </c>
      <c r="DS93" s="2">
        <v>-0.24699956244024968</v>
      </c>
      <c r="DT93" s="2">
        <v>1.3833529488630412</v>
      </c>
      <c r="DU93" s="2">
        <v>-0.24699956244024968</v>
      </c>
      <c r="DV93" s="2">
        <v>1.3833529488630412</v>
      </c>
      <c r="DX93" s="2" t="s">
        <v>465</v>
      </c>
      <c r="DY93" s="2">
        <v>0.56817669321139574</v>
      </c>
      <c r="DZ93" s="2">
        <v>0.40604843877742702</v>
      </c>
      <c r="EA93" s="2">
        <v>1.3992830385510688</v>
      </c>
      <c r="EB93" s="2">
        <v>0.167781089192238</v>
      </c>
      <c r="EC93" s="2">
        <v>-0.24699956244024968</v>
      </c>
      <c r="ED93" s="2">
        <v>1.3833529488630412</v>
      </c>
      <c r="EE93" s="2">
        <v>-0.24699956244024968</v>
      </c>
      <c r="EF93" s="2">
        <v>1.3833529488630412</v>
      </c>
    </row>
    <row r="94" spans="1:136" x14ac:dyDescent="0.2">
      <c r="A94">
        <v>172</v>
      </c>
      <c r="B94">
        <v>2020</v>
      </c>
      <c r="C94" s="1" t="s">
        <v>103</v>
      </c>
      <c r="D94">
        <v>20</v>
      </c>
      <c r="E94" s="1" t="s">
        <v>104</v>
      </c>
      <c r="F94" s="1">
        <v>1000</v>
      </c>
      <c r="G94">
        <v>3</v>
      </c>
      <c r="H94">
        <v>3</v>
      </c>
      <c r="I94">
        <v>3</v>
      </c>
      <c r="J94">
        <v>2</v>
      </c>
      <c r="K94">
        <v>1</v>
      </c>
      <c r="L94">
        <v>30</v>
      </c>
      <c r="M94">
        <v>0</v>
      </c>
      <c r="N94" t="s">
        <v>105</v>
      </c>
      <c r="O94" t="s">
        <v>105</v>
      </c>
      <c r="P94">
        <v>4</v>
      </c>
      <c r="Q94">
        <v>1</v>
      </c>
      <c r="R94">
        <v>0</v>
      </c>
      <c r="S94" s="1">
        <v>2232</v>
      </c>
      <c r="T94">
        <v>10</v>
      </c>
      <c r="U94">
        <v>0</v>
      </c>
      <c r="V94">
        <v>4</v>
      </c>
      <c r="W94">
        <v>5</v>
      </c>
      <c r="X94">
        <v>4.5</v>
      </c>
      <c r="Y94" s="1">
        <v>6</v>
      </c>
      <c r="Z94" s="1">
        <v>4</v>
      </c>
      <c r="AA94" s="1">
        <v>5</v>
      </c>
      <c r="AB94" t="s">
        <v>107</v>
      </c>
      <c r="AC94">
        <v>8552</v>
      </c>
      <c r="AD94">
        <v>4235</v>
      </c>
      <c r="AE94">
        <v>4515</v>
      </c>
      <c r="AF94">
        <v>2457</v>
      </c>
      <c r="AG94">
        <v>2804</v>
      </c>
      <c r="AH94">
        <v>7531</v>
      </c>
      <c r="AI94">
        <v>2607</v>
      </c>
      <c r="AJ94" t="s">
        <v>105</v>
      </c>
      <c r="AK94" t="s">
        <v>105</v>
      </c>
      <c r="AL94" t="s">
        <v>105</v>
      </c>
      <c r="AM94" t="s">
        <v>105</v>
      </c>
      <c r="AN94" t="s">
        <v>105</v>
      </c>
      <c r="AO94" t="s">
        <v>105</v>
      </c>
      <c r="AP94" t="s">
        <v>105</v>
      </c>
      <c r="AQ94" s="1">
        <v>8801</v>
      </c>
      <c r="AR94">
        <v>2987</v>
      </c>
      <c r="AS94">
        <v>6.8</v>
      </c>
      <c r="AT94" s="7">
        <v>297</v>
      </c>
      <c r="AU94" s="1">
        <v>4020</v>
      </c>
      <c r="AV94">
        <v>0</v>
      </c>
      <c r="AW94">
        <v>3.1</v>
      </c>
      <c r="AX94" s="7">
        <v>45</v>
      </c>
      <c r="AY94" s="1">
        <v>4154</v>
      </c>
      <c r="AZ94">
        <v>0</v>
      </c>
      <c r="BA94">
        <v>3.3</v>
      </c>
      <c r="BB94" s="7">
        <v>46</v>
      </c>
      <c r="BC94" s="1">
        <v>3475</v>
      </c>
      <c r="BD94">
        <v>0</v>
      </c>
      <c r="BE94">
        <v>2.7</v>
      </c>
      <c r="BF94" s="7">
        <v>48</v>
      </c>
      <c r="BG94" s="1">
        <v>3384</v>
      </c>
      <c r="BH94">
        <v>0</v>
      </c>
      <c r="BI94">
        <v>2.6</v>
      </c>
      <c r="BJ94" s="7">
        <v>43</v>
      </c>
      <c r="BK94" s="1">
        <v>10178</v>
      </c>
      <c r="BL94">
        <v>1548</v>
      </c>
      <c r="BM94">
        <v>7.9</v>
      </c>
      <c r="BN94" s="7">
        <v>299</v>
      </c>
      <c r="BO94" s="1">
        <v>2558</v>
      </c>
      <c r="BP94">
        <v>0</v>
      </c>
      <c r="BQ94">
        <v>1.9</v>
      </c>
      <c r="BR94" s="7">
        <v>27</v>
      </c>
      <c r="BS94" t="s">
        <v>105</v>
      </c>
      <c r="BT94" t="s">
        <v>105</v>
      </c>
      <c r="BU94" t="s">
        <v>492</v>
      </c>
      <c r="BV94" t="s">
        <v>105</v>
      </c>
      <c r="BW94" t="s">
        <v>105</v>
      </c>
      <c r="BX94" t="s">
        <v>105</v>
      </c>
      <c r="BY94" t="s">
        <v>105</v>
      </c>
      <c r="BZ94" t="s">
        <v>426</v>
      </c>
      <c r="CA94" t="s">
        <v>427</v>
      </c>
      <c r="CB94" t="s">
        <v>427</v>
      </c>
      <c r="CC94" t="s">
        <v>427</v>
      </c>
      <c r="CD94" t="s">
        <v>427</v>
      </c>
      <c r="CE94" t="s">
        <v>427</v>
      </c>
      <c r="CF94" t="s">
        <v>427</v>
      </c>
      <c r="CG94">
        <v>3</v>
      </c>
      <c r="CH94">
        <v>2</v>
      </c>
      <c r="CI94" t="s">
        <v>105</v>
      </c>
      <c r="CJ94">
        <v>4</v>
      </c>
      <c r="CK94">
        <v>1</v>
      </c>
      <c r="CL94">
        <v>30</v>
      </c>
      <c r="CM94">
        <v>3</v>
      </c>
      <c r="CN94">
        <v>10</v>
      </c>
      <c r="CO94" t="s">
        <v>105</v>
      </c>
      <c r="CP94" s="1">
        <v>10260</v>
      </c>
      <c r="CQ94">
        <v>8</v>
      </c>
      <c r="CR94" t="s">
        <v>105</v>
      </c>
      <c r="CS94" t="s">
        <v>117</v>
      </c>
      <c r="CT94" t="s">
        <v>117</v>
      </c>
      <c r="CU94" t="s">
        <v>138</v>
      </c>
      <c r="CV94" t="s">
        <v>117</v>
      </c>
      <c r="CW94" t="s">
        <v>117</v>
      </c>
      <c r="CX94" t="s">
        <v>117</v>
      </c>
      <c r="CY94" t="s">
        <v>117</v>
      </c>
      <c r="CZ94" s="1">
        <f t="shared" si="13"/>
        <v>5224.2857142857147</v>
      </c>
      <c r="DA94" s="6">
        <f t="shared" si="14"/>
        <v>4.0428571428571427</v>
      </c>
      <c r="DB94" s="7">
        <f t="shared" si="12"/>
        <v>115</v>
      </c>
      <c r="DC94" s="1">
        <v>6</v>
      </c>
      <c r="DD94" s="1">
        <v>4</v>
      </c>
      <c r="DE94" s="1">
        <v>5</v>
      </c>
      <c r="DF94" s="1">
        <v>2232</v>
      </c>
      <c r="DG94" s="1">
        <v>0</v>
      </c>
      <c r="DH94">
        <v>20</v>
      </c>
      <c r="DI94" s="1">
        <v>1</v>
      </c>
      <c r="DJ94" s="1">
        <v>1000</v>
      </c>
      <c r="DK94" s="1">
        <v>10260</v>
      </c>
      <c r="DN94" s="2" t="s">
        <v>520</v>
      </c>
      <c r="DO94" s="2">
        <v>-122.73813598084544</v>
      </c>
      <c r="DP94" s="2">
        <v>585.57293060131917</v>
      </c>
      <c r="DQ94" s="2">
        <v>-0.20960350037835054</v>
      </c>
      <c r="DR94" s="9">
        <v>0.83481220405470125</v>
      </c>
      <c r="DS94" s="2">
        <v>-1298.3248477923346</v>
      </c>
      <c r="DT94" s="2">
        <v>1052.8485758306435</v>
      </c>
      <c r="DU94" s="2">
        <v>-1298.3248477923346</v>
      </c>
      <c r="DV94" s="2">
        <v>1052.8485758306435</v>
      </c>
      <c r="DX94" s="2" t="s">
        <v>520</v>
      </c>
      <c r="DY94" s="2">
        <v>-122.73813598084544</v>
      </c>
      <c r="DZ94" s="2">
        <v>585.57293060131917</v>
      </c>
      <c r="EA94" s="2">
        <v>-0.20960350037835054</v>
      </c>
      <c r="EB94" s="2">
        <v>0.83481220405470125</v>
      </c>
      <c r="EC94" s="2">
        <v>-1298.3248477923346</v>
      </c>
      <c r="ED94" s="2">
        <v>1052.8485758306435</v>
      </c>
      <c r="EE94" s="2">
        <v>-1298.3248477923346</v>
      </c>
      <c r="EF94" s="2">
        <v>1052.8485758306435</v>
      </c>
    </row>
    <row r="95" spans="1:136" x14ac:dyDescent="0.2">
      <c r="A95">
        <v>171</v>
      </c>
      <c r="B95">
        <v>2020</v>
      </c>
      <c r="C95" s="1" t="s">
        <v>103</v>
      </c>
      <c r="D95">
        <v>20.100000000000001</v>
      </c>
      <c r="E95" s="1" t="s">
        <v>104</v>
      </c>
      <c r="F95" s="1">
        <v>5000</v>
      </c>
      <c r="G95">
        <v>5</v>
      </c>
      <c r="H95">
        <v>5</v>
      </c>
      <c r="I95">
        <v>5</v>
      </c>
      <c r="J95">
        <v>1</v>
      </c>
      <c r="K95">
        <v>2</v>
      </c>
      <c r="L95" t="s">
        <v>105</v>
      </c>
      <c r="M95">
        <v>6</v>
      </c>
      <c r="N95">
        <v>0</v>
      </c>
      <c r="O95">
        <v>20</v>
      </c>
      <c r="P95">
        <v>3</v>
      </c>
      <c r="Q95">
        <v>0</v>
      </c>
      <c r="R95">
        <v>25</v>
      </c>
      <c r="S95" s="1">
        <v>1687.5</v>
      </c>
      <c r="T95">
        <v>11</v>
      </c>
      <c r="U95" t="s">
        <v>105</v>
      </c>
      <c r="V95">
        <v>6</v>
      </c>
      <c r="W95">
        <v>7</v>
      </c>
      <c r="X95">
        <v>6.5</v>
      </c>
      <c r="Y95" s="1">
        <v>6</v>
      </c>
      <c r="Z95" s="1">
        <v>5</v>
      </c>
      <c r="AA95" s="1">
        <v>5.5</v>
      </c>
      <c r="AB95" t="s">
        <v>107</v>
      </c>
      <c r="AC95">
        <v>1839</v>
      </c>
      <c r="AD95">
        <v>1579</v>
      </c>
      <c r="AE95">
        <v>6853</v>
      </c>
      <c r="AF95">
        <v>1553</v>
      </c>
      <c r="AG95">
        <v>5450</v>
      </c>
      <c r="AH95">
        <v>5190</v>
      </c>
      <c r="AI95">
        <v>4920</v>
      </c>
      <c r="AJ95" t="s">
        <v>105</v>
      </c>
      <c r="AK95" t="s">
        <v>105</v>
      </c>
      <c r="AL95" t="s">
        <v>105</v>
      </c>
      <c r="AM95" t="s">
        <v>105</v>
      </c>
      <c r="AN95" t="s">
        <v>105</v>
      </c>
      <c r="AO95" t="s">
        <v>105</v>
      </c>
      <c r="AP95" t="s">
        <v>105</v>
      </c>
      <c r="AQ95" s="1">
        <v>1700</v>
      </c>
      <c r="AR95">
        <v>0</v>
      </c>
      <c r="AS95">
        <v>1.3</v>
      </c>
      <c r="AT95" s="7">
        <v>27</v>
      </c>
      <c r="AU95" s="1">
        <v>2466</v>
      </c>
      <c r="AV95">
        <v>0</v>
      </c>
      <c r="AW95">
        <v>1.9</v>
      </c>
      <c r="AX95" s="7">
        <v>12</v>
      </c>
      <c r="AY95" s="1">
        <v>4362</v>
      </c>
      <c r="AZ95">
        <v>0</v>
      </c>
      <c r="BA95">
        <v>3.4</v>
      </c>
      <c r="BB95" s="7">
        <v>34</v>
      </c>
      <c r="BC95" s="1">
        <v>3102</v>
      </c>
      <c r="BD95">
        <v>0</v>
      </c>
      <c r="BE95">
        <v>2.4</v>
      </c>
      <c r="BF95" s="7">
        <v>24</v>
      </c>
      <c r="BG95" s="1">
        <v>4961</v>
      </c>
      <c r="BH95">
        <v>0</v>
      </c>
      <c r="BI95">
        <v>3.9</v>
      </c>
      <c r="BJ95" s="7">
        <v>93</v>
      </c>
      <c r="BK95" s="1">
        <v>9522</v>
      </c>
      <c r="BL95">
        <v>1286</v>
      </c>
      <c r="BM95">
        <v>7.6</v>
      </c>
      <c r="BN95" s="7">
        <v>210</v>
      </c>
      <c r="BO95" s="1">
        <v>4965</v>
      </c>
      <c r="BP95">
        <v>0</v>
      </c>
      <c r="BQ95">
        <v>3.9</v>
      </c>
      <c r="BR95" s="7">
        <v>92</v>
      </c>
      <c r="BS95" t="s">
        <v>105</v>
      </c>
      <c r="BT95" t="s">
        <v>105</v>
      </c>
      <c r="BU95" t="s">
        <v>105</v>
      </c>
      <c r="BV95" t="s">
        <v>105</v>
      </c>
      <c r="BW95" t="s">
        <v>105</v>
      </c>
      <c r="BX95" t="s">
        <v>105</v>
      </c>
      <c r="BY95" t="s">
        <v>105</v>
      </c>
      <c r="BZ95" t="s">
        <v>137</v>
      </c>
      <c r="CA95" t="s">
        <v>137</v>
      </c>
      <c r="CB95" t="s">
        <v>137</v>
      </c>
      <c r="CC95" t="s">
        <v>137</v>
      </c>
      <c r="CD95" t="s">
        <v>137</v>
      </c>
      <c r="CE95" t="s">
        <v>137</v>
      </c>
      <c r="CF95" t="s">
        <v>137</v>
      </c>
      <c r="CG95">
        <v>0</v>
      </c>
      <c r="CH95" t="s">
        <v>105</v>
      </c>
      <c r="CI95" t="s">
        <v>105</v>
      </c>
      <c r="CJ95">
        <v>4</v>
      </c>
      <c r="CK95">
        <v>1</v>
      </c>
      <c r="CL95">
        <v>0</v>
      </c>
      <c r="CM95">
        <v>1</v>
      </c>
      <c r="CN95">
        <v>0</v>
      </c>
      <c r="CO95">
        <v>15</v>
      </c>
      <c r="CP95" s="1">
        <v>1009.5</v>
      </c>
      <c r="CQ95">
        <v>11</v>
      </c>
      <c r="CR95">
        <v>0</v>
      </c>
      <c r="CS95" t="s">
        <v>117</v>
      </c>
      <c r="CT95" t="s">
        <v>117</v>
      </c>
      <c r="CU95" t="s">
        <v>117</v>
      </c>
      <c r="CV95" t="s">
        <v>117</v>
      </c>
      <c r="CW95" t="s">
        <v>117</v>
      </c>
      <c r="CX95" t="s">
        <v>117</v>
      </c>
      <c r="CY95" t="s">
        <v>117</v>
      </c>
      <c r="CZ95" s="1">
        <f t="shared" si="13"/>
        <v>4439.7142857142853</v>
      </c>
      <c r="DA95" s="6">
        <f t="shared" si="14"/>
        <v>3.4857142857142853</v>
      </c>
      <c r="DB95" s="7">
        <f t="shared" si="12"/>
        <v>70.285714285714292</v>
      </c>
      <c r="DC95" s="1">
        <v>6</v>
      </c>
      <c r="DD95" s="1">
        <v>5</v>
      </c>
      <c r="DE95" s="1">
        <v>5.5</v>
      </c>
      <c r="DF95" s="1">
        <v>1687.5</v>
      </c>
      <c r="DG95" s="1">
        <v>0</v>
      </c>
      <c r="DH95">
        <v>20.100000000000001</v>
      </c>
      <c r="DI95" s="1">
        <v>1</v>
      </c>
      <c r="DJ95" s="1">
        <v>5000</v>
      </c>
      <c r="DK95" s="1">
        <v>1009.5</v>
      </c>
      <c r="DN95" s="2" t="s">
        <v>519</v>
      </c>
      <c r="DO95" s="2">
        <v>-4.9606236117432561</v>
      </c>
      <c r="DP95" s="2">
        <v>7.5332297591716237</v>
      </c>
      <c r="DQ95" s="2">
        <v>-0.65849891352427581</v>
      </c>
      <c r="DR95" s="9">
        <v>0.51317952791862109</v>
      </c>
      <c r="DS95" s="2">
        <v>-20.084213414316473</v>
      </c>
      <c r="DT95" s="2">
        <v>10.162966190829962</v>
      </c>
      <c r="DU95" s="2">
        <v>-20.084213414316473</v>
      </c>
      <c r="DV95" s="2">
        <v>10.162966190829962</v>
      </c>
      <c r="DX95" s="2" t="s">
        <v>519</v>
      </c>
      <c r="DY95" s="2">
        <v>-4.9606236117432561</v>
      </c>
      <c r="DZ95" s="2">
        <v>7.5332297591716237</v>
      </c>
      <c r="EA95" s="2">
        <v>-0.65849891352427581</v>
      </c>
      <c r="EB95" s="2">
        <v>0.51317952791862109</v>
      </c>
      <c r="EC95" s="2">
        <v>-20.084213414316473</v>
      </c>
      <c r="ED95" s="2">
        <v>10.162966190829962</v>
      </c>
      <c r="EE95" s="2">
        <v>-20.084213414316473</v>
      </c>
      <c r="EF95" s="2">
        <v>10.162966190829962</v>
      </c>
    </row>
    <row r="96" spans="1:136" x14ac:dyDescent="0.2">
      <c r="A96">
        <v>130</v>
      </c>
      <c r="B96">
        <v>2020</v>
      </c>
      <c r="C96" s="1" t="s">
        <v>103</v>
      </c>
      <c r="D96">
        <v>20.399999999999999</v>
      </c>
      <c r="E96" s="1" t="s">
        <v>139</v>
      </c>
      <c r="F96" s="1">
        <v>3500</v>
      </c>
      <c r="G96">
        <v>4</v>
      </c>
      <c r="H96">
        <v>4</v>
      </c>
      <c r="I96">
        <v>4</v>
      </c>
      <c r="J96">
        <v>2</v>
      </c>
      <c r="K96">
        <v>1</v>
      </c>
      <c r="L96">
        <v>30</v>
      </c>
      <c r="M96">
        <v>5</v>
      </c>
      <c r="N96">
        <v>0</v>
      </c>
      <c r="O96">
        <v>20</v>
      </c>
      <c r="P96">
        <v>5</v>
      </c>
      <c r="Q96">
        <v>0</v>
      </c>
      <c r="R96">
        <v>30</v>
      </c>
      <c r="S96" s="1">
        <v>2335</v>
      </c>
      <c r="T96">
        <v>7</v>
      </c>
      <c r="U96">
        <v>0</v>
      </c>
      <c r="V96">
        <v>7</v>
      </c>
      <c r="W96">
        <v>7</v>
      </c>
      <c r="X96">
        <v>7</v>
      </c>
      <c r="Y96" s="1">
        <v>3</v>
      </c>
      <c r="Z96" s="1">
        <v>5</v>
      </c>
      <c r="AA96" s="1">
        <v>4</v>
      </c>
      <c r="AB96" t="s">
        <v>107</v>
      </c>
      <c r="AC96">
        <v>65</v>
      </c>
      <c r="AD96">
        <v>265</v>
      </c>
      <c r="AE96">
        <v>3746</v>
      </c>
      <c r="AF96">
        <v>3311</v>
      </c>
      <c r="AG96">
        <v>3905</v>
      </c>
      <c r="AH96">
        <v>5177</v>
      </c>
      <c r="AI96">
        <v>4574</v>
      </c>
      <c r="AJ96" t="s">
        <v>105</v>
      </c>
      <c r="AK96" t="s">
        <v>105</v>
      </c>
      <c r="AL96" t="s">
        <v>105</v>
      </c>
      <c r="AM96" t="s">
        <v>105</v>
      </c>
      <c r="AN96" t="s">
        <v>105</v>
      </c>
      <c r="AO96" t="s">
        <v>105</v>
      </c>
      <c r="AP96" t="s">
        <v>105</v>
      </c>
      <c r="AQ96" s="1">
        <v>1394</v>
      </c>
      <c r="AR96">
        <v>0</v>
      </c>
      <c r="AS96">
        <v>0.9</v>
      </c>
      <c r="AT96" s="7">
        <v>15</v>
      </c>
      <c r="AU96" s="1">
        <v>124</v>
      </c>
      <c r="AV96">
        <v>0</v>
      </c>
      <c r="AW96">
        <v>0</v>
      </c>
      <c r="AX96" s="7">
        <v>0</v>
      </c>
      <c r="AY96" s="1">
        <v>2374</v>
      </c>
      <c r="AZ96">
        <v>0</v>
      </c>
      <c r="BA96">
        <v>1.6</v>
      </c>
      <c r="BB96" s="7">
        <v>17</v>
      </c>
      <c r="BC96" s="1">
        <v>1598</v>
      </c>
      <c r="BD96">
        <v>0</v>
      </c>
      <c r="BE96">
        <v>1.1000000000000001</v>
      </c>
      <c r="BF96" s="7">
        <v>29</v>
      </c>
      <c r="BG96" s="1">
        <v>2581</v>
      </c>
      <c r="BH96">
        <v>0</v>
      </c>
      <c r="BI96">
        <v>1.8</v>
      </c>
      <c r="BJ96" s="7">
        <v>38</v>
      </c>
      <c r="BK96" s="1">
        <v>5408</v>
      </c>
      <c r="BL96">
        <v>0</v>
      </c>
      <c r="BM96">
        <v>3.8</v>
      </c>
      <c r="BN96" s="7">
        <v>64</v>
      </c>
      <c r="BO96" s="1">
        <v>4814</v>
      </c>
      <c r="BP96">
        <v>1913</v>
      </c>
      <c r="BQ96">
        <v>3.4</v>
      </c>
      <c r="BR96" s="7">
        <v>112</v>
      </c>
      <c r="BS96" t="s">
        <v>105</v>
      </c>
      <c r="BT96" t="s">
        <v>490</v>
      </c>
      <c r="BU96" t="s">
        <v>105</v>
      </c>
      <c r="BV96" t="s">
        <v>495</v>
      </c>
      <c r="BW96" t="s">
        <v>105</v>
      </c>
      <c r="BX96" t="s">
        <v>105</v>
      </c>
      <c r="BY96" t="s">
        <v>105</v>
      </c>
      <c r="BZ96" t="s">
        <v>115</v>
      </c>
      <c r="CA96" t="s">
        <v>115</v>
      </c>
      <c r="CB96" t="s">
        <v>116</v>
      </c>
      <c r="CC96" t="s">
        <v>116</v>
      </c>
      <c r="CD96" t="s">
        <v>116</v>
      </c>
      <c r="CE96" t="s">
        <v>363</v>
      </c>
      <c r="CF96" t="s">
        <v>116</v>
      </c>
      <c r="CG96">
        <v>0</v>
      </c>
      <c r="CH96" t="s">
        <v>105</v>
      </c>
      <c r="CI96" t="s">
        <v>105</v>
      </c>
      <c r="CJ96">
        <v>6</v>
      </c>
      <c r="CK96">
        <v>1</v>
      </c>
      <c r="CL96">
        <v>0</v>
      </c>
      <c r="CM96">
        <v>1</v>
      </c>
      <c r="CN96">
        <v>0</v>
      </c>
      <c r="CO96">
        <v>30</v>
      </c>
      <c r="CP96" s="1">
        <v>1539</v>
      </c>
      <c r="CQ96">
        <v>8</v>
      </c>
      <c r="CR96">
        <v>0</v>
      </c>
      <c r="CS96" t="s">
        <v>117</v>
      </c>
      <c r="CT96" t="s">
        <v>138</v>
      </c>
      <c r="CU96" t="s">
        <v>117</v>
      </c>
      <c r="CV96" t="s">
        <v>138</v>
      </c>
      <c r="CW96" t="s">
        <v>117</v>
      </c>
      <c r="CX96" t="s">
        <v>117</v>
      </c>
      <c r="CY96" t="s">
        <v>117</v>
      </c>
      <c r="CZ96" s="1">
        <f t="shared" si="13"/>
        <v>2613.2857142857142</v>
      </c>
      <c r="DA96" s="6">
        <f t="shared" si="14"/>
        <v>1.8</v>
      </c>
      <c r="DB96" s="7">
        <f t="shared" si="12"/>
        <v>39.285714285714285</v>
      </c>
      <c r="DC96" s="1">
        <v>3</v>
      </c>
      <c r="DD96" s="1">
        <v>5</v>
      </c>
      <c r="DE96" s="1">
        <v>4</v>
      </c>
      <c r="DF96" s="1">
        <v>2335</v>
      </c>
      <c r="DG96" s="1">
        <v>0</v>
      </c>
      <c r="DH96">
        <v>20.399999999999999</v>
      </c>
      <c r="DI96" s="1">
        <v>0</v>
      </c>
      <c r="DJ96" s="1">
        <v>3500</v>
      </c>
      <c r="DK96" s="1">
        <v>1539</v>
      </c>
      <c r="DN96" s="2" t="s">
        <v>24</v>
      </c>
      <c r="DO96" s="2">
        <v>89.886724847205201</v>
      </c>
      <c r="DP96" s="2">
        <v>126.47542766885651</v>
      </c>
      <c r="DQ96" s="2">
        <v>0.71070504764412068</v>
      </c>
      <c r="DR96" s="9">
        <v>0.48050469817848485</v>
      </c>
      <c r="DS96" s="2">
        <v>-164.02329108454541</v>
      </c>
      <c r="DT96" s="2">
        <v>343.79674077895584</v>
      </c>
      <c r="DU96" s="2">
        <v>-164.02329108454541</v>
      </c>
      <c r="DV96" s="2">
        <v>343.79674077895584</v>
      </c>
      <c r="DX96" s="2" t="s">
        <v>24</v>
      </c>
      <c r="DY96" s="2">
        <v>89.886724847205201</v>
      </c>
      <c r="DZ96" s="2">
        <v>126.47542766885651</v>
      </c>
      <c r="EA96" s="2">
        <v>0.71070504764412068</v>
      </c>
      <c r="EB96" s="2">
        <v>0.48050469817848485</v>
      </c>
      <c r="EC96" s="2">
        <v>-164.02329108454541</v>
      </c>
      <c r="ED96" s="2">
        <v>343.79674077895584</v>
      </c>
      <c r="EE96" s="2">
        <v>-164.02329108454541</v>
      </c>
      <c r="EF96" s="2">
        <v>343.79674077895584</v>
      </c>
    </row>
    <row r="97" spans="1:136" x14ac:dyDescent="0.2">
      <c r="A97">
        <v>146</v>
      </c>
      <c r="B97">
        <v>2020</v>
      </c>
      <c r="C97" s="1" t="s">
        <v>103</v>
      </c>
      <c r="D97">
        <v>20.399999999999999</v>
      </c>
      <c r="E97" s="1" t="s">
        <v>139</v>
      </c>
      <c r="F97" s="1">
        <v>4000</v>
      </c>
      <c r="G97">
        <v>6</v>
      </c>
      <c r="H97">
        <v>5</v>
      </c>
      <c r="I97">
        <v>5.5</v>
      </c>
      <c r="J97">
        <v>2</v>
      </c>
      <c r="K97" t="s">
        <v>105</v>
      </c>
      <c r="L97">
        <v>45</v>
      </c>
      <c r="M97">
        <v>3</v>
      </c>
      <c r="N97">
        <v>1</v>
      </c>
      <c r="O97" t="s">
        <v>105</v>
      </c>
      <c r="P97">
        <v>4</v>
      </c>
      <c r="Q97">
        <v>1</v>
      </c>
      <c r="R97" t="s">
        <v>105</v>
      </c>
      <c r="S97" s="1">
        <v>2232</v>
      </c>
      <c r="T97">
        <v>8</v>
      </c>
      <c r="U97" t="s">
        <v>105</v>
      </c>
      <c r="V97">
        <v>5</v>
      </c>
      <c r="W97">
        <v>7</v>
      </c>
      <c r="X97">
        <v>6</v>
      </c>
      <c r="Y97" s="1">
        <v>5</v>
      </c>
      <c r="Z97" s="1">
        <v>6</v>
      </c>
      <c r="AA97" s="1">
        <v>5.5</v>
      </c>
      <c r="AB97" t="s">
        <v>107</v>
      </c>
      <c r="AC97">
        <v>11412</v>
      </c>
      <c r="AD97">
        <v>9574</v>
      </c>
      <c r="AE97">
        <v>6022</v>
      </c>
      <c r="AF97">
        <v>2474</v>
      </c>
      <c r="AG97">
        <v>3597</v>
      </c>
      <c r="AH97">
        <v>3817</v>
      </c>
      <c r="AI97">
        <v>14420</v>
      </c>
      <c r="AJ97" t="s">
        <v>105</v>
      </c>
      <c r="AK97" t="s">
        <v>105</v>
      </c>
      <c r="AL97" t="s">
        <v>105</v>
      </c>
      <c r="AM97" t="s">
        <v>105</v>
      </c>
      <c r="AN97" t="s">
        <v>105</v>
      </c>
      <c r="AO97" t="s">
        <v>385</v>
      </c>
      <c r="AP97" t="s">
        <v>105</v>
      </c>
      <c r="AQ97" s="1">
        <v>5219</v>
      </c>
      <c r="AR97">
        <v>8576</v>
      </c>
      <c r="AS97">
        <v>7.2</v>
      </c>
      <c r="AT97" s="7">
        <v>255</v>
      </c>
      <c r="AU97" s="1">
        <v>9176</v>
      </c>
      <c r="AV97">
        <v>3025</v>
      </c>
      <c r="AW97">
        <v>6.6</v>
      </c>
      <c r="AX97" s="7">
        <v>153</v>
      </c>
      <c r="AY97" s="1">
        <v>4873</v>
      </c>
      <c r="AZ97">
        <v>0</v>
      </c>
      <c r="BA97">
        <v>3.5</v>
      </c>
      <c r="BB97" s="7">
        <v>52</v>
      </c>
      <c r="BC97" s="1">
        <v>1979</v>
      </c>
      <c r="BD97">
        <v>974</v>
      </c>
      <c r="BE97">
        <v>1.4</v>
      </c>
      <c r="BF97" s="7">
        <v>24</v>
      </c>
      <c r="BG97" s="1">
        <v>3431</v>
      </c>
      <c r="BH97">
        <v>3070</v>
      </c>
      <c r="BI97">
        <v>2.4</v>
      </c>
      <c r="BJ97" s="7">
        <v>72</v>
      </c>
      <c r="BK97" s="1">
        <v>7989</v>
      </c>
      <c r="BL97">
        <v>5168</v>
      </c>
      <c r="BM97">
        <v>5.7</v>
      </c>
      <c r="BN97" s="7">
        <v>243</v>
      </c>
      <c r="BO97" s="1">
        <v>13041</v>
      </c>
      <c r="BP97">
        <v>8576</v>
      </c>
      <c r="BQ97">
        <v>9.3000000000000007</v>
      </c>
      <c r="BR97" s="7">
        <v>306</v>
      </c>
      <c r="BS97" t="s">
        <v>105</v>
      </c>
      <c r="BT97" t="s">
        <v>105</v>
      </c>
      <c r="BU97" t="s">
        <v>105</v>
      </c>
      <c r="BV97" t="s">
        <v>154</v>
      </c>
      <c r="BW97" t="s">
        <v>105</v>
      </c>
      <c r="BX97" t="s">
        <v>105</v>
      </c>
      <c r="BY97" t="s">
        <v>105</v>
      </c>
      <c r="BZ97" t="s">
        <v>125</v>
      </c>
      <c r="CA97" t="s">
        <v>125</v>
      </c>
      <c r="CB97" t="s">
        <v>125</v>
      </c>
      <c r="CC97" t="s">
        <v>125</v>
      </c>
      <c r="CD97" t="s">
        <v>125</v>
      </c>
      <c r="CE97" t="s">
        <v>125</v>
      </c>
      <c r="CF97" t="s">
        <v>125</v>
      </c>
      <c r="CG97">
        <v>3</v>
      </c>
      <c r="CH97" t="s">
        <v>105</v>
      </c>
      <c r="CI97">
        <v>30</v>
      </c>
      <c r="CJ97">
        <v>3</v>
      </c>
      <c r="CK97">
        <v>1</v>
      </c>
      <c r="CL97" t="s">
        <v>105</v>
      </c>
      <c r="CM97">
        <v>5</v>
      </c>
      <c r="CN97">
        <v>1</v>
      </c>
      <c r="CO97" t="s">
        <v>105</v>
      </c>
      <c r="CP97" s="1">
        <v>2430</v>
      </c>
      <c r="CQ97">
        <v>9</v>
      </c>
      <c r="CR97" t="s">
        <v>105</v>
      </c>
      <c r="CS97" t="s">
        <v>117</v>
      </c>
      <c r="CT97" t="s">
        <v>117</v>
      </c>
      <c r="CU97" t="s">
        <v>117</v>
      </c>
      <c r="CV97" t="s">
        <v>138</v>
      </c>
      <c r="CW97" t="s">
        <v>117</v>
      </c>
      <c r="CX97" t="s">
        <v>117</v>
      </c>
      <c r="CY97" t="s">
        <v>117</v>
      </c>
      <c r="CZ97" s="1">
        <f t="shared" si="13"/>
        <v>6529.7142857142853</v>
      </c>
      <c r="DA97" s="6">
        <f t="shared" si="14"/>
        <v>5.1571428571428566</v>
      </c>
      <c r="DB97" s="7">
        <f t="shared" si="12"/>
        <v>157.85714285714286</v>
      </c>
      <c r="DC97" s="1">
        <v>5</v>
      </c>
      <c r="DD97" s="1">
        <v>6</v>
      </c>
      <c r="DE97" s="1">
        <v>5.5</v>
      </c>
      <c r="DF97" s="1">
        <v>2232</v>
      </c>
      <c r="DG97" s="1">
        <v>0</v>
      </c>
      <c r="DH97">
        <v>20.399999999999999</v>
      </c>
      <c r="DI97" s="1">
        <v>0</v>
      </c>
      <c r="DJ97" s="1">
        <v>4000</v>
      </c>
      <c r="DK97" s="1">
        <v>2430</v>
      </c>
      <c r="DN97" s="2" t="s">
        <v>25</v>
      </c>
      <c r="DO97" s="2">
        <v>56.35800427399127</v>
      </c>
      <c r="DP97" s="2">
        <v>135.38562240613973</v>
      </c>
      <c r="DQ97" s="2">
        <v>0.41627761701995497</v>
      </c>
      <c r="DR97" s="9">
        <v>0.6789535600470582</v>
      </c>
      <c r="DS97" s="2">
        <v>-215.4399740026827</v>
      </c>
      <c r="DT97" s="2">
        <v>328.15598255066527</v>
      </c>
      <c r="DU97" s="2">
        <v>-215.4399740026827</v>
      </c>
      <c r="DV97" s="2">
        <v>328.15598255066527</v>
      </c>
      <c r="DX97" s="2" t="s">
        <v>25</v>
      </c>
      <c r="DY97" s="2">
        <v>56.35800427399127</v>
      </c>
      <c r="DZ97" s="2">
        <v>135.38562240613973</v>
      </c>
      <c r="EA97" s="2">
        <v>0.41627761701995497</v>
      </c>
      <c r="EB97" s="2">
        <v>0.6789535600470582</v>
      </c>
      <c r="EC97" s="2">
        <v>-215.4399740026827</v>
      </c>
      <c r="ED97" s="2">
        <v>328.15598255066527</v>
      </c>
      <c r="EE97" s="2">
        <v>-215.4399740026827</v>
      </c>
      <c r="EF97" s="2">
        <v>328.15598255066527</v>
      </c>
    </row>
    <row r="98" spans="1:136" x14ac:dyDescent="0.2">
      <c r="A98">
        <v>151</v>
      </c>
      <c r="B98">
        <v>2020</v>
      </c>
      <c r="C98" s="1" t="s">
        <v>103</v>
      </c>
      <c r="D98">
        <v>20.399999999999999</v>
      </c>
      <c r="E98" s="1" t="s">
        <v>104</v>
      </c>
      <c r="F98" s="1">
        <v>5000</v>
      </c>
      <c r="G98">
        <v>4</v>
      </c>
      <c r="H98">
        <v>5</v>
      </c>
      <c r="I98">
        <v>4.5</v>
      </c>
      <c r="J98">
        <v>4</v>
      </c>
      <c r="K98">
        <v>1</v>
      </c>
      <c r="L98">
        <v>0</v>
      </c>
      <c r="M98">
        <v>5</v>
      </c>
      <c r="N98">
        <v>0</v>
      </c>
      <c r="O98">
        <v>35</v>
      </c>
      <c r="P98">
        <v>2</v>
      </c>
      <c r="Q98">
        <v>0</v>
      </c>
      <c r="R98">
        <v>30</v>
      </c>
      <c r="S98" s="1">
        <v>2818</v>
      </c>
      <c r="T98">
        <v>7</v>
      </c>
      <c r="U98">
        <v>30</v>
      </c>
      <c r="V98">
        <v>5</v>
      </c>
      <c r="W98">
        <v>4</v>
      </c>
      <c r="X98">
        <v>4.5</v>
      </c>
      <c r="Y98" s="1">
        <v>3</v>
      </c>
      <c r="Z98" s="1">
        <v>4</v>
      </c>
      <c r="AA98" s="1">
        <v>3.5</v>
      </c>
      <c r="AB98" t="s">
        <v>107</v>
      </c>
      <c r="AC98">
        <v>730</v>
      </c>
      <c r="AD98">
        <v>7155</v>
      </c>
      <c r="AE98">
        <v>1537</v>
      </c>
      <c r="AF98">
        <v>1756</v>
      </c>
      <c r="AG98">
        <v>3409</v>
      </c>
      <c r="AH98">
        <v>4119</v>
      </c>
      <c r="AI98">
        <v>6854</v>
      </c>
      <c r="AJ98" t="s">
        <v>105</v>
      </c>
      <c r="AK98" t="s">
        <v>105</v>
      </c>
      <c r="AL98" t="s">
        <v>105</v>
      </c>
      <c r="AM98" t="s">
        <v>105</v>
      </c>
      <c r="AN98" t="s">
        <v>105</v>
      </c>
      <c r="AO98" t="s">
        <v>105</v>
      </c>
      <c r="AP98" t="s">
        <v>105</v>
      </c>
      <c r="AQ98" s="1">
        <v>667</v>
      </c>
      <c r="AR98">
        <v>0</v>
      </c>
      <c r="AS98">
        <v>0.5</v>
      </c>
      <c r="AT98" s="7">
        <v>0</v>
      </c>
      <c r="AU98" s="1">
        <v>7268</v>
      </c>
      <c r="AV98">
        <v>0</v>
      </c>
      <c r="AW98">
        <v>5.5</v>
      </c>
      <c r="AX98" s="7">
        <v>122</v>
      </c>
      <c r="AY98" s="1">
        <v>2259</v>
      </c>
      <c r="AZ98">
        <v>0</v>
      </c>
      <c r="BA98">
        <v>1.7</v>
      </c>
      <c r="BB98" s="7">
        <v>35</v>
      </c>
      <c r="BC98" s="1">
        <v>1898</v>
      </c>
      <c r="BD98">
        <v>0</v>
      </c>
      <c r="BE98">
        <v>1.4</v>
      </c>
      <c r="BF98" s="7">
        <v>20</v>
      </c>
      <c r="BG98" s="1">
        <v>3502</v>
      </c>
      <c r="BH98">
        <v>0</v>
      </c>
      <c r="BI98">
        <v>2.6</v>
      </c>
      <c r="BJ98" s="7">
        <v>56</v>
      </c>
      <c r="BK98" s="1">
        <v>4105</v>
      </c>
      <c r="BL98">
        <v>0</v>
      </c>
      <c r="BM98">
        <v>3.1</v>
      </c>
      <c r="BN98" s="7">
        <v>68</v>
      </c>
      <c r="BO98" s="1">
        <v>6739</v>
      </c>
      <c r="BP98">
        <v>0</v>
      </c>
      <c r="BQ98">
        <v>5.0999999999999996</v>
      </c>
      <c r="BR98" s="7">
        <v>180</v>
      </c>
      <c r="BS98" t="s">
        <v>105</v>
      </c>
      <c r="BT98" t="s">
        <v>105</v>
      </c>
      <c r="BU98" t="s">
        <v>105</v>
      </c>
      <c r="BV98" t="s">
        <v>105</v>
      </c>
      <c r="BW98" t="s">
        <v>105</v>
      </c>
      <c r="BX98" t="s">
        <v>105</v>
      </c>
      <c r="BY98" t="s">
        <v>105</v>
      </c>
      <c r="BZ98" t="s">
        <v>397</v>
      </c>
      <c r="CA98" t="s">
        <v>397</v>
      </c>
      <c r="CB98" t="s">
        <v>397</v>
      </c>
      <c r="CC98" t="s">
        <v>397</v>
      </c>
      <c r="CD98" t="s">
        <v>397</v>
      </c>
      <c r="CE98" t="s">
        <v>397</v>
      </c>
      <c r="CF98" t="s">
        <v>397</v>
      </c>
      <c r="CG98">
        <v>1</v>
      </c>
      <c r="CH98">
        <v>1</v>
      </c>
      <c r="CI98">
        <v>15</v>
      </c>
      <c r="CJ98">
        <v>5</v>
      </c>
      <c r="CK98">
        <v>1</v>
      </c>
      <c r="CL98">
        <v>30</v>
      </c>
      <c r="CM98">
        <v>0</v>
      </c>
      <c r="CN98" t="s">
        <v>105</v>
      </c>
      <c r="CO98" t="s">
        <v>105</v>
      </c>
      <c r="CP98" s="1">
        <v>2400</v>
      </c>
      <c r="CQ98">
        <v>10</v>
      </c>
      <c r="CR98">
        <v>0</v>
      </c>
      <c r="CS98" t="s">
        <v>117</v>
      </c>
      <c r="CT98" t="s">
        <v>117</v>
      </c>
      <c r="CU98" t="s">
        <v>117</v>
      </c>
      <c r="CV98" t="s">
        <v>117</v>
      </c>
      <c r="CW98" t="s">
        <v>117</v>
      </c>
      <c r="CX98" t="s">
        <v>117</v>
      </c>
      <c r="CY98" t="s">
        <v>117</v>
      </c>
      <c r="CZ98" s="1">
        <f t="shared" si="13"/>
        <v>3776.8571428571427</v>
      </c>
      <c r="DA98" s="6">
        <f t="shared" si="14"/>
        <v>2.8428571428571425</v>
      </c>
      <c r="DB98" s="7">
        <f t="shared" si="12"/>
        <v>68.714285714285708</v>
      </c>
      <c r="DC98" s="1">
        <v>3</v>
      </c>
      <c r="DD98" s="1">
        <v>4</v>
      </c>
      <c r="DE98" s="1">
        <v>3.5</v>
      </c>
      <c r="DF98" s="1">
        <v>2818</v>
      </c>
      <c r="DG98" s="1">
        <v>0</v>
      </c>
      <c r="DH98">
        <v>20.399999999999999</v>
      </c>
      <c r="DI98" s="1">
        <v>1</v>
      </c>
      <c r="DJ98" s="1">
        <v>5000</v>
      </c>
      <c r="DK98" s="1">
        <v>2400</v>
      </c>
      <c r="DN98" s="2" t="s">
        <v>26</v>
      </c>
      <c r="DO98" s="2">
        <v>0</v>
      </c>
      <c r="DP98" s="2">
        <v>0</v>
      </c>
      <c r="DQ98" s="2">
        <v>65535</v>
      </c>
      <c r="DR98" s="9" t="e">
        <v>#NUM!</v>
      </c>
      <c r="DS98" s="2">
        <v>0</v>
      </c>
      <c r="DT98" s="2">
        <v>0</v>
      </c>
      <c r="DU98" s="2">
        <v>0</v>
      </c>
      <c r="DV98" s="2">
        <v>0</v>
      </c>
      <c r="DX98" s="2" t="s">
        <v>26</v>
      </c>
      <c r="DY98" s="2">
        <v>0</v>
      </c>
      <c r="DZ98" s="2">
        <v>0</v>
      </c>
      <c r="EA98" s="2">
        <v>65535</v>
      </c>
      <c r="EB98" s="2" t="e">
        <v>#NUM!</v>
      </c>
      <c r="EC98" s="2">
        <v>0</v>
      </c>
      <c r="ED98" s="2">
        <v>0</v>
      </c>
      <c r="EE98" s="2">
        <v>0</v>
      </c>
      <c r="EF98" s="2">
        <v>0</v>
      </c>
    </row>
    <row r="99" spans="1:136" x14ac:dyDescent="0.2">
      <c r="A99">
        <v>95</v>
      </c>
      <c r="B99">
        <v>2020</v>
      </c>
      <c r="C99" s="1" t="s">
        <v>103</v>
      </c>
      <c r="D99">
        <v>20.6</v>
      </c>
      <c r="E99" s="1" t="s">
        <v>104</v>
      </c>
      <c r="F99" s="1">
        <v>2500</v>
      </c>
      <c r="G99">
        <v>3</v>
      </c>
      <c r="H99">
        <v>3</v>
      </c>
      <c r="I99">
        <v>3</v>
      </c>
      <c r="J99">
        <v>1</v>
      </c>
      <c r="K99">
        <v>1</v>
      </c>
      <c r="L99">
        <v>30</v>
      </c>
      <c r="M99">
        <v>5</v>
      </c>
      <c r="N99">
        <v>0</v>
      </c>
      <c r="O99">
        <v>30</v>
      </c>
      <c r="P99">
        <v>4</v>
      </c>
      <c r="Q99">
        <v>0</v>
      </c>
      <c r="R99">
        <v>20</v>
      </c>
      <c r="S99" s="1">
        <v>1584</v>
      </c>
      <c r="T99">
        <v>6</v>
      </c>
      <c r="U99">
        <v>0</v>
      </c>
      <c r="V99">
        <v>4</v>
      </c>
      <c r="W99">
        <v>4</v>
      </c>
      <c r="X99">
        <v>4</v>
      </c>
      <c r="Y99" s="1">
        <v>3</v>
      </c>
      <c r="Z99" s="1">
        <v>6</v>
      </c>
      <c r="AA99" s="1">
        <v>4.5</v>
      </c>
      <c r="AB99" t="s">
        <v>107</v>
      </c>
      <c r="AC99">
        <v>5936</v>
      </c>
      <c r="AD99">
        <v>1520</v>
      </c>
      <c r="AE99">
        <v>1245</v>
      </c>
      <c r="AF99">
        <v>1420</v>
      </c>
      <c r="AG99">
        <v>1384</v>
      </c>
      <c r="AH99">
        <v>2592</v>
      </c>
      <c r="AI99">
        <v>3134</v>
      </c>
      <c r="AJ99" t="s">
        <v>105</v>
      </c>
      <c r="AK99" t="s">
        <v>105</v>
      </c>
      <c r="AL99" t="s">
        <v>105</v>
      </c>
      <c r="AM99" t="s">
        <v>105</v>
      </c>
      <c r="AN99" t="s">
        <v>105</v>
      </c>
      <c r="AO99" t="s">
        <v>105</v>
      </c>
      <c r="AP99" t="s">
        <v>105</v>
      </c>
      <c r="AQ99" s="1">
        <v>6000</v>
      </c>
      <c r="AR99">
        <v>0</v>
      </c>
      <c r="AS99">
        <v>3.8</v>
      </c>
      <c r="AT99" s="7">
        <v>107</v>
      </c>
      <c r="AU99" s="1">
        <v>1600</v>
      </c>
      <c r="AV99">
        <v>0</v>
      </c>
      <c r="AW99">
        <v>1</v>
      </c>
      <c r="AX99" s="7">
        <v>28</v>
      </c>
      <c r="AY99" s="1">
        <v>0</v>
      </c>
      <c r="AZ99">
        <v>0</v>
      </c>
      <c r="BA99">
        <v>0</v>
      </c>
      <c r="BB99" s="7">
        <v>0</v>
      </c>
      <c r="BC99" s="1">
        <v>1450</v>
      </c>
      <c r="BD99">
        <v>0</v>
      </c>
      <c r="BE99">
        <v>0.9</v>
      </c>
      <c r="BF99" s="7">
        <v>26</v>
      </c>
      <c r="BG99" s="1">
        <v>1390</v>
      </c>
      <c r="BH99">
        <v>0</v>
      </c>
      <c r="BI99">
        <v>0.9</v>
      </c>
      <c r="BJ99" s="7">
        <v>24</v>
      </c>
      <c r="BK99" s="1">
        <v>2599</v>
      </c>
      <c r="BL99">
        <v>0</v>
      </c>
      <c r="BM99">
        <v>1.7</v>
      </c>
      <c r="BN99" s="7">
        <v>46</v>
      </c>
      <c r="BO99" s="1">
        <v>3159</v>
      </c>
      <c r="BP99">
        <v>0</v>
      </c>
      <c r="BQ99">
        <v>2</v>
      </c>
      <c r="BR99" s="7">
        <v>56</v>
      </c>
      <c r="BS99" t="s">
        <v>105</v>
      </c>
      <c r="BT99" t="s">
        <v>105</v>
      </c>
      <c r="BU99" t="s">
        <v>324</v>
      </c>
      <c r="BV99" t="s">
        <v>105</v>
      </c>
      <c r="BW99" t="s">
        <v>105</v>
      </c>
      <c r="BX99" t="s">
        <v>325</v>
      </c>
      <c r="BY99" t="s">
        <v>105</v>
      </c>
      <c r="BZ99" t="s">
        <v>187</v>
      </c>
      <c r="CA99" t="s">
        <v>187</v>
      </c>
      <c r="CB99" t="s">
        <v>105</v>
      </c>
      <c r="CC99" t="s">
        <v>187</v>
      </c>
      <c r="CD99" t="s">
        <v>187</v>
      </c>
      <c r="CE99" t="s">
        <v>187</v>
      </c>
      <c r="CF99" t="s">
        <v>187</v>
      </c>
      <c r="CG99">
        <v>0</v>
      </c>
      <c r="CH99" t="s">
        <v>105</v>
      </c>
      <c r="CI99" t="s">
        <v>105</v>
      </c>
      <c r="CJ99">
        <v>5</v>
      </c>
      <c r="CK99">
        <v>0</v>
      </c>
      <c r="CL99">
        <v>30</v>
      </c>
      <c r="CM99">
        <v>2</v>
      </c>
      <c r="CN99">
        <v>0</v>
      </c>
      <c r="CO99">
        <v>20</v>
      </c>
      <c r="CP99" s="1">
        <v>732</v>
      </c>
      <c r="CQ99">
        <v>6</v>
      </c>
      <c r="CR99">
        <v>0</v>
      </c>
      <c r="CS99" t="s">
        <v>117</v>
      </c>
      <c r="CT99" t="s">
        <v>117</v>
      </c>
      <c r="CU99" t="s">
        <v>138</v>
      </c>
      <c r="CV99" t="s">
        <v>117</v>
      </c>
      <c r="CW99" t="s">
        <v>117</v>
      </c>
      <c r="CX99" t="s">
        <v>138</v>
      </c>
      <c r="CY99" t="s">
        <v>117</v>
      </c>
      <c r="CZ99" s="1">
        <f>(AQ99+AU99+AY99+BC99+BG99+BK99+BO99)/6</f>
        <v>2699.6666666666665</v>
      </c>
      <c r="DA99" s="6">
        <f t="shared" si="14"/>
        <v>1.4714285714285715</v>
      </c>
      <c r="DB99" s="7">
        <f t="shared" si="12"/>
        <v>41</v>
      </c>
      <c r="DC99" s="1">
        <v>3</v>
      </c>
      <c r="DD99" s="1">
        <v>6</v>
      </c>
      <c r="DE99" s="1">
        <v>4.5</v>
      </c>
      <c r="DF99" s="1">
        <v>1584</v>
      </c>
      <c r="DG99" s="1">
        <v>0</v>
      </c>
      <c r="DH99">
        <v>20.6</v>
      </c>
      <c r="DI99" s="1">
        <v>1</v>
      </c>
      <c r="DJ99" s="1">
        <v>2500</v>
      </c>
      <c r="DK99" s="1">
        <v>732</v>
      </c>
      <c r="DN99" s="2" t="s">
        <v>18</v>
      </c>
      <c r="DO99" s="2">
        <v>0.239454206985873</v>
      </c>
      <c r="DP99" s="2">
        <v>9.0522847786237745E-2</v>
      </c>
      <c r="DQ99" s="2">
        <v>2.6452350190233123</v>
      </c>
      <c r="DR99" s="9" t="e">
        <v>#NUM!</v>
      </c>
      <c r="DS99" s="2">
        <v>5.7722006927451386E-2</v>
      </c>
      <c r="DT99" s="2">
        <v>0.42118640704429461</v>
      </c>
      <c r="DU99" s="2">
        <v>5.7722006927451386E-2</v>
      </c>
      <c r="DV99" s="2">
        <v>0.42118640704429461</v>
      </c>
      <c r="DX99" s="2" t="s">
        <v>18</v>
      </c>
      <c r="DY99" s="2">
        <v>0.239454206985873</v>
      </c>
      <c r="DZ99" s="2">
        <v>9.0522847786237745E-2</v>
      </c>
      <c r="EA99" s="2">
        <v>2.6452350190233123</v>
      </c>
      <c r="EB99" s="2" t="e">
        <v>#NUM!</v>
      </c>
      <c r="EC99" s="2">
        <v>5.7722006927451386E-2</v>
      </c>
      <c r="ED99" s="2">
        <v>0.42118640704429461</v>
      </c>
      <c r="EE99" s="2">
        <v>5.7722006927451386E-2</v>
      </c>
      <c r="EF99" s="2">
        <v>0.42118640704429461</v>
      </c>
    </row>
    <row r="100" spans="1:136" x14ac:dyDescent="0.2">
      <c r="A100">
        <v>174</v>
      </c>
      <c r="B100">
        <v>2020</v>
      </c>
      <c r="C100" s="1" t="s">
        <v>148</v>
      </c>
      <c r="D100">
        <v>20.7</v>
      </c>
      <c r="E100" s="1" t="s">
        <v>104</v>
      </c>
      <c r="F100" s="1">
        <v>4000</v>
      </c>
      <c r="G100">
        <v>3</v>
      </c>
      <c r="H100">
        <v>2</v>
      </c>
      <c r="I100">
        <v>2.5</v>
      </c>
      <c r="J100">
        <v>2</v>
      </c>
      <c r="K100">
        <v>1</v>
      </c>
      <c r="L100">
        <v>0</v>
      </c>
      <c r="M100">
        <v>2</v>
      </c>
      <c r="N100">
        <v>0</v>
      </c>
      <c r="O100">
        <v>30</v>
      </c>
      <c r="P100">
        <v>4</v>
      </c>
      <c r="Q100">
        <v>0</v>
      </c>
      <c r="R100">
        <v>10</v>
      </c>
      <c r="S100" s="1">
        <v>1332</v>
      </c>
      <c r="T100">
        <v>6</v>
      </c>
      <c r="U100">
        <v>0</v>
      </c>
      <c r="V100">
        <v>4</v>
      </c>
      <c r="W100">
        <v>4</v>
      </c>
      <c r="X100">
        <v>4</v>
      </c>
      <c r="Y100" s="1">
        <v>4</v>
      </c>
      <c r="Z100" s="1">
        <v>3</v>
      </c>
      <c r="AA100" s="1">
        <v>3.5</v>
      </c>
      <c r="AB100" t="s">
        <v>157</v>
      </c>
      <c r="AC100" t="s">
        <v>105</v>
      </c>
      <c r="AD100" t="s">
        <v>105</v>
      </c>
      <c r="AE100" t="s">
        <v>105</v>
      </c>
      <c r="AF100" t="s">
        <v>105</v>
      </c>
      <c r="AG100" t="s">
        <v>105</v>
      </c>
      <c r="AH100" t="s">
        <v>105</v>
      </c>
      <c r="AI100" t="s">
        <v>105</v>
      </c>
      <c r="AJ100" t="s">
        <v>105</v>
      </c>
      <c r="AK100" t="s">
        <v>105</v>
      </c>
      <c r="AL100" t="s">
        <v>105</v>
      </c>
      <c r="AM100" t="s">
        <v>105</v>
      </c>
      <c r="AN100" t="s">
        <v>105</v>
      </c>
      <c r="AO100" t="s">
        <v>105</v>
      </c>
      <c r="AP100" t="s">
        <v>105</v>
      </c>
      <c r="AQ100" s="1">
        <v>666</v>
      </c>
      <c r="AR100">
        <v>0</v>
      </c>
      <c r="AS100">
        <v>0.48</v>
      </c>
      <c r="AT100" s="7">
        <v>27</v>
      </c>
      <c r="AU100" s="1">
        <v>320</v>
      </c>
      <c r="AV100">
        <v>0</v>
      </c>
      <c r="AW100">
        <v>0.23</v>
      </c>
      <c r="AX100" s="7">
        <v>13</v>
      </c>
      <c r="AY100" s="1">
        <v>1259</v>
      </c>
      <c r="AZ100">
        <v>0</v>
      </c>
      <c r="BA100">
        <v>0.96</v>
      </c>
      <c r="BB100" s="7">
        <v>53</v>
      </c>
      <c r="BC100" s="1">
        <v>557</v>
      </c>
      <c r="BD100">
        <v>0</v>
      </c>
      <c r="BE100">
        <v>0.41</v>
      </c>
      <c r="BF100" s="7">
        <v>23</v>
      </c>
      <c r="BG100" s="1">
        <v>426</v>
      </c>
      <c r="BH100">
        <v>0</v>
      </c>
      <c r="BI100">
        <v>0.32</v>
      </c>
      <c r="BJ100" s="7">
        <v>18</v>
      </c>
      <c r="BK100" s="1">
        <v>2061</v>
      </c>
      <c r="BL100">
        <v>0</v>
      </c>
      <c r="BM100">
        <v>1.4</v>
      </c>
      <c r="BN100" s="7">
        <v>77</v>
      </c>
      <c r="BO100" s="1">
        <v>791</v>
      </c>
      <c r="BP100">
        <v>0</v>
      </c>
      <c r="BQ100">
        <v>0.7</v>
      </c>
      <c r="BR100" s="7">
        <v>39</v>
      </c>
      <c r="BS100" t="s">
        <v>233</v>
      </c>
      <c r="BT100" t="s">
        <v>105</v>
      </c>
      <c r="BU100" t="s">
        <v>105</v>
      </c>
      <c r="BV100" t="s">
        <v>105</v>
      </c>
      <c r="BW100" t="s">
        <v>233</v>
      </c>
      <c r="BX100" t="s">
        <v>105</v>
      </c>
      <c r="BY100" t="s">
        <v>105</v>
      </c>
      <c r="BZ100" t="s">
        <v>187</v>
      </c>
      <c r="CA100" t="s">
        <v>187</v>
      </c>
      <c r="CB100" t="s">
        <v>187</v>
      </c>
      <c r="CC100" t="s">
        <v>187</v>
      </c>
      <c r="CD100" t="s">
        <v>187</v>
      </c>
      <c r="CE100" t="s">
        <v>187</v>
      </c>
      <c r="CF100" t="s">
        <v>187</v>
      </c>
      <c r="CG100">
        <v>0</v>
      </c>
      <c r="CH100" t="s">
        <v>105</v>
      </c>
      <c r="CI100" t="s">
        <v>105</v>
      </c>
      <c r="CJ100">
        <v>0</v>
      </c>
      <c r="CK100" t="s">
        <v>105</v>
      </c>
      <c r="CL100" t="s">
        <v>105</v>
      </c>
      <c r="CM100">
        <v>1</v>
      </c>
      <c r="CN100">
        <v>0</v>
      </c>
      <c r="CO100">
        <v>10</v>
      </c>
      <c r="CP100" s="1">
        <v>33</v>
      </c>
      <c r="CQ100">
        <v>10</v>
      </c>
      <c r="CR100">
        <v>0</v>
      </c>
      <c r="CS100" t="s">
        <v>138</v>
      </c>
      <c r="CT100" t="s">
        <v>156</v>
      </c>
      <c r="CU100" t="s">
        <v>156</v>
      </c>
      <c r="CV100" t="s">
        <v>156</v>
      </c>
      <c r="CW100" t="s">
        <v>138</v>
      </c>
      <c r="CX100" t="s">
        <v>117</v>
      </c>
      <c r="CY100" t="s">
        <v>117</v>
      </c>
      <c r="CZ100" s="1">
        <f t="shared" ref="CZ100:CZ105" si="15">(AQ100+AU100+AY100+BC100+BG100+BK100+BO100)/7</f>
        <v>868.57142857142856</v>
      </c>
      <c r="DA100" s="6">
        <f t="shared" si="14"/>
        <v>0.6428571428571429</v>
      </c>
      <c r="DB100" s="7">
        <f t="shared" si="12"/>
        <v>35.714285714285715</v>
      </c>
      <c r="DC100" s="1">
        <v>4</v>
      </c>
      <c r="DD100" s="1">
        <v>3</v>
      </c>
      <c r="DE100" s="1">
        <v>3.5</v>
      </c>
      <c r="DF100" s="1">
        <v>1332</v>
      </c>
      <c r="DG100" s="1">
        <v>1</v>
      </c>
      <c r="DH100">
        <v>20.7</v>
      </c>
      <c r="DI100" s="1">
        <v>1</v>
      </c>
      <c r="DJ100" s="1">
        <v>4000</v>
      </c>
      <c r="DK100" s="1">
        <v>33</v>
      </c>
      <c r="DN100" s="2" t="s">
        <v>2</v>
      </c>
      <c r="DO100" s="2">
        <v>154.44821819919795</v>
      </c>
      <c r="DP100" s="2">
        <v>425.55451626838078</v>
      </c>
      <c r="DQ100" s="2">
        <v>0.36293403616892517</v>
      </c>
      <c r="DR100" s="9">
        <v>0.71815407396723696</v>
      </c>
      <c r="DS100" s="2">
        <v>-699.88812204580927</v>
      </c>
      <c r="DT100" s="2">
        <v>1008.7845584442052</v>
      </c>
      <c r="DU100" s="2">
        <v>-699.88812204580927</v>
      </c>
      <c r="DV100" s="2">
        <v>1008.7845584442052</v>
      </c>
      <c r="DX100" s="2" t="s">
        <v>2</v>
      </c>
      <c r="DY100" s="2">
        <v>154.44821819919795</v>
      </c>
      <c r="DZ100" s="2">
        <v>425.55451626838078</v>
      </c>
      <c r="EA100" s="2">
        <v>0.36293403616892517</v>
      </c>
      <c r="EB100" s="2">
        <v>0.71815407396723696</v>
      </c>
      <c r="EC100" s="2">
        <v>-699.88812204580927</v>
      </c>
      <c r="ED100" s="2">
        <v>1008.7845584442052</v>
      </c>
      <c r="EE100" s="2">
        <v>-699.88812204580927</v>
      </c>
      <c r="EF100" s="2">
        <v>1008.7845584442052</v>
      </c>
    </row>
    <row r="101" spans="1:136" x14ac:dyDescent="0.2">
      <c r="A101">
        <v>161</v>
      </c>
      <c r="B101">
        <v>2020</v>
      </c>
      <c r="C101" s="1" t="s">
        <v>148</v>
      </c>
      <c r="D101">
        <v>20.8</v>
      </c>
      <c r="E101" s="1" t="s">
        <v>139</v>
      </c>
      <c r="F101" s="1">
        <v>10000</v>
      </c>
      <c r="G101">
        <v>2</v>
      </c>
      <c r="H101">
        <v>3</v>
      </c>
      <c r="I101">
        <v>2.5</v>
      </c>
      <c r="J101">
        <v>2</v>
      </c>
      <c r="K101">
        <v>1</v>
      </c>
      <c r="L101">
        <v>30</v>
      </c>
      <c r="M101">
        <v>4</v>
      </c>
      <c r="N101">
        <v>1</v>
      </c>
      <c r="O101" t="s">
        <v>105</v>
      </c>
      <c r="P101">
        <v>7</v>
      </c>
      <c r="Q101">
        <v>1</v>
      </c>
      <c r="R101">
        <v>30</v>
      </c>
      <c r="S101" s="1">
        <v>4479</v>
      </c>
      <c r="T101">
        <v>6</v>
      </c>
      <c r="U101" t="s">
        <v>105</v>
      </c>
      <c r="V101">
        <v>4</v>
      </c>
      <c r="W101">
        <v>4</v>
      </c>
      <c r="X101">
        <v>4</v>
      </c>
      <c r="Y101" s="1">
        <v>5</v>
      </c>
      <c r="Z101" s="1">
        <v>5</v>
      </c>
      <c r="AA101" s="1">
        <v>5</v>
      </c>
      <c r="AB101" t="s">
        <v>107</v>
      </c>
      <c r="AC101">
        <v>466</v>
      </c>
      <c r="AD101">
        <v>4418</v>
      </c>
      <c r="AE101">
        <v>1434</v>
      </c>
      <c r="AF101">
        <v>1449</v>
      </c>
      <c r="AG101">
        <v>2027</v>
      </c>
      <c r="AH101">
        <v>1498</v>
      </c>
      <c r="AI101">
        <v>2682</v>
      </c>
      <c r="AJ101" t="s">
        <v>409</v>
      </c>
      <c r="AK101" t="s">
        <v>510</v>
      </c>
      <c r="AL101" t="s">
        <v>411</v>
      </c>
      <c r="AM101" t="s">
        <v>411</v>
      </c>
      <c r="AN101" t="s">
        <v>411</v>
      </c>
      <c r="AO101" t="s">
        <v>411</v>
      </c>
      <c r="AP101" t="s">
        <v>411</v>
      </c>
      <c r="AQ101" s="1">
        <v>4470</v>
      </c>
      <c r="AR101">
        <v>0</v>
      </c>
      <c r="AS101">
        <v>3.7</v>
      </c>
      <c r="AT101" s="7">
        <v>135</v>
      </c>
      <c r="AU101" s="1">
        <v>2395</v>
      </c>
      <c r="AV101">
        <v>0</v>
      </c>
      <c r="AW101">
        <v>2</v>
      </c>
      <c r="AX101" s="7">
        <v>54</v>
      </c>
      <c r="AY101" s="1">
        <v>573</v>
      </c>
      <c r="AZ101">
        <v>0</v>
      </c>
      <c r="BA101">
        <v>0.4</v>
      </c>
      <c r="BB101" s="7">
        <v>0</v>
      </c>
      <c r="BC101" s="1">
        <v>1385</v>
      </c>
      <c r="BD101">
        <v>0</v>
      </c>
      <c r="BE101">
        <v>1.1000000000000001</v>
      </c>
      <c r="BF101" s="7">
        <v>2</v>
      </c>
      <c r="BG101" s="1">
        <v>889</v>
      </c>
      <c r="BH101">
        <v>0</v>
      </c>
      <c r="BI101">
        <v>0.7</v>
      </c>
      <c r="BJ101" s="7">
        <v>1</v>
      </c>
      <c r="BK101" s="1">
        <v>874</v>
      </c>
      <c r="BL101">
        <v>0</v>
      </c>
      <c r="BM101">
        <v>0.7</v>
      </c>
      <c r="BN101" s="7">
        <v>4</v>
      </c>
      <c r="BO101" s="1">
        <v>1472</v>
      </c>
      <c r="BP101">
        <v>0</v>
      </c>
      <c r="BQ101">
        <v>1.2</v>
      </c>
      <c r="BR101" s="7">
        <v>12</v>
      </c>
      <c r="BS101" t="s">
        <v>196</v>
      </c>
      <c r="BT101" t="s">
        <v>412</v>
      </c>
      <c r="BU101" t="s">
        <v>196</v>
      </c>
      <c r="BV101" t="s">
        <v>196</v>
      </c>
      <c r="BW101" t="s">
        <v>413</v>
      </c>
      <c r="BX101" t="s">
        <v>414</v>
      </c>
      <c r="BY101" t="s">
        <v>196</v>
      </c>
      <c r="BZ101" t="s">
        <v>187</v>
      </c>
      <c r="CA101" t="s">
        <v>415</v>
      </c>
      <c r="CB101" t="s">
        <v>416</v>
      </c>
      <c r="CC101" t="s">
        <v>187</v>
      </c>
      <c r="CD101" t="s">
        <v>416</v>
      </c>
      <c r="CE101" t="s">
        <v>416</v>
      </c>
      <c r="CF101" t="s">
        <v>416</v>
      </c>
      <c r="CG101">
        <v>0</v>
      </c>
      <c r="CH101" t="s">
        <v>105</v>
      </c>
      <c r="CI101" t="s">
        <v>105</v>
      </c>
      <c r="CJ101">
        <v>2</v>
      </c>
      <c r="CK101" t="s">
        <v>105</v>
      </c>
      <c r="CL101">
        <v>15</v>
      </c>
      <c r="CM101">
        <v>7</v>
      </c>
      <c r="CN101">
        <v>2</v>
      </c>
      <c r="CO101" t="s">
        <v>105</v>
      </c>
      <c r="CP101" s="1">
        <v>2892</v>
      </c>
      <c r="CQ101">
        <v>9</v>
      </c>
      <c r="CR101" t="s">
        <v>105</v>
      </c>
      <c r="CS101" t="s">
        <v>117</v>
      </c>
      <c r="CT101" t="s">
        <v>138</v>
      </c>
      <c r="CU101" t="s">
        <v>117</v>
      </c>
      <c r="CV101" t="s">
        <v>117</v>
      </c>
      <c r="CW101" t="s">
        <v>156</v>
      </c>
      <c r="CX101" t="s">
        <v>138</v>
      </c>
      <c r="CY101" t="s">
        <v>138</v>
      </c>
      <c r="CZ101" s="1">
        <f t="shared" si="15"/>
        <v>1722.5714285714287</v>
      </c>
      <c r="DA101" s="6">
        <f t="shared" ref="DA101:DA137" si="16">(AS101+AW101+BA101+BE101+BI101+BM101+BQ101)/7</f>
        <v>1.4000000000000001</v>
      </c>
      <c r="DB101" s="7">
        <f t="shared" si="12"/>
        <v>29.714285714285715</v>
      </c>
      <c r="DC101" s="1">
        <v>5</v>
      </c>
      <c r="DD101" s="1">
        <v>5</v>
      </c>
      <c r="DE101" s="1">
        <v>5</v>
      </c>
      <c r="DF101" s="1">
        <v>4479</v>
      </c>
      <c r="DG101" s="1">
        <v>1</v>
      </c>
      <c r="DH101">
        <v>20.8</v>
      </c>
      <c r="DI101" s="1">
        <v>0</v>
      </c>
      <c r="DJ101" s="1">
        <v>10000</v>
      </c>
      <c r="DK101" s="1">
        <v>2892</v>
      </c>
      <c r="DN101" s="2" t="s">
        <v>3</v>
      </c>
      <c r="DO101" s="2">
        <v>-115.55736732296062</v>
      </c>
      <c r="DP101" s="2">
        <v>88.712666896583926</v>
      </c>
      <c r="DQ101" s="2">
        <v>-1.3026027890433132</v>
      </c>
      <c r="DR101" s="9">
        <v>0.19856193231869926</v>
      </c>
      <c r="DS101" s="2">
        <v>-293.65547760597735</v>
      </c>
      <c r="DT101" s="2">
        <v>62.540742960056107</v>
      </c>
      <c r="DU101" s="2">
        <v>-293.65547760597735</v>
      </c>
      <c r="DV101" s="2">
        <v>62.540742960056107</v>
      </c>
      <c r="DX101" s="2" t="s">
        <v>3</v>
      </c>
      <c r="DY101" s="2">
        <v>-115.55736732296062</v>
      </c>
      <c r="DZ101" s="2">
        <v>88.712666896583926</v>
      </c>
      <c r="EA101" s="2">
        <v>-1.3026027890433132</v>
      </c>
      <c r="EB101" s="2">
        <v>0.19856193231869926</v>
      </c>
      <c r="EC101" s="2">
        <v>-293.65547760597735</v>
      </c>
      <c r="ED101" s="2">
        <v>62.540742960056107</v>
      </c>
      <c r="EE101" s="2">
        <v>-293.65547760597735</v>
      </c>
      <c r="EF101" s="2">
        <v>62.540742960056107</v>
      </c>
    </row>
    <row r="102" spans="1:136" x14ac:dyDescent="0.2">
      <c r="A102">
        <v>170</v>
      </c>
      <c r="B102">
        <v>2020</v>
      </c>
      <c r="C102" s="1" t="s">
        <v>148</v>
      </c>
      <c r="D102">
        <v>20.8</v>
      </c>
      <c r="E102" s="1" t="s">
        <v>104</v>
      </c>
      <c r="F102" s="1">
        <v>8500</v>
      </c>
      <c r="G102">
        <v>1</v>
      </c>
      <c r="H102">
        <v>1</v>
      </c>
      <c r="I102">
        <v>1</v>
      </c>
      <c r="J102">
        <v>0</v>
      </c>
      <c r="K102" t="s">
        <v>105</v>
      </c>
      <c r="L102" t="s">
        <v>105</v>
      </c>
      <c r="M102">
        <v>4</v>
      </c>
      <c r="N102" t="s">
        <v>105</v>
      </c>
      <c r="O102">
        <v>20</v>
      </c>
      <c r="P102">
        <v>7</v>
      </c>
      <c r="Q102" t="s">
        <v>105</v>
      </c>
      <c r="R102">
        <v>50</v>
      </c>
      <c r="S102" s="1">
        <v>1475</v>
      </c>
      <c r="T102">
        <v>7</v>
      </c>
      <c r="U102" t="s">
        <v>105</v>
      </c>
      <c r="V102">
        <v>5</v>
      </c>
      <c r="W102">
        <v>5</v>
      </c>
      <c r="X102">
        <v>5</v>
      </c>
      <c r="Y102" s="1">
        <v>6</v>
      </c>
      <c r="Z102" s="1">
        <v>5</v>
      </c>
      <c r="AA102" s="1">
        <v>5.5</v>
      </c>
      <c r="AB102" t="s">
        <v>107</v>
      </c>
      <c r="AC102">
        <v>9227</v>
      </c>
      <c r="AD102">
        <v>7904</v>
      </c>
      <c r="AE102">
        <v>6375</v>
      </c>
      <c r="AF102">
        <v>6432</v>
      </c>
      <c r="AG102">
        <v>6414</v>
      </c>
      <c r="AH102">
        <v>5774</v>
      </c>
      <c r="AI102">
        <v>4304</v>
      </c>
      <c r="AJ102" t="s">
        <v>105</v>
      </c>
      <c r="AK102" t="s">
        <v>105</v>
      </c>
      <c r="AL102" t="s">
        <v>105</v>
      </c>
      <c r="AM102" t="s">
        <v>105</v>
      </c>
      <c r="AN102" t="s">
        <v>105</v>
      </c>
      <c r="AO102" t="s">
        <v>105</v>
      </c>
      <c r="AP102" t="s">
        <v>105</v>
      </c>
      <c r="AQ102" s="1">
        <v>7335</v>
      </c>
      <c r="AR102">
        <v>0</v>
      </c>
      <c r="AS102">
        <v>5.7</v>
      </c>
      <c r="AT102" s="7">
        <v>92</v>
      </c>
      <c r="AU102" s="1">
        <v>5680</v>
      </c>
      <c r="AV102">
        <v>0</v>
      </c>
      <c r="AW102">
        <v>4.4000000000000004</v>
      </c>
      <c r="AX102" s="7">
        <v>66</v>
      </c>
      <c r="AY102" s="1">
        <v>5863</v>
      </c>
      <c r="AZ102">
        <v>0</v>
      </c>
      <c r="BA102">
        <v>4.5999999999999996</v>
      </c>
      <c r="BB102" s="7">
        <v>62</v>
      </c>
      <c r="BC102" s="1">
        <v>3479</v>
      </c>
      <c r="BD102">
        <v>0</v>
      </c>
      <c r="BE102">
        <v>2.7</v>
      </c>
      <c r="BF102" s="7">
        <v>74</v>
      </c>
      <c r="BG102" s="1">
        <v>4858</v>
      </c>
      <c r="BH102">
        <v>0</v>
      </c>
      <c r="BI102">
        <v>3.8</v>
      </c>
      <c r="BJ102" s="7">
        <v>61</v>
      </c>
      <c r="BK102" s="1">
        <v>3026</v>
      </c>
      <c r="BL102">
        <v>0</v>
      </c>
      <c r="BM102">
        <v>2.2999999999999998</v>
      </c>
      <c r="BN102" s="7">
        <v>26</v>
      </c>
      <c r="BO102" s="1">
        <v>2498</v>
      </c>
      <c r="BP102">
        <v>0</v>
      </c>
      <c r="BQ102">
        <v>1.9</v>
      </c>
      <c r="BR102" s="7">
        <v>19</v>
      </c>
      <c r="BS102" t="s">
        <v>105</v>
      </c>
      <c r="BT102" t="s">
        <v>105</v>
      </c>
      <c r="BU102" t="s">
        <v>105</v>
      </c>
      <c r="BV102" t="s">
        <v>105</v>
      </c>
      <c r="BW102" t="s">
        <v>105</v>
      </c>
      <c r="BX102" t="s">
        <v>105</v>
      </c>
      <c r="BY102" t="s">
        <v>105</v>
      </c>
      <c r="BZ102" t="s">
        <v>137</v>
      </c>
      <c r="CA102" t="s">
        <v>137</v>
      </c>
      <c r="CB102" t="s">
        <v>137</v>
      </c>
      <c r="CC102" t="s">
        <v>137</v>
      </c>
      <c r="CD102" t="s">
        <v>137</v>
      </c>
      <c r="CE102" t="s">
        <v>137</v>
      </c>
      <c r="CF102" t="s">
        <v>137</v>
      </c>
      <c r="CG102">
        <v>1</v>
      </c>
      <c r="CH102" t="s">
        <v>105</v>
      </c>
      <c r="CI102">
        <v>30</v>
      </c>
      <c r="CJ102">
        <v>4</v>
      </c>
      <c r="CK102" t="s">
        <v>105</v>
      </c>
      <c r="CL102">
        <v>15</v>
      </c>
      <c r="CM102">
        <v>5</v>
      </c>
      <c r="CN102" t="s">
        <v>105</v>
      </c>
      <c r="CO102">
        <v>30</v>
      </c>
      <c r="CP102" s="1">
        <v>975</v>
      </c>
      <c r="CQ102">
        <v>9</v>
      </c>
      <c r="CR102" t="s">
        <v>105</v>
      </c>
      <c r="CS102" t="s">
        <v>117</v>
      </c>
      <c r="CT102" t="s">
        <v>117</v>
      </c>
      <c r="CU102" t="s">
        <v>117</v>
      </c>
      <c r="CV102" t="s">
        <v>117</v>
      </c>
      <c r="CW102" t="s">
        <v>117</v>
      </c>
      <c r="CX102" t="s">
        <v>117</v>
      </c>
      <c r="CY102" t="s">
        <v>117</v>
      </c>
      <c r="CZ102" s="1">
        <f t="shared" si="15"/>
        <v>4677</v>
      </c>
      <c r="DA102" s="6">
        <f t="shared" si="16"/>
        <v>3.628571428571429</v>
      </c>
      <c r="DB102" s="7">
        <f t="shared" si="12"/>
        <v>57.142857142857146</v>
      </c>
      <c r="DC102" s="1">
        <v>6</v>
      </c>
      <c r="DD102" s="1">
        <v>5</v>
      </c>
      <c r="DE102" s="1">
        <v>5.5</v>
      </c>
      <c r="DF102" s="1">
        <v>1475</v>
      </c>
      <c r="DG102" s="1">
        <v>1</v>
      </c>
      <c r="DH102">
        <v>20.8</v>
      </c>
      <c r="DI102" s="1">
        <v>1</v>
      </c>
      <c r="DJ102" s="1">
        <v>8500</v>
      </c>
      <c r="DK102" s="1">
        <v>975</v>
      </c>
      <c r="DN102" s="2" t="s">
        <v>4</v>
      </c>
      <c r="DO102" s="2">
        <v>97.784642564890135</v>
      </c>
      <c r="DP102" s="2">
        <v>396.03979493208766</v>
      </c>
      <c r="DQ102" s="2">
        <v>0.24690610341735508</v>
      </c>
      <c r="DR102" s="9">
        <v>0.80597209898195332</v>
      </c>
      <c r="DS102" s="2">
        <v>-697.29842213998063</v>
      </c>
      <c r="DT102" s="2">
        <v>892.86770726976079</v>
      </c>
      <c r="DU102" s="2">
        <v>-697.29842213998063</v>
      </c>
      <c r="DV102" s="2">
        <v>892.86770726976079</v>
      </c>
      <c r="DX102" s="2" t="s">
        <v>4</v>
      </c>
      <c r="DY102" s="2">
        <v>97.784642564890135</v>
      </c>
      <c r="DZ102" s="2">
        <v>396.03979493208766</v>
      </c>
      <c r="EA102" s="2">
        <v>0.24690610341735508</v>
      </c>
      <c r="EB102" s="2">
        <v>0.80597209898195332</v>
      </c>
      <c r="EC102" s="2">
        <v>-697.29842213998063</v>
      </c>
      <c r="ED102" s="2">
        <v>892.86770726976079</v>
      </c>
      <c r="EE102" s="2">
        <v>-697.29842213998063</v>
      </c>
      <c r="EF102" s="2">
        <v>892.86770726976079</v>
      </c>
    </row>
    <row r="103" spans="1:136" ht="17" thickBot="1" x14ac:dyDescent="0.25">
      <c r="A103">
        <v>128</v>
      </c>
      <c r="B103">
        <v>2020</v>
      </c>
      <c r="C103" s="1" t="s">
        <v>148</v>
      </c>
      <c r="D103">
        <v>21</v>
      </c>
      <c r="E103" s="1" t="s">
        <v>139</v>
      </c>
      <c r="F103" s="1">
        <v>5000</v>
      </c>
      <c r="G103">
        <v>3</v>
      </c>
      <c r="H103">
        <v>3</v>
      </c>
      <c r="I103">
        <v>3</v>
      </c>
      <c r="J103">
        <v>1</v>
      </c>
      <c r="K103">
        <v>3</v>
      </c>
      <c r="L103">
        <v>0</v>
      </c>
      <c r="M103">
        <v>1</v>
      </c>
      <c r="N103">
        <v>0</v>
      </c>
      <c r="O103">
        <v>10</v>
      </c>
      <c r="P103">
        <v>5</v>
      </c>
      <c r="Q103">
        <v>0</v>
      </c>
      <c r="R103">
        <v>30</v>
      </c>
      <c r="S103" s="1">
        <v>1975</v>
      </c>
      <c r="T103">
        <v>10</v>
      </c>
      <c r="U103">
        <v>0</v>
      </c>
      <c r="V103">
        <v>5</v>
      </c>
      <c r="W103">
        <v>5</v>
      </c>
      <c r="X103">
        <v>5</v>
      </c>
      <c r="Y103" s="1">
        <v>3</v>
      </c>
      <c r="Z103" s="1">
        <v>4</v>
      </c>
      <c r="AA103" s="1">
        <v>3.5</v>
      </c>
      <c r="AB103" t="s">
        <v>107</v>
      </c>
      <c r="AC103">
        <v>4225</v>
      </c>
      <c r="AD103">
        <v>2752</v>
      </c>
      <c r="AE103">
        <v>1588</v>
      </c>
      <c r="AF103">
        <v>4640</v>
      </c>
      <c r="AG103">
        <v>3608</v>
      </c>
      <c r="AH103">
        <v>2706</v>
      </c>
      <c r="AI103">
        <v>4893</v>
      </c>
      <c r="AJ103" t="s">
        <v>105</v>
      </c>
      <c r="AK103" t="s">
        <v>105</v>
      </c>
      <c r="AL103" t="s">
        <v>105</v>
      </c>
      <c r="AM103" t="s">
        <v>105</v>
      </c>
      <c r="AN103" t="s">
        <v>105</v>
      </c>
      <c r="AO103" t="s">
        <v>105</v>
      </c>
      <c r="AP103" t="s">
        <v>105</v>
      </c>
      <c r="AQ103" s="1">
        <v>3983</v>
      </c>
      <c r="AR103">
        <v>0</v>
      </c>
      <c r="AS103">
        <v>2.8</v>
      </c>
      <c r="AT103" s="7">
        <v>101</v>
      </c>
      <c r="AU103" s="1">
        <v>4243</v>
      </c>
      <c r="AV103">
        <v>0</v>
      </c>
      <c r="AW103">
        <v>3</v>
      </c>
      <c r="AX103" s="7">
        <v>80</v>
      </c>
      <c r="AY103" s="1">
        <v>1010</v>
      </c>
      <c r="AZ103">
        <v>0</v>
      </c>
      <c r="BA103">
        <v>0.7</v>
      </c>
      <c r="BB103" s="7">
        <v>20</v>
      </c>
      <c r="BC103" s="1">
        <v>3279</v>
      </c>
      <c r="BD103">
        <v>0</v>
      </c>
      <c r="BE103">
        <v>2.2999999999999998</v>
      </c>
      <c r="BF103" s="7">
        <v>43</v>
      </c>
      <c r="BG103" s="1">
        <v>3354</v>
      </c>
      <c r="BH103">
        <v>0</v>
      </c>
      <c r="BI103">
        <v>2.4</v>
      </c>
      <c r="BJ103" s="7">
        <v>80</v>
      </c>
      <c r="BK103" s="1">
        <v>1804</v>
      </c>
      <c r="BL103">
        <v>0</v>
      </c>
      <c r="BM103">
        <v>1.2</v>
      </c>
      <c r="BN103" s="7">
        <v>16</v>
      </c>
      <c r="BO103" s="1">
        <v>4634</v>
      </c>
      <c r="BP103">
        <v>0</v>
      </c>
      <c r="BQ103">
        <v>3.3</v>
      </c>
      <c r="BR103" s="7">
        <v>133</v>
      </c>
      <c r="BS103" t="s">
        <v>105</v>
      </c>
      <c r="BT103" t="s">
        <v>105</v>
      </c>
      <c r="BU103" t="s">
        <v>105</v>
      </c>
      <c r="BV103" t="s">
        <v>105</v>
      </c>
      <c r="BW103" t="s">
        <v>105</v>
      </c>
      <c r="BX103" t="s">
        <v>105</v>
      </c>
      <c r="BY103" t="s">
        <v>105</v>
      </c>
      <c r="BZ103" t="s">
        <v>187</v>
      </c>
      <c r="CA103" t="s">
        <v>187</v>
      </c>
      <c r="CB103" t="s">
        <v>187</v>
      </c>
      <c r="CC103" t="s">
        <v>187</v>
      </c>
      <c r="CD103" t="s">
        <v>187</v>
      </c>
      <c r="CE103" t="s">
        <v>187</v>
      </c>
      <c r="CF103" t="s">
        <v>187</v>
      </c>
      <c r="CG103">
        <v>1</v>
      </c>
      <c r="CH103">
        <v>2</v>
      </c>
      <c r="CI103">
        <v>0</v>
      </c>
      <c r="CJ103">
        <v>2</v>
      </c>
      <c r="CK103">
        <v>0</v>
      </c>
      <c r="CL103">
        <v>20</v>
      </c>
      <c r="CM103">
        <v>1</v>
      </c>
      <c r="CN103">
        <v>3</v>
      </c>
      <c r="CO103">
        <v>0</v>
      </c>
      <c r="CP103" s="1">
        <v>1714</v>
      </c>
      <c r="CQ103">
        <v>12</v>
      </c>
      <c r="CR103">
        <v>0</v>
      </c>
      <c r="CS103" t="s">
        <v>117</v>
      </c>
      <c r="CT103" t="s">
        <v>117</v>
      </c>
      <c r="CU103" t="s">
        <v>117</v>
      </c>
      <c r="CV103" t="s">
        <v>117</v>
      </c>
      <c r="CW103" t="s">
        <v>117</v>
      </c>
      <c r="CX103" t="s">
        <v>117</v>
      </c>
      <c r="CY103" t="s">
        <v>117</v>
      </c>
      <c r="CZ103" s="1">
        <f t="shared" si="15"/>
        <v>3186.7142857142858</v>
      </c>
      <c r="DA103" s="6">
        <f t="shared" ref="DA103:DA108" si="17">(AS103+AW103+BA103+BE103+BI103+BM103+BQ103)/7</f>
        <v>2.2428571428571429</v>
      </c>
      <c r="DB103" s="7">
        <f t="shared" si="12"/>
        <v>67.571428571428569</v>
      </c>
      <c r="DC103" s="1">
        <v>3</v>
      </c>
      <c r="DD103" s="1">
        <v>4</v>
      </c>
      <c r="DE103" s="1">
        <v>3.5</v>
      </c>
      <c r="DF103" s="1">
        <v>1975</v>
      </c>
      <c r="DG103" s="1">
        <v>1</v>
      </c>
      <c r="DH103">
        <v>21</v>
      </c>
      <c r="DI103" s="1">
        <v>0</v>
      </c>
      <c r="DJ103" s="1">
        <v>5000</v>
      </c>
      <c r="DK103" s="1">
        <v>1714</v>
      </c>
      <c r="DN103" s="3" t="s">
        <v>5</v>
      </c>
      <c r="DO103" s="3">
        <v>-0.30121469119084548</v>
      </c>
      <c r="DP103" s="3">
        <v>0.1057936490916692</v>
      </c>
      <c r="DQ103" s="3">
        <v>-2.8471906752157286</v>
      </c>
      <c r="DR103" s="3">
        <v>6.3408688103428279E-3</v>
      </c>
      <c r="DS103" s="3">
        <v>-0.51360430410976909</v>
      </c>
      <c r="DT103" s="3">
        <v>-8.882507827192182E-2</v>
      </c>
      <c r="DU103" s="3">
        <v>-0.51360430410976909</v>
      </c>
      <c r="DV103" s="3">
        <v>-8.882507827192182E-2</v>
      </c>
      <c r="DX103" s="3" t="s">
        <v>5</v>
      </c>
      <c r="DY103" s="3">
        <v>-0.30121469119084548</v>
      </c>
      <c r="DZ103" s="3">
        <v>0.1057936490916692</v>
      </c>
      <c r="EA103" s="3">
        <v>-2.8471906752157286</v>
      </c>
      <c r="EB103" s="3">
        <v>6.3408688103428279E-3</v>
      </c>
      <c r="EC103" s="3">
        <v>-0.51360430410976909</v>
      </c>
      <c r="ED103" s="3">
        <v>-8.882507827192182E-2</v>
      </c>
      <c r="EE103" s="3">
        <v>-0.51360430410976909</v>
      </c>
      <c r="EF103" s="3">
        <v>-8.882507827192182E-2</v>
      </c>
    </row>
    <row r="104" spans="1:136" x14ac:dyDescent="0.2">
      <c r="A104">
        <v>144</v>
      </c>
      <c r="B104">
        <v>2020</v>
      </c>
      <c r="C104" s="1" t="s">
        <v>103</v>
      </c>
      <c r="D104">
        <v>21</v>
      </c>
      <c r="E104" s="1" t="s">
        <v>139</v>
      </c>
      <c r="F104" s="1">
        <v>5000</v>
      </c>
      <c r="G104">
        <v>4</v>
      </c>
      <c r="H104">
        <v>4</v>
      </c>
      <c r="I104">
        <v>4</v>
      </c>
      <c r="J104">
        <v>2</v>
      </c>
      <c r="K104">
        <v>1</v>
      </c>
      <c r="L104" t="s">
        <v>105</v>
      </c>
      <c r="M104">
        <v>4</v>
      </c>
      <c r="N104" t="s">
        <v>105</v>
      </c>
      <c r="O104">
        <v>30</v>
      </c>
      <c r="P104">
        <v>7</v>
      </c>
      <c r="Q104" t="s">
        <v>105</v>
      </c>
      <c r="R104">
        <v>15</v>
      </c>
      <c r="S104" s="1">
        <v>1786.5</v>
      </c>
      <c r="T104">
        <v>8</v>
      </c>
      <c r="U104" t="s">
        <v>105</v>
      </c>
      <c r="V104">
        <v>5</v>
      </c>
      <c r="W104">
        <v>6</v>
      </c>
      <c r="X104">
        <v>5.5</v>
      </c>
      <c r="Y104" s="1">
        <v>2</v>
      </c>
      <c r="Z104" s="1">
        <v>5</v>
      </c>
      <c r="AA104" s="1">
        <v>3.5</v>
      </c>
      <c r="AB104" t="s">
        <v>107</v>
      </c>
      <c r="AC104">
        <v>6783</v>
      </c>
      <c r="AD104">
        <v>5103</v>
      </c>
      <c r="AE104">
        <v>2782</v>
      </c>
      <c r="AF104">
        <v>3553</v>
      </c>
      <c r="AG104">
        <v>5225</v>
      </c>
      <c r="AH104">
        <v>3574</v>
      </c>
      <c r="AI104">
        <v>7838</v>
      </c>
      <c r="AJ104" t="s">
        <v>105</v>
      </c>
      <c r="AK104" t="s">
        <v>105</v>
      </c>
      <c r="AL104" t="s">
        <v>105</v>
      </c>
      <c r="AM104" t="s">
        <v>383</v>
      </c>
      <c r="AN104" t="s">
        <v>105</v>
      </c>
      <c r="AO104" t="s">
        <v>105</v>
      </c>
      <c r="AP104" t="s">
        <v>105</v>
      </c>
      <c r="AQ104" s="1">
        <v>5982</v>
      </c>
      <c r="AR104">
        <v>0</v>
      </c>
      <c r="AS104">
        <v>4.4000000000000004</v>
      </c>
      <c r="AT104" s="7">
        <v>86</v>
      </c>
      <c r="AU104" s="1">
        <v>3519</v>
      </c>
      <c r="AV104">
        <v>0</v>
      </c>
      <c r="AW104">
        <v>2.6</v>
      </c>
      <c r="AX104" s="7">
        <v>44</v>
      </c>
      <c r="AY104" s="1">
        <v>1735</v>
      </c>
      <c r="AZ104">
        <v>0</v>
      </c>
      <c r="BA104">
        <v>1.3</v>
      </c>
      <c r="BB104" s="7">
        <v>23</v>
      </c>
      <c r="BC104" s="1">
        <v>7499</v>
      </c>
      <c r="BD104">
        <v>4929</v>
      </c>
      <c r="BE104">
        <v>5.6</v>
      </c>
      <c r="BF104" s="7">
        <v>292</v>
      </c>
      <c r="BG104" s="1">
        <v>3364</v>
      </c>
      <c r="BH104">
        <v>0</v>
      </c>
      <c r="BI104">
        <v>2.5</v>
      </c>
      <c r="BJ104" s="7">
        <v>60</v>
      </c>
      <c r="BK104" s="1">
        <v>3018</v>
      </c>
      <c r="BL104">
        <v>0</v>
      </c>
      <c r="BM104">
        <v>2.2000000000000002</v>
      </c>
      <c r="BN104" s="7">
        <v>61</v>
      </c>
      <c r="BO104" s="1">
        <v>7014</v>
      </c>
      <c r="BP104">
        <v>0</v>
      </c>
      <c r="BQ104">
        <v>5.2</v>
      </c>
      <c r="BR104" s="7">
        <v>145</v>
      </c>
      <c r="BS104" t="s">
        <v>105</v>
      </c>
      <c r="BT104" t="s">
        <v>105</v>
      </c>
      <c r="BU104" t="s">
        <v>105</v>
      </c>
      <c r="BV104" t="s">
        <v>105</v>
      </c>
      <c r="BW104" t="s">
        <v>498</v>
      </c>
      <c r="BX104" t="s">
        <v>105</v>
      </c>
      <c r="BY104" t="s">
        <v>105</v>
      </c>
      <c r="BZ104" t="s">
        <v>168</v>
      </c>
      <c r="CA104" t="s">
        <v>168</v>
      </c>
      <c r="CB104" t="s">
        <v>168</v>
      </c>
      <c r="CC104" t="s">
        <v>168</v>
      </c>
      <c r="CD104" t="s">
        <v>168</v>
      </c>
      <c r="CE104" t="s">
        <v>168</v>
      </c>
      <c r="CF104" t="s">
        <v>168</v>
      </c>
      <c r="CG104">
        <v>1</v>
      </c>
      <c r="CH104" t="s">
        <v>105</v>
      </c>
      <c r="CI104">
        <v>40</v>
      </c>
      <c r="CJ104">
        <v>5</v>
      </c>
      <c r="CK104" t="s">
        <v>105</v>
      </c>
      <c r="CL104">
        <v>20</v>
      </c>
      <c r="CM104">
        <v>4</v>
      </c>
      <c r="CN104" t="s">
        <v>105</v>
      </c>
      <c r="CO104">
        <v>15</v>
      </c>
      <c r="CP104" s="1">
        <v>918</v>
      </c>
      <c r="CQ104">
        <v>9</v>
      </c>
      <c r="CR104" t="s">
        <v>105</v>
      </c>
      <c r="CS104" t="s">
        <v>117</v>
      </c>
      <c r="CT104" t="s">
        <v>117</v>
      </c>
      <c r="CU104" t="s">
        <v>117</v>
      </c>
      <c r="CV104" t="s">
        <v>117</v>
      </c>
      <c r="CW104" t="s">
        <v>138</v>
      </c>
      <c r="CX104" t="s">
        <v>117</v>
      </c>
      <c r="CY104" t="s">
        <v>117</v>
      </c>
      <c r="CZ104" s="1">
        <f t="shared" si="15"/>
        <v>4590.1428571428569</v>
      </c>
      <c r="DA104" s="6">
        <f t="shared" si="17"/>
        <v>3.3999999999999995</v>
      </c>
      <c r="DB104" s="7">
        <f t="shared" si="12"/>
        <v>101.57142857142857</v>
      </c>
      <c r="DC104" s="1">
        <v>2</v>
      </c>
      <c r="DD104" s="1">
        <v>5</v>
      </c>
      <c r="DE104" s="1">
        <v>3.5</v>
      </c>
      <c r="DF104" s="1">
        <v>1786.5</v>
      </c>
      <c r="DG104" s="1">
        <v>0</v>
      </c>
      <c r="DH104">
        <v>21</v>
      </c>
      <c r="DI104" s="1">
        <v>0</v>
      </c>
      <c r="DJ104" s="1">
        <v>5000</v>
      </c>
      <c r="DK104" s="1">
        <v>918</v>
      </c>
    </row>
    <row r="105" spans="1:136" x14ac:dyDescent="0.2">
      <c r="A105">
        <v>148</v>
      </c>
      <c r="B105">
        <v>2020</v>
      </c>
      <c r="C105" s="1" t="s">
        <v>148</v>
      </c>
      <c r="D105">
        <v>21</v>
      </c>
      <c r="E105" s="1" t="s">
        <v>104</v>
      </c>
      <c r="F105" s="1">
        <v>9500</v>
      </c>
      <c r="G105">
        <v>3</v>
      </c>
      <c r="H105">
        <v>5</v>
      </c>
      <c r="I105">
        <v>4</v>
      </c>
      <c r="J105">
        <v>1</v>
      </c>
      <c r="K105">
        <v>1</v>
      </c>
      <c r="L105">
        <v>30</v>
      </c>
      <c r="M105">
        <v>6</v>
      </c>
      <c r="N105">
        <v>12</v>
      </c>
      <c r="O105" t="s">
        <v>105</v>
      </c>
      <c r="P105">
        <v>0</v>
      </c>
      <c r="Q105" t="s">
        <v>105</v>
      </c>
      <c r="R105" t="s">
        <v>105</v>
      </c>
      <c r="S105" s="1">
        <v>18000</v>
      </c>
      <c r="T105">
        <v>3</v>
      </c>
      <c r="U105" t="s">
        <v>105</v>
      </c>
      <c r="V105">
        <v>6</v>
      </c>
      <c r="W105">
        <v>6</v>
      </c>
      <c r="X105">
        <v>6</v>
      </c>
      <c r="Y105" s="1">
        <v>3</v>
      </c>
      <c r="Z105" s="1">
        <v>0</v>
      </c>
      <c r="AA105" s="1">
        <v>1.5</v>
      </c>
      <c r="AB105" t="s">
        <v>107</v>
      </c>
      <c r="AC105">
        <v>6734</v>
      </c>
      <c r="AD105">
        <v>3788</v>
      </c>
      <c r="AE105">
        <v>10980</v>
      </c>
      <c r="AF105">
        <v>12504</v>
      </c>
      <c r="AG105">
        <v>3542</v>
      </c>
      <c r="AH105">
        <v>5432</v>
      </c>
      <c r="AI105">
        <v>7843</v>
      </c>
      <c r="AJ105" t="s">
        <v>196</v>
      </c>
      <c r="AK105" t="s">
        <v>196</v>
      </c>
      <c r="AL105" t="s">
        <v>196</v>
      </c>
      <c r="AM105" t="s">
        <v>196</v>
      </c>
      <c r="AN105" t="s">
        <v>196</v>
      </c>
      <c r="AO105" t="s">
        <v>196</v>
      </c>
      <c r="AP105" t="s">
        <v>196</v>
      </c>
      <c r="AQ105" s="1">
        <v>5789</v>
      </c>
      <c r="AR105">
        <v>0</v>
      </c>
      <c r="AS105">
        <v>3.45</v>
      </c>
      <c r="AT105" s="7">
        <v>157</v>
      </c>
      <c r="AU105" s="1">
        <v>3469</v>
      </c>
      <c r="AV105">
        <v>0</v>
      </c>
      <c r="AW105">
        <v>2.78</v>
      </c>
      <c r="AX105" s="7">
        <v>123</v>
      </c>
      <c r="AY105" s="1">
        <v>9087</v>
      </c>
      <c r="AZ105">
        <v>8</v>
      </c>
      <c r="BA105">
        <v>7.89</v>
      </c>
      <c r="BB105" s="7">
        <v>429</v>
      </c>
      <c r="BC105" s="1">
        <v>13456</v>
      </c>
      <c r="BD105">
        <v>11</v>
      </c>
      <c r="BE105">
        <v>9.98</v>
      </c>
      <c r="BF105" s="7">
        <v>550</v>
      </c>
      <c r="BG105" s="1">
        <v>2356</v>
      </c>
      <c r="BH105">
        <v>0</v>
      </c>
      <c r="BI105">
        <v>2.5</v>
      </c>
      <c r="BJ105" s="7">
        <v>182</v>
      </c>
      <c r="BK105" s="1">
        <v>5374</v>
      </c>
      <c r="BL105">
        <v>1</v>
      </c>
      <c r="BM105">
        <v>4.71</v>
      </c>
      <c r="BN105" s="7">
        <v>239</v>
      </c>
      <c r="BO105" s="1">
        <v>1729</v>
      </c>
      <c r="BP105">
        <v>0</v>
      </c>
      <c r="BQ105">
        <v>1.27</v>
      </c>
      <c r="BR105" s="7">
        <v>72</v>
      </c>
      <c r="BS105" t="s">
        <v>105</v>
      </c>
      <c r="BT105" t="s">
        <v>105</v>
      </c>
      <c r="BU105" t="s">
        <v>105</v>
      </c>
      <c r="BV105" t="s">
        <v>105</v>
      </c>
      <c r="BW105" t="s">
        <v>105</v>
      </c>
      <c r="BX105" t="s">
        <v>105</v>
      </c>
      <c r="BY105" t="s">
        <v>105</v>
      </c>
      <c r="BZ105" t="s">
        <v>200</v>
      </c>
      <c r="CA105" t="s">
        <v>137</v>
      </c>
      <c r="CB105" t="s">
        <v>200</v>
      </c>
      <c r="CC105" t="s">
        <v>137</v>
      </c>
      <c r="CD105" t="s">
        <v>137</v>
      </c>
      <c r="CE105" t="s">
        <v>187</v>
      </c>
      <c r="CF105" t="s">
        <v>200</v>
      </c>
      <c r="CG105">
        <v>0</v>
      </c>
      <c r="CH105" t="s">
        <v>105</v>
      </c>
      <c r="CI105" t="s">
        <v>105</v>
      </c>
      <c r="CJ105">
        <v>5</v>
      </c>
      <c r="CK105">
        <v>2</v>
      </c>
      <c r="CL105">
        <v>30</v>
      </c>
      <c r="CM105">
        <v>3</v>
      </c>
      <c r="CN105" t="s">
        <v>105</v>
      </c>
      <c r="CO105">
        <v>45</v>
      </c>
      <c r="CP105" s="1">
        <v>3445.5</v>
      </c>
      <c r="CQ105">
        <v>5</v>
      </c>
      <c r="CR105">
        <v>30</v>
      </c>
      <c r="CS105" t="s">
        <v>156</v>
      </c>
      <c r="CT105" t="s">
        <v>156</v>
      </c>
      <c r="CU105" t="s">
        <v>156</v>
      </c>
      <c r="CV105" t="s">
        <v>156</v>
      </c>
      <c r="CW105" t="s">
        <v>156</v>
      </c>
      <c r="CX105" t="s">
        <v>156</v>
      </c>
      <c r="CY105" t="s">
        <v>156</v>
      </c>
      <c r="CZ105" s="1">
        <f t="shared" si="15"/>
        <v>5894.2857142857147</v>
      </c>
      <c r="DA105" s="6">
        <f t="shared" si="17"/>
        <v>4.6542857142857148</v>
      </c>
      <c r="DB105" s="7">
        <f t="shared" si="12"/>
        <v>250.28571428571428</v>
      </c>
      <c r="DC105" s="1">
        <v>3</v>
      </c>
      <c r="DD105" s="1">
        <v>0</v>
      </c>
      <c r="DE105" s="1">
        <v>1.5</v>
      </c>
      <c r="DF105" s="1">
        <v>18000</v>
      </c>
      <c r="DG105" s="1">
        <v>1</v>
      </c>
      <c r="DH105">
        <v>21</v>
      </c>
      <c r="DI105" s="1">
        <v>1</v>
      </c>
      <c r="DJ105" s="1">
        <v>9500</v>
      </c>
      <c r="DK105" s="1">
        <v>3445.5</v>
      </c>
    </row>
    <row r="106" spans="1:136" x14ac:dyDescent="0.2">
      <c r="A106">
        <v>154</v>
      </c>
      <c r="B106">
        <v>2020</v>
      </c>
      <c r="C106" s="1" t="s">
        <v>148</v>
      </c>
      <c r="D106">
        <v>21</v>
      </c>
      <c r="E106" s="1" t="s">
        <v>139</v>
      </c>
      <c r="F106" s="1">
        <v>6000</v>
      </c>
      <c r="G106">
        <v>2</v>
      </c>
      <c r="H106">
        <v>2</v>
      </c>
      <c r="I106">
        <v>2</v>
      </c>
      <c r="J106">
        <v>0</v>
      </c>
      <c r="K106" t="s">
        <v>105</v>
      </c>
      <c r="L106" t="s">
        <v>105</v>
      </c>
      <c r="M106">
        <v>4</v>
      </c>
      <c r="N106">
        <v>1</v>
      </c>
      <c r="O106">
        <v>15</v>
      </c>
      <c r="P106">
        <v>7</v>
      </c>
      <c r="Q106">
        <v>0</v>
      </c>
      <c r="R106">
        <v>30</v>
      </c>
      <c r="S106" s="1">
        <v>1893</v>
      </c>
      <c r="T106">
        <v>7</v>
      </c>
      <c r="U106">
        <v>0</v>
      </c>
      <c r="V106">
        <v>7</v>
      </c>
      <c r="W106">
        <v>6</v>
      </c>
      <c r="X106">
        <v>6.5</v>
      </c>
      <c r="Y106" s="1">
        <v>2</v>
      </c>
      <c r="Z106" s="1">
        <v>4</v>
      </c>
      <c r="AA106" s="1">
        <v>3</v>
      </c>
      <c r="AB106" t="s">
        <v>107</v>
      </c>
      <c r="AC106">
        <v>5305</v>
      </c>
      <c r="AD106">
        <v>5133</v>
      </c>
      <c r="AE106">
        <v>9358</v>
      </c>
      <c r="AF106">
        <v>4687</v>
      </c>
      <c r="AG106">
        <v>6133</v>
      </c>
      <c r="AH106">
        <v>6219</v>
      </c>
      <c r="AI106">
        <v>6106</v>
      </c>
      <c r="AJ106" t="s">
        <v>105</v>
      </c>
      <c r="AK106" t="s">
        <v>105</v>
      </c>
      <c r="AL106" t="s">
        <v>105</v>
      </c>
      <c r="AM106" t="s">
        <v>105</v>
      </c>
      <c r="AN106" t="s">
        <v>105</v>
      </c>
      <c r="AO106" t="s">
        <v>105</v>
      </c>
      <c r="AP106" t="s">
        <v>105</v>
      </c>
      <c r="AQ106" s="1" t="s">
        <v>105</v>
      </c>
      <c r="AR106">
        <v>1053</v>
      </c>
      <c r="AS106">
        <v>2.9</v>
      </c>
      <c r="AT106" s="7">
        <v>132</v>
      </c>
      <c r="AU106" s="1">
        <v>4596</v>
      </c>
      <c r="AV106">
        <v>0</v>
      </c>
      <c r="AW106">
        <v>2.8</v>
      </c>
      <c r="AX106" s="7">
        <v>146</v>
      </c>
      <c r="AY106" s="1">
        <v>11650</v>
      </c>
      <c r="AZ106">
        <v>2369</v>
      </c>
      <c r="BA106">
        <v>8.3000000000000007</v>
      </c>
      <c r="BB106" s="7">
        <v>514</v>
      </c>
      <c r="BC106" s="1">
        <v>4883</v>
      </c>
      <c r="BD106">
        <v>0</v>
      </c>
      <c r="BE106">
        <v>2.7</v>
      </c>
      <c r="BF106" s="7">
        <v>109</v>
      </c>
      <c r="BG106" s="1">
        <v>5463</v>
      </c>
      <c r="BH106">
        <v>0</v>
      </c>
      <c r="BI106">
        <v>3.5</v>
      </c>
      <c r="BJ106" s="7">
        <v>114</v>
      </c>
      <c r="BK106" s="1">
        <v>6531</v>
      </c>
      <c r="BL106">
        <v>0</v>
      </c>
      <c r="BM106">
        <v>3.8</v>
      </c>
      <c r="BN106" s="7">
        <v>131</v>
      </c>
      <c r="BO106" s="1">
        <v>6302</v>
      </c>
      <c r="BP106">
        <v>0</v>
      </c>
      <c r="BQ106">
        <v>3.7</v>
      </c>
      <c r="BR106" s="7">
        <v>126</v>
      </c>
      <c r="BS106" t="s">
        <v>398</v>
      </c>
      <c r="BT106" t="s">
        <v>398</v>
      </c>
      <c r="BU106" t="s">
        <v>105</v>
      </c>
      <c r="BV106" t="s">
        <v>105</v>
      </c>
      <c r="BW106" t="s">
        <v>105</v>
      </c>
      <c r="BX106" t="s">
        <v>399</v>
      </c>
      <c r="BY106" t="s">
        <v>399</v>
      </c>
      <c r="BZ106" t="s">
        <v>137</v>
      </c>
      <c r="CA106" t="s">
        <v>137</v>
      </c>
      <c r="CB106" t="s">
        <v>137</v>
      </c>
      <c r="CC106" t="s">
        <v>137</v>
      </c>
      <c r="CD106" t="s">
        <v>137</v>
      </c>
      <c r="CE106" t="s">
        <v>137</v>
      </c>
      <c r="CF106" t="s">
        <v>137</v>
      </c>
      <c r="CG106">
        <v>0</v>
      </c>
      <c r="CH106" t="s">
        <v>105</v>
      </c>
      <c r="CI106" t="s">
        <v>105</v>
      </c>
      <c r="CJ106">
        <v>7</v>
      </c>
      <c r="CK106">
        <v>0</v>
      </c>
      <c r="CL106">
        <v>45</v>
      </c>
      <c r="CM106">
        <v>7</v>
      </c>
      <c r="CN106">
        <v>0</v>
      </c>
      <c r="CO106">
        <v>30</v>
      </c>
      <c r="CP106" s="1">
        <v>1953</v>
      </c>
      <c r="CQ106">
        <v>5</v>
      </c>
      <c r="CR106">
        <v>30</v>
      </c>
      <c r="CS106" t="s">
        <v>156</v>
      </c>
      <c r="CT106" t="s">
        <v>156</v>
      </c>
      <c r="CU106" t="s">
        <v>117</v>
      </c>
      <c r="CV106" t="s">
        <v>117</v>
      </c>
      <c r="CW106" t="s">
        <v>117</v>
      </c>
      <c r="CX106" t="s">
        <v>138</v>
      </c>
      <c r="CY106" t="s">
        <v>138</v>
      </c>
      <c r="CZ106" s="1">
        <f>(AU106+AY106+BC106+BG106+BK106+BO106)/6</f>
        <v>6570.833333333333</v>
      </c>
      <c r="DA106" s="6">
        <f t="shared" si="17"/>
        <v>3.9571428571428569</v>
      </c>
      <c r="DB106" s="7">
        <f t="shared" si="12"/>
        <v>181.71428571428572</v>
      </c>
      <c r="DC106" s="1">
        <v>2</v>
      </c>
      <c r="DD106" s="1">
        <v>4</v>
      </c>
      <c r="DE106" s="1">
        <v>3</v>
      </c>
      <c r="DF106" s="1">
        <v>1893</v>
      </c>
      <c r="DG106" s="1">
        <v>1</v>
      </c>
      <c r="DH106">
        <v>21</v>
      </c>
      <c r="DI106" s="1">
        <v>0</v>
      </c>
      <c r="DJ106" s="1">
        <v>6000</v>
      </c>
      <c r="DK106" s="1">
        <v>1953</v>
      </c>
    </row>
    <row r="107" spans="1:136" x14ac:dyDescent="0.2">
      <c r="A107">
        <v>158</v>
      </c>
      <c r="B107">
        <v>2020</v>
      </c>
      <c r="C107" s="1" t="s">
        <v>103</v>
      </c>
      <c r="D107">
        <v>21</v>
      </c>
      <c r="E107" s="1" t="s">
        <v>139</v>
      </c>
      <c r="F107" s="1">
        <v>4000</v>
      </c>
      <c r="G107">
        <v>4</v>
      </c>
      <c r="H107">
        <v>3</v>
      </c>
      <c r="I107">
        <v>3.5</v>
      </c>
      <c r="J107">
        <v>3</v>
      </c>
      <c r="K107">
        <v>1</v>
      </c>
      <c r="L107">
        <v>30</v>
      </c>
      <c r="M107">
        <v>5</v>
      </c>
      <c r="N107" t="s">
        <v>105</v>
      </c>
      <c r="O107">
        <v>30</v>
      </c>
      <c r="P107">
        <v>3</v>
      </c>
      <c r="Q107" t="s">
        <v>105</v>
      </c>
      <c r="R107">
        <v>20</v>
      </c>
      <c r="S107" s="1">
        <v>2958</v>
      </c>
      <c r="T107">
        <v>8</v>
      </c>
      <c r="U107" t="s">
        <v>105</v>
      </c>
      <c r="V107">
        <v>4</v>
      </c>
      <c r="W107">
        <v>6</v>
      </c>
      <c r="X107">
        <v>5</v>
      </c>
      <c r="Y107" s="1">
        <v>4</v>
      </c>
      <c r="Z107" s="1">
        <v>5</v>
      </c>
      <c r="AA107" s="1">
        <v>4.5</v>
      </c>
      <c r="AB107" t="s">
        <v>107</v>
      </c>
      <c r="AC107">
        <v>521</v>
      </c>
      <c r="AD107">
        <v>4268</v>
      </c>
      <c r="AE107">
        <v>3205</v>
      </c>
      <c r="AF107">
        <v>2805</v>
      </c>
      <c r="AG107">
        <v>6374</v>
      </c>
      <c r="AH107">
        <v>4736</v>
      </c>
      <c r="AI107">
        <v>6912</v>
      </c>
      <c r="AJ107" t="s">
        <v>105</v>
      </c>
      <c r="AK107" t="s">
        <v>105</v>
      </c>
      <c r="AL107" t="s">
        <v>105</v>
      </c>
      <c r="AM107" t="s">
        <v>105</v>
      </c>
      <c r="AN107" t="s">
        <v>105</v>
      </c>
      <c r="AO107" t="s">
        <v>105</v>
      </c>
      <c r="AP107" t="s">
        <v>105</v>
      </c>
      <c r="AQ107" s="1">
        <v>558</v>
      </c>
      <c r="AR107">
        <v>0</v>
      </c>
      <c r="AS107">
        <v>0.4</v>
      </c>
      <c r="AT107" s="7">
        <v>0</v>
      </c>
      <c r="AU107" s="1">
        <v>4515</v>
      </c>
      <c r="AV107">
        <v>3461</v>
      </c>
      <c r="AW107">
        <v>3.4</v>
      </c>
      <c r="AX107" s="7">
        <v>86</v>
      </c>
      <c r="AY107" s="1">
        <v>2979</v>
      </c>
      <c r="AZ107">
        <v>1170</v>
      </c>
      <c r="BA107">
        <v>2.2000000000000002</v>
      </c>
      <c r="BB107" s="7">
        <v>42</v>
      </c>
      <c r="BC107" s="1">
        <v>4476</v>
      </c>
      <c r="BD107">
        <v>0</v>
      </c>
      <c r="BE107">
        <v>3.4</v>
      </c>
      <c r="BF107" s="7">
        <v>39</v>
      </c>
      <c r="BG107" s="1">
        <v>4465</v>
      </c>
      <c r="BH107">
        <v>0</v>
      </c>
      <c r="BI107">
        <v>3.3</v>
      </c>
      <c r="BJ107" s="7">
        <v>72</v>
      </c>
      <c r="BK107" s="1">
        <v>214</v>
      </c>
      <c r="BL107">
        <v>0</v>
      </c>
      <c r="BM107">
        <v>0.1</v>
      </c>
      <c r="BN107" s="7">
        <v>0</v>
      </c>
      <c r="BO107" s="1">
        <v>4973</v>
      </c>
      <c r="BP107">
        <v>0</v>
      </c>
      <c r="BQ107">
        <v>3.7</v>
      </c>
      <c r="BR107" s="7">
        <v>72</v>
      </c>
      <c r="BS107" t="s">
        <v>105</v>
      </c>
      <c r="BT107" t="s">
        <v>105</v>
      </c>
      <c r="BU107" t="s">
        <v>105</v>
      </c>
      <c r="BV107" t="s">
        <v>105</v>
      </c>
      <c r="BW107" t="s">
        <v>105</v>
      </c>
      <c r="BX107" t="s">
        <v>404</v>
      </c>
      <c r="BY107" t="s">
        <v>105</v>
      </c>
      <c r="BZ107" t="s">
        <v>168</v>
      </c>
      <c r="CA107" t="s">
        <v>168</v>
      </c>
      <c r="CB107" t="s">
        <v>405</v>
      </c>
      <c r="CC107" t="s">
        <v>405</v>
      </c>
      <c r="CD107" t="s">
        <v>137</v>
      </c>
      <c r="CE107" t="s">
        <v>137</v>
      </c>
      <c r="CF107" t="s">
        <v>137</v>
      </c>
      <c r="CG107">
        <v>1</v>
      </c>
      <c r="CH107">
        <v>1</v>
      </c>
      <c r="CI107">
        <v>30</v>
      </c>
      <c r="CJ107">
        <v>5</v>
      </c>
      <c r="CK107">
        <v>1</v>
      </c>
      <c r="CL107" t="s">
        <v>105</v>
      </c>
      <c r="CM107">
        <v>5</v>
      </c>
      <c r="CN107" t="s">
        <v>105</v>
      </c>
      <c r="CO107">
        <v>30</v>
      </c>
      <c r="CP107" s="1">
        <v>2415</v>
      </c>
      <c r="CQ107">
        <v>7</v>
      </c>
      <c r="CR107" t="s">
        <v>105</v>
      </c>
      <c r="CS107" t="s">
        <v>117</v>
      </c>
      <c r="CT107" t="s">
        <v>117</v>
      </c>
      <c r="CU107" t="s">
        <v>117</v>
      </c>
      <c r="CV107" t="s">
        <v>117</v>
      </c>
      <c r="CW107" t="s">
        <v>117</v>
      </c>
      <c r="CX107" t="s">
        <v>138</v>
      </c>
      <c r="CY107" t="s">
        <v>117</v>
      </c>
      <c r="CZ107" s="1">
        <f>(AQ107+AU107+AY107+BC107+BG107+BK107+BO107)/7</f>
        <v>3168.5714285714284</v>
      </c>
      <c r="DA107" s="6">
        <f t="shared" si="17"/>
        <v>2.3571428571428572</v>
      </c>
      <c r="DB107" s="7">
        <f t="shared" si="12"/>
        <v>44.428571428571431</v>
      </c>
      <c r="DC107" s="1">
        <v>4</v>
      </c>
      <c r="DD107" s="1">
        <v>5</v>
      </c>
      <c r="DE107" s="1">
        <v>4.5</v>
      </c>
      <c r="DF107" s="1">
        <v>2958</v>
      </c>
      <c r="DG107" s="1">
        <v>0</v>
      </c>
      <c r="DH107">
        <v>21</v>
      </c>
      <c r="DI107" s="1">
        <v>0</v>
      </c>
      <c r="DJ107" s="1">
        <v>4000</v>
      </c>
      <c r="DK107" s="1">
        <v>2415</v>
      </c>
    </row>
    <row r="108" spans="1:136" x14ac:dyDescent="0.2">
      <c r="A108">
        <v>189</v>
      </c>
      <c r="B108">
        <v>2020</v>
      </c>
      <c r="C108" s="1" t="s">
        <v>148</v>
      </c>
      <c r="D108">
        <v>21</v>
      </c>
      <c r="E108" s="1" t="s">
        <v>139</v>
      </c>
      <c r="F108" s="1">
        <v>2500</v>
      </c>
      <c r="G108">
        <v>4</v>
      </c>
      <c r="H108">
        <v>4</v>
      </c>
      <c r="I108">
        <v>4</v>
      </c>
      <c r="J108">
        <v>0</v>
      </c>
      <c r="K108" t="s">
        <v>105</v>
      </c>
      <c r="L108" t="s">
        <v>105</v>
      </c>
      <c r="M108">
        <v>3</v>
      </c>
      <c r="N108">
        <v>3</v>
      </c>
      <c r="O108">
        <v>30</v>
      </c>
      <c r="P108">
        <v>6</v>
      </c>
      <c r="Q108">
        <v>0</v>
      </c>
      <c r="R108">
        <v>15</v>
      </c>
      <c r="S108" s="1">
        <v>2817</v>
      </c>
      <c r="T108">
        <v>6</v>
      </c>
      <c r="U108">
        <v>0</v>
      </c>
      <c r="V108">
        <v>5</v>
      </c>
      <c r="W108">
        <v>5</v>
      </c>
      <c r="X108">
        <v>5</v>
      </c>
      <c r="Y108" s="1">
        <v>3</v>
      </c>
      <c r="Z108" s="1">
        <v>6</v>
      </c>
      <c r="AA108" s="1">
        <v>4.5</v>
      </c>
      <c r="AB108" t="s">
        <v>107</v>
      </c>
      <c r="AC108">
        <v>8844</v>
      </c>
      <c r="AD108">
        <v>4651</v>
      </c>
      <c r="AE108">
        <v>9950</v>
      </c>
      <c r="AF108">
        <v>7964</v>
      </c>
      <c r="AG108">
        <v>3993</v>
      </c>
      <c r="AH108">
        <v>1701</v>
      </c>
      <c r="AI108">
        <v>5306</v>
      </c>
      <c r="AJ108" t="s">
        <v>105</v>
      </c>
      <c r="AK108" t="s">
        <v>105</v>
      </c>
      <c r="AL108" t="s">
        <v>105</v>
      </c>
      <c r="AM108" t="s">
        <v>105</v>
      </c>
      <c r="AN108" t="s">
        <v>105</v>
      </c>
      <c r="AO108" t="s">
        <v>105</v>
      </c>
      <c r="AP108" t="s">
        <v>105</v>
      </c>
      <c r="AQ108" s="1">
        <v>7228</v>
      </c>
      <c r="AR108">
        <v>0</v>
      </c>
      <c r="AS108">
        <v>6.6</v>
      </c>
      <c r="AT108" s="7">
        <v>143</v>
      </c>
      <c r="AU108" s="1">
        <v>4409</v>
      </c>
      <c r="AV108">
        <v>0</v>
      </c>
      <c r="AW108">
        <v>4</v>
      </c>
      <c r="AX108" s="7">
        <v>94</v>
      </c>
      <c r="AY108" s="1">
        <v>9121</v>
      </c>
      <c r="AZ108">
        <v>6817</v>
      </c>
      <c r="BA108">
        <v>8.3000000000000007</v>
      </c>
      <c r="BB108" s="7">
        <v>322</v>
      </c>
      <c r="BC108" s="1">
        <v>1503</v>
      </c>
      <c r="BD108">
        <v>0</v>
      </c>
      <c r="BE108">
        <v>1.3</v>
      </c>
      <c r="BF108" s="7">
        <v>19</v>
      </c>
      <c r="BG108" s="1">
        <v>3784</v>
      </c>
      <c r="BH108">
        <v>0</v>
      </c>
      <c r="BI108">
        <v>3.4</v>
      </c>
      <c r="BJ108" s="7">
        <v>10</v>
      </c>
      <c r="BK108" s="1">
        <v>1227</v>
      </c>
      <c r="BL108">
        <v>0</v>
      </c>
      <c r="BM108">
        <v>1</v>
      </c>
      <c r="BN108" s="7">
        <v>25</v>
      </c>
      <c r="BO108" s="1">
        <v>4731</v>
      </c>
      <c r="BP108">
        <v>0</v>
      </c>
      <c r="BQ108">
        <v>4.3</v>
      </c>
      <c r="BR108" s="7">
        <v>141</v>
      </c>
      <c r="BS108" t="s">
        <v>105</v>
      </c>
      <c r="BT108" t="s">
        <v>105</v>
      </c>
      <c r="BU108" t="s">
        <v>105</v>
      </c>
      <c r="BV108" t="s">
        <v>453</v>
      </c>
      <c r="BW108" t="s">
        <v>105</v>
      </c>
      <c r="BX108" t="s">
        <v>105</v>
      </c>
      <c r="BY108" t="s">
        <v>105</v>
      </c>
      <c r="BZ108" t="s">
        <v>115</v>
      </c>
      <c r="CA108" t="s">
        <v>115</v>
      </c>
      <c r="CB108" t="s">
        <v>115</v>
      </c>
      <c r="CC108" t="s">
        <v>115</v>
      </c>
      <c r="CD108" t="s">
        <v>115</v>
      </c>
      <c r="CE108" t="s">
        <v>115</v>
      </c>
      <c r="CF108" t="s">
        <v>115</v>
      </c>
      <c r="CG108" t="s">
        <v>105</v>
      </c>
      <c r="CH108" t="s">
        <v>105</v>
      </c>
      <c r="CI108" t="s">
        <v>105</v>
      </c>
      <c r="CJ108">
        <v>4</v>
      </c>
      <c r="CK108">
        <v>3</v>
      </c>
      <c r="CL108" t="s">
        <v>105</v>
      </c>
      <c r="CM108">
        <v>2</v>
      </c>
      <c r="CN108">
        <v>2</v>
      </c>
      <c r="CO108" t="s">
        <v>105</v>
      </c>
      <c r="CP108" s="1">
        <v>3672</v>
      </c>
      <c r="CQ108">
        <v>8</v>
      </c>
      <c r="CR108" t="s">
        <v>105</v>
      </c>
      <c r="CS108" t="s">
        <v>117</v>
      </c>
      <c r="CT108" t="s">
        <v>117</v>
      </c>
      <c r="CU108" t="s">
        <v>117</v>
      </c>
      <c r="CV108" t="s">
        <v>138</v>
      </c>
      <c r="CW108" t="s">
        <v>117</v>
      </c>
      <c r="CX108" t="s">
        <v>117</v>
      </c>
      <c r="CY108" t="s">
        <v>117</v>
      </c>
      <c r="CZ108" s="1">
        <f>(AQ108+AU108+AY108+BC108+BG108+BK108+BO108)/7</f>
        <v>4571.8571428571431</v>
      </c>
      <c r="DA108" s="6">
        <f t="shared" si="17"/>
        <v>4.1285714285714281</v>
      </c>
      <c r="DB108" s="7">
        <f t="shared" si="12"/>
        <v>107.71428571428571</v>
      </c>
      <c r="DC108" s="1">
        <v>3</v>
      </c>
      <c r="DD108" s="1">
        <v>6</v>
      </c>
      <c r="DE108" s="1">
        <v>4.5</v>
      </c>
      <c r="DF108" s="1">
        <v>2817</v>
      </c>
      <c r="DG108" s="1">
        <v>1</v>
      </c>
      <c r="DH108">
        <v>21</v>
      </c>
      <c r="DI108" s="1">
        <v>0</v>
      </c>
      <c r="DJ108" s="1">
        <v>2500</v>
      </c>
      <c r="DK108" s="1">
        <v>3672</v>
      </c>
    </row>
    <row r="109" spans="1:136" x14ac:dyDescent="0.2">
      <c r="A109">
        <v>159</v>
      </c>
      <c r="B109">
        <v>2020</v>
      </c>
      <c r="C109" s="1" t="s">
        <v>103</v>
      </c>
      <c r="D109">
        <v>21.1</v>
      </c>
      <c r="E109" s="1" t="s">
        <v>104</v>
      </c>
      <c r="F109" s="1">
        <v>4000</v>
      </c>
      <c r="G109">
        <v>4</v>
      </c>
      <c r="H109">
        <v>4</v>
      </c>
      <c r="I109">
        <v>4</v>
      </c>
      <c r="J109">
        <v>3</v>
      </c>
      <c r="K109">
        <v>1</v>
      </c>
      <c r="L109" t="s">
        <v>105</v>
      </c>
      <c r="M109">
        <v>7</v>
      </c>
      <c r="N109" t="s">
        <v>105</v>
      </c>
      <c r="O109">
        <v>20</v>
      </c>
      <c r="P109">
        <v>7</v>
      </c>
      <c r="Q109" t="s">
        <v>105</v>
      </c>
      <c r="R109">
        <v>30</v>
      </c>
      <c r="S109" s="1">
        <v>2693</v>
      </c>
      <c r="T109">
        <v>8</v>
      </c>
      <c r="U109" t="s">
        <v>105</v>
      </c>
      <c r="V109">
        <v>6</v>
      </c>
      <c r="W109">
        <v>7</v>
      </c>
      <c r="X109">
        <v>6.5</v>
      </c>
      <c r="Y109" s="1">
        <v>4</v>
      </c>
      <c r="Z109" s="1">
        <v>5</v>
      </c>
      <c r="AA109" s="1">
        <v>4.5</v>
      </c>
      <c r="AB109" t="s">
        <v>107</v>
      </c>
      <c r="AC109">
        <v>4242</v>
      </c>
      <c r="AD109">
        <v>1778</v>
      </c>
      <c r="AE109">
        <v>3427</v>
      </c>
      <c r="AF109">
        <v>12177</v>
      </c>
      <c r="AG109">
        <v>3077</v>
      </c>
      <c r="AH109">
        <v>2318</v>
      </c>
      <c r="AI109">
        <v>6484</v>
      </c>
      <c r="AJ109" t="s">
        <v>105</v>
      </c>
      <c r="AK109" t="s">
        <v>105</v>
      </c>
      <c r="AL109" t="s">
        <v>105</v>
      </c>
      <c r="AM109" t="s">
        <v>105</v>
      </c>
      <c r="AN109" t="s">
        <v>105</v>
      </c>
      <c r="AO109" t="s">
        <v>105</v>
      </c>
      <c r="AP109" t="s">
        <v>105</v>
      </c>
      <c r="AQ109" s="1">
        <v>3031</v>
      </c>
      <c r="AR109">
        <v>0</v>
      </c>
      <c r="AS109">
        <v>2.5</v>
      </c>
      <c r="AT109" s="7">
        <v>55</v>
      </c>
      <c r="AU109" s="1">
        <v>900</v>
      </c>
      <c r="AV109">
        <v>0</v>
      </c>
      <c r="AW109">
        <v>0.8</v>
      </c>
      <c r="AX109" s="7">
        <v>16</v>
      </c>
      <c r="AY109" s="1">
        <v>3311</v>
      </c>
      <c r="AZ109">
        <v>0</v>
      </c>
      <c r="BA109">
        <v>2.6</v>
      </c>
      <c r="BB109" s="7">
        <v>58</v>
      </c>
      <c r="BC109" s="1">
        <v>11363</v>
      </c>
      <c r="BD109">
        <v>2069</v>
      </c>
      <c r="BE109">
        <v>9.1999999999999993</v>
      </c>
      <c r="BF109" s="7">
        <v>302</v>
      </c>
      <c r="BG109" s="1">
        <v>2107</v>
      </c>
      <c r="BH109">
        <v>0</v>
      </c>
      <c r="BI109">
        <v>1.7</v>
      </c>
      <c r="BJ109" s="7">
        <v>28</v>
      </c>
      <c r="BK109" s="1">
        <v>804</v>
      </c>
      <c r="BL109">
        <v>0</v>
      </c>
      <c r="BM109">
        <v>0.6</v>
      </c>
      <c r="BN109" s="7">
        <v>12</v>
      </c>
      <c r="BO109" s="1">
        <v>0</v>
      </c>
      <c r="BP109">
        <v>0</v>
      </c>
      <c r="BQ109">
        <v>0</v>
      </c>
      <c r="BR109" s="7">
        <v>0</v>
      </c>
      <c r="BS109" t="s">
        <v>105</v>
      </c>
      <c r="BT109" t="s">
        <v>105</v>
      </c>
      <c r="BU109" t="s">
        <v>105</v>
      </c>
      <c r="BV109" t="s">
        <v>105</v>
      </c>
      <c r="BW109" t="s">
        <v>105</v>
      </c>
      <c r="BX109" t="s">
        <v>105</v>
      </c>
      <c r="BY109" t="s">
        <v>501</v>
      </c>
      <c r="BZ109" t="s">
        <v>168</v>
      </c>
      <c r="CA109" t="s">
        <v>168</v>
      </c>
      <c r="CB109" t="s">
        <v>137</v>
      </c>
      <c r="CC109" t="s">
        <v>137</v>
      </c>
      <c r="CD109" t="s">
        <v>168</v>
      </c>
      <c r="CE109" t="s">
        <v>137</v>
      </c>
      <c r="CF109" t="s">
        <v>105</v>
      </c>
      <c r="CG109">
        <v>5</v>
      </c>
      <c r="CH109">
        <v>1</v>
      </c>
      <c r="CI109">
        <v>15</v>
      </c>
      <c r="CJ109">
        <v>3</v>
      </c>
      <c r="CK109">
        <v>0</v>
      </c>
      <c r="CL109">
        <v>15</v>
      </c>
      <c r="CM109">
        <v>5</v>
      </c>
      <c r="CN109">
        <v>0</v>
      </c>
      <c r="CO109">
        <v>35</v>
      </c>
      <c r="CP109" s="1">
        <v>3757.5</v>
      </c>
      <c r="CQ109">
        <v>8</v>
      </c>
      <c r="CR109" t="s">
        <v>105</v>
      </c>
      <c r="CS109" t="s">
        <v>117</v>
      </c>
      <c r="CT109" t="s">
        <v>117</v>
      </c>
      <c r="CU109" t="s">
        <v>117</v>
      </c>
      <c r="CV109" t="s">
        <v>117</v>
      </c>
      <c r="CW109" t="s">
        <v>117</v>
      </c>
      <c r="CX109" t="s">
        <v>117</v>
      </c>
      <c r="CY109" t="s">
        <v>138</v>
      </c>
      <c r="CZ109" s="1">
        <f>(AQ109+AU109+AY109+BC109+BG109+BK109+BO109)/6</f>
        <v>3586</v>
      </c>
      <c r="DA109" s="6">
        <f>(AS109+AW109+BA109+BE109+BI109+BM109+BQ109)/6</f>
        <v>2.9000000000000004</v>
      </c>
      <c r="DB109" s="7">
        <f t="shared" si="12"/>
        <v>67.285714285714292</v>
      </c>
      <c r="DC109" s="1">
        <v>4</v>
      </c>
      <c r="DD109" s="1">
        <v>5</v>
      </c>
      <c r="DE109" s="1">
        <v>4.5</v>
      </c>
      <c r="DF109" s="1">
        <v>2693</v>
      </c>
      <c r="DG109" s="1">
        <v>0</v>
      </c>
      <c r="DH109">
        <v>21.1</v>
      </c>
      <c r="DI109" s="1">
        <v>1</v>
      </c>
      <c r="DJ109" s="1">
        <v>4000</v>
      </c>
      <c r="DK109" s="1">
        <v>3757.5</v>
      </c>
    </row>
    <row r="110" spans="1:136" x14ac:dyDescent="0.2">
      <c r="A110">
        <v>165</v>
      </c>
      <c r="B110">
        <v>2020</v>
      </c>
      <c r="C110" s="1" t="s">
        <v>103</v>
      </c>
      <c r="D110">
        <v>21.2</v>
      </c>
      <c r="E110" s="1" t="s">
        <v>139</v>
      </c>
      <c r="F110" s="1">
        <v>7000</v>
      </c>
      <c r="G110">
        <v>6</v>
      </c>
      <c r="H110">
        <v>4</v>
      </c>
      <c r="I110">
        <v>5</v>
      </c>
      <c r="J110">
        <v>3</v>
      </c>
      <c r="K110">
        <v>1</v>
      </c>
      <c r="L110">
        <v>30</v>
      </c>
      <c r="M110">
        <v>5</v>
      </c>
      <c r="N110" t="s">
        <v>105</v>
      </c>
      <c r="O110">
        <v>10</v>
      </c>
      <c r="P110">
        <v>7</v>
      </c>
      <c r="Q110" t="s">
        <v>105</v>
      </c>
      <c r="R110">
        <v>20</v>
      </c>
      <c r="S110" s="1">
        <v>2822</v>
      </c>
      <c r="T110">
        <v>4</v>
      </c>
      <c r="U110" t="s">
        <v>105</v>
      </c>
      <c r="V110">
        <v>6</v>
      </c>
      <c r="W110">
        <v>6</v>
      </c>
      <c r="X110">
        <v>6</v>
      </c>
      <c r="Y110" s="1">
        <v>2</v>
      </c>
      <c r="Z110" s="1">
        <v>4</v>
      </c>
      <c r="AA110" s="1">
        <v>3</v>
      </c>
      <c r="AB110" t="s">
        <v>107</v>
      </c>
      <c r="AC110">
        <v>5625</v>
      </c>
      <c r="AD110">
        <v>4349</v>
      </c>
      <c r="AE110">
        <v>754</v>
      </c>
      <c r="AF110">
        <v>2215</v>
      </c>
      <c r="AG110">
        <v>864</v>
      </c>
      <c r="AH110">
        <v>7166</v>
      </c>
      <c r="AI110">
        <v>312</v>
      </c>
      <c r="AJ110" t="s">
        <v>105</v>
      </c>
      <c r="AK110" t="s">
        <v>105</v>
      </c>
      <c r="AL110" t="s">
        <v>417</v>
      </c>
      <c r="AM110" t="s">
        <v>105</v>
      </c>
      <c r="AN110" t="s">
        <v>105</v>
      </c>
      <c r="AO110" t="s">
        <v>105</v>
      </c>
      <c r="AP110" t="s">
        <v>105</v>
      </c>
      <c r="AQ110" s="1">
        <v>5070</v>
      </c>
      <c r="AR110">
        <v>0</v>
      </c>
      <c r="AS110">
        <v>3.9</v>
      </c>
      <c r="AT110" s="7">
        <v>103</v>
      </c>
      <c r="AU110" s="1">
        <v>6372</v>
      </c>
      <c r="AV110">
        <v>1265</v>
      </c>
      <c r="AW110">
        <v>4.9000000000000004</v>
      </c>
      <c r="AX110" s="7">
        <v>183</v>
      </c>
      <c r="AY110" s="1">
        <v>11683</v>
      </c>
      <c r="AZ110">
        <v>4337</v>
      </c>
      <c r="BA110">
        <v>8.9</v>
      </c>
      <c r="BB110" s="7">
        <v>413</v>
      </c>
      <c r="BC110" s="1">
        <v>1997</v>
      </c>
      <c r="BD110">
        <v>0</v>
      </c>
      <c r="BE110">
        <v>1.5</v>
      </c>
      <c r="BF110" s="7">
        <v>32</v>
      </c>
      <c r="BG110" s="1">
        <v>794</v>
      </c>
      <c r="BH110">
        <v>0</v>
      </c>
      <c r="BI110">
        <v>0.6</v>
      </c>
      <c r="BJ110" s="7">
        <v>8</v>
      </c>
      <c r="BK110" s="1">
        <v>7047</v>
      </c>
      <c r="BL110">
        <v>4259</v>
      </c>
      <c r="BM110">
        <v>5.4</v>
      </c>
      <c r="BN110" s="7">
        <v>178</v>
      </c>
      <c r="BO110" s="1">
        <v>573</v>
      </c>
      <c r="BP110">
        <v>0</v>
      </c>
      <c r="BQ110">
        <v>0.4</v>
      </c>
      <c r="BR110" s="7">
        <v>0</v>
      </c>
      <c r="BS110" t="s">
        <v>105</v>
      </c>
      <c r="BT110" t="s">
        <v>105</v>
      </c>
      <c r="BU110" t="s">
        <v>105</v>
      </c>
      <c r="BV110" t="s">
        <v>105</v>
      </c>
      <c r="BW110" t="s">
        <v>105</v>
      </c>
      <c r="BX110" t="s">
        <v>105</v>
      </c>
      <c r="BY110" t="s">
        <v>105</v>
      </c>
      <c r="BZ110" t="s">
        <v>168</v>
      </c>
      <c r="CA110" t="s">
        <v>168</v>
      </c>
      <c r="CB110" t="s">
        <v>168</v>
      </c>
      <c r="CC110" t="s">
        <v>418</v>
      </c>
      <c r="CD110" t="s">
        <v>168</v>
      </c>
      <c r="CE110" t="s">
        <v>418</v>
      </c>
      <c r="CF110" t="s">
        <v>418</v>
      </c>
      <c r="CG110">
        <v>2</v>
      </c>
      <c r="CH110">
        <v>1</v>
      </c>
      <c r="CI110">
        <v>45</v>
      </c>
      <c r="CJ110">
        <v>2</v>
      </c>
      <c r="CK110" t="s">
        <v>105</v>
      </c>
      <c r="CL110">
        <v>30</v>
      </c>
      <c r="CM110">
        <v>7</v>
      </c>
      <c r="CN110" t="s">
        <v>105</v>
      </c>
      <c r="CO110" t="s">
        <v>105</v>
      </c>
      <c r="CP110" s="1">
        <v>1920</v>
      </c>
      <c r="CQ110" t="s">
        <v>105</v>
      </c>
      <c r="CR110" t="s">
        <v>105</v>
      </c>
      <c r="CS110" t="s">
        <v>117</v>
      </c>
      <c r="CT110" t="s">
        <v>117</v>
      </c>
      <c r="CU110" t="s">
        <v>117</v>
      </c>
      <c r="CV110" t="s">
        <v>117</v>
      </c>
      <c r="CW110" t="s">
        <v>117</v>
      </c>
      <c r="CX110" t="s">
        <v>117</v>
      </c>
      <c r="CY110" t="s">
        <v>117</v>
      </c>
      <c r="CZ110" s="1">
        <f t="shared" ref="CZ110:CZ121" si="18">(AQ110+AU110+AY110+BC110+BG110+BK110+BO110)/7</f>
        <v>4790.8571428571431</v>
      </c>
      <c r="DA110" s="6">
        <f t="shared" ref="DA110:DA120" si="19">(AS110+AW110+BA110+BE110+BI110+BM110+BQ110)/7</f>
        <v>3.6571428571428575</v>
      </c>
      <c r="DB110" s="7">
        <f t="shared" si="12"/>
        <v>131</v>
      </c>
      <c r="DC110" s="1">
        <v>2</v>
      </c>
      <c r="DD110" s="1">
        <v>4</v>
      </c>
      <c r="DE110" s="1">
        <v>3</v>
      </c>
      <c r="DF110" s="1">
        <v>2822</v>
      </c>
      <c r="DG110" s="1">
        <v>0</v>
      </c>
      <c r="DH110">
        <v>21.2</v>
      </c>
      <c r="DI110" s="1">
        <v>0</v>
      </c>
      <c r="DJ110" s="1">
        <v>7000</v>
      </c>
      <c r="DK110" s="1">
        <v>1920</v>
      </c>
    </row>
    <row r="111" spans="1:136" x14ac:dyDescent="0.2">
      <c r="A111">
        <v>96</v>
      </c>
      <c r="B111">
        <v>2020</v>
      </c>
      <c r="C111" s="1" t="s">
        <v>148</v>
      </c>
      <c r="D111">
        <v>21.5</v>
      </c>
      <c r="E111" s="1" t="s">
        <v>104</v>
      </c>
      <c r="F111" s="1">
        <v>6000</v>
      </c>
      <c r="G111">
        <v>6</v>
      </c>
      <c r="H111">
        <v>6</v>
      </c>
      <c r="I111">
        <v>6</v>
      </c>
      <c r="J111">
        <v>3</v>
      </c>
      <c r="K111">
        <v>1</v>
      </c>
      <c r="L111">
        <v>30</v>
      </c>
      <c r="M111">
        <v>4</v>
      </c>
      <c r="N111" t="s">
        <v>105</v>
      </c>
      <c r="O111">
        <v>20</v>
      </c>
      <c r="P111">
        <v>4</v>
      </c>
      <c r="Q111" t="s">
        <v>105</v>
      </c>
      <c r="R111">
        <v>30</v>
      </c>
      <c r="S111" s="1">
        <v>2876</v>
      </c>
      <c r="T111" t="s">
        <v>105</v>
      </c>
      <c r="U111" t="s">
        <v>105</v>
      </c>
      <c r="V111">
        <v>6</v>
      </c>
      <c r="W111">
        <v>6</v>
      </c>
      <c r="X111">
        <v>6</v>
      </c>
      <c r="Y111" s="1">
        <v>2</v>
      </c>
      <c r="Z111" s="1">
        <v>6</v>
      </c>
      <c r="AA111" s="1">
        <v>4</v>
      </c>
      <c r="AB111" t="s">
        <v>107</v>
      </c>
      <c r="AC111">
        <v>4218</v>
      </c>
      <c r="AD111">
        <v>1643</v>
      </c>
      <c r="AE111">
        <v>6635</v>
      </c>
      <c r="AF111">
        <v>7174</v>
      </c>
      <c r="AG111">
        <v>5974</v>
      </c>
      <c r="AH111">
        <v>6315</v>
      </c>
      <c r="AI111">
        <v>8439</v>
      </c>
      <c r="AJ111" t="s">
        <v>505</v>
      </c>
      <c r="AK111" t="s">
        <v>105</v>
      </c>
      <c r="AL111" t="s">
        <v>105</v>
      </c>
      <c r="AM111" t="s">
        <v>327</v>
      </c>
      <c r="AN111" t="s">
        <v>105</v>
      </c>
      <c r="AO111" t="s">
        <v>105</v>
      </c>
      <c r="AP111" t="s">
        <v>517</v>
      </c>
      <c r="AQ111" s="1">
        <v>4950</v>
      </c>
      <c r="AR111">
        <v>2629</v>
      </c>
      <c r="AS111">
        <v>4.3</v>
      </c>
      <c r="AT111" s="7">
        <v>204</v>
      </c>
      <c r="AU111" s="1">
        <v>1083</v>
      </c>
      <c r="AV111">
        <v>0</v>
      </c>
      <c r="AW111">
        <v>0.9</v>
      </c>
      <c r="AX111" s="7">
        <v>6</v>
      </c>
      <c r="AY111" s="1">
        <v>6555</v>
      </c>
      <c r="AZ111">
        <v>4531</v>
      </c>
      <c r="BA111">
        <v>5.7</v>
      </c>
      <c r="BB111" s="7">
        <v>391</v>
      </c>
      <c r="BC111" s="1">
        <v>5266</v>
      </c>
      <c r="BD111">
        <v>5059</v>
      </c>
      <c r="BE111">
        <v>4.5</v>
      </c>
      <c r="BF111" s="7">
        <v>261</v>
      </c>
      <c r="BG111" s="1">
        <v>5969</v>
      </c>
      <c r="BH111">
        <v>1491</v>
      </c>
      <c r="BI111">
        <v>5.0999999999999996</v>
      </c>
      <c r="BJ111" s="7">
        <v>218</v>
      </c>
      <c r="BK111" s="1">
        <v>6423</v>
      </c>
      <c r="BL111">
        <v>2846</v>
      </c>
      <c r="BM111">
        <v>5.5</v>
      </c>
      <c r="BN111" s="7">
        <v>253</v>
      </c>
      <c r="BO111" s="1">
        <v>7455</v>
      </c>
      <c r="BP111">
        <v>2813</v>
      </c>
      <c r="BQ111">
        <v>6.4</v>
      </c>
      <c r="BR111" s="7">
        <v>275</v>
      </c>
      <c r="BS111" t="s">
        <v>105</v>
      </c>
      <c r="BT111" t="s">
        <v>105</v>
      </c>
      <c r="BU111" t="s">
        <v>105</v>
      </c>
      <c r="BV111" t="s">
        <v>105</v>
      </c>
      <c r="BW111" t="s">
        <v>105</v>
      </c>
      <c r="BX111" t="s">
        <v>105</v>
      </c>
      <c r="BY111" t="s">
        <v>105</v>
      </c>
      <c r="BZ111" t="s">
        <v>125</v>
      </c>
      <c r="CA111" t="s">
        <v>125</v>
      </c>
      <c r="CB111" t="s">
        <v>125</v>
      </c>
      <c r="CC111" t="s">
        <v>125</v>
      </c>
      <c r="CD111" t="s">
        <v>125</v>
      </c>
      <c r="CE111" t="s">
        <v>125</v>
      </c>
      <c r="CF111" t="s">
        <v>125</v>
      </c>
      <c r="CG111">
        <v>1</v>
      </c>
      <c r="CH111">
        <v>0</v>
      </c>
      <c r="CI111">
        <v>30</v>
      </c>
      <c r="CJ111">
        <v>1</v>
      </c>
      <c r="CK111">
        <v>0</v>
      </c>
      <c r="CL111">
        <v>15</v>
      </c>
      <c r="CM111">
        <v>4</v>
      </c>
      <c r="CN111">
        <v>0</v>
      </c>
      <c r="CO111">
        <v>30</v>
      </c>
      <c r="CP111" s="1">
        <v>696</v>
      </c>
      <c r="CQ111" t="s">
        <v>105</v>
      </c>
      <c r="CR111" t="s">
        <v>105</v>
      </c>
      <c r="CS111" t="s">
        <v>117</v>
      </c>
      <c r="CT111" t="s">
        <v>117</v>
      </c>
      <c r="CU111" t="s">
        <v>117</v>
      </c>
      <c r="CV111" t="s">
        <v>117</v>
      </c>
      <c r="CW111" t="s">
        <v>117</v>
      </c>
      <c r="CX111" t="s">
        <v>117</v>
      </c>
      <c r="CY111" t="s">
        <v>117</v>
      </c>
      <c r="CZ111" s="1">
        <f t="shared" si="18"/>
        <v>5385.8571428571431</v>
      </c>
      <c r="DA111" s="6">
        <f t="shared" si="19"/>
        <v>4.6285714285714281</v>
      </c>
      <c r="DB111" s="7">
        <f t="shared" si="12"/>
        <v>229.71428571428572</v>
      </c>
      <c r="DC111" s="1">
        <v>2</v>
      </c>
      <c r="DD111" s="1">
        <v>6</v>
      </c>
      <c r="DE111" s="1">
        <v>4</v>
      </c>
      <c r="DF111" s="1">
        <v>2876</v>
      </c>
      <c r="DG111" s="1">
        <v>1</v>
      </c>
      <c r="DH111">
        <v>21.5</v>
      </c>
      <c r="DI111" s="1">
        <v>1</v>
      </c>
      <c r="DJ111" s="1">
        <v>6000</v>
      </c>
      <c r="DK111" s="1">
        <v>696</v>
      </c>
    </row>
    <row r="112" spans="1:136" x14ac:dyDescent="0.2">
      <c r="A112">
        <v>156</v>
      </c>
      <c r="B112">
        <v>2020</v>
      </c>
      <c r="C112" s="1" t="s">
        <v>103</v>
      </c>
      <c r="D112">
        <v>21.6</v>
      </c>
      <c r="E112" s="1" t="s">
        <v>139</v>
      </c>
      <c r="F112" s="1">
        <v>7500</v>
      </c>
      <c r="G112">
        <v>5</v>
      </c>
      <c r="H112">
        <v>5</v>
      </c>
      <c r="I112">
        <v>5</v>
      </c>
      <c r="J112">
        <v>3</v>
      </c>
      <c r="K112">
        <v>2</v>
      </c>
      <c r="L112" t="s">
        <v>105</v>
      </c>
      <c r="M112">
        <v>1</v>
      </c>
      <c r="N112" t="s">
        <v>105</v>
      </c>
      <c r="O112">
        <v>30</v>
      </c>
      <c r="P112">
        <v>5</v>
      </c>
      <c r="Q112" t="s">
        <v>105</v>
      </c>
      <c r="R112">
        <v>45</v>
      </c>
      <c r="S112" s="1">
        <v>3742.5</v>
      </c>
      <c r="T112">
        <v>7</v>
      </c>
      <c r="U112">
        <v>30</v>
      </c>
      <c r="V112">
        <v>6</v>
      </c>
      <c r="W112">
        <v>6</v>
      </c>
      <c r="X112">
        <v>6</v>
      </c>
      <c r="Y112" s="1">
        <v>2</v>
      </c>
      <c r="Z112" s="1">
        <v>5</v>
      </c>
      <c r="AA112" s="1">
        <v>3.5</v>
      </c>
      <c r="AB112" t="s">
        <v>157</v>
      </c>
      <c r="AC112" t="s">
        <v>105</v>
      </c>
      <c r="AD112" t="s">
        <v>105</v>
      </c>
      <c r="AE112" t="s">
        <v>105</v>
      </c>
      <c r="AF112" t="s">
        <v>105</v>
      </c>
      <c r="AG112" t="s">
        <v>105</v>
      </c>
      <c r="AH112" t="s">
        <v>105</v>
      </c>
      <c r="AI112" t="s">
        <v>105</v>
      </c>
      <c r="AJ112" t="s">
        <v>105</v>
      </c>
      <c r="AK112" t="s">
        <v>105</v>
      </c>
      <c r="AL112" t="s">
        <v>105</v>
      </c>
      <c r="AM112" t="s">
        <v>105</v>
      </c>
      <c r="AN112" t="s">
        <v>105</v>
      </c>
      <c r="AO112" t="s">
        <v>105</v>
      </c>
      <c r="AP112" t="s">
        <v>105</v>
      </c>
      <c r="AQ112" s="1">
        <v>4934</v>
      </c>
      <c r="AR112">
        <v>1125</v>
      </c>
      <c r="AS112">
        <v>3.5</v>
      </c>
      <c r="AT112" s="7">
        <v>88</v>
      </c>
      <c r="AU112" s="1">
        <v>8001</v>
      </c>
      <c r="AV112">
        <v>0</v>
      </c>
      <c r="AW112">
        <v>5.6</v>
      </c>
      <c r="AX112" s="7">
        <v>104</v>
      </c>
      <c r="AY112" s="1">
        <v>2822</v>
      </c>
      <c r="AZ112">
        <v>0</v>
      </c>
      <c r="BA112">
        <v>2</v>
      </c>
      <c r="BB112" s="7">
        <v>44</v>
      </c>
      <c r="BC112" s="1">
        <v>1992</v>
      </c>
      <c r="BD112">
        <v>0</v>
      </c>
      <c r="BE112">
        <v>1.4</v>
      </c>
      <c r="BF112" s="7">
        <v>26</v>
      </c>
      <c r="BG112" s="1">
        <v>3590</v>
      </c>
      <c r="BH112">
        <v>0</v>
      </c>
      <c r="BI112">
        <v>2.5</v>
      </c>
      <c r="BJ112" s="7">
        <v>69</v>
      </c>
      <c r="BK112" s="1">
        <v>5797</v>
      </c>
      <c r="BL112">
        <v>0</v>
      </c>
      <c r="BM112">
        <v>4.0999999999999996</v>
      </c>
      <c r="BN112" s="7">
        <v>117</v>
      </c>
      <c r="BO112" s="1">
        <v>4864</v>
      </c>
      <c r="BP112">
        <v>0</v>
      </c>
      <c r="BQ112">
        <v>3.4</v>
      </c>
      <c r="BR112" s="7">
        <v>102</v>
      </c>
      <c r="BS112" t="s">
        <v>105</v>
      </c>
      <c r="BT112" t="s">
        <v>105</v>
      </c>
      <c r="BU112" t="s">
        <v>105</v>
      </c>
      <c r="BV112" t="s">
        <v>105</v>
      </c>
      <c r="BW112" t="s">
        <v>105</v>
      </c>
      <c r="BX112" t="s">
        <v>105</v>
      </c>
      <c r="BY112" t="s">
        <v>105</v>
      </c>
      <c r="BZ112" t="s">
        <v>168</v>
      </c>
      <c r="CA112" t="s">
        <v>168</v>
      </c>
      <c r="CB112" t="s">
        <v>168</v>
      </c>
      <c r="CC112" t="s">
        <v>168</v>
      </c>
      <c r="CD112" t="s">
        <v>168</v>
      </c>
      <c r="CE112" t="s">
        <v>168</v>
      </c>
      <c r="CF112" t="s">
        <v>168</v>
      </c>
      <c r="CG112">
        <v>1</v>
      </c>
      <c r="CH112">
        <v>3</v>
      </c>
      <c r="CI112" t="s">
        <v>105</v>
      </c>
      <c r="CJ112">
        <v>2</v>
      </c>
      <c r="CK112" t="s">
        <v>105</v>
      </c>
      <c r="CL112">
        <v>30</v>
      </c>
      <c r="CM112">
        <v>4</v>
      </c>
      <c r="CN112" t="s">
        <v>105</v>
      </c>
      <c r="CO112">
        <v>30</v>
      </c>
      <c r="CP112" s="1">
        <v>2076</v>
      </c>
      <c r="CQ112">
        <v>5</v>
      </c>
      <c r="CR112" t="s">
        <v>105</v>
      </c>
      <c r="CS112" t="s">
        <v>117</v>
      </c>
      <c r="CT112" t="s">
        <v>117</v>
      </c>
      <c r="CU112" t="s">
        <v>117</v>
      </c>
      <c r="CV112" t="s">
        <v>117</v>
      </c>
      <c r="CW112" t="s">
        <v>117</v>
      </c>
      <c r="CX112" t="s">
        <v>117</v>
      </c>
      <c r="CY112" t="s">
        <v>117</v>
      </c>
      <c r="CZ112" s="1">
        <f t="shared" si="18"/>
        <v>4571.4285714285716</v>
      </c>
      <c r="DA112" s="6">
        <f t="shared" si="19"/>
        <v>3.2142857142857144</v>
      </c>
      <c r="DB112" s="7">
        <f t="shared" si="12"/>
        <v>78.571428571428569</v>
      </c>
      <c r="DC112" s="1">
        <v>2</v>
      </c>
      <c r="DD112" s="1">
        <v>5</v>
      </c>
      <c r="DE112" s="1">
        <v>3.5</v>
      </c>
      <c r="DF112" s="1">
        <v>3742.5</v>
      </c>
      <c r="DG112" s="1">
        <v>0</v>
      </c>
      <c r="DH112">
        <v>21.6</v>
      </c>
      <c r="DI112" s="1">
        <v>0</v>
      </c>
      <c r="DJ112" s="1">
        <v>7500</v>
      </c>
      <c r="DK112" s="1">
        <v>2076</v>
      </c>
    </row>
    <row r="113" spans="1:115" x14ac:dyDescent="0.2">
      <c r="A113">
        <v>103</v>
      </c>
      <c r="B113">
        <v>2020</v>
      </c>
      <c r="C113" s="1" t="s">
        <v>148</v>
      </c>
      <c r="D113">
        <v>21.7</v>
      </c>
      <c r="E113" s="1" t="s">
        <v>104</v>
      </c>
      <c r="F113" s="1">
        <v>4000</v>
      </c>
      <c r="G113">
        <v>5</v>
      </c>
      <c r="H113">
        <v>4</v>
      </c>
      <c r="I113">
        <v>4.5</v>
      </c>
      <c r="J113">
        <v>3</v>
      </c>
      <c r="K113">
        <v>1</v>
      </c>
      <c r="L113">
        <v>0</v>
      </c>
      <c r="M113">
        <v>4</v>
      </c>
      <c r="N113" t="s">
        <v>105</v>
      </c>
      <c r="O113">
        <v>30</v>
      </c>
      <c r="P113">
        <v>0</v>
      </c>
      <c r="Q113" t="s">
        <v>105</v>
      </c>
      <c r="R113" t="s">
        <v>105</v>
      </c>
      <c r="S113" s="1">
        <v>1920</v>
      </c>
      <c r="T113">
        <v>5</v>
      </c>
      <c r="U113">
        <v>0</v>
      </c>
      <c r="V113">
        <v>7</v>
      </c>
      <c r="W113">
        <v>7</v>
      </c>
      <c r="X113">
        <v>7</v>
      </c>
      <c r="Y113" s="1">
        <v>0</v>
      </c>
      <c r="Z113" s="1">
        <v>4</v>
      </c>
      <c r="AA113" s="1">
        <v>2</v>
      </c>
      <c r="AB113" t="s">
        <v>107</v>
      </c>
      <c r="AC113">
        <v>8371</v>
      </c>
      <c r="AD113">
        <v>3689</v>
      </c>
      <c r="AE113">
        <v>3404</v>
      </c>
      <c r="AF113">
        <v>1812</v>
      </c>
      <c r="AG113">
        <v>2161</v>
      </c>
      <c r="AH113">
        <v>4197</v>
      </c>
      <c r="AI113">
        <v>6942</v>
      </c>
      <c r="AJ113" t="s">
        <v>105</v>
      </c>
      <c r="AK113" t="s">
        <v>105</v>
      </c>
      <c r="AL113" t="s">
        <v>105</v>
      </c>
      <c r="AM113" t="s">
        <v>105</v>
      </c>
      <c r="AN113" t="s">
        <v>105</v>
      </c>
      <c r="AO113" t="s">
        <v>105</v>
      </c>
      <c r="AP113" t="s">
        <v>105</v>
      </c>
      <c r="AQ113" s="1">
        <v>10207</v>
      </c>
      <c r="AR113">
        <v>2519</v>
      </c>
      <c r="AS113">
        <v>8.5</v>
      </c>
      <c r="AT113" s="7">
        <v>288</v>
      </c>
      <c r="AU113" s="1">
        <v>4270</v>
      </c>
      <c r="AV113">
        <v>2496</v>
      </c>
      <c r="AW113">
        <v>3.5</v>
      </c>
      <c r="AX113" s="7">
        <v>144</v>
      </c>
      <c r="AY113" s="1">
        <v>3525</v>
      </c>
      <c r="AZ113">
        <v>0</v>
      </c>
      <c r="BA113">
        <v>2.9</v>
      </c>
      <c r="BB113" s="7">
        <v>96</v>
      </c>
      <c r="BC113" s="1">
        <v>1494</v>
      </c>
      <c r="BD113">
        <v>0</v>
      </c>
      <c r="BE113">
        <v>1.2</v>
      </c>
      <c r="BF113" s="7">
        <v>29</v>
      </c>
      <c r="BG113" s="1">
        <v>1448</v>
      </c>
      <c r="BH113">
        <v>0</v>
      </c>
      <c r="BI113">
        <v>1.2</v>
      </c>
      <c r="BJ113" s="7">
        <v>18</v>
      </c>
      <c r="BK113" s="1">
        <v>3921</v>
      </c>
      <c r="BL113">
        <v>0</v>
      </c>
      <c r="BM113">
        <v>3.2</v>
      </c>
      <c r="BN113" s="7">
        <v>115</v>
      </c>
      <c r="BO113" s="1">
        <v>7535</v>
      </c>
      <c r="BP113">
        <v>2752</v>
      </c>
      <c r="BQ113">
        <v>6.3</v>
      </c>
      <c r="BR113" s="7">
        <v>232</v>
      </c>
      <c r="BS113" t="s">
        <v>105</v>
      </c>
      <c r="BT113" t="s">
        <v>105</v>
      </c>
      <c r="BU113" t="s">
        <v>105</v>
      </c>
      <c r="BV113" t="s">
        <v>105</v>
      </c>
      <c r="BW113" t="s">
        <v>105</v>
      </c>
      <c r="BX113" t="s">
        <v>105</v>
      </c>
      <c r="BY113" t="s">
        <v>105</v>
      </c>
      <c r="BZ113" t="s">
        <v>333</v>
      </c>
      <c r="CA113" t="s">
        <v>333</v>
      </c>
      <c r="CB113" t="s">
        <v>333</v>
      </c>
      <c r="CC113" t="s">
        <v>333</v>
      </c>
      <c r="CD113" t="s">
        <v>333</v>
      </c>
      <c r="CE113" t="s">
        <v>333</v>
      </c>
      <c r="CF113" t="s">
        <v>333</v>
      </c>
      <c r="CG113">
        <v>0</v>
      </c>
      <c r="CH113" t="s">
        <v>105</v>
      </c>
      <c r="CI113" t="s">
        <v>105</v>
      </c>
      <c r="CJ113">
        <v>2</v>
      </c>
      <c r="CK113" t="s">
        <v>105</v>
      </c>
      <c r="CL113">
        <v>20</v>
      </c>
      <c r="CM113">
        <v>3</v>
      </c>
      <c r="CN113" t="s">
        <v>105</v>
      </c>
      <c r="CO113">
        <v>20</v>
      </c>
      <c r="CP113" s="1">
        <v>358</v>
      </c>
      <c r="CQ113">
        <v>8</v>
      </c>
      <c r="CR113">
        <v>30</v>
      </c>
      <c r="CS113" t="s">
        <v>117</v>
      </c>
      <c r="CT113" t="s">
        <v>117</v>
      </c>
      <c r="CU113" t="s">
        <v>117</v>
      </c>
      <c r="CV113" t="s">
        <v>117</v>
      </c>
      <c r="CW113" t="s">
        <v>117</v>
      </c>
      <c r="CX113" t="s">
        <v>117</v>
      </c>
      <c r="CY113" t="s">
        <v>117</v>
      </c>
      <c r="CZ113" s="1">
        <f t="shared" si="18"/>
        <v>4628.5714285714284</v>
      </c>
      <c r="DA113" s="6">
        <f t="shared" si="19"/>
        <v>3.8285714285714287</v>
      </c>
      <c r="DB113" s="7">
        <f t="shared" si="12"/>
        <v>131.71428571428572</v>
      </c>
      <c r="DC113" s="1">
        <v>0</v>
      </c>
      <c r="DD113" s="1">
        <v>4</v>
      </c>
      <c r="DE113" s="1">
        <v>2</v>
      </c>
      <c r="DF113" s="1">
        <v>1920</v>
      </c>
      <c r="DG113" s="1">
        <v>1</v>
      </c>
      <c r="DH113">
        <v>21.7</v>
      </c>
      <c r="DI113" s="1">
        <v>1</v>
      </c>
      <c r="DJ113" s="1">
        <v>4000</v>
      </c>
      <c r="DK113" s="1">
        <v>358</v>
      </c>
    </row>
    <row r="114" spans="1:115" x14ac:dyDescent="0.2">
      <c r="A114">
        <v>108</v>
      </c>
      <c r="B114">
        <v>2020</v>
      </c>
      <c r="C114" s="1" t="s">
        <v>103</v>
      </c>
      <c r="D114">
        <v>21.8</v>
      </c>
      <c r="E114" s="1" t="s">
        <v>104</v>
      </c>
      <c r="F114" s="1">
        <v>2000</v>
      </c>
      <c r="G114">
        <v>3</v>
      </c>
      <c r="H114">
        <v>3</v>
      </c>
      <c r="I114">
        <v>3</v>
      </c>
      <c r="J114">
        <v>4</v>
      </c>
      <c r="K114" t="s">
        <v>105</v>
      </c>
      <c r="L114">
        <v>30</v>
      </c>
      <c r="M114">
        <v>5</v>
      </c>
      <c r="N114" t="s">
        <v>105</v>
      </c>
      <c r="O114">
        <v>20</v>
      </c>
      <c r="P114">
        <v>7</v>
      </c>
      <c r="Q114">
        <v>1</v>
      </c>
      <c r="R114" t="s">
        <v>105</v>
      </c>
      <c r="S114" s="1">
        <v>2746</v>
      </c>
      <c r="T114">
        <v>6</v>
      </c>
      <c r="U114" t="s">
        <v>105</v>
      </c>
      <c r="V114">
        <v>5</v>
      </c>
      <c r="W114">
        <v>5</v>
      </c>
      <c r="X114">
        <v>5</v>
      </c>
      <c r="Y114" s="1">
        <v>2</v>
      </c>
      <c r="Z114" s="1">
        <v>5</v>
      </c>
      <c r="AA114" s="1">
        <v>3.5</v>
      </c>
      <c r="AB114" t="s">
        <v>107</v>
      </c>
      <c r="AC114">
        <v>2698</v>
      </c>
      <c r="AD114">
        <v>445</v>
      </c>
      <c r="AE114">
        <v>8087</v>
      </c>
      <c r="AF114">
        <v>2402</v>
      </c>
      <c r="AG114">
        <v>1969</v>
      </c>
      <c r="AH114">
        <v>4761</v>
      </c>
      <c r="AI114">
        <v>4739</v>
      </c>
      <c r="AJ114" t="s">
        <v>105</v>
      </c>
      <c r="AK114" t="s">
        <v>105</v>
      </c>
      <c r="AL114" t="s">
        <v>105</v>
      </c>
      <c r="AM114" t="s">
        <v>335</v>
      </c>
      <c r="AN114" t="s">
        <v>514</v>
      </c>
      <c r="AO114" t="s">
        <v>105</v>
      </c>
      <c r="AP114" t="s">
        <v>105</v>
      </c>
      <c r="AQ114" s="1">
        <v>1720</v>
      </c>
      <c r="AR114">
        <v>0</v>
      </c>
      <c r="AS114">
        <v>1.3</v>
      </c>
      <c r="AT114" s="7">
        <v>19</v>
      </c>
      <c r="AU114" s="1">
        <v>529</v>
      </c>
      <c r="AV114">
        <v>0</v>
      </c>
      <c r="AW114">
        <v>0.4</v>
      </c>
      <c r="AX114" s="7">
        <v>0</v>
      </c>
      <c r="AY114" s="1">
        <v>8749</v>
      </c>
      <c r="AZ114">
        <v>3618</v>
      </c>
      <c r="BA114">
        <v>6.9</v>
      </c>
      <c r="BB114" s="7">
        <v>250</v>
      </c>
      <c r="BC114" s="1">
        <v>3861</v>
      </c>
      <c r="BD114">
        <v>0</v>
      </c>
      <c r="BE114">
        <v>3</v>
      </c>
      <c r="BF114" s="7">
        <v>61</v>
      </c>
      <c r="BG114" s="1">
        <v>3018</v>
      </c>
      <c r="BH114">
        <v>0</v>
      </c>
      <c r="BI114">
        <v>2.4</v>
      </c>
      <c r="BJ114" s="7">
        <v>37</v>
      </c>
      <c r="BK114" s="1">
        <v>4254</v>
      </c>
      <c r="BL114">
        <v>3728</v>
      </c>
      <c r="BM114">
        <v>3.4</v>
      </c>
      <c r="BN114" s="7">
        <v>133</v>
      </c>
      <c r="BO114" s="1">
        <v>4178</v>
      </c>
      <c r="BP114">
        <v>0</v>
      </c>
      <c r="BQ114">
        <v>3.3</v>
      </c>
      <c r="BR114" s="7">
        <v>92</v>
      </c>
      <c r="BS114" t="s">
        <v>338</v>
      </c>
      <c r="BT114" t="s">
        <v>105</v>
      </c>
      <c r="BU114" t="s">
        <v>105</v>
      </c>
      <c r="BV114" t="s">
        <v>105</v>
      </c>
      <c r="BW114" t="s">
        <v>105</v>
      </c>
      <c r="BX114" t="s">
        <v>105</v>
      </c>
      <c r="BY114" t="s">
        <v>105</v>
      </c>
      <c r="BZ114" t="s">
        <v>168</v>
      </c>
      <c r="CA114" t="s">
        <v>168</v>
      </c>
      <c r="CB114" t="s">
        <v>168</v>
      </c>
      <c r="CC114" t="s">
        <v>168</v>
      </c>
      <c r="CD114" t="s">
        <v>168</v>
      </c>
      <c r="CE114" t="s">
        <v>168</v>
      </c>
      <c r="CF114" t="s">
        <v>168</v>
      </c>
      <c r="CG114">
        <v>3</v>
      </c>
      <c r="CH114">
        <v>1</v>
      </c>
      <c r="CI114" t="s">
        <v>105</v>
      </c>
      <c r="CJ114">
        <v>4</v>
      </c>
      <c r="CK114">
        <v>1</v>
      </c>
      <c r="CL114" t="s">
        <v>105</v>
      </c>
      <c r="CM114">
        <v>4</v>
      </c>
      <c r="CN114">
        <v>1</v>
      </c>
      <c r="CO114">
        <v>30</v>
      </c>
      <c r="CP114" s="1">
        <v>3588</v>
      </c>
      <c r="CQ114">
        <v>5</v>
      </c>
      <c r="CR114" t="s">
        <v>105</v>
      </c>
      <c r="CS114" t="s">
        <v>138</v>
      </c>
      <c r="CT114" t="s">
        <v>117</v>
      </c>
      <c r="CU114" t="s">
        <v>117</v>
      </c>
      <c r="CV114" t="s">
        <v>117</v>
      </c>
      <c r="CW114" t="s">
        <v>117</v>
      </c>
      <c r="CX114" t="s">
        <v>117</v>
      </c>
      <c r="CY114" t="s">
        <v>117</v>
      </c>
      <c r="CZ114" s="1">
        <f t="shared" si="18"/>
        <v>3758.4285714285716</v>
      </c>
      <c r="DA114" s="6">
        <f t="shared" si="19"/>
        <v>2.9571428571428577</v>
      </c>
      <c r="DB114" s="7">
        <f t="shared" si="12"/>
        <v>84.571428571428569</v>
      </c>
      <c r="DC114" s="1">
        <v>2</v>
      </c>
      <c r="DD114" s="1">
        <v>5</v>
      </c>
      <c r="DE114" s="1">
        <v>3.5</v>
      </c>
      <c r="DF114" s="1">
        <v>2746</v>
      </c>
      <c r="DG114" s="1">
        <v>0</v>
      </c>
      <c r="DH114">
        <v>21.8</v>
      </c>
      <c r="DI114" s="1">
        <v>1</v>
      </c>
      <c r="DJ114" s="1">
        <v>2000</v>
      </c>
      <c r="DK114" s="1">
        <v>3588</v>
      </c>
    </row>
    <row r="115" spans="1:115" x14ac:dyDescent="0.2">
      <c r="A115">
        <v>177</v>
      </c>
      <c r="B115">
        <v>2020</v>
      </c>
      <c r="C115" s="1" t="s">
        <v>148</v>
      </c>
      <c r="D115">
        <v>21.8</v>
      </c>
      <c r="E115" s="1" t="s">
        <v>139</v>
      </c>
      <c r="F115" s="1">
        <v>4000</v>
      </c>
      <c r="G115">
        <v>2</v>
      </c>
      <c r="H115">
        <v>5</v>
      </c>
      <c r="I115">
        <v>3.5</v>
      </c>
      <c r="J115">
        <v>1</v>
      </c>
      <c r="K115">
        <v>2</v>
      </c>
      <c r="L115">
        <v>0</v>
      </c>
      <c r="M115">
        <v>3</v>
      </c>
      <c r="N115">
        <v>1</v>
      </c>
      <c r="O115">
        <v>0</v>
      </c>
      <c r="P115">
        <v>5</v>
      </c>
      <c r="Q115">
        <v>0</v>
      </c>
      <c r="R115">
        <v>50</v>
      </c>
      <c r="S115" s="1">
        <v>2505</v>
      </c>
      <c r="T115">
        <v>10</v>
      </c>
      <c r="U115" t="s">
        <v>105</v>
      </c>
      <c r="V115">
        <v>6</v>
      </c>
      <c r="W115">
        <v>5</v>
      </c>
      <c r="X115">
        <v>5.5</v>
      </c>
      <c r="Y115" s="1">
        <v>5</v>
      </c>
      <c r="Z115" s="1">
        <v>5</v>
      </c>
      <c r="AA115" s="1">
        <v>5</v>
      </c>
      <c r="AB115" t="s">
        <v>107</v>
      </c>
      <c r="AC115">
        <v>6899</v>
      </c>
      <c r="AD115">
        <v>488</v>
      </c>
      <c r="AE115">
        <v>3061</v>
      </c>
      <c r="AF115">
        <v>543</v>
      </c>
      <c r="AG115">
        <v>6579</v>
      </c>
      <c r="AH115">
        <v>688</v>
      </c>
      <c r="AI115">
        <v>3336</v>
      </c>
      <c r="AJ115" t="s">
        <v>506</v>
      </c>
      <c r="AK115" t="s">
        <v>105</v>
      </c>
      <c r="AL115" t="s">
        <v>437</v>
      </c>
      <c r="AM115" t="s">
        <v>105</v>
      </c>
      <c r="AN115" t="s">
        <v>515</v>
      </c>
      <c r="AO115" t="s">
        <v>105</v>
      </c>
      <c r="AP115" t="s">
        <v>105</v>
      </c>
      <c r="AQ115" s="1">
        <v>3957</v>
      </c>
      <c r="AR115">
        <v>0</v>
      </c>
      <c r="AS115">
        <v>3.2</v>
      </c>
      <c r="AT115" s="7">
        <v>68</v>
      </c>
      <c r="AU115" s="1">
        <v>678</v>
      </c>
      <c r="AV115">
        <v>0</v>
      </c>
      <c r="AW115">
        <v>0.5</v>
      </c>
      <c r="AX115" s="7">
        <v>0</v>
      </c>
      <c r="AY115" s="1">
        <v>3832</v>
      </c>
      <c r="AZ115">
        <v>0</v>
      </c>
      <c r="BA115">
        <v>3.1</v>
      </c>
      <c r="BB115" s="7">
        <v>105</v>
      </c>
      <c r="BC115" s="1">
        <v>816</v>
      </c>
      <c r="BD115">
        <v>0</v>
      </c>
      <c r="BE115">
        <v>0.6</v>
      </c>
      <c r="BF115" s="7">
        <v>7</v>
      </c>
      <c r="BG115" s="1">
        <v>3975</v>
      </c>
      <c r="BH115">
        <v>2195</v>
      </c>
      <c r="BI115">
        <v>3.2</v>
      </c>
      <c r="BJ115" s="7">
        <v>82</v>
      </c>
      <c r="BK115" s="1">
        <v>707</v>
      </c>
      <c r="BL115">
        <v>0</v>
      </c>
      <c r="BM115">
        <v>0.5</v>
      </c>
      <c r="BN115" s="7">
        <v>2</v>
      </c>
      <c r="BO115" s="1">
        <v>3147</v>
      </c>
      <c r="BP115">
        <v>0</v>
      </c>
      <c r="BQ115">
        <v>2.6</v>
      </c>
      <c r="BR115" s="7">
        <v>100</v>
      </c>
      <c r="BS115" t="s">
        <v>489</v>
      </c>
      <c r="BT115" t="s">
        <v>105</v>
      </c>
      <c r="BU115" t="s">
        <v>105</v>
      </c>
      <c r="BV115" t="s">
        <v>105</v>
      </c>
      <c r="BW115" t="s">
        <v>499</v>
      </c>
      <c r="BX115" t="s">
        <v>105</v>
      </c>
      <c r="BY115" t="s">
        <v>105</v>
      </c>
      <c r="BZ115" t="s">
        <v>187</v>
      </c>
      <c r="CA115" t="s">
        <v>187</v>
      </c>
      <c r="CB115" t="s">
        <v>137</v>
      </c>
      <c r="CC115" t="s">
        <v>187</v>
      </c>
      <c r="CD115" t="s">
        <v>187</v>
      </c>
      <c r="CE115" t="s">
        <v>137</v>
      </c>
      <c r="CF115" t="s">
        <v>187</v>
      </c>
      <c r="CG115">
        <v>1</v>
      </c>
      <c r="CH115">
        <v>2</v>
      </c>
      <c r="CI115">
        <v>0</v>
      </c>
      <c r="CJ115">
        <v>1</v>
      </c>
      <c r="CK115">
        <v>0</v>
      </c>
      <c r="CL115">
        <v>50</v>
      </c>
      <c r="CM115">
        <v>1</v>
      </c>
      <c r="CN115">
        <v>0</v>
      </c>
      <c r="CO115">
        <v>40</v>
      </c>
      <c r="CP115" s="1">
        <v>1292</v>
      </c>
      <c r="CQ115">
        <v>11</v>
      </c>
      <c r="CR115">
        <v>0</v>
      </c>
      <c r="CS115" t="s">
        <v>138</v>
      </c>
      <c r="CT115" t="s">
        <v>117</v>
      </c>
      <c r="CU115" t="s">
        <v>117</v>
      </c>
      <c r="CV115" t="s">
        <v>117</v>
      </c>
      <c r="CW115" t="s">
        <v>156</v>
      </c>
      <c r="CX115" t="s">
        <v>117</v>
      </c>
      <c r="CY115" t="s">
        <v>117</v>
      </c>
      <c r="CZ115" s="1">
        <f t="shared" si="18"/>
        <v>2444.5714285714284</v>
      </c>
      <c r="DA115" s="6">
        <f t="shared" si="19"/>
        <v>1.9571428571428573</v>
      </c>
      <c r="DB115" s="7">
        <f t="shared" si="12"/>
        <v>52</v>
      </c>
      <c r="DC115" s="1">
        <v>5</v>
      </c>
      <c r="DD115" s="1">
        <v>5</v>
      </c>
      <c r="DE115" s="1">
        <v>5</v>
      </c>
      <c r="DF115" s="1">
        <v>2505</v>
      </c>
      <c r="DG115" s="1">
        <v>1</v>
      </c>
      <c r="DH115">
        <v>21.8</v>
      </c>
      <c r="DI115" s="1">
        <v>0</v>
      </c>
      <c r="DJ115" s="1">
        <v>4000</v>
      </c>
      <c r="DK115" s="1">
        <v>1292</v>
      </c>
    </row>
    <row r="116" spans="1:115" x14ac:dyDescent="0.2">
      <c r="A116">
        <v>105</v>
      </c>
      <c r="B116">
        <v>2020</v>
      </c>
      <c r="C116" s="1" t="s">
        <v>103</v>
      </c>
      <c r="D116">
        <v>21.9</v>
      </c>
      <c r="E116" s="1" t="s">
        <v>104</v>
      </c>
      <c r="F116" s="1">
        <v>6000</v>
      </c>
      <c r="G116">
        <v>3</v>
      </c>
      <c r="H116">
        <v>4</v>
      </c>
      <c r="I116">
        <v>3.5</v>
      </c>
      <c r="J116">
        <v>3</v>
      </c>
      <c r="K116">
        <v>1</v>
      </c>
      <c r="L116">
        <v>45</v>
      </c>
      <c r="M116">
        <v>4</v>
      </c>
      <c r="N116">
        <v>0</v>
      </c>
      <c r="O116">
        <v>30</v>
      </c>
      <c r="P116">
        <v>7</v>
      </c>
      <c r="Q116">
        <v>0</v>
      </c>
      <c r="R116">
        <v>45</v>
      </c>
      <c r="S116" s="1">
        <v>4039.5</v>
      </c>
      <c r="T116">
        <v>5</v>
      </c>
      <c r="U116">
        <v>0</v>
      </c>
      <c r="V116">
        <v>7</v>
      </c>
      <c r="W116">
        <v>6</v>
      </c>
      <c r="X116">
        <v>6.5</v>
      </c>
      <c r="Y116" s="1">
        <v>5</v>
      </c>
      <c r="Z116" s="1">
        <v>6</v>
      </c>
      <c r="AA116" s="1">
        <v>5.5</v>
      </c>
      <c r="AB116" t="s">
        <v>107</v>
      </c>
      <c r="AC116">
        <v>3575</v>
      </c>
      <c r="AD116">
        <v>8459</v>
      </c>
      <c r="AE116">
        <v>2760</v>
      </c>
      <c r="AF116">
        <v>4526</v>
      </c>
      <c r="AG116">
        <v>3208</v>
      </c>
      <c r="AH116">
        <v>4985</v>
      </c>
      <c r="AI116">
        <v>8394</v>
      </c>
      <c r="AJ116" t="s">
        <v>105</v>
      </c>
      <c r="AK116" t="s">
        <v>105</v>
      </c>
      <c r="AL116" t="s">
        <v>105</v>
      </c>
      <c r="AM116" t="s">
        <v>105</v>
      </c>
      <c r="AN116" t="s">
        <v>105</v>
      </c>
      <c r="AO116" t="s">
        <v>105</v>
      </c>
      <c r="AP116" t="s">
        <v>105</v>
      </c>
      <c r="AQ116" s="1">
        <v>3625</v>
      </c>
      <c r="AR116">
        <v>2198</v>
      </c>
      <c r="AS116">
        <v>2.2000000000000002</v>
      </c>
      <c r="AT116" s="7">
        <v>76</v>
      </c>
      <c r="AU116" s="1">
        <v>8236</v>
      </c>
      <c r="AV116">
        <v>5408</v>
      </c>
      <c r="AW116">
        <v>5.0999999999999996</v>
      </c>
      <c r="AX116" s="7">
        <v>212</v>
      </c>
      <c r="AY116" s="1">
        <v>2261</v>
      </c>
      <c r="AZ116">
        <v>1031</v>
      </c>
      <c r="BA116">
        <v>1.4</v>
      </c>
      <c r="BB116" s="7">
        <v>58</v>
      </c>
      <c r="BC116" s="1">
        <v>4485</v>
      </c>
      <c r="BD116">
        <v>3365</v>
      </c>
      <c r="BE116">
        <v>2.8</v>
      </c>
      <c r="BF116" s="7">
        <v>122</v>
      </c>
      <c r="BG116" s="1">
        <v>2874</v>
      </c>
      <c r="BH116">
        <v>465</v>
      </c>
      <c r="BI116">
        <v>1.8</v>
      </c>
      <c r="BJ116" s="7">
        <v>36</v>
      </c>
      <c r="BK116" s="1">
        <v>6380</v>
      </c>
      <c r="BL116">
        <v>1406</v>
      </c>
      <c r="BM116">
        <v>3</v>
      </c>
      <c r="BN116" s="7">
        <v>109</v>
      </c>
      <c r="BO116" s="1">
        <v>8157</v>
      </c>
      <c r="BP116">
        <v>5378</v>
      </c>
      <c r="BQ116">
        <v>4.9000000000000004</v>
      </c>
      <c r="BR116" s="7">
        <v>203</v>
      </c>
      <c r="BS116" t="s">
        <v>105</v>
      </c>
      <c r="BT116" t="s">
        <v>105</v>
      </c>
      <c r="BU116" t="s">
        <v>105</v>
      </c>
      <c r="BV116" t="s">
        <v>105</v>
      </c>
      <c r="BW116" t="s">
        <v>105</v>
      </c>
      <c r="BX116" t="s">
        <v>105</v>
      </c>
      <c r="BY116" t="s">
        <v>105</v>
      </c>
      <c r="BZ116" t="s">
        <v>334</v>
      </c>
      <c r="CA116" t="s">
        <v>334</v>
      </c>
      <c r="CB116" t="s">
        <v>334</v>
      </c>
      <c r="CC116" t="s">
        <v>334</v>
      </c>
      <c r="CD116" t="s">
        <v>334</v>
      </c>
      <c r="CE116" t="s">
        <v>334</v>
      </c>
      <c r="CF116" t="s">
        <v>334</v>
      </c>
      <c r="CG116">
        <v>3</v>
      </c>
      <c r="CH116">
        <v>1</v>
      </c>
      <c r="CI116">
        <v>0</v>
      </c>
      <c r="CJ116">
        <v>7</v>
      </c>
      <c r="CK116">
        <v>1</v>
      </c>
      <c r="CL116">
        <v>30</v>
      </c>
      <c r="CM116">
        <v>5</v>
      </c>
      <c r="CN116">
        <v>0</v>
      </c>
      <c r="CO116">
        <v>45</v>
      </c>
      <c r="CP116" s="1">
        <v>4702.5</v>
      </c>
      <c r="CQ116">
        <v>6</v>
      </c>
      <c r="CR116">
        <v>0</v>
      </c>
      <c r="CS116" t="s">
        <v>117</v>
      </c>
      <c r="CT116" t="s">
        <v>117</v>
      </c>
      <c r="CU116" t="s">
        <v>117</v>
      </c>
      <c r="CV116" t="s">
        <v>117</v>
      </c>
      <c r="CW116" t="s">
        <v>117</v>
      </c>
      <c r="CX116" t="s">
        <v>117</v>
      </c>
      <c r="CY116" t="s">
        <v>117</v>
      </c>
      <c r="CZ116" s="1">
        <f t="shared" si="18"/>
        <v>5145.4285714285716</v>
      </c>
      <c r="DA116" s="6">
        <f t="shared" si="19"/>
        <v>3.0285714285714289</v>
      </c>
      <c r="DB116" s="7">
        <f t="shared" si="12"/>
        <v>116.57142857142857</v>
      </c>
      <c r="DC116" s="1">
        <v>5</v>
      </c>
      <c r="DD116" s="1">
        <v>6</v>
      </c>
      <c r="DE116" s="1">
        <v>5.5</v>
      </c>
      <c r="DF116" s="1">
        <v>4039.5</v>
      </c>
      <c r="DG116" s="1">
        <v>0</v>
      </c>
      <c r="DH116">
        <v>21.9</v>
      </c>
      <c r="DI116" s="1">
        <v>1</v>
      </c>
      <c r="DJ116" s="1">
        <v>6000</v>
      </c>
      <c r="DK116" s="1">
        <v>4702.5</v>
      </c>
    </row>
    <row r="117" spans="1:115" x14ac:dyDescent="0.2">
      <c r="A117">
        <v>140</v>
      </c>
      <c r="B117">
        <v>2020</v>
      </c>
      <c r="C117" s="1" t="s">
        <v>103</v>
      </c>
      <c r="D117">
        <v>22</v>
      </c>
      <c r="E117" s="1" t="s">
        <v>139</v>
      </c>
      <c r="F117" s="1">
        <v>7000</v>
      </c>
      <c r="G117">
        <v>5</v>
      </c>
      <c r="H117">
        <v>4</v>
      </c>
      <c r="I117">
        <v>4.5</v>
      </c>
      <c r="J117">
        <v>1</v>
      </c>
      <c r="K117">
        <v>1</v>
      </c>
      <c r="L117">
        <v>0</v>
      </c>
      <c r="M117">
        <v>7</v>
      </c>
      <c r="N117">
        <v>1</v>
      </c>
      <c r="O117">
        <v>0</v>
      </c>
      <c r="P117">
        <v>7</v>
      </c>
      <c r="Q117">
        <v>0</v>
      </c>
      <c r="R117">
        <v>20</v>
      </c>
      <c r="S117" s="1">
        <v>2622</v>
      </c>
      <c r="T117">
        <v>4</v>
      </c>
      <c r="U117" t="s">
        <v>105</v>
      </c>
      <c r="V117">
        <v>7</v>
      </c>
      <c r="W117">
        <v>7</v>
      </c>
      <c r="X117">
        <v>7</v>
      </c>
      <c r="Y117" s="1">
        <v>5</v>
      </c>
      <c r="Z117" s="1">
        <v>6</v>
      </c>
      <c r="AA117" s="1">
        <v>5.5</v>
      </c>
      <c r="AB117" t="s">
        <v>157</v>
      </c>
      <c r="AC117" t="s">
        <v>105</v>
      </c>
      <c r="AD117" t="s">
        <v>105</v>
      </c>
      <c r="AE117" t="s">
        <v>105</v>
      </c>
      <c r="AF117" t="s">
        <v>105</v>
      </c>
      <c r="AG117" t="s">
        <v>105</v>
      </c>
      <c r="AH117" t="s">
        <v>105</v>
      </c>
      <c r="AI117" t="s">
        <v>105</v>
      </c>
      <c r="AJ117" t="s">
        <v>105</v>
      </c>
      <c r="AK117" t="s">
        <v>105</v>
      </c>
      <c r="AL117" t="s">
        <v>105</v>
      </c>
      <c r="AM117" t="s">
        <v>105</v>
      </c>
      <c r="AN117" t="s">
        <v>105</v>
      </c>
      <c r="AO117" t="s">
        <v>105</v>
      </c>
      <c r="AP117" t="s">
        <v>105</v>
      </c>
      <c r="AQ117" s="1">
        <v>2008</v>
      </c>
      <c r="AR117">
        <v>0</v>
      </c>
      <c r="AS117">
        <v>1</v>
      </c>
      <c r="AT117" s="7">
        <v>43</v>
      </c>
      <c r="AU117" s="1">
        <v>902</v>
      </c>
      <c r="AV117">
        <v>0</v>
      </c>
      <c r="AW117">
        <v>0.4</v>
      </c>
      <c r="AX117" s="7">
        <v>4</v>
      </c>
      <c r="AY117" s="1">
        <v>519</v>
      </c>
      <c r="AZ117">
        <v>0</v>
      </c>
      <c r="BA117">
        <v>0.2</v>
      </c>
      <c r="BB117" s="7">
        <v>1</v>
      </c>
      <c r="BC117" s="1">
        <v>4315</v>
      </c>
      <c r="BD117">
        <v>1281</v>
      </c>
      <c r="BE117">
        <v>2.1</v>
      </c>
      <c r="BF117" s="7">
        <v>128</v>
      </c>
      <c r="BG117" s="1">
        <v>4907</v>
      </c>
      <c r="BH117">
        <v>0</v>
      </c>
      <c r="BI117">
        <v>2.4</v>
      </c>
      <c r="BJ117" s="7">
        <v>104</v>
      </c>
      <c r="BK117" s="1">
        <v>480</v>
      </c>
      <c r="BL117">
        <v>0</v>
      </c>
      <c r="BM117">
        <v>0.2</v>
      </c>
      <c r="BN117" s="7">
        <v>3</v>
      </c>
      <c r="BO117" s="1">
        <v>6513</v>
      </c>
      <c r="BP117">
        <v>0</v>
      </c>
      <c r="BQ117">
        <v>3.2</v>
      </c>
      <c r="BR117" s="7">
        <v>147</v>
      </c>
      <c r="BS117" t="s">
        <v>105</v>
      </c>
      <c r="BT117" t="s">
        <v>105</v>
      </c>
      <c r="BU117" t="s">
        <v>377</v>
      </c>
      <c r="BV117" t="s">
        <v>105</v>
      </c>
      <c r="BW117" t="s">
        <v>105</v>
      </c>
      <c r="BX117" t="s">
        <v>378</v>
      </c>
      <c r="BY117" t="s">
        <v>105</v>
      </c>
      <c r="BZ117" t="s">
        <v>125</v>
      </c>
      <c r="CA117" t="s">
        <v>116</v>
      </c>
      <c r="CB117" t="s">
        <v>116</v>
      </c>
      <c r="CC117" t="s">
        <v>116</v>
      </c>
      <c r="CD117" t="s">
        <v>116</v>
      </c>
      <c r="CE117" t="s">
        <v>116</v>
      </c>
      <c r="CF117" t="s">
        <v>116</v>
      </c>
      <c r="CG117">
        <v>2</v>
      </c>
      <c r="CH117">
        <v>0</v>
      </c>
      <c r="CI117">
        <v>30</v>
      </c>
      <c r="CJ117">
        <v>5</v>
      </c>
      <c r="CK117">
        <v>0</v>
      </c>
      <c r="CL117">
        <v>40</v>
      </c>
      <c r="CM117">
        <v>2</v>
      </c>
      <c r="CN117">
        <v>0</v>
      </c>
      <c r="CO117">
        <v>15</v>
      </c>
      <c r="CP117" s="1">
        <v>1379</v>
      </c>
      <c r="CQ117">
        <v>6</v>
      </c>
      <c r="CR117">
        <v>0</v>
      </c>
      <c r="CS117" t="s">
        <v>117</v>
      </c>
      <c r="CT117" t="s">
        <v>117</v>
      </c>
      <c r="CU117" t="s">
        <v>138</v>
      </c>
      <c r="CV117" t="s">
        <v>117</v>
      </c>
      <c r="CW117" t="s">
        <v>117</v>
      </c>
      <c r="CX117" t="s">
        <v>138</v>
      </c>
      <c r="CY117" t="s">
        <v>117</v>
      </c>
      <c r="CZ117" s="1">
        <f t="shared" si="18"/>
        <v>2806.2857142857142</v>
      </c>
      <c r="DA117" s="6">
        <f t="shared" si="19"/>
        <v>1.3571428571428572</v>
      </c>
      <c r="DB117" s="7">
        <f t="shared" si="12"/>
        <v>61.428571428571431</v>
      </c>
      <c r="DC117" s="1">
        <v>5</v>
      </c>
      <c r="DD117" s="1">
        <v>6</v>
      </c>
      <c r="DE117" s="1">
        <v>5.5</v>
      </c>
      <c r="DF117" s="1">
        <v>2622</v>
      </c>
      <c r="DG117" s="1">
        <v>0</v>
      </c>
      <c r="DH117">
        <v>22</v>
      </c>
      <c r="DI117" s="1">
        <v>0</v>
      </c>
      <c r="DJ117" s="1">
        <v>7000</v>
      </c>
      <c r="DK117" s="1">
        <v>1379</v>
      </c>
    </row>
    <row r="118" spans="1:115" x14ac:dyDescent="0.2">
      <c r="A118">
        <v>166</v>
      </c>
      <c r="B118">
        <v>2020</v>
      </c>
      <c r="C118" s="1" t="s">
        <v>103</v>
      </c>
      <c r="D118">
        <v>22</v>
      </c>
      <c r="E118" s="1" t="s">
        <v>104</v>
      </c>
      <c r="F118" s="1">
        <v>10000</v>
      </c>
      <c r="G118">
        <v>5</v>
      </c>
      <c r="H118">
        <v>5</v>
      </c>
      <c r="I118">
        <v>5</v>
      </c>
      <c r="J118">
        <v>3</v>
      </c>
      <c r="K118">
        <v>2</v>
      </c>
      <c r="L118">
        <v>0</v>
      </c>
      <c r="M118">
        <v>5</v>
      </c>
      <c r="N118">
        <v>0</v>
      </c>
      <c r="O118">
        <v>30</v>
      </c>
      <c r="P118">
        <v>7</v>
      </c>
      <c r="Q118">
        <v>0</v>
      </c>
      <c r="R118">
        <v>30</v>
      </c>
      <c r="S118" s="1">
        <v>4173</v>
      </c>
      <c r="T118">
        <v>10</v>
      </c>
      <c r="U118" t="s">
        <v>105</v>
      </c>
      <c r="V118">
        <v>7</v>
      </c>
      <c r="W118">
        <v>7</v>
      </c>
      <c r="X118">
        <v>7</v>
      </c>
      <c r="Y118" s="1">
        <v>2</v>
      </c>
      <c r="Z118" s="1">
        <v>6</v>
      </c>
      <c r="AA118" s="1">
        <v>4</v>
      </c>
      <c r="AB118" t="s">
        <v>107</v>
      </c>
      <c r="AC118">
        <v>2887</v>
      </c>
      <c r="AD118">
        <v>165</v>
      </c>
      <c r="AE118">
        <v>730</v>
      </c>
      <c r="AF118">
        <v>505</v>
      </c>
      <c r="AG118">
        <v>695</v>
      </c>
      <c r="AH118">
        <v>1121</v>
      </c>
      <c r="AI118">
        <v>4375</v>
      </c>
      <c r="AJ118" t="s">
        <v>105</v>
      </c>
      <c r="AK118" t="s">
        <v>419</v>
      </c>
      <c r="AL118" t="s">
        <v>105</v>
      </c>
      <c r="AM118" t="s">
        <v>105</v>
      </c>
      <c r="AN118" t="s">
        <v>105</v>
      </c>
      <c r="AO118" t="s">
        <v>105</v>
      </c>
      <c r="AP118" t="s">
        <v>105</v>
      </c>
      <c r="AQ118" s="1">
        <v>2652</v>
      </c>
      <c r="AR118">
        <v>0</v>
      </c>
      <c r="AS118">
        <v>1.7</v>
      </c>
      <c r="AT118" s="7">
        <v>11</v>
      </c>
      <c r="AU118" s="1">
        <v>803</v>
      </c>
      <c r="AV118">
        <v>0</v>
      </c>
      <c r="AW118">
        <v>0.6</v>
      </c>
      <c r="AX118" s="7">
        <v>1</v>
      </c>
      <c r="AY118" s="1">
        <v>731</v>
      </c>
      <c r="AZ118">
        <v>0</v>
      </c>
      <c r="BA118">
        <v>0.5</v>
      </c>
      <c r="BB118" s="7">
        <v>6</v>
      </c>
      <c r="BC118" s="1">
        <v>745</v>
      </c>
      <c r="BD118">
        <v>0</v>
      </c>
      <c r="BE118">
        <v>0.6</v>
      </c>
      <c r="BF118" s="7">
        <v>2</v>
      </c>
      <c r="BG118" s="1">
        <v>541</v>
      </c>
      <c r="BH118">
        <v>0</v>
      </c>
      <c r="BI118">
        <v>0.4</v>
      </c>
      <c r="BJ118" s="7">
        <v>4</v>
      </c>
      <c r="BK118" s="1">
        <v>1138</v>
      </c>
      <c r="BL118">
        <v>0</v>
      </c>
      <c r="BM118">
        <v>0.9</v>
      </c>
      <c r="BN118" s="7">
        <v>6</v>
      </c>
      <c r="BO118" s="1">
        <v>4032</v>
      </c>
      <c r="BP118">
        <v>0</v>
      </c>
      <c r="BQ118">
        <v>2.2999999999999998</v>
      </c>
      <c r="BR118" s="7">
        <v>14</v>
      </c>
      <c r="BS118" t="s">
        <v>105</v>
      </c>
      <c r="BT118" t="s">
        <v>105</v>
      </c>
      <c r="BU118" t="s">
        <v>105</v>
      </c>
      <c r="BV118" t="s">
        <v>105</v>
      </c>
      <c r="BW118" t="s">
        <v>105</v>
      </c>
      <c r="BX118" t="s">
        <v>105</v>
      </c>
      <c r="BY118" t="s">
        <v>105</v>
      </c>
      <c r="BZ118" t="s">
        <v>137</v>
      </c>
      <c r="CA118" t="s">
        <v>168</v>
      </c>
      <c r="CB118" t="s">
        <v>168</v>
      </c>
      <c r="CC118" t="s">
        <v>137</v>
      </c>
      <c r="CD118" t="s">
        <v>137</v>
      </c>
      <c r="CE118" t="s">
        <v>137</v>
      </c>
      <c r="CF118" t="s">
        <v>168</v>
      </c>
      <c r="CG118">
        <v>0</v>
      </c>
      <c r="CH118" t="s">
        <v>105</v>
      </c>
      <c r="CI118" t="s">
        <v>105</v>
      </c>
      <c r="CJ118">
        <v>0</v>
      </c>
      <c r="CK118" t="s">
        <v>105</v>
      </c>
      <c r="CL118" t="s">
        <v>105</v>
      </c>
      <c r="CM118">
        <v>3</v>
      </c>
      <c r="CN118">
        <v>0</v>
      </c>
      <c r="CO118">
        <v>30</v>
      </c>
      <c r="CP118" s="1">
        <v>297</v>
      </c>
      <c r="CQ118">
        <v>10</v>
      </c>
      <c r="CR118">
        <v>0</v>
      </c>
      <c r="CS118" t="s">
        <v>117</v>
      </c>
      <c r="CT118" t="s">
        <v>117</v>
      </c>
      <c r="CU118" t="s">
        <v>117</v>
      </c>
      <c r="CV118" t="s">
        <v>117</v>
      </c>
      <c r="CW118" t="s">
        <v>117</v>
      </c>
      <c r="CX118" t="s">
        <v>117</v>
      </c>
      <c r="CY118" t="s">
        <v>117</v>
      </c>
      <c r="CZ118" s="1">
        <f t="shared" si="18"/>
        <v>1520.2857142857142</v>
      </c>
      <c r="DA118" s="6">
        <f t="shared" si="19"/>
        <v>1</v>
      </c>
      <c r="DB118" s="7">
        <f t="shared" si="12"/>
        <v>6.2857142857142856</v>
      </c>
      <c r="DC118" s="1">
        <v>2</v>
      </c>
      <c r="DD118" s="1">
        <v>6</v>
      </c>
      <c r="DE118" s="1">
        <v>4</v>
      </c>
      <c r="DF118" s="1">
        <v>4173</v>
      </c>
      <c r="DG118" s="1">
        <v>0</v>
      </c>
      <c r="DH118">
        <v>22</v>
      </c>
      <c r="DI118" s="1">
        <v>1</v>
      </c>
      <c r="DJ118" s="1">
        <v>10000</v>
      </c>
      <c r="DK118" s="1">
        <v>297</v>
      </c>
    </row>
    <row r="119" spans="1:115" x14ac:dyDescent="0.2">
      <c r="A119">
        <v>187</v>
      </c>
      <c r="B119">
        <v>2020</v>
      </c>
      <c r="C119" s="1" t="s">
        <v>148</v>
      </c>
      <c r="D119">
        <v>22</v>
      </c>
      <c r="E119" s="1" t="s">
        <v>104</v>
      </c>
      <c r="F119" s="1">
        <v>6000</v>
      </c>
      <c r="G119">
        <v>0</v>
      </c>
      <c r="H119">
        <v>4</v>
      </c>
      <c r="I119">
        <v>2</v>
      </c>
      <c r="J119">
        <v>2</v>
      </c>
      <c r="K119">
        <v>1</v>
      </c>
      <c r="L119">
        <v>0</v>
      </c>
      <c r="M119">
        <v>5</v>
      </c>
      <c r="N119">
        <v>0</v>
      </c>
      <c r="O119">
        <v>30</v>
      </c>
      <c r="P119">
        <v>6</v>
      </c>
      <c r="Q119">
        <v>0</v>
      </c>
      <c r="R119">
        <v>20</v>
      </c>
      <c r="S119" s="1">
        <v>1956</v>
      </c>
      <c r="T119">
        <v>7</v>
      </c>
      <c r="U119">
        <v>0</v>
      </c>
      <c r="V119">
        <v>7</v>
      </c>
      <c r="W119">
        <v>7</v>
      </c>
      <c r="X119">
        <v>7</v>
      </c>
      <c r="Y119" s="1">
        <v>1</v>
      </c>
      <c r="Z119" s="1">
        <v>2</v>
      </c>
      <c r="AA119" s="1">
        <v>1.5</v>
      </c>
      <c r="AB119" t="s">
        <v>107</v>
      </c>
      <c r="AC119">
        <v>9151</v>
      </c>
      <c r="AD119">
        <v>11068</v>
      </c>
      <c r="AE119">
        <v>4877</v>
      </c>
      <c r="AF119">
        <v>5898</v>
      </c>
      <c r="AG119">
        <v>3706</v>
      </c>
      <c r="AH119">
        <v>3749</v>
      </c>
      <c r="AI119">
        <v>12001</v>
      </c>
      <c r="AJ119" t="s">
        <v>507</v>
      </c>
      <c r="AK119" t="s">
        <v>511</v>
      </c>
      <c r="AL119" t="s">
        <v>105</v>
      </c>
      <c r="AM119" t="s">
        <v>105</v>
      </c>
      <c r="AN119" t="s">
        <v>105</v>
      </c>
      <c r="AO119" t="s">
        <v>105</v>
      </c>
      <c r="AP119" t="s">
        <v>518</v>
      </c>
      <c r="AQ119" s="1">
        <v>2569</v>
      </c>
      <c r="AR119">
        <v>0</v>
      </c>
      <c r="AS119">
        <v>1.9</v>
      </c>
      <c r="AT119" s="7">
        <v>35</v>
      </c>
      <c r="AU119" s="1">
        <v>5833</v>
      </c>
      <c r="AV119">
        <v>2454</v>
      </c>
      <c r="AW119">
        <v>4.3</v>
      </c>
      <c r="AX119" s="7">
        <v>144</v>
      </c>
      <c r="AY119" s="1">
        <v>4229</v>
      </c>
      <c r="AZ119">
        <v>0</v>
      </c>
      <c r="BA119">
        <v>3.1</v>
      </c>
      <c r="BB119" s="7">
        <v>69</v>
      </c>
      <c r="BC119" s="1">
        <v>4159</v>
      </c>
      <c r="BD119">
        <v>0</v>
      </c>
      <c r="BE119">
        <v>3</v>
      </c>
      <c r="BF119" s="7">
        <v>40</v>
      </c>
      <c r="BG119" s="1">
        <v>2760</v>
      </c>
      <c r="BH119">
        <v>0</v>
      </c>
      <c r="BI119">
        <v>2</v>
      </c>
      <c r="BJ119" s="7">
        <v>27</v>
      </c>
      <c r="BK119" s="1">
        <v>1678</v>
      </c>
      <c r="BL119">
        <v>0</v>
      </c>
      <c r="BM119">
        <v>1.2</v>
      </c>
      <c r="BN119" s="7">
        <v>17</v>
      </c>
      <c r="BO119" s="1">
        <v>5296</v>
      </c>
      <c r="BP119">
        <v>0</v>
      </c>
      <c r="BQ119">
        <v>3.9</v>
      </c>
      <c r="BR119" s="7">
        <v>132</v>
      </c>
      <c r="BS119" t="s">
        <v>105</v>
      </c>
      <c r="BT119" t="s">
        <v>105</v>
      </c>
      <c r="BU119" t="s">
        <v>105</v>
      </c>
      <c r="BV119" t="s">
        <v>105</v>
      </c>
      <c r="BW119" t="s">
        <v>105</v>
      </c>
      <c r="BX119" t="s">
        <v>105</v>
      </c>
      <c r="BY119" t="s">
        <v>105</v>
      </c>
      <c r="BZ119" t="s">
        <v>168</v>
      </c>
      <c r="CA119" t="s">
        <v>168</v>
      </c>
      <c r="CB119" t="s">
        <v>187</v>
      </c>
      <c r="CC119" t="s">
        <v>187</v>
      </c>
      <c r="CD119" t="s">
        <v>168</v>
      </c>
      <c r="CE119" t="s">
        <v>168</v>
      </c>
      <c r="CF119" t="s">
        <v>187</v>
      </c>
      <c r="CG119">
        <v>1</v>
      </c>
      <c r="CH119">
        <v>1</v>
      </c>
      <c r="CI119">
        <v>0</v>
      </c>
      <c r="CJ119">
        <v>3</v>
      </c>
      <c r="CK119">
        <v>1</v>
      </c>
      <c r="CL119">
        <v>0</v>
      </c>
      <c r="CM119">
        <v>3</v>
      </c>
      <c r="CN119">
        <v>0</v>
      </c>
      <c r="CO119">
        <v>10</v>
      </c>
      <c r="CP119" s="1">
        <v>1299</v>
      </c>
      <c r="CQ119">
        <v>7</v>
      </c>
      <c r="CR119">
        <v>0</v>
      </c>
      <c r="CS119" t="s">
        <v>117</v>
      </c>
      <c r="CT119" t="s">
        <v>117</v>
      </c>
      <c r="CU119" t="s">
        <v>117</v>
      </c>
      <c r="CV119" t="s">
        <v>117</v>
      </c>
      <c r="CW119" t="s">
        <v>117</v>
      </c>
      <c r="CX119" t="s">
        <v>117</v>
      </c>
      <c r="CY119" t="s">
        <v>117</v>
      </c>
      <c r="CZ119" s="1">
        <f t="shared" si="18"/>
        <v>3789.1428571428573</v>
      </c>
      <c r="DA119" s="6">
        <f t="shared" si="19"/>
        <v>2.7714285714285714</v>
      </c>
      <c r="DB119" s="7">
        <f t="shared" si="12"/>
        <v>66.285714285714292</v>
      </c>
      <c r="DC119" s="1">
        <v>1</v>
      </c>
      <c r="DD119" s="1">
        <v>2</v>
      </c>
      <c r="DE119" s="1">
        <v>1.5</v>
      </c>
      <c r="DF119" s="1">
        <v>1956</v>
      </c>
      <c r="DG119" s="1">
        <v>1</v>
      </c>
      <c r="DH119">
        <v>22</v>
      </c>
      <c r="DI119" s="1">
        <v>1</v>
      </c>
      <c r="DJ119" s="1">
        <v>6000</v>
      </c>
      <c r="DK119" s="1">
        <v>1299</v>
      </c>
    </row>
    <row r="120" spans="1:115" x14ac:dyDescent="0.2">
      <c r="A120">
        <v>169</v>
      </c>
      <c r="B120">
        <v>2020</v>
      </c>
      <c r="C120" s="1" t="s">
        <v>103</v>
      </c>
      <c r="D120">
        <v>22.2</v>
      </c>
      <c r="E120" s="1" t="s">
        <v>139</v>
      </c>
      <c r="F120" s="1">
        <v>6000</v>
      </c>
      <c r="G120">
        <v>5</v>
      </c>
      <c r="H120">
        <v>2</v>
      </c>
      <c r="I120">
        <v>3.5</v>
      </c>
      <c r="J120">
        <v>0</v>
      </c>
      <c r="K120" t="s">
        <v>105</v>
      </c>
      <c r="L120" t="s">
        <v>105</v>
      </c>
      <c r="M120">
        <v>3</v>
      </c>
      <c r="N120">
        <v>1</v>
      </c>
      <c r="O120" t="s">
        <v>105</v>
      </c>
      <c r="P120">
        <v>5</v>
      </c>
      <c r="Q120" t="s">
        <v>105</v>
      </c>
      <c r="R120">
        <v>15</v>
      </c>
      <c r="S120" s="1">
        <v>967.5</v>
      </c>
      <c r="T120" t="s">
        <v>105</v>
      </c>
      <c r="U120" t="s">
        <v>105</v>
      </c>
      <c r="V120">
        <v>3</v>
      </c>
      <c r="W120">
        <v>4</v>
      </c>
      <c r="X120">
        <v>3.5</v>
      </c>
      <c r="Y120" s="1">
        <v>6</v>
      </c>
      <c r="Z120" s="1">
        <v>3</v>
      </c>
      <c r="AA120" s="1">
        <v>4.5</v>
      </c>
      <c r="AB120" t="s">
        <v>107</v>
      </c>
      <c r="AC120">
        <v>6324</v>
      </c>
      <c r="AD120">
        <v>2921</v>
      </c>
      <c r="AE120">
        <v>2880</v>
      </c>
      <c r="AF120">
        <v>290</v>
      </c>
      <c r="AG120">
        <v>3625</v>
      </c>
      <c r="AH120">
        <v>7392</v>
      </c>
      <c r="AI120">
        <v>1156</v>
      </c>
      <c r="AJ120" t="s">
        <v>105</v>
      </c>
      <c r="AK120" t="s">
        <v>105</v>
      </c>
      <c r="AL120" t="s">
        <v>424</v>
      </c>
      <c r="AM120" t="s">
        <v>105</v>
      </c>
      <c r="AN120" t="s">
        <v>105</v>
      </c>
      <c r="AO120" t="s">
        <v>105</v>
      </c>
      <c r="AP120" t="s">
        <v>105</v>
      </c>
      <c r="AQ120" s="1">
        <v>7053</v>
      </c>
      <c r="AR120">
        <v>5988</v>
      </c>
      <c r="AS120">
        <v>5.2</v>
      </c>
      <c r="AT120" s="7">
        <v>214</v>
      </c>
      <c r="AU120" s="1">
        <v>3643</v>
      </c>
      <c r="AV120">
        <v>0</v>
      </c>
      <c r="AW120">
        <v>2.7</v>
      </c>
      <c r="AX120" s="7">
        <v>54</v>
      </c>
      <c r="AY120" s="1">
        <v>6864</v>
      </c>
      <c r="AZ120">
        <v>1090</v>
      </c>
      <c r="BA120">
        <v>5.0999999999999996</v>
      </c>
      <c r="BB120" s="7">
        <v>50</v>
      </c>
      <c r="BC120" s="1">
        <v>1115</v>
      </c>
      <c r="BD120">
        <v>0</v>
      </c>
      <c r="BE120">
        <v>0.8</v>
      </c>
      <c r="BF120" s="7">
        <v>2</v>
      </c>
      <c r="BG120" s="1">
        <v>4222</v>
      </c>
      <c r="BH120">
        <v>0</v>
      </c>
      <c r="BI120">
        <v>3.1</v>
      </c>
      <c r="BJ120" s="7">
        <v>78</v>
      </c>
      <c r="BK120" s="1">
        <v>7855</v>
      </c>
      <c r="BL120">
        <v>6594</v>
      </c>
      <c r="BM120">
        <v>5.8</v>
      </c>
      <c r="BN120" s="7">
        <v>236</v>
      </c>
      <c r="BO120" s="1">
        <v>1882</v>
      </c>
      <c r="BP120">
        <v>0</v>
      </c>
      <c r="BQ120">
        <v>1.4</v>
      </c>
      <c r="BR120" s="7">
        <v>10</v>
      </c>
      <c r="BS120" t="s">
        <v>105</v>
      </c>
      <c r="BT120" t="s">
        <v>105</v>
      </c>
      <c r="BU120" t="s">
        <v>105</v>
      </c>
      <c r="BV120" t="s">
        <v>105</v>
      </c>
      <c r="BW120" t="s">
        <v>105</v>
      </c>
      <c r="BX120" t="s">
        <v>105</v>
      </c>
      <c r="BY120" t="s">
        <v>105</v>
      </c>
      <c r="BZ120" t="s">
        <v>137</v>
      </c>
      <c r="CA120" t="s">
        <v>137</v>
      </c>
      <c r="CB120" t="s">
        <v>137</v>
      </c>
      <c r="CC120" t="s">
        <v>137</v>
      </c>
      <c r="CD120" t="s">
        <v>137</v>
      </c>
      <c r="CE120" t="s">
        <v>137</v>
      </c>
      <c r="CF120" t="s">
        <v>137</v>
      </c>
      <c r="CG120">
        <v>0</v>
      </c>
      <c r="CH120" t="s">
        <v>105</v>
      </c>
      <c r="CI120" t="s">
        <v>105</v>
      </c>
      <c r="CJ120">
        <v>2</v>
      </c>
      <c r="CK120" t="s">
        <v>105</v>
      </c>
      <c r="CL120">
        <v>30</v>
      </c>
      <c r="CM120">
        <v>3</v>
      </c>
      <c r="CN120">
        <v>1</v>
      </c>
      <c r="CO120" t="s">
        <v>105</v>
      </c>
      <c r="CP120" s="1">
        <v>834</v>
      </c>
      <c r="CQ120">
        <v>7</v>
      </c>
      <c r="CR120" t="s">
        <v>105</v>
      </c>
      <c r="CS120" t="s">
        <v>117</v>
      </c>
      <c r="CT120" t="s">
        <v>117</v>
      </c>
      <c r="CU120" t="s">
        <v>117</v>
      </c>
      <c r="CV120" t="s">
        <v>117</v>
      </c>
      <c r="CW120" t="s">
        <v>117</v>
      </c>
      <c r="CX120" t="s">
        <v>117</v>
      </c>
      <c r="CY120" t="s">
        <v>117</v>
      </c>
      <c r="CZ120" s="1">
        <f t="shared" si="18"/>
        <v>4662</v>
      </c>
      <c r="DA120" s="6">
        <f t="shared" si="19"/>
        <v>3.4428571428571431</v>
      </c>
      <c r="DB120" s="7">
        <f t="shared" si="12"/>
        <v>92</v>
      </c>
      <c r="DC120" s="1">
        <v>6</v>
      </c>
      <c r="DD120" s="1">
        <v>3</v>
      </c>
      <c r="DE120" s="1">
        <v>4.5</v>
      </c>
      <c r="DF120" s="1">
        <v>967.5</v>
      </c>
      <c r="DG120" s="1">
        <v>0</v>
      </c>
      <c r="DH120">
        <v>22.2</v>
      </c>
      <c r="DI120" s="1">
        <v>0</v>
      </c>
      <c r="DJ120" s="1">
        <v>6000</v>
      </c>
      <c r="DK120" s="1">
        <v>834</v>
      </c>
    </row>
    <row r="121" spans="1:115" x14ac:dyDescent="0.2">
      <c r="A121">
        <v>185</v>
      </c>
      <c r="B121">
        <v>2020</v>
      </c>
      <c r="C121" s="1" t="s">
        <v>148</v>
      </c>
      <c r="D121">
        <v>22.2</v>
      </c>
      <c r="E121" s="1" t="s">
        <v>104</v>
      </c>
      <c r="F121" s="1">
        <v>4000</v>
      </c>
      <c r="G121">
        <v>2</v>
      </c>
      <c r="H121">
        <v>5</v>
      </c>
      <c r="I121">
        <v>3.5</v>
      </c>
      <c r="J121">
        <v>0</v>
      </c>
      <c r="K121" t="s">
        <v>105</v>
      </c>
      <c r="L121" t="s">
        <v>105</v>
      </c>
      <c r="M121">
        <v>5</v>
      </c>
      <c r="N121">
        <v>0</v>
      </c>
      <c r="O121">
        <v>30</v>
      </c>
      <c r="P121">
        <v>2</v>
      </c>
      <c r="Q121">
        <v>0</v>
      </c>
      <c r="R121">
        <v>40</v>
      </c>
      <c r="S121" s="1">
        <v>864</v>
      </c>
      <c r="T121">
        <v>8</v>
      </c>
      <c r="U121">
        <v>30</v>
      </c>
      <c r="V121">
        <v>5</v>
      </c>
      <c r="W121">
        <v>5</v>
      </c>
      <c r="X121">
        <v>5</v>
      </c>
      <c r="Y121" s="1">
        <v>1</v>
      </c>
      <c r="Z121" s="1">
        <v>0</v>
      </c>
      <c r="AA121" s="1">
        <v>0.5</v>
      </c>
      <c r="AB121" t="s">
        <v>107</v>
      </c>
      <c r="AC121">
        <v>2578</v>
      </c>
      <c r="AD121">
        <v>3042</v>
      </c>
      <c r="AE121">
        <v>2523</v>
      </c>
      <c r="AF121">
        <v>1752</v>
      </c>
      <c r="AG121">
        <v>7511</v>
      </c>
      <c r="AH121">
        <v>2661</v>
      </c>
      <c r="AI121">
        <v>4965</v>
      </c>
      <c r="AJ121" t="s">
        <v>196</v>
      </c>
      <c r="AK121" t="s">
        <v>196</v>
      </c>
      <c r="AL121" t="s">
        <v>196</v>
      </c>
      <c r="AM121" t="s">
        <v>196</v>
      </c>
      <c r="AN121" t="s">
        <v>196</v>
      </c>
      <c r="AO121" t="s">
        <v>196</v>
      </c>
      <c r="AP121" t="s">
        <v>196</v>
      </c>
      <c r="AQ121" s="1">
        <v>1593</v>
      </c>
      <c r="AR121">
        <v>0</v>
      </c>
      <c r="AS121">
        <v>1.1000000000000001</v>
      </c>
      <c r="AT121" s="7">
        <v>12</v>
      </c>
      <c r="AU121" s="1">
        <v>2588</v>
      </c>
      <c r="AV121">
        <v>0</v>
      </c>
      <c r="AW121">
        <v>1.9</v>
      </c>
      <c r="AX121" s="7">
        <v>35</v>
      </c>
      <c r="AY121" s="1">
        <v>2255</v>
      </c>
      <c r="AZ121">
        <v>0</v>
      </c>
      <c r="BA121">
        <v>1.6</v>
      </c>
      <c r="BB121" s="7">
        <v>15</v>
      </c>
      <c r="BC121" s="1">
        <v>1411</v>
      </c>
      <c r="BD121">
        <v>0</v>
      </c>
      <c r="BE121">
        <v>1</v>
      </c>
      <c r="BF121" s="7">
        <v>23</v>
      </c>
      <c r="BG121" s="1">
        <v>6527</v>
      </c>
      <c r="BH121">
        <v>1820</v>
      </c>
      <c r="BI121">
        <v>4.8</v>
      </c>
      <c r="BJ121" s="7">
        <v>119</v>
      </c>
      <c r="BK121" s="1">
        <v>2190</v>
      </c>
      <c r="BL121">
        <v>0</v>
      </c>
      <c r="BM121">
        <v>1.6</v>
      </c>
      <c r="BN121" s="7">
        <v>23</v>
      </c>
      <c r="BO121" s="1">
        <v>4591</v>
      </c>
      <c r="BP121">
        <v>1110</v>
      </c>
      <c r="BQ121">
        <v>3.4</v>
      </c>
      <c r="BR121" s="7">
        <v>88</v>
      </c>
      <c r="BS121" t="s">
        <v>105</v>
      </c>
      <c r="BT121" t="s">
        <v>105</v>
      </c>
      <c r="BU121" t="s">
        <v>105</v>
      </c>
      <c r="BV121" t="s">
        <v>105</v>
      </c>
      <c r="BW121" t="s">
        <v>105</v>
      </c>
      <c r="BX121" t="s">
        <v>105</v>
      </c>
      <c r="BY121" t="s">
        <v>105</v>
      </c>
      <c r="BZ121" t="s">
        <v>137</v>
      </c>
      <c r="CA121" t="s">
        <v>137</v>
      </c>
      <c r="CB121" t="s">
        <v>137</v>
      </c>
      <c r="CC121" t="s">
        <v>137</v>
      </c>
      <c r="CD121" t="s">
        <v>137</v>
      </c>
      <c r="CE121" t="s">
        <v>137</v>
      </c>
      <c r="CF121" t="s">
        <v>137</v>
      </c>
      <c r="CG121">
        <v>1</v>
      </c>
      <c r="CH121">
        <v>0</v>
      </c>
      <c r="CI121">
        <v>30</v>
      </c>
      <c r="CJ121">
        <v>5</v>
      </c>
      <c r="CK121">
        <v>0</v>
      </c>
      <c r="CL121">
        <v>30</v>
      </c>
      <c r="CM121">
        <v>2</v>
      </c>
      <c r="CN121">
        <v>0</v>
      </c>
      <c r="CO121">
        <v>20</v>
      </c>
      <c r="CP121" s="1">
        <v>972</v>
      </c>
      <c r="CQ121">
        <v>5</v>
      </c>
      <c r="CR121">
        <v>0</v>
      </c>
      <c r="CS121" t="s">
        <v>117</v>
      </c>
      <c r="CT121" t="s">
        <v>117</v>
      </c>
      <c r="CU121" t="s">
        <v>117</v>
      </c>
      <c r="CV121" t="s">
        <v>117</v>
      </c>
      <c r="CW121" t="s">
        <v>117</v>
      </c>
      <c r="CX121" t="s">
        <v>117</v>
      </c>
      <c r="CY121" t="s">
        <v>117</v>
      </c>
      <c r="CZ121" s="1">
        <f t="shared" si="18"/>
        <v>3022.1428571428573</v>
      </c>
      <c r="DA121" s="6">
        <f t="shared" si="16"/>
        <v>2.1999999999999997</v>
      </c>
      <c r="DB121" s="7">
        <f t="shared" si="12"/>
        <v>45</v>
      </c>
      <c r="DC121" s="1">
        <v>1</v>
      </c>
      <c r="DD121" s="1">
        <v>0</v>
      </c>
      <c r="DE121" s="1">
        <v>0.5</v>
      </c>
      <c r="DF121" s="1">
        <v>864</v>
      </c>
      <c r="DG121" s="1">
        <v>1</v>
      </c>
      <c r="DH121">
        <v>22.2</v>
      </c>
      <c r="DI121" s="1">
        <v>1</v>
      </c>
      <c r="DJ121" s="1">
        <v>4000</v>
      </c>
      <c r="DK121" s="1">
        <v>972</v>
      </c>
    </row>
    <row r="122" spans="1:115" x14ac:dyDescent="0.2">
      <c r="A122">
        <v>133</v>
      </c>
      <c r="B122">
        <v>2020</v>
      </c>
      <c r="C122" s="1" t="s">
        <v>148</v>
      </c>
      <c r="D122">
        <v>22.3</v>
      </c>
      <c r="E122" s="1" t="s">
        <v>104</v>
      </c>
      <c r="F122" s="1">
        <v>2000</v>
      </c>
      <c r="G122">
        <v>1</v>
      </c>
      <c r="H122">
        <v>1</v>
      </c>
      <c r="I122">
        <v>1</v>
      </c>
      <c r="J122">
        <v>0</v>
      </c>
      <c r="K122" t="s">
        <v>105</v>
      </c>
      <c r="L122" t="s">
        <v>105</v>
      </c>
      <c r="M122">
        <v>4</v>
      </c>
      <c r="N122" t="s">
        <v>105</v>
      </c>
      <c r="O122">
        <v>30</v>
      </c>
      <c r="P122">
        <v>4</v>
      </c>
      <c r="Q122" t="s">
        <v>105</v>
      </c>
      <c r="R122">
        <v>30</v>
      </c>
      <c r="S122" s="1">
        <v>876</v>
      </c>
      <c r="T122">
        <v>8</v>
      </c>
      <c r="U122" t="s">
        <v>105</v>
      </c>
      <c r="V122">
        <v>7</v>
      </c>
      <c r="W122">
        <v>7</v>
      </c>
      <c r="X122">
        <v>7</v>
      </c>
      <c r="Y122" s="1">
        <v>2</v>
      </c>
      <c r="Z122" s="1">
        <v>3</v>
      </c>
      <c r="AA122" s="1">
        <v>2.5</v>
      </c>
      <c r="AB122" t="s">
        <v>157</v>
      </c>
      <c r="AC122" t="s">
        <v>105</v>
      </c>
      <c r="AD122" t="s">
        <v>105</v>
      </c>
      <c r="AE122" t="s">
        <v>105</v>
      </c>
      <c r="AF122" t="s">
        <v>105</v>
      </c>
      <c r="AG122" t="s">
        <v>105</v>
      </c>
      <c r="AH122" t="s">
        <v>105</v>
      </c>
      <c r="AI122" t="s">
        <v>105</v>
      </c>
      <c r="AJ122" t="s">
        <v>105</v>
      </c>
      <c r="AK122" t="s">
        <v>105</v>
      </c>
      <c r="AL122" t="s">
        <v>105</v>
      </c>
      <c r="AM122" t="s">
        <v>105</v>
      </c>
      <c r="AN122" t="s">
        <v>105</v>
      </c>
      <c r="AO122" t="s">
        <v>105</v>
      </c>
      <c r="AP122" t="s">
        <v>105</v>
      </c>
      <c r="AQ122" s="1">
        <v>37</v>
      </c>
      <c r="AR122">
        <v>0</v>
      </c>
      <c r="AS122">
        <v>0</v>
      </c>
      <c r="AT122" s="7">
        <v>0</v>
      </c>
      <c r="AU122" s="1">
        <v>500</v>
      </c>
      <c r="AV122">
        <v>0</v>
      </c>
      <c r="AW122">
        <v>0.3</v>
      </c>
      <c r="AX122" s="7">
        <v>4</v>
      </c>
      <c r="AY122" s="1">
        <v>2165</v>
      </c>
      <c r="AZ122">
        <v>0</v>
      </c>
      <c r="BA122">
        <v>1.5</v>
      </c>
      <c r="BB122" s="7">
        <v>44</v>
      </c>
      <c r="BC122" s="1">
        <v>1104</v>
      </c>
      <c r="BD122">
        <v>0</v>
      </c>
      <c r="BE122">
        <v>0.7</v>
      </c>
      <c r="BF122" s="7">
        <v>13</v>
      </c>
      <c r="BG122" s="1">
        <v>1947</v>
      </c>
      <c r="BH122">
        <v>0</v>
      </c>
      <c r="BI122">
        <v>1.4</v>
      </c>
      <c r="BJ122" s="7">
        <v>12</v>
      </c>
      <c r="BK122" s="1">
        <v>1972</v>
      </c>
      <c r="BL122">
        <v>0</v>
      </c>
      <c r="BM122">
        <v>1.4</v>
      </c>
      <c r="BN122" s="7">
        <v>6</v>
      </c>
      <c r="BO122" s="1">
        <v>11237</v>
      </c>
      <c r="BP122">
        <v>1651</v>
      </c>
      <c r="BQ122">
        <v>8</v>
      </c>
      <c r="BR122" s="7">
        <v>190</v>
      </c>
      <c r="BS122" t="s">
        <v>233</v>
      </c>
      <c r="BT122" t="s">
        <v>105</v>
      </c>
      <c r="BU122" t="s">
        <v>105</v>
      </c>
      <c r="BV122" t="s">
        <v>105</v>
      </c>
      <c r="BW122" t="s">
        <v>105</v>
      </c>
      <c r="BX122" t="s">
        <v>105</v>
      </c>
      <c r="BY122" t="s">
        <v>105</v>
      </c>
      <c r="BZ122" t="s">
        <v>105</v>
      </c>
      <c r="CA122" t="s">
        <v>137</v>
      </c>
      <c r="CB122" t="s">
        <v>137</v>
      </c>
      <c r="CC122" t="s">
        <v>137</v>
      </c>
      <c r="CD122" t="s">
        <v>137</v>
      </c>
      <c r="CE122" t="s">
        <v>137</v>
      </c>
      <c r="CF122" t="s">
        <v>137</v>
      </c>
      <c r="CG122">
        <v>0</v>
      </c>
      <c r="CH122" t="s">
        <v>105</v>
      </c>
      <c r="CI122" t="s">
        <v>105</v>
      </c>
      <c r="CJ122">
        <v>3</v>
      </c>
      <c r="CK122">
        <v>1</v>
      </c>
      <c r="CL122" t="s">
        <v>105</v>
      </c>
      <c r="CM122">
        <v>5</v>
      </c>
      <c r="CN122" t="s">
        <v>105</v>
      </c>
      <c r="CO122">
        <v>30</v>
      </c>
      <c r="CP122" s="1">
        <v>1215</v>
      </c>
      <c r="CQ122">
        <v>8</v>
      </c>
      <c r="CR122" t="s">
        <v>105</v>
      </c>
      <c r="CS122" t="s">
        <v>138</v>
      </c>
      <c r="CT122" t="s">
        <v>117</v>
      </c>
      <c r="CU122" t="s">
        <v>117</v>
      </c>
      <c r="CV122" t="s">
        <v>117</v>
      </c>
      <c r="CW122" t="s">
        <v>117</v>
      </c>
      <c r="CX122" t="s">
        <v>117</v>
      </c>
      <c r="CY122" t="s">
        <v>117</v>
      </c>
      <c r="CZ122" s="1">
        <f>(AQ122+AU122+AY122+BC122+BG122+BK122+BO122)/6</f>
        <v>3160.3333333333335</v>
      </c>
      <c r="DA122" s="6">
        <f t="shared" si="16"/>
        <v>1.9000000000000001</v>
      </c>
      <c r="DB122" s="7">
        <f t="shared" si="12"/>
        <v>38.428571428571431</v>
      </c>
      <c r="DC122" s="1">
        <v>2</v>
      </c>
      <c r="DD122" s="1">
        <v>3</v>
      </c>
      <c r="DE122" s="1">
        <v>2.5</v>
      </c>
      <c r="DF122" s="1">
        <v>876</v>
      </c>
      <c r="DG122" s="1">
        <v>1</v>
      </c>
      <c r="DH122">
        <v>22.3</v>
      </c>
      <c r="DI122" s="1">
        <v>1</v>
      </c>
      <c r="DJ122" s="1">
        <v>2000</v>
      </c>
      <c r="DK122" s="1">
        <v>1215</v>
      </c>
    </row>
    <row r="123" spans="1:115" x14ac:dyDescent="0.2">
      <c r="A123">
        <v>157</v>
      </c>
      <c r="B123">
        <v>2020</v>
      </c>
      <c r="C123" s="1" t="s">
        <v>148</v>
      </c>
      <c r="D123">
        <v>22.3</v>
      </c>
      <c r="E123" s="1" t="s">
        <v>139</v>
      </c>
      <c r="F123" s="1">
        <v>8000</v>
      </c>
      <c r="G123">
        <v>5</v>
      </c>
      <c r="H123">
        <v>5</v>
      </c>
      <c r="I123">
        <v>5</v>
      </c>
      <c r="J123">
        <v>2</v>
      </c>
      <c r="K123">
        <v>1</v>
      </c>
      <c r="L123">
        <v>0</v>
      </c>
      <c r="M123">
        <v>7</v>
      </c>
      <c r="N123">
        <v>2</v>
      </c>
      <c r="O123">
        <v>0</v>
      </c>
      <c r="P123">
        <v>7</v>
      </c>
      <c r="Q123">
        <v>1</v>
      </c>
      <c r="R123">
        <v>0</v>
      </c>
      <c r="S123" s="1">
        <v>5706</v>
      </c>
      <c r="T123">
        <v>7</v>
      </c>
      <c r="U123" t="s">
        <v>105</v>
      </c>
      <c r="V123">
        <v>7</v>
      </c>
      <c r="W123">
        <v>6</v>
      </c>
      <c r="X123">
        <v>6.5</v>
      </c>
      <c r="Y123" s="1">
        <v>3</v>
      </c>
      <c r="Z123" s="1">
        <v>7</v>
      </c>
      <c r="AA123" s="1">
        <v>5</v>
      </c>
      <c r="AB123" t="s">
        <v>107</v>
      </c>
      <c r="AC123">
        <v>1788</v>
      </c>
      <c r="AD123">
        <v>10818</v>
      </c>
      <c r="AE123">
        <v>4618</v>
      </c>
      <c r="AF123">
        <v>6124</v>
      </c>
      <c r="AG123">
        <v>7079</v>
      </c>
      <c r="AH123">
        <v>6699</v>
      </c>
      <c r="AI123">
        <v>4681</v>
      </c>
      <c r="AJ123" t="s">
        <v>508</v>
      </c>
      <c r="AK123" t="s">
        <v>105</v>
      </c>
      <c r="AL123" t="s">
        <v>105</v>
      </c>
      <c r="AM123" t="s">
        <v>105</v>
      </c>
      <c r="AN123" t="s">
        <v>105</v>
      </c>
      <c r="AO123" t="s">
        <v>105</v>
      </c>
      <c r="AP123" t="s">
        <v>105</v>
      </c>
      <c r="AQ123" s="1">
        <v>5081</v>
      </c>
      <c r="AR123">
        <v>3617</v>
      </c>
      <c r="AS123">
        <v>3.8</v>
      </c>
      <c r="AT123" s="7">
        <v>124</v>
      </c>
      <c r="AU123" s="1">
        <v>10818</v>
      </c>
      <c r="AV123">
        <v>9842</v>
      </c>
      <c r="AW123">
        <v>4.8</v>
      </c>
      <c r="AX123" s="7">
        <v>161</v>
      </c>
      <c r="AY123" s="1">
        <v>4618</v>
      </c>
      <c r="AZ123">
        <v>5649</v>
      </c>
      <c r="BA123">
        <v>4.5999999999999996</v>
      </c>
      <c r="BB123" s="7">
        <v>120</v>
      </c>
      <c r="BC123" s="1">
        <v>6124</v>
      </c>
      <c r="BD123">
        <v>6032</v>
      </c>
      <c r="BE123">
        <v>4.9000000000000004</v>
      </c>
      <c r="BF123" s="7">
        <v>136</v>
      </c>
      <c r="BG123" s="1">
        <v>7079</v>
      </c>
      <c r="BH123">
        <v>4651</v>
      </c>
      <c r="BI123">
        <v>3.8</v>
      </c>
      <c r="BJ123" s="7">
        <v>97</v>
      </c>
      <c r="BK123" s="1">
        <v>6699</v>
      </c>
      <c r="BL123">
        <v>7323</v>
      </c>
      <c r="BM123">
        <v>4.4000000000000004</v>
      </c>
      <c r="BN123" s="7">
        <v>158</v>
      </c>
      <c r="BO123" s="1">
        <v>5681</v>
      </c>
      <c r="BP123">
        <v>6251</v>
      </c>
      <c r="BQ123">
        <v>5.0999999999999996</v>
      </c>
      <c r="BR123" s="7">
        <v>154</v>
      </c>
      <c r="BS123" t="s">
        <v>105</v>
      </c>
      <c r="BT123" t="s">
        <v>105</v>
      </c>
      <c r="BU123" t="s">
        <v>105</v>
      </c>
      <c r="BV123" t="s">
        <v>105</v>
      </c>
      <c r="BW123" t="s">
        <v>105</v>
      </c>
      <c r="BX123" t="s">
        <v>105</v>
      </c>
      <c r="BY123" t="s">
        <v>105</v>
      </c>
      <c r="BZ123" t="s">
        <v>187</v>
      </c>
      <c r="CA123" t="s">
        <v>187</v>
      </c>
      <c r="CB123" t="s">
        <v>187</v>
      </c>
      <c r="CC123" t="s">
        <v>187</v>
      </c>
      <c r="CD123" t="s">
        <v>187</v>
      </c>
      <c r="CE123" t="s">
        <v>187</v>
      </c>
      <c r="CF123" t="s">
        <v>187</v>
      </c>
      <c r="CG123">
        <v>1</v>
      </c>
      <c r="CH123">
        <v>1</v>
      </c>
      <c r="CI123">
        <v>30</v>
      </c>
      <c r="CJ123">
        <v>7</v>
      </c>
      <c r="CK123">
        <v>1</v>
      </c>
      <c r="CL123">
        <v>0</v>
      </c>
      <c r="CM123">
        <v>7</v>
      </c>
      <c r="CN123">
        <v>1</v>
      </c>
      <c r="CO123">
        <v>0</v>
      </c>
      <c r="CP123" s="1">
        <v>3786</v>
      </c>
      <c r="CQ123">
        <v>7</v>
      </c>
      <c r="CR123">
        <v>0</v>
      </c>
      <c r="CS123" t="s">
        <v>156</v>
      </c>
      <c r="CT123" t="s">
        <v>117</v>
      </c>
      <c r="CU123" t="s">
        <v>117</v>
      </c>
      <c r="CV123" t="s">
        <v>117</v>
      </c>
      <c r="CW123" t="s">
        <v>117</v>
      </c>
      <c r="CX123" t="s">
        <v>117</v>
      </c>
      <c r="CY123" t="s">
        <v>117</v>
      </c>
      <c r="CZ123" s="1">
        <f>(AQ123+AU123+AY123+BC123+BG123+BK123+BO123)/7</f>
        <v>6585.7142857142853</v>
      </c>
      <c r="DA123" s="6">
        <f t="shared" si="16"/>
        <v>4.4857142857142867</v>
      </c>
      <c r="DB123" s="7">
        <f t="shared" ref="DB123:DB137" si="20">(AT123+AX123+BB123+BF123+BJ123+BN123+BR123)/7</f>
        <v>135.71428571428572</v>
      </c>
      <c r="DC123" s="1">
        <v>3</v>
      </c>
      <c r="DD123" s="1">
        <v>7</v>
      </c>
      <c r="DE123" s="1">
        <v>5</v>
      </c>
      <c r="DF123" s="1">
        <v>5706</v>
      </c>
      <c r="DG123" s="1">
        <v>1</v>
      </c>
      <c r="DH123">
        <v>22.3</v>
      </c>
      <c r="DI123" s="1">
        <v>0</v>
      </c>
      <c r="DJ123" s="1">
        <v>8000</v>
      </c>
      <c r="DK123" s="1">
        <v>3786</v>
      </c>
    </row>
    <row r="124" spans="1:115" x14ac:dyDescent="0.2">
      <c r="A124">
        <v>120</v>
      </c>
      <c r="B124">
        <v>2020</v>
      </c>
      <c r="C124" s="1" t="s">
        <v>148</v>
      </c>
      <c r="D124">
        <v>22.6</v>
      </c>
      <c r="E124" s="1" t="s">
        <v>104</v>
      </c>
      <c r="F124" s="1">
        <v>6000</v>
      </c>
      <c r="G124">
        <v>7</v>
      </c>
      <c r="H124">
        <v>5</v>
      </c>
      <c r="I124">
        <v>6</v>
      </c>
      <c r="J124">
        <v>3</v>
      </c>
      <c r="K124">
        <v>1</v>
      </c>
      <c r="L124">
        <v>30</v>
      </c>
      <c r="M124">
        <v>3</v>
      </c>
      <c r="N124">
        <v>1</v>
      </c>
      <c r="O124">
        <v>15</v>
      </c>
      <c r="P124">
        <v>2</v>
      </c>
      <c r="Q124">
        <v>0</v>
      </c>
      <c r="R124">
        <v>15</v>
      </c>
      <c r="S124" s="1">
        <v>3159</v>
      </c>
      <c r="T124">
        <v>4</v>
      </c>
      <c r="U124" t="s">
        <v>105</v>
      </c>
      <c r="V124">
        <v>7</v>
      </c>
      <c r="W124">
        <v>7</v>
      </c>
      <c r="X124">
        <v>7</v>
      </c>
      <c r="Y124" s="1">
        <v>6</v>
      </c>
      <c r="Z124" s="1">
        <v>5</v>
      </c>
      <c r="AA124" s="1">
        <v>5.5</v>
      </c>
      <c r="AB124" t="s">
        <v>157</v>
      </c>
      <c r="AC124" t="s">
        <v>105</v>
      </c>
      <c r="AD124" t="s">
        <v>105</v>
      </c>
      <c r="AE124" t="s">
        <v>105</v>
      </c>
      <c r="AF124" t="s">
        <v>105</v>
      </c>
      <c r="AG124" t="s">
        <v>105</v>
      </c>
      <c r="AH124" t="s">
        <v>105</v>
      </c>
      <c r="AI124" t="s">
        <v>105</v>
      </c>
      <c r="AJ124" t="s">
        <v>105</v>
      </c>
      <c r="AK124" t="s">
        <v>105</v>
      </c>
      <c r="AL124" t="s">
        <v>105</v>
      </c>
      <c r="AM124" t="s">
        <v>105</v>
      </c>
      <c r="AN124" t="s">
        <v>105</v>
      </c>
      <c r="AO124" t="s">
        <v>105</v>
      </c>
      <c r="AP124" t="s">
        <v>105</v>
      </c>
      <c r="AQ124" s="1">
        <v>6546</v>
      </c>
      <c r="AR124">
        <v>0</v>
      </c>
      <c r="AS124">
        <v>5.3</v>
      </c>
      <c r="AT124" s="7">
        <v>160</v>
      </c>
      <c r="AU124" s="1">
        <v>4094</v>
      </c>
      <c r="AV124">
        <v>0</v>
      </c>
      <c r="AW124">
        <v>3.3</v>
      </c>
      <c r="AX124" s="7">
        <v>91</v>
      </c>
      <c r="AY124" s="1">
        <v>5574</v>
      </c>
      <c r="AZ124">
        <v>1584</v>
      </c>
      <c r="BA124">
        <v>4.5</v>
      </c>
      <c r="BB124" s="7">
        <v>125</v>
      </c>
      <c r="BC124" s="1">
        <v>4067</v>
      </c>
      <c r="BD124">
        <v>2339</v>
      </c>
      <c r="BE124">
        <v>3.2</v>
      </c>
      <c r="BF124" s="7">
        <v>96</v>
      </c>
      <c r="BG124" s="1">
        <v>4528</v>
      </c>
      <c r="BH124">
        <v>3515</v>
      </c>
      <c r="BI124">
        <v>3.6</v>
      </c>
      <c r="BJ124" s="7">
        <v>120</v>
      </c>
      <c r="BK124" s="1">
        <v>7141</v>
      </c>
      <c r="BL124">
        <v>1862</v>
      </c>
      <c r="BM124">
        <v>5.7</v>
      </c>
      <c r="BN124" s="7">
        <v>137</v>
      </c>
      <c r="BO124" s="1">
        <v>1921</v>
      </c>
      <c r="BP124">
        <v>0</v>
      </c>
      <c r="BQ124">
        <v>1.5</v>
      </c>
      <c r="BR124" s="7">
        <v>32</v>
      </c>
      <c r="BS124" t="s">
        <v>105</v>
      </c>
      <c r="BT124" t="s">
        <v>105</v>
      </c>
      <c r="BU124" t="s">
        <v>105</v>
      </c>
      <c r="BV124" t="s">
        <v>105</v>
      </c>
      <c r="BW124" t="s">
        <v>105</v>
      </c>
      <c r="BX124" t="s">
        <v>105</v>
      </c>
      <c r="BY124" t="s">
        <v>105</v>
      </c>
      <c r="BZ124" t="s">
        <v>137</v>
      </c>
      <c r="CA124" t="s">
        <v>137</v>
      </c>
      <c r="CB124" t="s">
        <v>137</v>
      </c>
      <c r="CC124" t="s">
        <v>137</v>
      </c>
      <c r="CD124" t="s">
        <v>137</v>
      </c>
      <c r="CE124" t="s">
        <v>137</v>
      </c>
      <c r="CF124" t="s">
        <v>137</v>
      </c>
      <c r="CG124">
        <v>1</v>
      </c>
      <c r="CH124">
        <v>0</v>
      </c>
      <c r="CI124">
        <v>45</v>
      </c>
      <c r="CJ124">
        <v>3</v>
      </c>
      <c r="CK124">
        <v>0</v>
      </c>
      <c r="CL124">
        <v>45</v>
      </c>
      <c r="CM124">
        <v>3</v>
      </c>
      <c r="CN124">
        <v>0</v>
      </c>
      <c r="CO124">
        <v>15</v>
      </c>
      <c r="CP124" s="1">
        <v>1048.5</v>
      </c>
      <c r="CQ124">
        <v>8</v>
      </c>
      <c r="CR124" t="s">
        <v>105</v>
      </c>
      <c r="CS124" t="s">
        <v>117</v>
      </c>
      <c r="CT124" t="s">
        <v>156</v>
      </c>
      <c r="CU124" t="s">
        <v>117</v>
      </c>
      <c r="CV124" t="s">
        <v>117</v>
      </c>
      <c r="CW124" t="s">
        <v>156</v>
      </c>
      <c r="CX124" t="s">
        <v>117</v>
      </c>
      <c r="CY124" t="s">
        <v>156</v>
      </c>
      <c r="CZ124" s="1">
        <f>(AQ124+AU124+AY124+BC124+BG124+BK124+BO124)/7</f>
        <v>4838.7142857142853</v>
      </c>
      <c r="DA124" s="6">
        <f t="shared" si="16"/>
        <v>3.8714285714285714</v>
      </c>
      <c r="DB124" s="7">
        <f t="shared" si="20"/>
        <v>108.71428571428571</v>
      </c>
      <c r="DC124" s="1">
        <v>6</v>
      </c>
      <c r="DD124" s="1">
        <v>5</v>
      </c>
      <c r="DE124" s="1">
        <v>5.5</v>
      </c>
      <c r="DF124" s="1">
        <v>3159</v>
      </c>
      <c r="DG124" s="1">
        <v>1</v>
      </c>
      <c r="DH124">
        <v>22.6</v>
      </c>
      <c r="DI124" s="1">
        <v>1</v>
      </c>
      <c r="DJ124" s="1">
        <v>6000</v>
      </c>
      <c r="DK124" s="1">
        <v>1048.5</v>
      </c>
    </row>
    <row r="125" spans="1:115" x14ac:dyDescent="0.2">
      <c r="A125">
        <v>141</v>
      </c>
      <c r="B125">
        <v>2020</v>
      </c>
      <c r="C125" s="1" t="s">
        <v>103</v>
      </c>
      <c r="D125">
        <v>22.9</v>
      </c>
      <c r="E125" s="1" t="s">
        <v>104</v>
      </c>
      <c r="F125" s="1">
        <v>5000</v>
      </c>
      <c r="G125">
        <v>5</v>
      </c>
      <c r="H125">
        <v>5</v>
      </c>
      <c r="I125">
        <v>5</v>
      </c>
      <c r="J125">
        <v>3</v>
      </c>
      <c r="K125">
        <v>1</v>
      </c>
      <c r="L125">
        <v>30</v>
      </c>
      <c r="M125">
        <v>6</v>
      </c>
      <c r="N125">
        <v>0</v>
      </c>
      <c r="O125">
        <v>45</v>
      </c>
      <c r="P125">
        <v>2</v>
      </c>
      <c r="Q125">
        <v>0</v>
      </c>
      <c r="R125">
        <v>10</v>
      </c>
      <c r="S125" s="1">
        <v>3306</v>
      </c>
      <c r="T125">
        <v>5</v>
      </c>
      <c r="U125">
        <v>30</v>
      </c>
      <c r="V125">
        <v>6</v>
      </c>
      <c r="W125">
        <v>7</v>
      </c>
      <c r="X125">
        <v>6.5</v>
      </c>
      <c r="Y125" s="1">
        <v>4</v>
      </c>
      <c r="Z125" s="1">
        <v>6</v>
      </c>
      <c r="AA125" s="1">
        <v>5</v>
      </c>
      <c r="AB125" t="s">
        <v>107</v>
      </c>
      <c r="AC125">
        <v>947</v>
      </c>
      <c r="AD125">
        <v>3714</v>
      </c>
      <c r="AE125">
        <v>1889</v>
      </c>
      <c r="AF125">
        <v>659</v>
      </c>
      <c r="AG125">
        <v>9387</v>
      </c>
      <c r="AH125">
        <v>2250</v>
      </c>
      <c r="AI125">
        <v>5397</v>
      </c>
      <c r="AJ125" t="s">
        <v>105</v>
      </c>
      <c r="AK125" t="s">
        <v>105</v>
      </c>
      <c r="AL125" t="s">
        <v>105</v>
      </c>
      <c r="AM125" t="s">
        <v>105</v>
      </c>
      <c r="AN125" t="s">
        <v>105</v>
      </c>
      <c r="AO125" t="s">
        <v>105</v>
      </c>
      <c r="AP125" t="s">
        <v>105</v>
      </c>
      <c r="AQ125" s="1">
        <v>1002</v>
      </c>
      <c r="AR125">
        <v>0</v>
      </c>
      <c r="AS125">
        <v>0.7</v>
      </c>
      <c r="AT125" s="7">
        <v>1</v>
      </c>
      <c r="AU125" s="1">
        <v>4554</v>
      </c>
      <c r="AV125">
        <v>1749</v>
      </c>
      <c r="AW125">
        <v>3.3</v>
      </c>
      <c r="AX125" s="7">
        <v>91</v>
      </c>
      <c r="AY125" s="1">
        <v>2142</v>
      </c>
      <c r="AZ125">
        <v>0</v>
      </c>
      <c r="BA125">
        <v>1.5</v>
      </c>
      <c r="BB125" s="7">
        <v>24</v>
      </c>
      <c r="BC125" s="1">
        <v>805</v>
      </c>
      <c r="BD125">
        <v>0</v>
      </c>
      <c r="BE125">
        <v>0.5</v>
      </c>
      <c r="BF125" s="7">
        <v>6</v>
      </c>
      <c r="BG125" s="1">
        <v>8566</v>
      </c>
      <c r="BH125">
        <v>0</v>
      </c>
      <c r="BI125">
        <v>6.3</v>
      </c>
      <c r="BJ125" s="7">
        <v>145</v>
      </c>
      <c r="BK125" s="1">
        <v>1409</v>
      </c>
      <c r="BL125">
        <v>0</v>
      </c>
      <c r="BM125">
        <v>1</v>
      </c>
      <c r="BN125" s="7">
        <v>9</v>
      </c>
      <c r="BO125" s="1">
        <v>5072</v>
      </c>
      <c r="BP125">
        <v>0</v>
      </c>
      <c r="BQ125">
        <v>3.7</v>
      </c>
      <c r="BR125" s="7">
        <v>123</v>
      </c>
      <c r="BS125" t="s">
        <v>105</v>
      </c>
      <c r="BT125" t="s">
        <v>105</v>
      </c>
      <c r="BU125" t="s">
        <v>105</v>
      </c>
      <c r="BV125" t="s">
        <v>105</v>
      </c>
      <c r="BW125" t="s">
        <v>105</v>
      </c>
      <c r="BX125" t="s">
        <v>105</v>
      </c>
      <c r="BY125" t="s">
        <v>105</v>
      </c>
      <c r="BZ125" t="s">
        <v>285</v>
      </c>
      <c r="CA125" t="s">
        <v>285</v>
      </c>
      <c r="CB125" t="s">
        <v>285</v>
      </c>
      <c r="CC125" t="s">
        <v>285</v>
      </c>
      <c r="CD125" t="s">
        <v>187</v>
      </c>
      <c r="CE125" t="s">
        <v>187</v>
      </c>
      <c r="CF125" t="s">
        <v>187</v>
      </c>
      <c r="CG125">
        <v>1</v>
      </c>
      <c r="CH125">
        <v>1</v>
      </c>
      <c r="CI125">
        <v>0</v>
      </c>
      <c r="CJ125">
        <v>5</v>
      </c>
      <c r="CK125">
        <v>0</v>
      </c>
      <c r="CL125">
        <v>17</v>
      </c>
      <c r="CM125">
        <v>2</v>
      </c>
      <c r="CN125" t="s">
        <v>105</v>
      </c>
      <c r="CO125">
        <v>15</v>
      </c>
      <c r="CP125" s="1">
        <v>919</v>
      </c>
      <c r="CQ125">
        <v>10</v>
      </c>
      <c r="CR125" t="s">
        <v>105</v>
      </c>
      <c r="CS125" t="s">
        <v>117</v>
      </c>
      <c r="CT125" t="s">
        <v>117</v>
      </c>
      <c r="CU125" t="s">
        <v>117</v>
      </c>
      <c r="CV125" t="s">
        <v>117</v>
      </c>
      <c r="CW125" t="s">
        <v>117</v>
      </c>
      <c r="CX125" t="s">
        <v>117</v>
      </c>
      <c r="CY125" t="s">
        <v>117</v>
      </c>
      <c r="CZ125" s="1">
        <f>(AQ125+AU125+AY125+BC125+BG125+BK125+BO125)/7</f>
        <v>3364.2857142857142</v>
      </c>
      <c r="DA125" s="6">
        <f t="shared" si="16"/>
        <v>2.4285714285714284</v>
      </c>
      <c r="DB125" s="7">
        <f t="shared" si="20"/>
        <v>57</v>
      </c>
      <c r="DC125" s="1">
        <v>4</v>
      </c>
      <c r="DD125" s="1">
        <v>6</v>
      </c>
      <c r="DE125" s="1">
        <v>5</v>
      </c>
      <c r="DF125" s="1">
        <v>3306</v>
      </c>
      <c r="DG125" s="1">
        <v>0</v>
      </c>
      <c r="DH125">
        <v>22.9</v>
      </c>
      <c r="DI125" s="1">
        <v>1</v>
      </c>
      <c r="DJ125" s="1">
        <v>5000</v>
      </c>
      <c r="DK125" s="1">
        <v>919</v>
      </c>
    </row>
    <row r="126" spans="1:115" x14ac:dyDescent="0.2">
      <c r="A126">
        <v>178</v>
      </c>
      <c r="B126">
        <v>2020</v>
      </c>
      <c r="C126" s="1" t="s">
        <v>148</v>
      </c>
      <c r="D126">
        <v>22.9</v>
      </c>
      <c r="E126" s="1" t="s">
        <v>139</v>
      </c>
      <c r="F126" s="1">
        <v>1000</v>
      </c>
      <c r="G126">
        <v>1</v>
      </c>
      <c r="H126">
        <v>2</v>
      </c>
      <c r="I126">
        <v>1.5</v>
      </c>
      <c r="J126">
        <v>1</v>
      </c>
      <c r="K126">
        <v>1</v>
      </c>
      <c r="L126">
        <v>0</v>
      </c>
      <c r="M126">
        <v>3</v>
      </c>
      <c r="N126">
        <v>2</v>
      </c>
      <c r="O126">
        <v>0</v>
      </c>
      <c r="P126">
        <v>4</v>
      </c>
      <c r="Q126">
        <v>0</v>
      </c>
      <c r="R126">
        <v>30</v>
      </c>
      <c r="S126" s="1">
        <v>2316</v>
      </c>
      <c r="T126">
        <v>7</v>
      </c>
      <c r="U126">
        <v>0</v>
      </c>
      <c r="V126">
        <v>5</v>
      </c>
      <c r="W126">
        <v>5</v>
      </c>
      <c r="X126">
        <v>5</v>
      </c>
      <c r="Y126" s="1">
        <v>3</v>
      </c>
      <c r="Z126" s="1">
        <v>5</v>
      </c>
      <c r="AA126" s="1">
        <v>4</v>
      </c>
      <c r="AB126" t="s">
        <v>107</v>
      </c>
      <c r="AC126">
        <v>353</v>
      </c>
      <c r="AD126">
        <v>1703</v>
      </c>
      <c r="AE126">
        <v>8652</v>
      </c>
      <c r="AF126">
        <v>5400</v>
      </c>
      <c r="AG126">
        <v>447</v>
      </c>
      <c r="AH126">
        <v>652</v>
      </c>
      <c r="AI126">
        <v>629</v>
      </c>
      <c r="AJ126" t="s">
        <v>105</v>
      </c>
      <c r="AK126" t="s">
        <v>105</v>
      </c>
      <c r="AL126" t="s">
        <v>105</v>
      </c>
      <c r="AM126" t="s">
        <v>105</v>
      </c>
      <c r="AN126" t="s">
        <v>105</v>
      </c>
      <c r="AO126" t="s">
        <v>105</v>
      </c>
      <c r="AP126" t="s">
        <v>105</v>
      </c>
      <c r="AQ126" s="1">
        <v>408</v>
      </c>
      <c r="AR126">
        <v>0</v>
      </c>
      <c r="AS126">
        <v>0.3</v>
      </c>
      <c r="AT126" s="7">
        <v>1</v>
      </c>
      <c r="AU126" s="1">
        <v>1471</v>
      </c>
      <c r="AV126">
        <v>0</v>
      </c>
      <c r="AW126">
        <v>1.1000000000000001</v>
      </c>
      <c r="AX126" s="7">
        <v>21</v>
      </c>
      <c r="AY126" s="1">
        <v>7364</v>
      </c>
      <c r="AZ126">
        <v>0</v>
      </c>
      <c r="BA126">
        <v>5.5</v>
      </c>
      <c r="BB126" s="7">
        <v>92</v>
      </c>
      <c r="BC126" s="1">
        <v>5114</v>
      </c>
      <c r="BD126">
        <v>0</v>
      </c>
      <c r="BE126">
        <v>3.8</v>
      </c>
      <c r="BF126" s="7">
        <v>41</v>
      </c>
      <c r="BG126" s="1">
        <v>371</v>
      </c>
      <c r="BH126">
        <v>0</v>
      </c>
      <c r="BI126">
        <v>0.2</v>
      </c>
      <c r="BJ126" s="7">
        <v>1</v>
      </c>
      <c r="BK126" s="1">
        <v>531</v>
      </c>
      <c r="BL126">
        <v>0</v>
      </c>
      <c r="BM126">
        <v>0.3</v>
      </c>
      <c r="BN126" s="7">
        <v>1</v>
      </c>
      <c r="BO126" s="1">
        <v>524</v>
      </c>
      <c r="BP126">
        <v>0</v>
      </c>
      <c r="BQ126">
        <v>0.3</v>
      </c>
      <c r="BR126" s="7">
        <v>1</v>
      </c>
      <c r="BS126" t="s">
        <v>105</v>
      </c>
      <c r="BT126" t="s">
        <v>105</v>
      </c>
      <c r="BU126" t="s">
        <v>105</v>
      </c>
      <c r="BV126" t="s">
        <v>105</v>
      </c>
      <c r="BW126" t="s">
        <v>105</v>
      </c>
      <c r="BX126" t="s">
        <v>105</v>
      </c>
      <c r="BY126" t="s">
        <v>105</v>
      </c>
      <c r="BZ126" t="s">
        <v>105</v>
      </c>
      <c r="CA126" t="s">
        <v>441</v>
      </c>
      <c r="CB126" t="s">
        <v>441</v>
      </c>
      <c r="CC126" t="s">
        <v>441</v>
      </c>
      <c r="CD126" t="s">
        <v>441</v>
      </c>
      <c r="CE126" t="s">
        <v>441</v>
      </c>
      <c r="CF126" t="s">
        <v>441</v>
      </c>
      <c r="CG126">
        <v>1</v>
      </c>
      <c r="CH126">
        <v>0</v>
      </c>
      <c r="CI126">
        <v>15</v>
      </c>
      <c r="CJ126">
        <v>1</v>
      </c>
      <c r="CK126">
        <v>2</v>
      </c>
      <c r="CL126">
        <v>0</v>
      </c>
      <c r="CM126">
        <v>2</v>
      </c>
      <c r="CN126">
        <v>3</v>
      </c>
      <c r="CO126">
        <v>0</v>
      </c>
      <c r="CP126" s="1">
        <v>1788</v>
      </c>
      <c r="CQ126">
        <v>8</v>
      </c>
      <c r="CR126">
        <v>0</v>
      </c>
      <c r="CS126" t="s">
        <v>117</v>
      </c>
      <c r="CT126" t="s">
        <v>117</v>
      </c>
      <c r="CU126" t="s">
        <v>117</v>
      </c>
      <c r="CV126" t="s">
        <v>117</v>
      </c>
      <c r="CW126" t="s">
        <v>117</v>
      </c>
      <c r="CX126" t="s">
        <v>117</v>
      </c>
      <c r="CY126" t="s">
        <v>117</v>
      </c>
      <c r="CZ126" s="1">
        <f>(AQ126+AU126+AY126+BC126+BG126+BK126+BO126)/7</f>
        <v>2254.7142857142858</v>
      </c>
      <c r="DA126" s="6">
        <f t="shared" si="16"/>
        <v>1.6428571428571428</v>
      </c>
      <c r="DB126" s="7">
        <f t="shared" si="20"/>
        <v>22.571428571428573</v>
      </c>
      <c r="DC126" s="1">
        <v>3</v>
      </c>
      <c r="DD126" s="1">
        <v>5</v>
      </c>
      <c r="DE126" s="1">
        <v>4</v>
      </c>
      <c r="DF126" s="1">
        <v>2316</v>
      </c>
      <c r="DG126" s="1">
        <v>1</v>
      </c>
      <c r="DH126">
        <v>22.9</v>
      </c>
      <c r="DI126" s="1">
        <v>0</v>
      </c>
      <c r="DJ126" s="1">
        <v>1000</v>
      </c>
      <c r="DK126" s="1">
        <v>1788</v>
      </c>
    </row>
    <row r="127" spans="1:115" x14ac:dyDescent="0.2">
      <c r="A127">
        <v>113</v>
      </c>
      <c r="B127">
        <v>2020</v>
      </c>
      <c r="C127" s="1" t="s">
        <v>103</v>
      </c>
      <c r="D127">
        <v>23</v>
      </c>
      <c r="E127" s="1" t="s">
        <v>139</v>
      </c>
      <c r="F127" s="1">
        <v>7000</v>
      </c>
      <c r="G127">
        <v>4</v>
      </c>
      <c r="H127">
        <v>3</v>
      </c>
      <c r="I127">
        <v>3.5</v>
      </c>
      <c r="J127">
        <v>0</v>
      </c>
      <c r="K127" t="s">
        <v>105</v>
      </c>
      <c r="L127" t="s">
        <v>105</v>
      </c>
      <c r="M127">
        <v>3</v>
      </c>
      <c r="N127">
        <v>0</v>
      </c>
      <c r="O127">
        <v>15</v>
      </c>
      <c r="P127">
        <v>7</v>
      </c>
      <c r="Q127">
        <v>0</v>
      </c>
      <c r="R127">
        <v>30</v>
      </c>
      <c r="S127" s="1">
        <v>873</v>
      </c>
      <c r="T127">
        <v>7</v>
      </c>
      <c r="U127">
        <v>0</v>
      </c>
      <c r="V127">
        <v>5</v>
      </c>
      <c r="W127">
        <v>6</v>
      </c>
      <c r="X127">
        <v>5.5</v>
      </c>
      <c r="Y127" s="1">
        <v>6</v>
      </c>
      <c r="Z127" s="1">
        <v>5</v>
      </c>
      <c r="AA127" s="1">
        <v>5.5</v>
      </c>
      <c r="AB127" t="s">
        <v>107</v>
      </c>
      <c r="AC127">
        <v>6293</v>
      </c>
      <c r="AD127">
        <v>7987</v>
      </c>
      <c r="AE127">
        <v>332</v>
      </c>
      <c r="AF127">
        <v>2713</v>
      </c>
      <c r="AG127">
        <v>6637</v>
      </c>
      <c r="AH127">
        <v>9872</v>
      </c>
      <c r="AI127">
        <v>6697</v>
      </c>
      <c r="AJ127" t="s">
        <v>105</v>
      </c>
      <c r="AK127" t="s">
        <v>105</v>
      </c>
      <c r="AL127" t="s">
        <v>512</v>
      </c>
      <c r="AM127" t="s">
        <v>105</v>
      </c>
      <c r="AN127" t="s">
        <v>105</v>
      </c>
      <c r="AO127" t="s">
        <v>105</v>
      </c>
      <c r="AP127" t="s">
        <v>105</v>
      </c>
      <c r="AQ127" s="1">
        <v>6041</v>
      </c>
      <c r="AR127">
        <v>1175</v>
      </c>
      <c r="AS127">
        <v>4.5</v>
      </c>
      <c r="AT127" s="7">
        <v>98</v>
      </c>
      <c r="AU127" s="1">
        <v>7858</v>
      </c>
      <c r="AV127">
        <v>968</v>
      </c>
      <c r="AW127">
        <v>5.8</v>
      </c>
      <c r="AX127" s="7">
        <v>142</v>
      </c>
      <c r="AY127" s="1">
        <v>1042</v>
      </c>
      <c r="AZ127">
        <v>0</v>
      </c>
      <c r="BA127">
        <v>0.7</v>
      </c>
      <c r="BB127" s="7">
        <v>0</v>
      </c>
      <c r="BC127" s="1">
        <v>2799</v>
      </c>
      <c r="BD127">
        <v>917</v>
      </c>
      <c r="BE127">
        <v>2</v>
      </c>
      <c r="BF127" s="7">
        <v>43</v>
      </c>
      <c r="BG127" s="1">
        <v>5911</v>
      </c>
      <c r="BH127">
        <v>0</v>
      </c>
      <c r="BI127">
        <v>4.4000000000000004</v>
      </c>
      <c r="BJ127" s="7">
        <v>98</v>
      </c>
      <c r="BK127" s="1">
        <v>8655</v>
      </c>
      <c r="BL127">
        <v>3386</v>
      </c>
      <c r="BM127">
        <v>6.4</v>
      </c>
      <c r="BN127" s="7">
        <v>171</v>
      </c>
      <c r="BO127" s="1">
        <v>6161</v>
      </c>
      <c r="BP127">
        <v>1398</v>
      </c>
      <c r="BQ127">
        <v>4.5999999999999996</v>
      </c>
      <c r="BR127" s="7">
        <v>121</v>
      </c>
      <c r="BS127" t="s">
        <v>105</v>
      </c>
      <c r="BT127" t="s">
        <v>105</v>
      </c>
      <c r="BU127" t="s">
        <v>105</v>
      </c>
      <c r="BV127" t="s">
        <v>105</v>
      </c>
      <c r="BW127" t="s">
        <v>105</v>
      </c>
      <c r="BX127" t="s">
        <v>105</v>
      </c>
      <c r="BY127" t="s">
        <v>105</v>
      </c>
      <c r="BZ127" t="s">
        <v>342</v>
      </c>
      <c r="CA127" t="s">
        <v>342</v>
      </c>
      <c r="CB127" t="s">
        <v>343</v>
      </c>
      <c r="CC127" t="s">
        <v>343</v>
      </c>
      <c r="CD127" t="s">
        <v>342</v>
      </c>
      <c r="CE127" t="s">
        <v>343</v>
      </c>
      <c r="CF127" t="s">
        <v>343</v>
      </c>
      <c r="CG127">
        <v>0</v>
      </c>
      <c r="CH127" t="s">
        <v>105</v>
      </c>
      <c r="CI127" t="s">
        <v>105</v>
      </c>
      <c r="CJ127">
        <v>4</v>
      </c>
      <c r="CK127">
        <v>0</v>
      </c>
      <c r="CL127">
        <v>15</v>
      </c>
      <c r="CM127">
        <v>6</v>
      </c>
      <c r="CN127">
        <v>0</v>
      </c>
      <c r="CO127">
        <v>30</v>
      </c>
      <c r="CP127" s="1">
        <v>834</v>
      </c>
      <c r="CQ127">
        <v>7</v>
      </c>
      <c r="CR127">
        <v>0</v>
      </c>
      <c r="CS127" t="s">
        <v>117</v>
      </c>
      <c r="CT127" t="s">
        <v>117</v>
      </c>
      <c r="CU127" t="s">
        <v>117</v>
      </c>
      <c r="CV127" t="s">
        <v>117</v>
      </c>
      <c r="CW127" t="s">
        <v>117</v>
      </c>
      <c r="CX127" t="s">
        <v>117</v>
      </c>
      <c r="CY127" t="s">
        <v>117</v>
      </c>
      <c r="CZ127" s="1">
        <f>(AQ127+AU127+AY127+BC127+BG127+BK127+BO127)/7</f>
        <v>5495.2857142857147</v>
      </c>
      <c r="DA127" s="6">
        <f t="shared" si="16"/>
        <v>4.0571428571428569</v>
      </c>
      <c r="DB127" s="7">
        <f t="shared" si="20"/>
        <v>96.142857142857139</v>
      </c>
      <c r="DC127" s="1">
        <v>6</v>
      </c>
      <c r="DD127" s="1">
        <v>5</v>
      </c>
      <c r="DE127" s="1">
        <v>5.5</v>
      </c>
      <c r="DF127" s="1">
        <v>873</v>
      </c>
      <c r="DG127" s="1">
        <v>0</v>
      </c>
      <c r="DH127">
        <v>23</v>
      </c>
      <c r="DI127" s="1">
        <v>0</v>
      </c>
      <c r="DJ127" s="1">
        <v>7000</v>
      </c>
      <c r="DK127" s="1">
        <v>834</v>
      </c>
    </row>
    <row r="128" spans="1:115" x14ac:dyDescent="0.2">
      <c r="A128">
        <v>121</v>
      </c>
      <c r="B128">
        <v>2020</v>
      </c>
      <c r="C128" s="1" t="s">
        <v>103</v>
      </c>
      <c r="D128">
        <v>23</v>
      </c>
      <c r="E128" s="1" t="s">
        <v>104</v>
      </c>
      <c r="F128" s="1">
        <v>8000</v>
      </c>
      <c r="G128">
        <v>4</v>
      </c>
      <c r="H128">
        <v>3</v>
      </c>
      <c r="I128">
        <v>3.5</v>
      </c>
      <c r="J128">
        <v>1</v>
      </c>
      <c r="K128">
        <v>1</v>
      </c>
      <c r="L128">
        <v>15</v>
      </c>
      <c r="M128">
        <v>3</v>
      </c>
      <c r="N128" t="s">
        <v>105</v>
      </c>
      <c r="O128">
        <v>30</v>
      </c>
      <c r="P128">
        <v>4</v>
      </c>
      <c r="Q128" t="s">
        <v>105</v>
      </c>
      <c r="R128">
        <v>50</v>
      </c>
      <c r="S128" s="1">
        <v>1620</v>
      </c>
      <c r="T128">
        <v>8</v>
      </c>
      <c r="U128" t="s">
        <v>105</v>
      </c>
      <c r="V128">
        <v>4</v>
      </c>
      <c r="W128">
        <v>5</v>
      </c>
      <c r="X128">
        <v>4.5</v>
      </c>
      <c r="Y128" s="1">
        <v>2</v>
      </c>
      <c r="Z128" s="1">
        <v>6</v>
      </c>
      <c r="AA128" s="1">
        <v>4</v>
      </c>
      <c r="AB128" t="s">
        <v>107</v>
      </c>
      <c r="AC128">
        <v>7062</v>
      </c>
      <c r="AD128">
        <v>5705</v>
      </c>
      <c r="AE128">
        <v>4893</v>
      </c>
      <c r="AF128">
        <v>2360</v>
      </c>
      <c r="AG128">
        <v>5706</v>
      </c>
      <c r="AH128">
        <v>7854</v>
      </c>
      <c r="AI128">
        <v>7305</v>
      </c>
      <c r="AJ128" t="s">
        <v>105</v>
      </c>
      <c r="AK128" t="s">
        <v>105</v>
      </c>
      <c r="AL128" t="s">
        <v>105</v>
      </c>
      <c r="AM128" t="s">
        <v>105</v>
      </c>
      <c r="AN128" t="s">
        <v>105</v>
      </c>
      <c r="AO128" t="s">
        <v>105</v>
      </c>
      <c r="AP128" t="s">
        <v>105</v>
      </c>
      <c r="AQ128" s="1">
        <v>7302</v>
      </c>
      <c r="AR128">
        <v>1083</v>
      </c>
      <c r="AS128">
        <v>5.0999999999999996</v>
      </c>
      <c r="AT128" s="7">
        <v>142</v>
      </c>
      <c r="AU128" s="1">
        <v>0</v>
      </c>
      <c r="AV128">
        <v>0</v>
      </c>
      <c r="AW128">
        <v>0</v>
      </c>
      <c r="AX128" s="7">
        <v>0</v>
      </c>
      <c r="AY128" s="1">
        <v>0</v>
      </c>
      <c r="AZ128">
        <v>0</v>
      </c>
      <c r="BA128">
        <v>0</v>
      </c>
      <c r="BB128" s="7">
        <v>0</v>
      </c>
      <c r="BC128" s="1">
        <v>2534</v>
      </c>
      <c r="BD128">
        <v>30</v>
      </c>
      <c r="BE128">
        <v>1.9</v>
      </c>
      <c r="BF128" s="7">
        <v>55</v>
      </c>
      <c r="BG128" s="1">
        <v>6160</v>
      </c>
      <c r="BH128">
        <v>649</v>
      </c>
      <c r="BI128">
        <v>4.4000000000000004</v>
      </c>
      <c r="BJ128" s="7">
        <v>92</v>
      </c>
      <c r="BK128" s="1">
        <v>8017</v>
      </c>
      <c r="BL128">
        <v>1347</v>
      </c>
      <c r="BM128">
        <v>5.9</v>
      </c>
      <c r="BN128" s="7">
        <v>165</v>
      </c>
      <c r="BO128" s="1">
        <v>7516</v>
      </c>
      <c r="BP128">
        <v>1356</v>
      </c>
      <c r="BQ128">
        <v>5.4</v>
      </c>
      <c r="BR128" s="7">
        <v>169</v>
      </c>
      <c r="BS128" t="s">
        <v>105</v>
      </c>
      <c r="BT128" t="s">
        <v>351</v>
      </c>
      <c r="BU128" t="s">
        <v>351</v>
      </c>
      <c r="BV128" t="s">
        <v>105</v>
      </c>
      <c r="BW128" t="s">
        <v>105</v>
      </c>
      <c r="BX128" t="s">
        <v>105</v>
      </c>
      <c r="BY128" t="s">
        <v>105</v>
      </c>
      <c r="BZ128" t="s">
        <v>137</v>
      </c>
      <c r="CA128" t="s">
        <v>105</v>
      </c>
      <c r="CB128" t="s">
        <v>105</v>
      </c>
      <c r="CC128" t="s">
        <v>137</v>
      </c>
      <c r="CD128" t="s">
        <v>137</v>
      </c>
      <c r="CE128" t="s">
        <v>137</v>
      </c>
      <c r="CF128" t="s">
        <v>137</v>
      </c>
      <c r="CG128">
        <v>2</v>
      </c>
      <c r="CH128">
        <v>1</v>
      </c>
      <c r="CI128">
        <v>15</v>
      </c>
      <c r="CJ128">
        <v>7</v>
      </c>
      <c r="CK128" t="s">
        <v>105</v>
      </c>
      <c r="CL128">
        <v>30</v>
      </c>
      <c r="CM128">
        <v>7</v>
      </c>
      <c r="CN128" t="s">
        <v>105</v>
      </c>
      <c r="CO128">
        <v>20</v>
      </c>
      <c r="CP128" s="1">
        <v>2502</v>
      </c>
      <c r="CQ128">
        <v>8</v>
      </c>
      <c r="CR128">
        <v>30</v>
      </c>
      <c r="CS128" t="s">
        <v>117</v>
      </c>
      <c r="CT128" t="s">
        <v>138</v>
      </c>
      <c r="CU128" t="s">
        <v>138</v>
      </c>
      <c r="CV128" t="s">
        <v>117</v>
      </c>
      <c r="CW128" t="s">
        <v>117</v>
      </c>
      <c r="CX128" t="s">
        <v>117</v>
      </c>
      <c r="CY128" t="s">
        <v>117</v>
      </c>
      <c r="CZ128" s="1">
        <f>(AQ128+AU128+AY128+BC128+BG128+BK128+BO128)/5</f>
        <v>6305.8</v>
      </c>
      <c r="DA128" s="6">
        <f t="shared" si="16"/>
        <v>3.2428571428571433</v>
      </c>
      <c r="DB128" s="7">
        <f t="shared" si="20"/>
        <v>89</v>
      </c>
      <c r="DC128" s="1">
        <v>2</v>
      </c>
      <c r="DD128" s="1">
        <v>6</v>
      </c>
      <c r="DE128" s="1">
        <v>4</v>
      </c>
      <c r="DF128" s="1">
        <v>1620</v>
      </c>
      <c r="DG128" s="1">
        <v>0</v>
      </c>
      <c r="DH128">
        <v>23</v>
      </c>
      <c r="DI128" s="1">
        <v>1</v>
      </c>
      <c r="DJ128" s="1">
        <v>8000</v>
      </c>
      <c r="DK128" s="1">
        <v>2502</v>
      </c>
    </row>
    <row r="129" spans="1:115" x14ac:dyDescent="0.2">
      <c r="A129">
        <v>127</v>
      </c>
      <c r="B129">
        <v>2020</v>
      </c>
      <c r="C129" s="1" t="s">
        <v>103</v>
      </c>
      <c r="D129">
        <v>23</v>
      </c>
      <c r="E129" s="1" t="s">
        <v>104</v>
      </c>
      <c r="F129" s="1">
        <v>6000</v>
      </c>
      <c r="G129">
        <v>3</v>
      </c>
      <c r="H129">
        <v>1</v>
      </c>
      <c r="I129">
        <v>2</v>
      </c>
      <c r="J129">
        <v>2</v>
      </c>
      <c r="K129">
        <v>2</v>
      </c>
      <c r="L129">
        <v>30</v>
      </c>
      <c r="M129">
        <v>5</v>
      </c>
      <c r="N129">
        <v>3</v>
      </c>
      <c r="O129">
        <v>30</v>
      </c>
      <c r="P129">
        <v>7</v>
      </c>
      <c r="Q129">
        <v>2</v>
      </c>
      <c r="R129" t="s">
        <v>105</v>
      </c>
      <c r="S129" s="1">
        <v>9372</v>
      </c>
      <c r="T129">
        <v>30</v>
      </c>
      <c r="U129" t="s">
        <v>105</v>
      </c>
      <c r="V129">
        <v>6</v>
      </c>
      <c r="W129">
        <v>6</v>
      </c>
      <c r="X129">
        <v>6</v>
      </c>
      <c r="Y129" s="1">
        <v>3</v>
      </c>
      <c r="Z129" s="1">
        <v>6</v>
      </c>
      <c r="AA129" s="1">
        <v>4.5</v>
      </c>
      <c r="AB129" t="s">
        <v>157</v>
      </c>
      <c r="AC129" t="s">
        <v>105</v>
      </c>
      <c r="AD129" t="s">
        <v>105</v>
      </c>
      <c r="AE129" t="s">
        <v>105</v>
      </c>
      <c r="AF129" t="s">
        <v>105</v>
      </c>
      <c r="AG129" t="s">
        <v>105</v>
      </c>
      <c r="AH129" t="s">
        <v>105</v>
      </c>
      <c r="AI129" t="s">
        <v>105</v>
      </c>
      <c r="AJ129" t="s">
        <v>105</v>
      </c>
      <c r="AK129" t="s">
        <v>105</v>
      </c>
      <c r="AL129" t="s">
        <v>105</v>
      </c>
      <c r="AM129" t="s">
        <v>105</v>
      </c>
      <c r="AN129" t="s">
        <v>105</v>
      </c>
      <c r="AO129" t="s">
        <v>105</v>
      </c>
      <c r="AP129" t="s">
        <v>105</v>
      </c>
      <c r="AQ129" s="1">
        <v>9034</v>
      </c>
      <c r="AR129">
        <v>0</v>
      </c>
      <c r="AS129">
        <v>6.8</v>
      </c>
      <c r="AT129" s="7">
        <v>160</v>
      </c>
      <c r="AU129" s="1">
        <v>7843</v>
      </c>
      <c r="AV129">
        <v>0</v>
      </c>
      <c r="AW129">
        <v>5.9</v>
      </c>
      <c r="AX129" s="7">
        <v>149</v>
      </c>
      <c r="AY129" s="1">
        <v>0</v>
      </c>
      <c r="AZ129">
        <v>0</v>
      </c>
      <c r="BA129">
        <v>0</v>
      </c>
      <c r="BB129" s="7">
        <v>0</v>
      </c>
      <c r="BC129" s="1">
        <v>0</v>
      </c>
      <c r="BD129">
        <v>0</v>
      </c>
      <c r="BE129">
        <v>0</v>
      </c>
      <c r="BF129" s="7">
        <v>0</v>
      </c>
      <c r="BG129" s="1">
        <v>8585</v>
      </c>
      <c r="BH129">
        <v>0</v>
      </c>
      <c r="BI129">
        <v>6.5</v>
      </c>
      <c r="BJ129" s="7">
        <v>173</v>
      </c>
      <c r="BK129" s="1">
        <v>1952</v>
      </c>
      <c r="BL129">
        <v>0</v>
      </c>
      <c r="BM129">
        <v>1.4</v>
      </c>
      <c r="BN129" s="7">
        <v>35</v>
      </c>
      <c r="BO129" s="1">
        <v>4380</v>
      </c>
      <c r="BP129">
        <v>0</v>
      </c>
      <c r="BQ129">
        <v>3.3</v>
      </c>
      <c r="BR129" s="7">
        <v>62</v>
      </c>
      <c r="BS129" t="s">
        <v>105</v>
      </c>
      <c r="BT129" t="s">
        <v>105</v>
      </c>
      <c r="BU129" t="s">
        <v>356</v>
      </c>
      <c r="BV129" t="s">
        <v>356</v>
      </c>
      <c r="BW129" t="s">
        <v>105</v>
      </c>
      <c r="BX129" t="s">
        <v>105</v>
      </c>
      <c r="BY129" t="s">
        <v>105</v>
      </c>
      <c r="BZ129" t="s">
        <v>137</v>
      </c>
      <c r="CA129" t="s">
        <v>137</v>
      </c>
      <c r="CB129" t="s">
        <v>196</v>
      </c>
      <c r="CC129" t="s">
        <v>196</v>
      </c>
      <c r="CD129" t="s">
        <v>168</v>
      </c>
      <c r="CE129" t="s">
        <v>168</v>
      </c>
      <c r="CF129" t="s">
        <v>168</v>
      </c>
      <c r="CG129">
        <v>2</v>
      </c>
      <c r="CH129" t="s">
        <v>105</v>
      </c>
      <c r="CI129">
        <v>30</v>
      </c>
      <c r="CJ129">
        <v>4</v>
      </c>
      <c r="CK129">
        <v>1</v>
      </c>
      <c r="CL129">
        <v>30</v>
      </c>
      <c r="CM129">
        <v>4</v>
      </c>
      <c r="CN129">
        <v>1</v>
      </c>
      <c r="CO129" t="s">
        <v>105</v>
      </c>
      <c r="CP129" s="1">
        <v>2712</v>
      </c>
      <c r="CQ129">
        <v>8</v>
      </c>
      <c r="CR129" t="s">
        <v>105</v>
      </c>
      <c r="CS129" t="s">
        <v>117</v>
      </c>
      <c r="CT129" t="s">
        <v>117</v>
      </c>
      <c r="CU129" t="s">
        <v>138</v>
      </c>
      <c r="CV129" t="s">
        <v>138</v>
      </c>
      <c r="CW129" t="s">
        <v>117</v>
      </c>
      <c r="CX129" t="s">
        <v>117</v>
      </c>
      <c r="CY129" t="s">
        <v>117</v>
      </c>
      <c r="CZ129" s="1">
        <f>(AQ129+AU129+AY129+BC129+BG129+BK129+BO129)/5</f>
        <v>6358.8</v>
      </c>
      <c r="DA129" s="6">
        <f t="shared" si="16"/>
        <v>3.4142857142857141</v>
      </c>
      <c r="DB129" s="7">
        <f t="shared" si="20"/>
        <v>82.714285714285708</v>
      </c>
      <c r="DC129" s="1">
        <v>3</v>
      </c>
      <c r="DD129" s="1">
        <v>6</v>
      </c>
      <c r="DE129" s="1">
        <v>4.5</v>
      </c>
      <c r="DF129" s="1">
        <v>9372</v>
      </c>
      <c r="DG129" s="1">
        <v>0</v>
      </c>
      <c r="DH129">
        <v>23</v>
      </c>
      <c r="DI129" s="1">
        <v>1</v>
      </c>
      <c r="DJ129" s="1">
        <v>6000</v>
      </c>
      <c r="DK129" s="1">
        <v>2712</v>
      </c>
    </row>
    <row r="130" spans="1:115" x14ac:dyDescent="0.2">
      <c r="A130">
        <v>139</v>
      </c>
      <c r="B130">
        <v>2020</v>
      </c>
      <c r="C130" s="1" t="s">
        <v>103</v>
      </c>
      <c r="D130">
        <v>23</v>
      </c>
      <c r="E130" s="1" t="s">
        <v>139</v>
      </c>
      <c r="F130" s="1">
        <v>6000</v>
      </c>
      <c r="G130">
        <v>5</v>
      </c>
      <c r="H130">
        <v>3</v>
      </c>
      <c r="I130">
        <v>4</v>
      </c>
      <c r="J130">
        <v>1</v>
      </c>
      <c r="K130">
        <v>1</v>
      </c>
      <c r="L130">
        <v>20</v>
      </c>
      <c r="M130">
        <v>3</v>
      </c>
      <c r="N130" t="s">
        <v>105</v>
      </c>
      <c r="O130">
        <v>15</v>
      </c>
      <c r="P130">
        <v>3</v>
      </c>
      <c r="Q130" t="s">
        <v>105</v>
      </c>
      <c r="R130">
        <v>20</v>
      </c>
      <c r="S130" s="1">
        <v>1018</v>
      </c>
      <c r="T130">
        <v>12</v>
      </c>
      <c r="U130" t="s">
        <v>105</v>
      </c>
      <c r="V130">
        <v>4</v>
      </c>
      <c r="W130">
        <v>6</v>
      </c>
      <c r="X130">
        <v>5</v>
      </c>
      <c r="Y130" s="1">
        <v>4</v>
      </c>
      <c r="Z130" s="1">
        <v>3</v>
      </c>
      <c r="AA130" s="1">
        <v>3.5</v>
      </c>
      <c r="AB130" t="s">
        <v>107</v>
      </c>
      <c r="AC130">
        <v>3200</v>
      </c>
      <c r="AD130">
        <v>7811</v>
      </c>
      <c r="AE130">
        <v>6355</v>
      </c>
      <c r="AF130">
        <v>788</v>
      </c>
      <c r="AG130">
        <v>9103</v>
      </c>
      <c r="AH130">
        <v>2820</v>
      </c>
      <c r="AI130">
        <v>0</v>
      </c>
      <c r="AJ130" t="s">
        <v>372</v>
      </c>
      <c r="AK130" t="s">
        <v>372</v>
      </c>
      <c r="AL130" t="s">
        <v>105</v>
      </c>
      <c r="AM130" t="s">
        <v>373</v>
      </c>
      <c r="AN130" t="s">
        <v>105</v>
      </c>
      <c r="AO130" t="s">
        <v>516</v>
      </c>
      <c r="AP130" t="s">
        <v>375</v>
      </c>
      <c r="AQ130" s="1">
        <v>6319</v>
      </c>
      <c r="AR130">
        <v>2625</v>
      </c>
      <c r="AS130">
        <v>4.9000000000000004</v>
      </c>
      <c r="AT130" s="7">
        <v>165</v>
      </c>
      <c r="AU130" s="1">
        <v>9099</v>
      </c>
      <c r="AV130">
        <v>5124</v>
      </c>
      <c r="AW130">
        <v>7.1</v>
      </c>
      <c r="AX130" s="7">
        <v>273</v>
      </c>
      <c r="AY130" s="1">
        <v>6922</v>
      </c>
      <c r="AZ130">
        <v>1642</v>
      </c>
      <c r="BA130">
        <v>5.4</v>
      </c>
      <c r="BB130" s="7">
        <v>119</v>
      </c>
      <c r="BC130" s="1">
        <v>9290</v>
      </c>
      <c r="BD130">
        <v>4037</v>
      </c>
      <c r="BE130">
        <v>4.9000000000000004</v>
      </c>
      <c r="BF130" s="7">
        <v>287</v>
      </c>
      <c r="BG130" s="1">
        <v>10042</v>
      </c>
      <c r="BH130">
        <v>5648</v>
      </c>
      <c r="BI130">
        <v>7.9</v>
      </c>
      <c r="BJ130" s="7">
        <v>280</v>
      </c>
      <c r="BK130" s="1">
        <v>5199</v>
      </c>
      <c r="BL130">
        <v>1452</v>
      </c>
      <c r="BM130">
        <v>4.0999999999999996</v>
      </c>
      <c r="BN130" s="7">
        <v>111</v>
      </c>
      <c r="BO130" s="1">
        <v>5255</v>
      </c>
      <c r="BP130">
        <v>0</v>
      </c>
      <c r="BQ130">
        <v>4.0999999999999996</v>
      </c>
      <c r="BR130" s="7">
        <v>128</v>
      </c>
      <c r="BS130" t="s">
        <v>105</v>
      </c>
      <c r="BT130" t="s">
        <v>105</v>
      </c>
      <c r="BU130" t="s">
        <v>105</v>
      </c>
      <c r="BV130" t="s">
        <v>105</v>
      </c>
      <c r="BW130" t="s">
        <v>105</v>
      </c>
      <c r="BX130" t="s">
        <v>105</v>
      </c>
      <c r="BY130" t="s">
        <v>105</v>
      </c>
      <c r="BZ130" t="s">
        <v>376</v>
      </c>
      <c r="CA130" t="s">
        <v>376</v>
      </c>
      <c r="CB130" t="s">
        <v>376</v>
      </c>
      <c r="CC130" t="s">
        <v>376</v>
      </c>
      <c r="CD130" t="s">
        <v>376</v>
      </c>
      <c r="CE130" t="s">
        <v>376</v>
      </c>
      <c r="CF130" t="s">
        <v>376</v>
      </c>
      <c r="CG130">
        <v>1</v>
      </c>
      <c r="CH130">
        <v>0</v>
      </c>
      <c r="CI130">
        <v>30</v>
      </c>
      <c r="CJ130">
        <v>3</v>
      </c>
      <c r="CK130">
        <v>0</v>
      </c>
      <c r="CL130">
        <v>15</v>
      </c>
      <c r="CM130">
        <v>5</v>
      </c>
      <c r="CN130">
        <v>0</v>
      </c>
      <c r="CO130">
        <v>30</v>
      </c>
      <c r="CP130" s="1">
        <v>915</v>
      </c>
      <c r="CQ130">
        <v>12</v>
      </c>
      <c r="CR130">
        <v>0</v>
      </c>
      <c r="CS130" t="s">
        <v>117</v>
      </c>
      <c r="CT130" t="s">
        <v>117</v>
      </c>
      <c r="CU130" t="s">
        <v>117</v>
      </c>
      <c r="CV130" t="s">
        <v>117</v>
      </c>
      <c r="CW130" t="s">
        <v>117</v>
      </c>
      <c r="CX130" t="s">
        <v>117</v>
      </c>
      <c r="CY130" t="s">
        <v>117</v>
      </c>
      <c r="CZ130" s="1">
        <f t="shared" ref="CZ130:CZ137" si="21">(AQ130+AU130+AY130+BC130+BG130+BK130+BO130)/7</f>
        <v>7446.5714285714284</v>
      </c>
      <c r="DA130" s="6">
        <f t="shared" si="16"/>
        <v>5.4857142857142858</v>
      </c>
      <c r="DB130" s="7">
        <f t="shared" si="20"/>
        <v>194.71428571428572</v>
      </c>
      <c r="DC130" s="1">
        <v>4</v>
      </c>
      <c r="DD130" s="1">
        <v>3</v>
      </c>
      <c r="DE130" s="1">
        <v>3.5</v>
      </c>
      <c r="DF130" s="1">
        <v>1018</v>
      </c>
      <c r="DG130" s="1">
        <v>0</v>
      </c>
      <c r="DH130">
        <v>23</v>
      </c>
      <c r="DI130" s="1">
        <v>0</v>
      </c>
      <c r="DJ130" s="1">
        <v>6000</v>
      </c>
      <c r="DK130" s="1">
        <v>915</v>
      </c>
    </row>
    <row r="131" spans="1:115" x14ac:dyDescent="0.2">
      <c r="A131">
        <v>163</v>
      </c>
      <c r="B131">
        <v>2020</v>
      </c>
      <c r="C131" s="1" t="s">
        <v>103</v>
      </c>
      <c r="D131">
        <v>23</v>
      </c>
      <c r="E131" s="1" t="s">
        <v>104</v>
      </c>
      <c r="F131" s="1">
        <v>5000</v>
      </c>
      <c r="G131">
        <v>3</v>
      </c>
      <c r="H131">
        <v>5</v>
      </c>
      <c r="I131">
        <v>4</v>
      </c>
      <c r="J131">
        <v>4</v>
      </c>
      <c r="K131">
        <v>1</v>
      </c>
      <c r="L131">
        <v>30</v>
      </c>
      <c r="M131">
        <v>7</v>
      </c>
      <c r="N131" t="s">
        <v>105</v>
      </c>
      <c r="O131">
        <v>30</v>
      </c>
      <c r="P131">
        <v>2</v>
      </c>
      <c r="Q131" t="s">
        <v>105</v>
      </c>
      <c r="R131" t="s">
        <v>105</v>
      </c>
      <c r="S131" s="1">
        <v>3720</v>
      </c>
      <c r="T131">
        <v>8</v>
      </c>
      <c r="U131" t="s">
        <v>105</v>
      </c>
      <c r="V131">
        <v>6</v>
      </c>
      <c r="W131">
        <v>6</v>
      </c>
      <c r="X131">
        <v>6</v>
      </c>
      <c r="Y131" s="1">
        <v>4</v>
      </c>
      <c r="Z131" s="1">
        <v>1</v>
      </c>
      <c r="AA131" s="1">
        <v>2.5</v>
      </c>
      <c r="AB131" t="s">
        <v>107</v>
      </c>
      <c r="AC131">
        <v>4720</v>
      </c>
      <c r="AD131">
        <v>1925</v>
      </c>
      <c r="AE131">
        <v>5799</v>
      </c>
      <c r="AF131">
        <v>616</v>
      </c>
      <c r="AG131">
        <v>5177</v>
      </c>
      <c r="AH131">
        <v>4458</v>
      </c>
      <c r="AI131">
        <v>9740</v>
      </c>
      <c r="AJ131" t="s">
        <v>105</v>
      </c>
      <c r="AK131" t="s">
        <v>105</v>
      </c>
      <c r="AL131" t="s">
        <v>105</v>
      </c>
      <c r="AM131" t="s">
        <v>105</v>
      </c>
      <c r="AN131" t="s">
        <v>105</v>
      </c>
      <c r="AO131" t="s">
        <v>105</v>
      </c>
      <c r="AP131" t="s">
        <v>105</v>
      </c>
      <c r="AQ131" s="1">
        <v>2886</v>
      </c>
      <c r="AR131">
        <v>0</v>
      </c>
      <c r="AS131">
        <v>2.5</v>
      </c>
      <c r="AT131" s="7">
        <v>62</v>
      </c>
      <c r="AU131" s="1">
        <v>1891</v>
      </c>
      <c r="AV131">
        <v>0</v>
      </c>
      <c r="AW131">
        <v>1.7</v>
      </c>
      <c r="AX131" s="7">
        <v>36</v>
      </c>
      <c r="AY131" s="1">
        <v>4276</v>
      </c>
      <c r="AZ131">
        <v>1195</v>
      </c>
      <c r="BA131">
        <v>2.9</v>
      </c>
      <c r="BB131" s="7">
        <v>117</v>
      </c>
      <c r="BC131" s="1">
        <v>1197</v>
      </c>
      <c r="BD131">
        <v>0</v>
      </c>
      <c r="BE131">
        <v>1</v>
      </c>
      <c r="BF131" s="7">
        <v>3</v>
      </c>
      <c r="BG131" s="1">
        <v>4183</v>
      </c>
      <c r="BH131">
        <v>0</v>
      </c>
      <c r="BI131">
        <v>3.7</v>
      </c>
      <c r="BJ131" s="7">
        <v>89</v>
      </c>
      <c r="BK131" s="1">
        <v>3414</v>
      </c>
      <c r="BL131">
        <v>0</v>
      </c>
      <c r="BM131">
        <v>3</v>
      </c>
      <c r="BN131" s="7">
        <v>69</v>
      </c>
      <c r="BO131" s="1">
        <v>5428</v>
      </c>
      <c r="BP131">
        <v>0</v>
      </c>
      <c r="BQ131">
        <v>4.8</v>
      </c>
      <c r="BR131" s="7">
        <v>175</v>
      </c>
      <c r="BS131" t="s">
        <v>105</v>
      </c>
      <c r="BT131" t="s">
        <v>105</v>
      </c>
      <c r="BU131" t="s">
        <v>105</v>
      </c>
      <c r="BV131" t="s">
        <v>105</v>
      </c>
      <c r="BW131" t="s">
        <v>105</v>
      </c>
      <c r="BX131" t="s">
        <v>105</v>
      </c>
      <c r="BY131" t="s">
        <v>105</v>
      </c>
      <c r="BZ131" t="s">
        <v>187</v>
      </c>
      <c r="CA131" t="s">
        <v>187</v>
      </c>
      <c r="CB131" t="s">
        <v>187</v>
      </c>
      <c r="CC131" t="s">
        <v>187</v>
      </c>
      <c r="CD131" t="s">
        <v>187</v>
      </c>
      <c r="CE131" t="s">
        <v>187</v>
      </c>
      <c r="CF131" t="s">
        <v>187</v>
      </c>
      <c r="CG131">
        <v>3</v>
      </c>
      <c r="CH131">
        <v>1</v>
      </c>
      <c r="CI131" t="s">
        <v>105</v>
      </c>
      <c r="CJ131">
        <v>2</v>
      </c>
      <c r="CK131" t="s">
        <v>105</v>
      </c>
      <c r="CL131">
        <v>20</v>
      </c>
      <c r="CM131">
        <v>1</v>
      </c>
      <c r="CN131" t="s">
        <v>105</v>
      </c>
      <c r="CO131">
        <v>15</v>
      </c>
      <c r="CP131" s="1">
        <v>1649.5</v>
      </c>
      <c r="CQ131">
        <v>7</v>
      </c>
      <c r="CR131" t="s">
        <v>105</v>
      </c>
      <c r="CS131" t="s">
        <v>117</v>
      </c>
      <c r="CT131" t="s">
        <v>117</v>
      </c>
      <c r="CU131" t="s">
        <v>117</v>
      </c>
      <c r="CV131" t="s">
        <v>117</v>
      </c>
      <c r="CW131" t="s">
        <v>117</v>
      </c>
      <c r="CX131" t="s">
        <v>117</v>
      </c>
      <c r="CY131" t="s">
        <v>117</v>
      </c>
      <c r="CZ131" s="1">
        <f t="shared" si="21"/>
        <v>3325</v>
      </c>
      <c r="DA131" s="6">
        <f t="shared" si="16"/>
        <v>2.8000000000000003</v>
      </c>
      <c r="DB131" s="7">
        <f t="shared" si="20"/>
        <v>78.714285714285708</v>
      </c>
      <c r="DC131" s="1">
        <v>4</v>
      </c>
      <c r="DD131" s="1">
        <v>1</v>
      </c>
      <c r="DE131" s="1">
        <v>2.5</v>
      </c>
      <c r="DF131" s="1">
        <v>3720</v>
      </c>
      <c r="DG131" s="1">
        <v>0</v>
      </c>
      <c r="DH131">
        <v>23</v>
      </c>
      <c r="DI131" s="1">
        <v>1</v>
      </c>
      <c r="DJ131" s="1">
        <v>5000</v>
      </c>
      <c r="DK131" s="1">
        <v>1649.5</v>
      </c>
    </row>
    <row r="132" spans="1:115" x14ac:dyDescent="0.2">
      <c r="A132">
        <v>98</v>
      </c>
      <c r="B132">
        <v>2020</v>
      </c>
      <c r="C132" s="1" t="s">
        <v>103</v>
      </c>
      <c r="D132">
        <v>23.8</v>
      </c>
      <c r="E132" s="1" t="s">
        <v>104</v>
      </c>
      <c r="F132" s="1">
        <v>4000</v>
      </c>
      <c r="G132">
        <v>5</v>
      </c>
      <c r="H132">
        <v>5</v>
      </c>
      <c r="I132">
        <v>5</v>
      </c>
      <c r="J132">
        <v>2</v>
      </c>
      <c r="K132">
        <v>1</v>
      </c>
      <c r="L132">
        <v>0</v>
      </c>
      <c r="M132">
        <v>1</v>
      </c>
      <c r="N132">
        <v>1</v>
      </c>
      <c r="O132">
        <v>0</v>
      </c>
      <c r="P132">
        <v>0</v>
      </c>
      <c r="Q132" t="s">
        <v>105</v>
      </c>
      <c r="R132" t="s">
        <v>105</v>
      </c>
      <c r="S132" s="1">
        <v>1200</v>
      </c>
      <c r="T132">
        <v>4</v>
      </c>
      <c r="U132">
        <v>0</v>
      </c>
      <c r="V132">
        <v>6</v>
      </c>
      <c r="W132">
        <v>6</v>
      </c>
      <c r="X132">
        <v>6</v>
      </c>
      <c r="Y132" s="1">
        <v>5</v>
      </c>
      <c r="Z132" s="1">
        <v>5</v>
      </c>
      <c r="AA132" s="1">
        <v>5</v>
      </c>
      <c r="AB132" t="s">
        <v>107</v>
      </c>
      <c r="AC132">
        <v>233</v>
      </c>
      <c r="AD132">
        <v>274</v>
      </c>
      <c r="AE132">
        <v>1047</v>
      </c>
      <c r="AF132">
        <v>243</v>
      </c>
      <c r="AG132">
        <v>530</v>
      </c>
      <c r="AH132">
        <v>403</v>
      </c>
      <c r="AI132">
        <v>358</v>
      </c>
      <c r="AJ132" t="s">
        <v>105</v>
      </c>
      <c r="AK132" t="s">
        <v>105</v>
      </c>
      <c r="AL132" t="s">
        <v>105</v>
      </c>
      <c r="AM132" t="s">
        <v>105</v>
      </c>
      <c r="AN132" t="s">
        <v>105</v>
      </c>
      <c r="AO132" t="s">
        <v>105</v>
      </c>
      <c r="AP132" t="s">
        <v>105</v>
      </c>
      <c r="AQ132" s="1">
        <v>662</v>
      </c>
      <c r="AR132">
        <v>0</v>
      </c>
      <c r="AS132">
        <v>0.5</v>
      </c>
      <c r="AT132" s="7">
        <v>5</v>
      </c>
      <c r="AU132" s="1">
        <v>592</v>
      </c>
      <c r="AV132">
        <v>0</v>
      </c>
      <c r="AW132">
        <v>0.4</v>
      </c>
      <c r="AX132" s="7">
        <v>2</v>
      </c>
      <c r="AY132" s="1">
        <v>1348</v>
      </c>
      <c r="AZ132">
        <v>0</v>
      </c>
      <c r="BA132">
        <v>1</v>
      </c>
      <c r="BB132" s="7">
        <v>0</v>
      </c>
      <c r="BC132" s="1">
        <v>406</v>
      </c>
      <c r="BD132">
        <v>0</v>
      </c>
      <c r="BE132">
        <v>0.3</v>
      </c>
      <c r="BF132" s="7">
        <v>0</v>
      </c>
      <c r="BG132" s="1">
        <v>1122</v>
      </c>
      <c r="BH132">
        <v>0</v>
      </c>
      <c r="BI132">
        <v>0.8</v>
      </c>
      <c r="BJ132" s="7">
        <v>12</v>
      </c>
      <c r="BK132" s="1">
        <v>960</v>
      </c>
      <c r="BL132">
        <v>0</v>
      </c>
      <c r="BM132">
        <v>0.7</v>
      </c>
      <c r="BN132" s="7">
        <v>10</v>
      </c>
      <c r="BO132" s="1">
        <v>590</v>
      </c>
      <c r="BP132">
        <v>0</v>
      </c>
      <c r="BQ132">
        <v>0.4</v>
      </c>
      <c r="BR132" s="7">
        <v>0</v>
      </c>
      <c r="BS132" t="s">
        <v>105</v>
      </c>
      <c r="BT132" t="s">
        <v>105</v>
      </c>
      <c r="BU132" t="s">
        <v>105</v>
      </c>
      <c r="BV132" t="s">
        <v>105</v>
      </c>
      <c r="BW132" t="s">
        <v>105</v>
      </c>
      <c r="BX132" t="s">
        <v>105</v>
      </c>
      <c r="BY132" t="s">
        <v>105</v>
      </c>
      <c r="BZ132" t="s">
        <v>330</v>
      </c>
      <c r="CA132" t="s">
        <v>330</v>
      </c>
      <c r="CB132" t="s">
        <v>330</v>
      </c>
      <c r="CC132" t="s">
        <v>330</v>
      </c>
      <c r="CD132" t="s">
        <v>330</v>
      </c>
      <c r="CE132" t="s">
        <v>330</v>
      </c>
      <c r="CF132" t="s">
        <v>330</v>
      </c>
      <c r="CG132">
        <v>3</v>
      </c>
      <c r="CH132">
        <v>0</v>
      </c>
      <c r="CI132">
        <v>30</v>
      </c>
      <c r="CJ132">
        <v>2</v>
      </c>
      <c r="CK132">
        <v>1</v>
      </c>
      <c r="CL132">
        <v>0</v>
      </c>
      <c r="CM132">
        <v>0</v>
      </c>
      <c r="CN132" t="s">
        <v>105</v>
      </c>
      <c r="CO132" t="s">
        <v>105</v>
      </c>
      <c r="CP132" s="1">
        <v>1200</v>
      </c>
      <c r="CQ132">
        <v>9</v>
      </c>
      <c r="CR132">
        <v>40</v>
      </c>
      <c r="CS132" t="s">
        <v>117</v>
      </c>
      <c r="CT132" t="s">
        <v>117</v>
      </c>
      <c r="CU132" t="s">
        <v>117</v>
      </c>
      <c r="CV132" t="s">
        <v>117</v>
      </c>
      <c r="CW132" t="s">
        <v>117</v>
      </c>
      <c r="CX132" t="s">
        <v>117</v>
      </c>
      <c r="CY132" t="s">
        <v>117</v>
      </c>
      <c r="CZ132" s="1">
        <f t="shared" si="21"/>
        <v>811.42857142857144</v>
      </c>
      <c r="DA132" s="6">
        <f t="shared" si="16"/>
        <v>0.58571428571428574</v>
      </c>
      <c r="DB132" s="7">
        <f t="shared" si="20"/>
        <v>4.1428571428571432</v>
      </c>
      <c r="DC132" s="1">
        <v>5</v>
      </c>
      <c r="DD132" s="1">
        <v>5</v>
      </c>
      <c r="DE132" s="1">
        <v>5</v>
      </c>
      <c r="DF132" s="1">
        <v>1200</v>
      </c>
      <c r="DG132" s="1">
        <v>0</v>
      </c>
      <c r="DH132">
        <v>23.8</v>
      </c>
      <c r="DI132" s="1">
        <v>1</v>
      </c>
      <c r="DJ132" s="1">
        <v>4000</v>
      </c>
      <c r="DK132" s="1">
        <v>1200</v>
      </c>
    </row>
    <row r="133" spans="1:115" x14ac:dyDescent="0.2">
      <c r="A133">
        <v>110</v>
      </c>
      <c r="B133">
        <v>2020</v>
      </c>
      <c r="C133" s="1" t="s">
        <v>103</v>
      </c>
      <c r="D133">
        <v>23.8</v>
      </c>
      <c r="E133" s="1" t="s">
        <v>104</v>
      </c>
      <c r="F133" s="1">
        <v>8000</v>
      </c>
      <c r="G133">
        <v>5</v>
      </c>
      <c r="H133">
        <v>5</v>
      </c>
      <c r="I133">
        <v>5</v>
      </c>
      <c r="J133">
        <v>4</v>
      </c>
      <c r="K133">
        <v>2</v>
      </c>
      <c r="L133">
        <v>30</v>
      </c>
      <c r="M133">
        <v>7</v>
      </c>
      <c r="N133">
        <v>1</v>
      </c>
      <c r="O133">
        <v>0</v>
      </c>
      <c r="P133">
        <v>7</v>
      </c>
      <c r="Q133">
        <v>0</v>
      </c>
      <c r="R133">
        <v>45</v>
      </c>
      <c r="S133" s="1">
        <v>7519.5</v>
      </c>
      <c r="T133">
        <v>6</v>
      </c>
      <c r="U133">
        <v>0</v>
      </c>
      <c r="V133">
        <v>6</v>
      </c>
      <c r="W133">
        <v>5</v>
      </c>
      <c r="X133">
        <v>5.5</v>
      </c>
      <c r="Y133" s="1">
        <v>2</v>
      </c>
      <c r="Z133" s="1">
        <v>4</v>
      </c>
      <c r="AA133" s="1">
        <v>3</v>
      </c>
      <c r="AB133" t="s">
        <v>107</v>
      </c>
      <c r="AC133">
        <v>3268</v>
      </c>
      <c r="AD133">
        <v>3269</v>
      </c>
      <c r="AE133">
        <v>10788</v>
      </c>
      <c r="AF133">
        <v>4891</v>
      </c>
      <c r="AG133">
        <v>2897</v>
      </c>
      <c r="AH133">
        <v>3028</v>
      </c>
      <c r="AI133">
        <v>406</v>
      </c>
      <c r="AJ133" t="s">
        <v>105</v>
      </c>
      <c r="AK133" t="s">
        <v>105</v>
      </c>
      <c r="AL133" t="s">
        <v>105</v>
      </c>
      <c r="AM133" t="s">
        <v>105</v>
      </c>
      <c r="AN133" t="s">
        <v>105</v>
      </c>
      <c r="AO133" t="s">
        <v>105</v>
      </c>
      <c r="AP133" t="s">
        <v>105</v>
      </c>
      <c r="AQ133" s="1">
        <v>3386</v>
      </c>
      <c r="AR133">
        <v>0</v>
      </c>
      <c r="AS133">
        <v>2.5</v>
      </c>
      <c r="AT133" s="7">
        <v>43</v>
      </c>
      <c r="AU133" s="1">
        <v>2549</v>
      </c>
      <c r="AV133">
        <v>0</v>
      </c>
      <c r="AW133">
        <v>1.8</v>
      </c>
      <c r="AX133" s="7">
        <v>37</v>
      </c>
      <c r="AY133" s="1">
        <v>10163</v>
      </c>
      <c r="AZ133">
        <v>3925</v>
      </c>
      <c r="BA133">
        <v>7.5</v>
      </c>
      <c r="BB133" s="7">
        <v>198</v>
      </c>
      <c r="BC133" s="1">
        <v>4742</v>
      </c>
      <c r="BD133">
        <v>2318</v>
      </c>
      <c r="BE133">
        <v>3.5</v>
      </c>
      <c r="BF133" s="7">
        <v>160</v>
      </c>
      <c r="BG133" s="1">
        <v>2497</v>
      </c>
      <c r="BH133">
        <v>0</v>
      </c>
      <c r="BI133">
        <v>1.8</v>
      </c>
      <c r="BJ133" s="7">
        <v>21</v>
      </c>
      <c r="BK133" s="1">
        <v>2843</v>
      </c>
      <c r="BL133">
        <v>0</v>
      </c>
      <c r="BM133">
        <v>2.1</v>
      </c>
      <c r="BN133" s="7">
        <v>44</v>
      </c>
      <c r="BO133" s="1">
        <v>719</v>
      </c>
      <c r="BP133">
        <v>0</v>
      </c>
      <c r="BQ133">
        <v>0.5</v>
      </c>
      <c r="BR133" s="7">
        <v>1</v>
      </c>
      <c r="BS133" t="s">
        <v>105</v>
      </c>
      <c r="BT133" t="s">
        <v>105</v>
      </c>
      <c r="BU133" t="s">
        <v>105</v>
      </c>
      <c r="BV133" t="s">
        <v>105</v>
      </c>
      <c r="BW133" t="s">
        <v>105</v>
      </c>
      <c r="BX133" t="s">
        <v>105</v>
      </c>
      <c r="BY133" t="s">
        <v>105</v>
      </c>
      <c r="BZ133" t="s">
        <v>187</v>
      </c>
      <c r="CA133" t="s">
        <v>187</v>
      </c>
      <c r="CB133" t="s">
        <v>137</v>
      </c>
      <c r="CC133" t="s">
        <v>137</v>
      </c>
      <c r="CD133" t="s">
        <v>137</v>
      </c>
      <c r="CE133" t="s">
        <v>340</v>
      </c>
      <c r="CF133" t="s">
        <v>137</v>
      </c>
      <c r="CG133">
        <v>2</v>
      </c>
      <c r="CH133">
        <v>0</v>
      </c>
      <c r="CI133">
        <v>30</v>
      </c>
      <c r="CJ133">
        <v>2</v>
      </c>
      <c r="CK133">
        <v>0</v>
      </c>
      <c r="CL133">
        <v>45</v>
      </c>
      <c r="CM133">
        <v>4</v>
      </c>
      <c r="CN133">
        <v>0</v>
      </c>
      <c r="CO133">
        <v>15</v>
      </c>
      <c r="CP133" s="1">
        <v>1038</v>
      </c>
      <c r="CQ133">
        <v>10</v>
      </c>
      <c r="CR133">
        <v>0</v>
      </c>
      <c r="CS133" t="s">
        <v>117</v>
      </c>
      <c r="CT133" t="s">
        <v>117</v>
      </c>
      <c r="CU133" t="s">
        <v>117</v>
      </c>
      <c r="CV133" t="s">
        <v>117</v>
      </c>
      <c r="CW133" t="s">
        <v>117</v>
      </c>
      <c r="CX133" t="s">
        <v>117</v>
      </c>
      <c r="CY133" t="s">
        <v>117</v>
      </c>
      <c r="CZ133" s="1">
        <f t="shared" si="21"/>
        <v>3842.7142857142858</v>
      </c>
      <c r="DA133" s="6">
        <f t="shared" si="16"/>
        <v>2.8142857142857145</v>
      </c>
      <c r="DB133" s="7">
        <f t="shared" si="20"/>
        <v>72</v>
      </c>
      <c r="DC133" s="1">
        <v>2</v>
      </c>
      <c r="DD133" s="1">
        <v>4</v>
      </c>
      <c r="DE133" s="1">
        <v>3</v>
      </c>
      <c r="DF133" s="1">
        <v>7519.5</v>
      </c>
      <c r="DG133" s="1">
        <v>0</v>
      </c>
      <c r="DH133">
        <v>23.8</v>
      </c>
      <c r="DI133" s="1">
        <v>1</v>
      </c>
      <c r="DJ133" s="1">
        <v>8000</v>
      </c>
      <c r="DK133" s="1">
        <v>1038</v>
      </c>
    </row>
    <row r="134" spans="1:115" x14ac:dyDescent="0.2">
      <c r="A134">
        <v>112</v>
      </c>
      <c r="B134">
        <v>2020</v>
      </c>
      <c r="C134" s="1" t="s">
        <v>148</v>
      </c>
      <c r="D134">
        <v>24</v>
      </c>
      <c r="E134" s="1" t="s">
        <v>139</v>
      </c>
      <c r="F134" s="1">
        <v>5000</v>
      </c>
      <c r="G134">
        <v>2</v>
      </c>
      <c r="H134">
        <v>3</v>
      </c>
      <c r="I134">
        <v>2.5</v>
      </c>
      <c r="J134">
        <v>2</v>
      </c>
      <c r="K134">
        <v>1</v>
      </c>
      <c r="L134">
        <v>0</v>
      </c>
      <c r="M134">
        <v>3</v>
      </c>
      <c r="N134">
        <v>0</v>
      </c>
      <c r="O134">
        <v>45</v>
      </c>
      <c r="P134">
        <v>5</v>
      </c>
      <c r="Q134">
        <v>1</v>
      </c>
      <c r="R134">
        <v>0</v>
      </c>
      <c r="S134" s="1">
        <v>2490</v>
      </c>
      <c r="T134">
        <v>8</v>
      </c>
      <c r="U134">
        <v>0</v>
      </c>
      <c r="V134">
        <v>5</v>
      </c>
      <c r="W134">
        <v>5</v>
      </c>
      <c r="X134">
        <v>5</v>
      </c>
      <c r="Y134" s="1">
        <v>6</v>
      </c>
      <c r="Z134" s="1">
        <v>5</v>
      </c>
      <c r="AA134" s="1">
        <v>5.5</v>
      </c>
      <c r="AB134" t="s">
        <v>107</v>
      </c>
      <c r="AC134">
        <v>2608</v>
      </c>
      <c r="AD134">
        <v>7200</v>
      </c>
      <c r="AE134">
        <v>2569</v>
      </c>
      <c r="AF134">
        <v>1023</v>
      </c>
      <c r="AG134">
        <v>2030</v>
      </c>
      <c r="AH134">
        <v>4518</v>
      </c>
      <c r="AI134">
        <v>6588</v>
      </c>
      <c r="AJ134" t="s">
        <v>105</v>
      </c>
      <c r="AK134" t="s">
        <v>105</v>
      </c>
      <c r="AL134" t="s">
        <v>105</v>
      </c>
      <c r="AM134" t="s">
        <v>105</v>
      </c>
      <c r="AN134" t="s">
        <v>105</v>
      </c>
      <c r="AO134" t="s">
        <v>105</v>
      </c>
      <c r="AP134" t="s">
        <v>105</v>
      </c>
      <c r="AQ134" s="1">
        <v>2617</v>
      </c>
      <c r="AR134">
        <v>0</v>
      </c>
      <c r="AS134">
        <v>2.1</v>
      </c>
      <c r="AT134" s="7">
        <v>7</v>
      </c>
      <c r="AU134" s="1">
        <v>7028</v>
      </c>
      <c r="AV134">
        <v>0</v>
      </c>
      <c r="AW134">
        <v>5.6</v>
      </c>
      <c r="AX134" s="7">
        <v>65</v>
      </c>
      <c r="AY134" s="1">
        <v>2653</v>
      </c>
      <c r="AZ134">
        <v>0</v>
      </c>
      <c r="BA134">
        <v>2.1</v>
      </c>
      <c r="BB134" s="7">
        <v>31</v>
      </c>
      <c r="BC134" s="1">
        <v>2418</v>
      </c>
      <c r="BD134">
        <v>0</v>
      </c>
      <c r="BE134">
        <v>1.9</v>
      </c>
      <c r="BF134" s="7">
        <v>70</v>
      </c>
      <c r="BG134" s="1">
        <v>1953</v>
      </c>
      <c r="BH134">
        <v>0</v>
      </c>
      <c r="BI134">
        <v>1.5</v>
      </c>
      <c r="BJ134" s="7">
        <v>38</v>
      </c>
      <c r="BK134" s="1">
        <v>5656</v>
      </c>
      <c r="BL134">
        <v>0</v>
      </c>
      <c r="BM134">
        <v>1.5</v>
      </c>
      <c r="BN134" s="7">
        <v>128</v>
      </c>
      <c r="BO134" s="1">
        <v>5599</v>
      </c>
      <c r="BP134">
        <v>0</v>
      </c>
      <c r="BQ134">
        <v>4.5</v>
      </c>
      <c r="BR134" s="7">
        <v>154</v>
      </c>
      <c r="BS134" t="s">
        <v>105</v>
      </c>
      <c r="BT134" t="s">
        <v>105</v>
      </c>
      <c r="BU134" t="s">
        <v>105</v>
      </c>
      <c r="BV134" t="s">
        <v>105</v>
      </c>
      <c r="BW134" t="s">
        <v>105</v>
      </c>
      <c r="BX134" t="s">
        <v>105</v>
      </c>
      <c r="BY134" t="s">
        <v>105</v>
      </c>
      <c r="BZ134" t="s">
        <v>115</v>
      </c>
      <c r="CA134" t="s">
        <v>115</v>
      </c>
      <c r="CB134" t="s">
        <v>116</v>
      </c>
      <c r="CC134" t="s">
        <v>116</v>
      </c>
      <c r="CD134" t="s">
        <v>116</v>
      </c>
      <c r="CE134" t="s">
        <v>116</v>
      </c>
      <c r="CF134" t="s">
        <v>116</v>
      </c>
      <c r="CG134">
        <v>2</v>
      </c>
      <c r="CH134">
        <v>1</v>
      </c>
      <c r="CI134">
        <v>0</v>
      </c>
      <c r="CJ134">
        <v>2</v>
      </c>
      <c r="CK134">
        <v>1</v>
      </c>
      <c r="CL134" t="s">
        <v>105</v>
      </c>
      <c r="CM134">
        <v>3</v>
      </c>
      <c r="CN134">
        <v>0</v>
      </c>
      <c r="CO134">
        <v>10</v>
      </c>
      <c r="CP134" s="1">
        <v>1539</v>
      </c>
      <c r="CQ134">
        <v>7</v>
      </c>
      <c r="CR134">
        <v>0</v>
      </c>
      <c r="CS134" t="s">
        <v>117</v>
      </c>
      <c r="CT134" t="s">
        <v>117</v>
      </c>
      <c r="CU134" t="s">
        <v>117</v>
      </c>
      <c r="CV134" t="s">
        <v>117</v>
      </c>
      <c r="CW134" t="s">
        <v>117</v>
      </c>
      <c r="CX134" t="s">
        <v>117</v>
      </c>
      <c r="CY134" t="s">
        <v>117</v>
      </c>
      <c r="CZ134" s="1">
        <f t="shared" si="21"/>
        <v>3989.1428571428573</v>
      </c>
      <c r="DA134" s="6">
        <f t="shared" si="16"/>
        <v>2.7428571428571429</v>
      </c>
      <c r="DB134" s="7">
        <f t="shared" si="20"/>
        <v>70.428571428571431</v>
      </c>
      <c r="DC134" s="1">
        <v>6</v>
      </c>
      <c r="DD134" s="1">
        <v>5</v>
      </c>
      <c r="DE134" s="1">
        <v>5.5</v>
      </c>
      <c r="DF134" s="1">
        <v>2490</v>
      </c>
      <c r="DG134" s="1">
        <v>1</v>
      </c>
      <c r="DH134">
        <v>24</v>
      </c>
      <c r="DI134" s="1">
        <v>0</v>
      </c>
      <c r="DJ134" s="1">
        <v>5000</v>
      </c>
      <c r="DK134" s="1">
        <v>1539</v>
      </c>
    </row>
    <row r="135" spans="1:115" x14ac:dyDescent="0.2">
      <c r="A135">
        <v>135</v>
      </c>
      <c r="B135">
        <v>2020</v>
      </c>
      <c r="C135" s="1" t="s">
        <v>103</v>
      </c>
      <c r="D135">
        <v>25.1</v>
      </c>
      <c r="E135" s="1" t="s">
        <v>104</v>
      </c>
      <c r="F135" s="1">
        <v>7000</v>
      </c>
      <c r="G135">
        <v>5</v>
      </c>
      <c r="H135">
        <v>5</v>
      </c>
      <c r="I135">
        <v>5</v>
      </c>
      <c r="J135">
        <v>1</v>
      </c>
      <c r="K135">
        <v>1</v>
      </c>
      <c r="L135">
        <v>30</v>
      </c>
      <c r="M135">
        <v>5</v>
      </c>
      <c r="N135">
        <v>0</v>
      </c>
      <c r="O135">
        <v>10</v>
      </c>
      <c r="P135">
        <v>7</v>
      </c>
      <c r="Q135">
        <v>0</v>
      </c>
      <c r="R135">
        <v>30</v>
      </c>
      <c r="S135" s="1">
        <v>1613</v>
      </c>
      <c r="T135">
        <v>8</v>
      </c>
      <c r="U135">
        <v>0</v>
      </c>
      <c r="V135">
        <v>5</v>
      </c>
      <c r="W135">
        <v>6</v>
      </c>
      <c r="X135">
        <v>5.5</v>
      </c>
      <c r="Y135" s="1">
        <v>4</v>
      </c>
      <c r="Z135" s="1">
        <v>5</v>
      </c>
      <c r="AA135" s="1">
        <v>4.5</v>
      </c>
      <c r="AB135" t="s">
        <v>107</v>
      </c>
      <c r="AC135">
        <v>12229</v>
      </c>
      <c r="AD135">
        <v>6454</v>
      </c>
      <c r="AE135">
        <v>3291</v>
      </c>
      <c r="AF135">
        <v>12174</v>
      </c>
      <c r="AG135">
        <v>5526</v>
      </c>
      <c r="AH135">
        <v>8891</v>
      </c>
      <c r="AI135">
        <v>6464</v>
      </c>
      <c r="AJ135" t="s">
        <v>105</v>
      </c>
      <c r="AK135" t="s">
        <v>105</v>
      </c>
      <c r="AL135" t="s">
        <v>105</v>
      </c>
      <c r="AM135" t="s">
        <v>105</v>
      </c>
      <c r="AN135" t="s">
        <v>105</v>
      </c>
      <c r="AO135" t="s">
        <v>105</v>
      </c>
      <c r="AP135" t="s">
        <v>105</v>
      </c>
      <c r="AQ135" s="1">
        <v>13264</v>
      </c>
      <c r="AR135">
        <v>0</v>
      </c>
      <c r="AS135">
        <v>10.199999999999999</v>
      </c>
      <c r="AT135" s="7">
        <v>355</v>
      </c>
      <c r="AU135" s="1">
        <v>9693</v>
      </c>
      <c r="AV135">
        <v>0</v>
      </c>
      <c r="AW135">
        <v>7.4</v>
      </c>
      <c r="AX135" s="7">
        <v>231</v>
      </c>
      <c r="AY135" s="1">
        <v>3145</v>
      </c>
      <c r="AZ135">
        <v>0</v>
      </c>
      <c r="BA135">
        <v>2.4</v>
      </c>
      <c r="BB135" s="7">
        <v>51</v>
      </c>
      <c r="BC135" s="1">
        <v>12029</v>
      </c>
      <c r="BD135">
        <v>9817</v>
      </c>
      <c r="BE135">
        <v>9.1999999999999993</v>
      </c>
      <c r="BF135" s="7">
        <v>685</v>
      </c>
      <c r="BG135" s="1">
        <v>5083</v>
      </c>
      <c r="BH135">
        <v>0</v>
      </c>
      <c r="BI135">
        <v>3.9</v>
      </c>
      <c r="BJ135" s="7">
        <v>100</v>
      </c>
      <c r="BK135" s="1">
        <v>10720</v>
      </c>
      <c r="BL135">
        <v>5040</v>
      </c>
      <c r="BM135">
        <v>8.1999999999999993</v>
      </c>
      <c r="BN135" s="7">
        <v>332</v>
      </c>
      <c r="BO135" s="1">
        <v>6570</v>
      </c>
      <c r="BP135">
        <v>5325</v>
      </c>
      <c r="BQ135">
        <v>5</v>
      </c>
      <c r="BR135" s="7">
        <v>220</v>
      </c>
      <c r="BS135" t="s">
        <v>105</v>
      </c>
      <c r="BT135" t="s">
        <v>105</v>
      </c>
      <c r="BU135" t="s">
        <v>105</v>
      </c>
      <c r="BV135" t="s">
        <v>105</v>
      </c>
      <c r="BW135" t="s">
        <v>105</v>
      </c>
      <c r="BX135" t="s">
        <v>105</v>
      </c>
      <c r="BY135" t="s">
        <v>105</v>
      </c>
      <c r="BZ135" t="s">
        <v>125</v>
      </c>
      <c r="CA135" t="s">
        <v>125</v>
      </c>
      <c r="CB135" t="s">
        <v>125</v>
      </c>
      <c r="CC135" t="s">
        <v>125</v>
      </c>
      <c r="CD135" t="s">
        <v>125</v>
      </c>
      <c r="CE135" t="s">
        <v>125</v>
      </c>
      <c r="CF135" t="s">
        <v>125</v>
      </c>
      <c r="CG135">
        <v>1</v>
      </c>
      <c r="CH135">
        <v>0</v>
      </c>
      <c r="CI135">
        <v>45</v>
      </c>
      <c r="CJ135">
        <v>3</v>
      </c>
      <c r="CK135">
        <v>0</v>
      </c>
      <c r="CL135">
        <v>15</v>
      </c>
      <c r="CM135">
        <v>7</v>
      </c>
      <c r="CN135">
        <v>0</v>
      </c>
      <c r="CO135">
        <v>30</v>
      </c>
      <c r="CP135" s="1">
        <v>1233</v>
      </c>
      <c r="CQ135">
        <v>6</v>
      </c>
      <c r="CR135" t="s">
        <v>105</v>
      </c>
      <c r="CS135" t="s">
        <v>117</v>
      </c>
      <c r="CT135" t="s">
        <v>117</v>
      </c>
      <c r="CU135" t="s">
        <v>117</v>
      </c>
      <c r="CV135" t="s">
        <v>117</v>
      </c>
      <c r="CW135" t="s">
        <v>117</v>
      </c>
      <c r="CX135" t="s">
        <v>117</v>
      </c>
      <c r="CY135" t="s">
        <v>117</v>
      </c>
      <c r="CZ135" s="1">
        <f t="shared" si="21"/>
        <v>8643.4285714285706</v>
      </c>
      <c r="DA135" s="6">
        <f t="shared" si="16"/>
        <v>6.6142857142857139</v>
      </c>
      <c r="DB135" s="7">
        <f t="shared" si="20"/>
        <v>282</v>
      </c>
      <c r="DC135" s="1">
        <v>4</v>
      </c>
      <c r="DD135" s="1">
        <v>5</v>
      </c>
      <c r="DE135" s="1">
        <v>4.5</v>
      </c>
      <c r="DF135" s="1">
        <v>1613</v>
      </c>
      <c r="DG135" s="1">
        <v>0</v>
      </c>
      <c r="DH135">
        <v>25.1</v>
      </c>
      <c r="DI135" s="1">
        <v>1</v>
      </c>
      <c r="DJ135" s="1">
        <v>7000</v>
      </c>
      <c r="DK135" s="1">
        <v>1233</v>
      </c>
    </row>
    <row r="136" spans="1:115" x14ac:dyDescent="0.2">
      <c r="A136">
        <v>164</v>
      </c>
      <c r="B136">
        <v>2020</v>
      </c>
      <c r="C136" s="1" t="s">
        <v>148</v>
      </c>
      <c r="D136">
        <v>26.5</v>
      </c>
      <c r="E136" s="1" t="s">
        <v>139</v>
      </c>
      <c r="F136" s="1">
        <v>5000</v>
      </c>
      <c r="G136">
        <v>3</v>
      </c>
      <c r="H136">
        <v>4</v>
      </c>
      <c r="I136">
        <v>3.5</v>
      </c>
      <c r="J136">
        <v>2</v>
      </c>
      <c r="K136">
        <v>2</v>
      </c>
      <c r="L136">
        <v>0</v>
      </c>
      <c r="M136">
        <v>2</v>
      </c>
      <c r="N136" t="s">
        <v>105</v>
      </c>
      <c r="O136">
        <v>15</v>
      </c>
      <c r="P136">
        <v>3</v>
      </c>
      <c r="Q136">
        <v>2</v>
      </c>
      <c r="R136" t="s">
        <v>105</v>
      </c>
      <c r="S136" s="1">
        <v>3228</v>
      </c>
      <c r="T136">
        <v>10</v>
      </c>
      <c r="U136" t="s">
        <v>105</v>
      </c>
      <c r="V136">
        <v>6</v>
      </c>
      <c r="W136">
        <v>6</v>
      </c>
      <c r="X136">
        <v>6</v>
      </c>
      <c r="Y136" s="1">
        <v>1</v>
      </c>
      <c r="Z136" s="1">
        <v>2</v>
      </c>
      <c r="AA136" s="1">
        <v>1.5</v>
      </c>
      <c r="AB136" t="s">
        <v>107</v>
      </c>
      <c r="AC136">
        <v>7446</v>
      </c>
      <c r="AD136">
        <v>1770</v>
      </c>
      <c r="AE136">
        <v>13278</v>
      </c>
      <c r="AF136">
        <v>2231</v>
      </c>
      <c r="AG136">
        <v>12163</v>
      </c>
      <c r="AH136">
        <v>2429</v>
      </c>
      <c r="AI136">
        <v>3778</v>
      </c>
      <c r="AJ136" t="s">
        <v>105</v>
      </c>
      <c r="AK136" t="s">
        <v>105</v>
      </c>
      <c r="AL136" t="s">
        <v>105</v>
      </c>
      <c r="AM136" t="s">
        <v>105</v>
      </c>
      <c r="AN136" t="s">
        <v>105</v>
      </c>
      <c r="AO136" t="s">
        <v>105</v>
      </c>
      <c r="AP136" t="s">
        <v>105</v>
      </c>
      <c r="AQ136" s="1">
        <v>8711</v>
      </c>
      <c r="AR136">
        <v>7356</v>
      </c>
      <c r="AS136">
        <v>6.9</v>
      </c>
      <c r="AT136" s="7">
        <v>309</v>
      </c>
      <c r="AU136" s="1">
        <v>1401</v>
      </c>
      <c r="AV136">
        <v>0</v>
      </c>
      <c r="AW136">
        <v>1.1000000000000001</v>
      </c>
      <c r="AX136" s="7">
        <v>17</v>
      </c>
      <c r="AY136" s="1">
        <v>12035</v>
      </c>
      <c r="AZ136">
        <v>0</v>
      </c>
      <c r="BA136">
        <v>9.6</v>
      </c>
      <c r="BB136" s="7">
        <v>202</v>
      </c>
      <c r="BC136" s="1">
        <v>2327</v>
      </c>
      <c r="BD136">
        <v>1434</v>
      </c>
      <c r="BE136">
        <v>1.8</v>
      </c>
      <c r="BF136" s="7">
        <v>66</v>
      </c>
      <c r="BG136" s="1">
        <v>11713</v>
      </c>
      <c r="BH136">
        <v>6706</v>
      </c>
      <c r="BI136">
        <v>9.3000000000000007</v>
      </c>
      <c r="BJ136" s="7">
        <v>387</v>
      </c>
      <c r="BK136" s="1">
        <v>2651</v>
      </c>
      <c r="BL136">
        <v>0</v>
      </c>
      <c r="BM136">
        <v>2.1</v>
      </c>
      <c r="BN136" s="7">
        <v>20</v>
      </c>
      <c r="BO136" s="1">
        <v>3745</v>
      </c>
      <c r="BP136">
        <v>0</v>
      </c>
      <c r="BQ136">
        <v>2.9</v>
      </c>
      <c r="BR136" s="7">
        <v>84</v>
      </c>
      <c r="BS136" t="s">
        <v>105</v>
      </c>
      <c r="BT136" t="s">
        <v>105</v>
      </c>
      <c r="BU136" t="s">
        <v>105</v>
      </c>
      <c r="BV136" t="s">
        <v>105</v>
      </c>
      <c r="BW136" t="s">
        <v>105</v>
      </c>
      <c r="BX136" t="s">
        <v>105</v>
      </c>
      <c r="BY136" t="s">
        <v>105</v>
      </c>
      <c r="BZ136" t="s">
        <v>137</v>
      </c>
      <c r="CA136" t="s">
        <v>137</v>
      </c>
      <c r="CB136" t="s">
        <v>137</v>
      </c>
      <c r="CC136" t="s">
        <v>137</v>
      </c>
      <c r="CD136" t="s">
        <v>137</v>
      </c>
      <c r="CE136" t="s">
        <v>137</v>
      </c>
      <c r="CF136" t="s">
        <v>137</v>
      </c>
      <c r="CG136">
        <v>2</v>
      </c>
      <c r="CH136">
        <v>2</v>
      </c>
      <c r="CI136">
        <v>0</v>
      </c>
      <c r="CJ136">
        <v>1</v>
      </c>
      <c r="CK136">
        <v>0</v>
      </c>
      <c r="CL136">
        <v>10</v>
      </c>
      <c r="CM136">
        <v>2</v>
      </c>
      <c r="CN136">
        <v>2</v>
      </c>
      <c r="CO136">
        <v>0</v>
      </c>
      <c r="CP136" s="1">
        <v>2752</v>
      </c>
      <c r="CQ136">
        <v>9</v>
      </c>
      <c r="CR136" t="s">
        <v>105</v>
      </c>
      <c r="CS136" t="s">
        <v>117</v>
      </c>
      <c r="CT136" t="s">
        <v>117</v>
      </c>
      <c r="CU136" t="s">
        <v>117</v>
      </c>
      <c r="CV136" t="s">
        <v>117</v>
      </c>
      <c r="CW136" t="s">
        <v>117</v>
      </c>
      <c r="CX136" t="s">
        <v>117</v>
      </c>
      <c r="CY136" t="s">
        <v>117</v>
      </c>
      <c r="CZ136" s="1">
        <f t="shared" si="21"/>
        <v>6083.2857142857147</v>
      </c>
      <c r="DA136" s="6">
        <f t="shared" si="16"/>
        <v>4.8142857142857149</v>
      </c>
      <c r="DB136" s="7">
        <f t="shared" si="20"/>
        <v>155</v>
      </c>
      <c r="DC136" s="1">
        <v>1</v>
      </c>
      <c r="DD136" s="1">
        <v>2</v>
      </c>
      <c r="DE136" s="1">
        <v>1.5</v>
      </c>
      <c r="DF136" s="1">
        <v>3228</v>
      </c>
      <c r="DG136" s="1">
        <v>1</v>
      </c>
      <c r="DH136">
        <v>26.5</v>
      </c>
      <c r="DI136" s="1">
        <v>0</v>
      </c>
      <c r="DJ136" s="1">
        <v>5000</v>
      </c>
      <c r="DK136" s="1">
        <v>2752</v>
      </c>
    </row>
    <row r="137" spans="1:115" x14ac:dyDescent="0.2">
      <c r="A137">
        <v>102</v>
      </c>
      <c r="B137">
        <v>2020</v>
      </c>
      <c r="C137" s="1" t="s">
        <v>148</v>
      </c>
      <c r="D137">
        <v>32</v>
      </c>
      <c r="E137" s="1" t="s">
        <v>139</v>
      </c>
      <c r="F137" s="1">
        <v>6000</v>
      </c>
      <c r="G137">
        <v>5</v>
      </c>
      <c r="H137">
        <v>5</v>
      </c>
      <c r="I137">
        <v>5</v>
      </c>
      <c r="J137">
        <v>1</v>
      </c>
      <c r="K137">
        <v>1</v>
      </c>
      <c r="L137">
        <v>0</v>
      </c>
      <c r="M137">
        <v>3</v>
      </c>
      <c r="N137">
        <v>2</v>
      </c>
      <c r="O137">
        <v>30</v>
      </c>
      <c r="P137">
        <v>7</v>
      </c>
      <c r="Q137" t="s">
        <v>105</v>
      </c>
      <c r="R137">
        <v>15</v>
      </c>
      <c r="S137" s="1">
        <v>2626.5</v>
      </c>
      <c r="T137">
        <v>40</v>
      </c>
      <c r="U137" t="s">
        <v>105</v>
      </c>
      <c r="V137">
        <v>6</v>
      </c>
      <c r="W137">
        <v>6</v>
      </c>
      <c r="X137">
        <v>6</v>
      </c>
      <c r="Y137" s="1">
        <v>4</v>
      </c>
      <c r="Z137" s="1">
        <v>7</v>
      </c>
      <c r="AA137" s="1">
        <v>5.5</v>
      </c>
      <c r="AB137" t="s">
        <v>107</v>
      </c>
      <c r="AC137">
        <v>5933</v>
      </c>
      <c r="AD137">
        <v>9864</v>
      </c>
      <c r="AE137">
        <v>11013</v>
      </c>
      <c r="AF137">
        <v>10265</v>
      </c>
      <c r="AG137">
        <v>4060</v>
      </c>
      <c r="AH137">
        <v>10160</v>
      </c>
      <c r="AI137">
        <v>7751</v>
      </c>
      <c r="AJ137" t="s">
        <v>105</v>
      </c>
      <c r="AK137" t="s">
        <v>105</v>
      </c>
      <c r="AL137" t="s">
        <v>105</v>
      </c>
      <c r="AM137" t="s">
        <v>105</v>
      </c>
      <c r="AN137" t="s">
        <v>105</v>
      </c>
      <c r="AO137" t="s">
        <v>105</v>
      </c>
      <c r="AP137" t="s">
        <v>105</v>
      </c>
      <c r="AQ137" s="1">
        <v>5176</v>
      </c>
      <c r="AR137">
        <v>1651</v>
      </c>
      <c r="AS137">
        <v>4.4000000000000004</v>
      </c>
      <c r="AT137" s="7">
        <v>276</v>
      </c>
      <c r="AU137" s="1">
        <v>6805</v>
      </c>
      <c r="AV137">
        <v>0</v>
      </c>
      <c r="AW137">
        <v>5.8</v>
      </c>
      <c r="AX137" s="7">
        <v>124</v>
      </c>
      <c r="AY137" s="1">
        <v>7072</v>
      </c>
      <c r="AZ137">
        <v>0</v>
      </c>
      <c r="BA137">
        <v>6</v>
      </c>
      <c r="BB137" s="7">
        <v>140</v>
      </c>
      <c r="BC137" s="1">
        <v>5374</v>
      </c>
      <c r="BD137">
        <v>0</v>
      </c>
      <c r="BE137">
        <v>4.5999999999999996</v>
      </c>
      <c r="BF137" s="7">
        <v>106</v>
      </c>
      <c r="BG137" s="1">
        <v>3201</v>
      </c>
      <c r="BH137">
        <v>0</v>
      </c>
      <c r="BI137">
        <v>2.7</v>
      </c>
      <c r="BJ137" s="7">
        <v>101</v>
      </c>
      <c r="BK137" s="1">
        <v>6713</v>
      </c>
      <c r="BL137">
        <v>0</v>
      </c>
      <c r="BM137">
        <v>5.7</v>
      </c>
      <c r="BN137" s="7">
        <v>137</v>
      </c>
      <c r="BO137" s="1">
        <v>6400</v>
      </c>
      <c r="BP137">
        <v>0</v>
      </c>
      <c r="BQ137">
        <v>4.4000000000000004</v>
      </c>
      <c r="BR137" s="7">
        <v>208</v>
      </c>
      <c r="BS137" t="s">
        <v>105</v>
      </c>
      <c r="BT137" t="s">
        <v>105</v>
      </c>
      <c r="BU137" t="s">
        <v>105</v>
      </c>
      <c r="BV137" t="s">
        <v>105</v>
      </c>
      <c r="BW137" t="s">
        <v>105</v>
      </c>
      <c r="BX137" t="s">
        <v>105</v>
      </c>
      <c r="BY137" t="s">
        <v>105</v>
      </c>
      <c r="BZ137" t="s">
        <v>168</v>
      </c>
      <c r="CA137" t="s">
        <v>168</v>
      </c>
      <c r="CB137" t="s">
        <v>168</v>
      </c>
      <c r="CC137" t="s">
        <v>168</v>
      </c>
      <c r="CD137" t="s">
        <v>168</v>
      </c>
      <c r="CE137" t="s">
        <v>168</v>
      </c>
      <c r="CF137" t="s">
        <v>168</v>
      </c>
      <c r="CG137">
        <v>1</v>
      </c>
      <c r="CH137">
        <v>0</v>
      </c>
      <c r="CI137">
        <v>30</v>
      </c>
      <c r="CJ137">
        <v>3</v>
      </c>
      <c r="CK137" t="s">
        <v>105</v>
      </c>
      <c r="CL137">
        <v>45</v>
      </c>
      <c r="CM137">
        <v>1</v>
      </c>
      <c r="CN137" t="s">
        <v>105</v>
      </c>
      <c r="CO137">
        <v>15</v>
      </c>
      <c r="CP137" s="1">
        <v>829.5</v>
      </c>
      <c r="CQ137">
        <v>40</v>
      </c>
      <c r="CR137" t="s">
        <v>105</v>
      </c>
      <c r="CS137" t="s">
        <v>117</v>
      </c>
      <c r="CT137" t="s">
        <v>117</v>
      </c>
      <c r="CU137" t="s">
        <v>117</v>
      </c>
      <c r="CV137" t="s">
        <v>117</v>
      </c>
      <c r="CW137" t="s">
        <v>117</v>
      </c>
      <c r="CX137" t="s">
        <v>117</v>
      </c>
      <c r="CY137" t="s">
        <v>117</v>
      </c>
      <c r="CZ137" s="1">
        <f t="shared" si="21"/>
        <v>5820.1428571428569</v>
      </c>
      <c r="DA137" s="6">
        <f t="shared" si="16"/>
        <v>4.7999999999999989</v>
      </c>
      <c r="DB137" s="7">
        <f t="shared" si="20"/>
        <v>156</v>
      </c>
      <c r="DC137" s="1">
        <v>4</v>
      </c>
      <c r="DD137" s="1">
        <v>7</v>
      </c>
      <c r="DE137" s="1">
        <v>5.5</v>
      </c>
      <c r="DF137" s="1">
        <v>2626.5</v>
      </c>
      <c r="DG137" s="1">
        <v>1</v>
      </c>
      <c r="DH137">
        <v>32</v>
      </c>
      <c r="DI137" s="1">
        <v>0</v>
      </c>
      <c r="DJ137" s="1">
        <v>6000</v>
      </c>
      <c r="DK137" s="1">
        <v>829.5</v>
      </c>
    </row>
    <row r="138" spans="1:115" x14ac:dyDescent="0.2">
      <c r="DC138">
        <f>AVERAGE(DC76:DC137)</f>
        <v>3.5161290322580645</v>
      </c>
      <c r="DD138">
        <f t="shared" ref="DD138:DK138" si="22">AVERAGE(DD76:DD137)</f>
        <v>4.467741935483871</v>
      </c>
      <c r="DE138">
        <f t="shared" si="22"/>
        <v>3.9919354838709675</v>
      </c>
      <c r="DF138">
        <f t="shared" si="22"/>
        <v>2824.1048387096776</v>
      </c>
      <c r="DG138">
        <f t="shared" si="22"/>
        <v>0.38709677419354838</v>
      </c>
      <c r="DH138">
        <f t="shared" si="22"/>
        <v>21.269354838709674</v>
      </c>
      <c r="DI138">
        <f t="shared" si="22"/>
        <v>0.46774193548387094</v>
      </c>
      <c r="DJ138">
        <f t="shared" si="22"/>
        <v>5290.322580645161</v>
      </c>
      <c r="DK138">
        <f t="shared" si="22"/>
        <v>1955.1693548387098</v>
      </c>
    </row>
    <row r="139" spans="1:115" x14ac:dyDescent="0.2">
      <c r="DC139">
        <f>STDEV(DC76:DC137)</f>
        <v>1.5965324667866814</v>
      </c>
      <c r="DD139">
        <f t="shared" ref="DD139:DK139" si="23">STDEV(DD76:DD137)</f>
        <v>1.4900516212367583</v>
      </c>
      <c r="DE139">
        <f t="shared" si="23"/>
        <v>1.1890619511355525</v>
      </c>
      <c r="DF139">
        <f t="shared" si="23"/>
        <v>2492.907311108755</v>
      </c>
      <c r="DG139">
        <f t="shared" si="23"/>
        <v>0.49106237157443539</v>
      </c>
      <c r="DH139">
        <f t="shared" si="23"/>
        <v>2.2828360783354591</v>
      </c>
      <c r="DI139">
        <f t="shared" si="23"/>
        <v>0.50303152902794523</v>
      </c>
      <c r="DJ139">
        <f t="shared" si="23"/>
        <v>2053.6819934696382</v>
      </c>
      <c r="DK139">
        <f t="shared" si="23"/>
        <v>1552.1241313791281</v>
      </c>
    </row>
    <row r="143" spans="1:115" x14ac:dyDescent="0.2">
      <c r="DC143" s="1" t="s">
        <v>24</v>
      </c>
      <c r="DD143" s="1" t="s">
        <v>25</v>
      </c>
      <c r="DE143" s="1" t="s">
        <v>26</v>
      </c>
      <c r="DF143" s="1" t="s">
        <v>18</v>
      </c>
      <c r="DG143" s="1" t="s">
        <v>2</v>
      </c>
      <c r="DH143" t="s">
        <v>3</v>
      </c>
      <c r="DI143" s="1" t="s">
        <v>4</v>
      </c>
      <c r="DJ143" s="1" t="s">
        <v>5</v>
      </c>
      <c r="DK143" s="1" t="s">
        <v>93</v>
      </c>
    </row>
    <row r="144" spans="1:115" x14ac:dyDescent="0.2">
      <c r="DC144">
        <v>3.5161290322580645</v>
      </c>
      <c r="DD144">
        <v>4.467741935483871</v>
      </c>
      <c r="DE144">
        <v>3.9919354838709675</v>
      </c>
      <c r="DF144">
        <v>2824.1048387096776</v>
      </c>
      <c r="DG144">
        <v>0.38709677419354838</v>
      </c>
      <c r="DH144">
        <v>21.269354838709674</v>
      </c>
      <c r="DI144">
        <v>0.46774193548387094</v>
      </c>
      <c r="DJ144">
        <v>5290.322580645161</v>
      </c>
      <c r="DK144">
        <v>1955.1693548387098</v>
      </c>
    </row>
    <row r="145" spans="107:115" x14ac:dyDescent="0.2">
      <c r="DC145">
        <v>1.5965324667866814</v>
      </c>
      <c r="DD145">
        <v>1.4900516212367583</v>
      </c>
      <c r="DE145">
        <v>1.1890619511355525</v>
      </c>
      <c r="DF145">
        <v>2492.907311108755</v>
      </c>
      <c r="DG145">
        <v>0.49106237157443539</v>
      </c>
      <c r="DH145">
        <v>2.2828360783354591</v>
      </c>
      <c r="DI145">
        <v>0.50303152902794523</v>
      </c>
      <c r="DJ145">
        <v>2053.6819934696382</v>
      </c>
      <c r="DK145">
        <v>1552.1241313791281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83D2A-01AF-3646-8D70-1674C78C4822}">
  <dimension ref="A1:K44"/>
  <sheetViews>
    <sheetView workbookViewId="0">
      <selection activeCell="K26" sqref="K26"/>
    </sheetView>
  </sheetViews>
  <sheetFormatPr baseColWidth="10" defaultRowHeight="16" x14ac:dyDescent="0.2"/>
  <cols>
    <col min="1" max="1" width="30" customWidth="1"/>
    <col min="2" max="5" width="7.83203125" customWidth="1"/>
  </cols>
  <sheetData>
    <row r="1" spans="1:11" ht="17" thickBot="1" x14ac:dyDescent="0.25">
      <c r="A1" t="s">
        <v>546</v>
      </c>
    </row>
    <row r="2" spans="1:11" ht="17" thickBot="1" x14ac:dyDescent="0.25">
      <c r="B2" s="49"/>
      <c r="C2" s="52">
        <v>2019</v>
      </c>
      <c r="D2" s="53"/>
      <c r="E2" s="54">
        <v>2020</v>
      </c>
    </row>
    <row r="3" spans="1:11" x14ac:dyDescent="0.2">
      <c r="A3" s="55" t="s">
        <v>531</v>
      </c>
      <c r="B3" s="32">
        <v>55</v>
      </c>
      <c r="C3" s="33"/>
      <c r="D3" s="32">
        <v>88</v>
      </c>
      <c r="E3" s="50"/>
      <c r="H3" t="s">
        <v>550</v>
      </c>
      <c r="K3" t="s">
        <v>551</v>
      </c>
    </row>
    <row r="4" spans="1:11" x14ac:dyDescent="0.2">
      <c r="A4" s="34" t="s">
        <v>533</v>
      </c>
      <c r="B4" s="35">
        <v>36</v>
      </c>
      <c r="C4" s="36"/>
      <c r="D4" s="35">
        <v>45</v>
      </c>
      <c r="E4" s="29"/>
    </row>
    <row r="5" spans="1:11" x14ac:dyDescent="0.2">
      <c r="A5" s="37" t="s">
        <v>534</v>
      </c>
      <c r="B5" s="38">
        <v>17</v>
      </c>
      <c r="C5" s="39"/>
      <c r="D5" s="38">
        <v>33</v>
      </c>
      <c r="E5" s="30"/>
    </row>
    <row r="6" spans="1:11" x14ac:dyDescent="0.2">
      <c r="A6" s="37" t="s">
        <v>105</v>
      </c>
      <c r="B6" s="38">
        <v>2</v>
      </c>
      <c r="C6" s="39"/>
      <c r="D6" s="38">
        <v>10</v>
      </c>
      <c r="E6" s="30"/>
    </row>
    <row r="7" spans="1:11" x14ac:dyDescent="0.2">
      <c r="A7" s="51"/>
      <c r="B7" s="57" t="s">
        <v>547</v>
      </c>
      <c r="C7" s="58" t="s">
        <v>548</v>
      </c>
      <c r="D7" s="57" t="s">
        <v>547</v>
      </c>
      <c r="E7" s="59" t="s">
        <v>548</v>
      </c>
    </row>
    <row r="8" spans="1:11" x14ac:dyDescent="0.2">
      <c r="A8" s="37" t="s">
        <v>464</v>
      </c>
      <c r="B8" s="40">
        <v>20.789636363636358</v>
      </c>
      <c r="C8" s="41">
        <v>1.96075851123843</v>
      </c>
      <c r="D8" s="40">
        <v>21.140909090909087</v>
      </c>
      <c r="E8" s="42">
        <v>2.3385640728180292</v>
      </c>
    </row>
    <row r="9" spans="1:11" ht="17" thickBot="1" x14ac:dyDescent="0.25">
      <c r="A9" s="43" t="s">
        <v>544</v>
      </c>
      <c r="B9" s="44">
        <v>4447.9727272727268</v>
      </c>
      <c r="C9" s="45">
        <v>4207.1613829303242</v>
      </c>
      <c r="D9" s="44">
        <v>2061.5215909090907</v>
      </c>
      <c r="E9" s="46">
        <v>1798.8937742784228</v>
      </c>
    </row>
    <row r="10" spans="1:11" x14ac:dyDescent="0.2">
      <c r="A10" s="56" t="s">
        <v>532</v>
      </c>
      <c r="B10" s="38">
        <v>39</v>
      </c>
      <c r="C10" s="39"/>
      <c r="D10" s="47">
        <v>62</v>
      </c>
      <c r="E10" s="30"/>
    </row>
    <row r="11" spans="1:11" x14ac:dyDescent="0.2">
      <c r="A11" s="34" t="s">
        <v>533</v>
      </c>
      <c r="B11" s="35">
        <v>25</v>
      </c>
      <c r="C11" s="36"/>
      <c r="D11" s="35">
        <v>29</v>
      </c>
      <c r="E11" s="29"/>
    </row>
    <row r="12" spans="1:11" x14ac:dyDescent="0.2">
      <c r="A12" s="37" t="s">
        <v>534</v>
      </c>
      <c r="B12" s="38">
        <v>14</v>
      </c>
      <c r="C12" s="39"/>
      <c r="D12" s="38">
        <v>33</v>
      </c>
      <c r="E12" s="30"/>
    </row>
    <row r="13" spans="1:11" x14ac:dyDescent="0.2">
      <c r="A13" s="51"/>
      <c r="B13" s="57" t="s">
        <v>547</v>
      </c>
      <c r="C13" s="58" t="s">
        <v>548</v>
      </c>
      <c r="D13" s="57" t="s">
        <v>547</v>
      </c>
      <c r="E13" s="59" t="s">
        <v>548</v>
      </c>
    </row>
    <row r="14" spans="1:11" x14ac:dyDescent="0.2">
      <c r="A14" s="37" t="s">
        <v>24</v>
      </c>
      <c r="B14" s="38">
        <v>5</v>
      </c>
      <c r="C14" s="41">
        <v>1.28</v>
      </c>
      <c r="D14" s="40">
        <v>3.5161290322580645</v>
      </c>
      <c r="E14" s="42">
        <v>1.5965324667866814</v>
      </c>
    </row>
    <row r="15" spans="1:11" x14ac:dyDescent="0.2">
      <c r="A15" s="37" t="s">
        <v>25</v>
      </c>
      <c r="B15" s="38">
        <v>5</v>
      </c>
      <c r="C15" s="41">
        <v>1.1200000000000001</v>
      </c>
      <c r="D15" s="40">
        <v>4.467741935483871</v>
      </c>
      <c r="E15" s="42">
        <v>1.4900516212367583</v>
      </c>
    </row>
    <row r="16" spans="1:11" x14ac:dyDescent="0.2">
      <c r="A16" s="37" t="s">
        <v>26</v>
      </c>
      <c r="B16" s="38">
        <v>5</v>
      </c>
      <c r="C16" s="41">
        <v>0.84</v>
      </c>
      <c r="D16" s="40">
        <v>3.9919354838709675</v>
      </c>
      <c r="E16" s="42">
        <v>1.1890619511355525</v>
      </c>
    </row>
    <row r="17" spans="1:5" x14ac:dyDescent="0.2">
      <c r="A17" s="37" t="s">
        <v>545</v>
      </c>
      <c r="B17" s="38">
        <v>4148</v>
      </c>
      <c r="C17" s="41">
        <v>2145.0200000000004</v>
      </c>
      <c r="D17" s="40">
        <v>2824.1048387096776</v>
      </c>
      <c r="E17" s="42">
        <v>2492.907311108755</v>
      </c>
    </row>
    <row r="18" spans="1:5" x14ac:dyDescent="0.2">
      <c r="A18" s="37" t="s">
        <v>2</v>
      </c>
      <c r="B18" s="38">
        <v>1</v>
      </c>
      <c r="C18" s="41">
        <v>0.47000000000000003</v>
      </c>
      <c r="D18" s="40">
        <v>0.38709677419354838</v>
      </c>
      <c r="E18" s="42">
        <v>0.49106237157443539</v>
      </c>
    </row>
    <row r="19" spans="1:5" x14ac:dyDescent="0.2">
      <c r="A19" s="37" t="s">
        <v>464</v>
      </c>
      <c r="B19" s="38">
        <v>21</v>
      </c>
      <c r="C19" s="41">
        <v>1.9</v>
      </c>
      <c r="D19" s="40">
        <v>21.269354838709674</v>
      </c>
      <c r="E19" s="42">
        <v>2.2828360783354591</v>
      </c>
    </row>
    <row r="20" spans="1:5" x14ac:dyDescent="0.2">
      <c r="A20" s="37" t="s">
        <v>4</v>
      </c>
      <c r="B20" s="38">
        <v>1</v>
      </c>
      <c r="C20" s="41">
        <v>0.49</v>
      </c>
      <c r="D20" s="40">
        <v>0.46774193548387094</v>
      </c>
      <c r="E20" s="42">
        <v>0.50303152902794523</v>
      </c>
    </row>
    <row r="21" spans="1:5" x14ac:dyDescent="0.2">
      <c r="A21" s="37" t="s">
        <v>5</v>
      </c>
      <c r="B21" s="38">
        <v>6208</v>
      </c>
      <c r="C21" s="41">
        <v>1683.89</v>
      </c>
      <c r="D21" s="40">
        <v>5290.322580645161</v>
      </c>
      <c r="E21" s="42">
        <v>2053.6819934696382</v>
      </c>
    </row>
    <row r="22" spans="1:5" ht="17" thickBot="1" x14ac:dyDescent="0.25">
      <c r="A22" s="43" t="s">
        <v>544</v>
      </c>
      <c r="B22" s="48">
        <v>5053</v>
      </c>
      <c r="C22" s="45">
        <v>4790.3600000000006</v>
      </c>
      <c r="D22" s="44">
        <v>1955.1693548387098</v>
      </c>
      <c r="E22" s="46">
        <v>1552.1241313791281</v>
      </c>
    </row>
    <row r="25" spans="1:5" ht="17" thickBot="1" x14ac:dyDescent="0.25">
      <c r="A25" t="s">
        <v>546</v>
      </c>
    </row>
    <row r="26" spans="1:5" ht="17" thickBot="1" x14ac:dyDescent="0.25">
      <c r="A26" s="11"/>
      <c r="B26" s="31"/>
      <c r="C26" s="60">
        <v>2019</v>
      </c>
      <c r="D26" s="61"/>
      <c r="E26" s="62">
        <v>2020</v>
      </c>
    </row>
    <row r="27" spans="1:5" x14ac:dyDescent="0.2">
      <c r="A27" s="71" t="s">
        <v>531</v>
      </c>
      <c r="B27" s="72" t="s">
        <v>547</v>
      </c>
      <c r="C27" s="73" t="s">
        <v>548</v>
      </c>
      <c r="D27" s="72" t="s">
        <v>547</v>
      </c>
      <c r="E27" s="74" t="s">
        <v>548</v>
      </c>
    </row>
    <row r="28" spans="1:5" x14ac:dyDescent="0.2">
      <c r="A28" s="34" t="s">
        <v>464</v>
      </c>
      <c r="B28" s="69">
        <v>20.789636363636358</v>
      </c>
      <c r="C28" s="67">
        <v>1.96075851123843</v>
      </c>
      <c r="D28" s="69">
        <v>21.140909090909087</v>
      </c>
      <c r="E28" s="75">
        <v>2.3385640728180292</v>
      </c>
    </row>
    <row r="29" spans="1:5" x14ac:dyDescent="0.2">
      <c r="A29" s="37" t="s">
        <v>544</v>
      </c>
      <c r="B29" s="40">
        <v>4447.9727272727268</v>
      </c>
      <c r="C29" s="41">
        <v>4207.1613829303242</v>
      </c>
      <c r="D29" s="40">
        <v>2061.5215909090907</v>
      </c>
      <c r="E29" s="42">
        <v>1798.8937742784228</v>
      </c>
    </row>
    <row r="30" spans="1:5" x14ac:dyDescent="0.2">
      <c r="A30" s="37" t="s">
        <v>533</v>
      </c>
      <c r="B30" s="38">
        <v>36</v>
      </c>
      <c r="C30" s="39"/>
      <c r="D30" s="38">
        <v>45</v>
      </c>
      <c r="E30" s="30"/>
    </row>
    <row r="31" spans="1:5" x14ac:dyDescent="0.2">
      <c r="A31" s="37" t="s">
        <v>534</v>
      </c>
      <c r="B31" s="38">
        <v>17</v>
      </c>
      <c r="C31" s="39"/>
      <c r="D31" s="38">
        <v>33</v>
      </c>
      <c r="E31" s="30"/>
    </row>
    <row r="32" spans="1:5" x14ac:dyDescent="0.2">
      <c r="A32" s="76" t="s">
        <v>105</v>
      </c>
      <c r="B32" s="47">
        <v>2</v>
      </c>
      <c r="C32" s="68"/>
      <c r="D32" s="47">
        <v>10</v>
      </c>
      <c r="E32" s="77"/>
    </row>
    <row r="33" spans="1:5" x14ac:dyDescent="0.2">
      <c r="A33" s="56" t="s">
        <v>532</v>
      </c>
      <c r="B33" s="70" t="s">
        <v>547</v>
      </c>
      <c r="C33" s="63" t="s">
        <v>548</v>
      </c>
      <c r="D33" s="70" t="s">
        <v>547</v>
      </c>
      <c r="E33" s="64" t="s">
        <v>548</v>
      </c>
    </row>
    <row r="34" spans="1:5" x14ac:dyDescent="0.2">
      <c r="A34" s="34" t="s">
        <v>24</v>
      </c>
      <c r="B34" s="35">
        <v>5</v>
      </c>
      <c r="C34" s="67">
        <v>1.28</v>
      </c>
      <c r="D34" s="69">
        <v>3.5161290322580645</v>
      </c>
      <c r="E34" s="75">
        <v>1.5965324667866814</v>
      </c>
    </row>
    <row r="35" spans="1:5" x14ac:dyDescent="0.2">
      <c r="A35" s="37" t="s">
        <v>25</v>
      </c>
      <c r="B35" s="38">
        <v>5</v>
      </c>
      <c r="C35" s="41">
        <v>1.1200000000000001</v>
      </c>
      <c r="D35" s="40">
        <v>4.467741935483871</v>
      </c>
      <c r="E35" s="42">
        <v>1.4900516212367583</v>
      </c>
    </row>
    <row r="36" spans="1:5" x14ac:dyDescent="0.2">
      <c r="A36" s="37" t="s">
        <v>26</v>
      </c>
      <c r="B36" s="38">
        <v>5</v>
      </c>
      <c r="C36" s="41">
        <v>0.84</v>
      </c>
      <c r="D36" s="40">
        <v>3.9919354838709675</v>
      </c>
      <c r="E36" s="42">
        <v>1.1890619511355525</v>
      </c>
    </row>
    <row r="37" spans="1:5" x14ac:dyDescent="0.2">
      <c r="A37" s="37" t="s">
        <v>545</v>
      </c>
      <c r="B37" s="38">
        <v>4148</v>
      </c>
      <c r="C37" s="41">
        <v>2145.0200000000004</v>
      </c>
      <c r="D37" s="40">
        <v>2824.1048387096776</v>
      </c>
      <c r="E37" s="42">
        <v>2492.907311108755</v>
      </c>
    </row>
    <row r="38" spans="1:5" x14ac:dyDescent="0.2">
      <c r="A38" s="37" t="s">
        <v>2</v>
      </c>
      <c r="B38" s="38">
        <v>1</v>
      </c>
      <c r="C38" s="41">
        <v>0.47000000000000003</v>
      </c>
      <c r="D38" s="40">
        <v>0.38709677419354838</v>
      </c>
      <c r="E38" s="42">
        <v>0.49106237157443539</v>
      </c>
    </row>
    <row r="39" spans="1:5" x14ac:dyDescent="0.2">
      <c r="A39" s="37" t="s">
        <v>464</v>
      </c>
      <c r="B39" s="38">
        <v>21</v>
      </c>
      <c r="C39" s="41">
        <v>1.9</v>
      </c>
      <c r="D39" s="40">
        <v>21.269354838709674</v>
      </c>
      <c r="E39" s="42">
        <v>2.2828360783354591</v>
      </c>
    </row>
    <row r="40" spans="1:5" x14ac:dyDescent="0.2">
      <c r="A40" s="37" t="s">
        <v>4</v>
      </c>
      <c r="B40" s="38">
        <v>1</v>
      </c>
      <c r="C40" s="41">
        <v>0.49</v>
      </c>
      <c r="D40" s="40">
        <v>0.46774193548387094</v>
      </c>
      <c r="E40" s="42">
        <v>0.50303152902794523</v>
      </c>
    </row>
    <row r="41" spans="1:5" x14ac:dyDescent="0.2">
      <c r="A41" s="37" t="s">
        <v>5</v>
      </c>
      <c r="B41" s="38">
        <v>6208</v>
      </c>
      <c r="C41" s="41">
        <v>1683.89</v>
      </c>
      <c r="D41" s="40">
        <v>5290.322580645161</v>
      </c>
      <c r="E41" s="42">
        <v>2053.6819934696382</v>
      </c>
    </row>
    <row r="42" spans="1:5" x14ac:dyDescent="0.2">
      <c r="A42" s="37" t="s">
        <v>544</v>
      </c>
      <c r="B42" s="38">
        <v>5053</v>
      </c>
      <c r="C42" s="41">
        <v>4790.3600000000006</v>
      </c>
      <c r="D42" s="40">
        <v>1955.1693548387098</v>
      </c>
      <c r="E42" s="42">
        <v>1552.1241313791281</v>
      </c>
    </row>
    <row r="43" spans="1:5" x14ac:dyDescent="0.2">
      <c r="A43" s="37" t="s">
        <v>533</v>
      </c>
      <c r="B43" s="38">
        <v>25</v>
      </c>
      <c r="C43" s="39"/>
      <c r="D43" s="38">
        <v>29</v>
      </c>
      <c r="E43" s="30"/>
    </row>
    <row r="44" spans="1:5" ht="17" thickBot="1" x14ac:dyDescent="0.25">
      <c r="A44" s="43" t="s">
        <v>534</v>
      </c>
      <c r="B44" s="48">
        <v>14</v>
      </c>
      <c r="C44" s="65"/>
      <c r="D44" s="48">
        <v>33</v>
      </c>
      <c r="E44" s="6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Data_analysis_Data_IERa SUBFILT</vt:lpstr>
      <vt:lpstr>BMI versus IPAQTOT2 full+norm</vt:lpstr>
      <vt:lpstr>Regression Analyses results</vt: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Thirza Hol</dc:creator>
  <cp:lastModifiedBy>Thirza Hol</cp:lastModifiedBy>
  <dcterms:created xsi:type="dcterms:W3CDTF">2021-05-22T08:45:39Z</dcterms:created>
  <dcterms:modified xsi:type="dcterms:W3CDTF">2021-06-06T13:31:30Z</dcterms:modified>
</cp:coreProperties>
</file>