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acosta/proyecto_grado/"/>
    </mc:Choice>
  </mc:AlternateContent>
  <xr:revisionPtr revIDLastSave="0" documentId="13_ncr:1_{AFDE7A68-9D9A-4546-80EB-6B4F87AD72B6}" xr6:coauthVersionLast="31" xr6:coauthVersionMax="31" xr10:uidLastSave="{00000000-0000-0000-0000-000000000000}"/>
  <bookViews>
    <workbookView xWindow="0" yWindow="0" windowWidth="28800" windowHeight="18000" xr2:uid="{CF925E45-4B45-2E44-8FFF-E0C890C8676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5" i="1"/>
  <c r="I35" i="1"/>
  <c r="J34" i="1"/>
  <c r="J30" i="1"/>
  <c r="I30" i="1"/>
  <c r="J26" i="1"/>
  <c r="J23" i="1"/>
  <c r="J22" i="1"/>
  <c r="I26" i="1"/>
  <c r="I22" i="1"/>
  <c r="I23" i="1"/>
  <c r="J36" i="1"/>
  <c r="H35" i="1"/>
  <c r="H34" i="1"/>
  <c r="H30" i="1"/>
  <c r="J31" i="1"/>
  <c r="J27" i="1"/>
  <c r="H26" i="1"/>
  <c r="H23" i="1"/>
  <c r="H22" i="1"/>
  <c r="E34" i="1"/>
</calcChain>
</file>

<file path=xl/sharedStrings.xml><?xml version="1.0" encoding="utf-8"?>
<sst xmlns="http://schemas.openxmlformats.org/spreadsheetml/2006/main" count="65" uniqueCount="51">
  <si>
    <t>PRESUPUESTO ANTEPROYECTO</t>
  </si>
  <si>
    <t>CÓDIGO</t>
  </si>
  <si>
    <t>RUBRO</t>
  </si>
  <si>
    <t>DESCRIPCIÓN</t>
  </si>
  <si>
    <t>FINANCIACIÓN</t>
  </si>
  <si>
    <t xml:space="preserve">CONTRAPARTIDA </t>
  </si>
  <si>
    <t>SUBTOTAL</t>
  </si>
  <si>
    <t>TOTAL</t>
  </si>
  <si>
    <t>PROPIOS</t>
  </si>
  <si>
    <t>EXTERNOS</t>
  </si>
  <si>
    <t xml:space="preserve">DINERO </t>
  </si>
  <si>
    <t>ESPECIE</t>
  </si>
  <si>
    <t>NOMINA</t>
  </si>
  <si>
    <t>1.1</t>
  </si>
  <si>
    <t>Director</t>
  </si>
  <si>
    <t>8000 /hora</t>
  </si>
  <si>
    <t>2 horas por semana</t>
  </si>
  <si>
    <t>1.2</t>
  </si>
  <si>
    <t>Tesista</t>
  </si>
  <si>
    <t>5000 /hora</t>
  </si>
  <si>
    <t>10 horas por semana</t>
  </si>
  <si>
    <t>1.3</t>
  </si>
  <si>
    <t>Otros</t>
  </si>
  <si>
    <t> 0</t>
  </si>
  <si>
    <t>0 </t>
  </si>
  <si>
    <t>$ 6.900.000 </t>
  </si>
  <si>
    <t>SUBTOTAL NOMINA</t>
  </si>
  <si>
    <t>I.V.A.</t>
  </si>
  <si>
    <t>MATERIALES E INSUMOS</t>
  </si>
  <si>
    <t>2.1</t>
  </si>
  <si>
    <t>Papelería</t>
  </si>
  <si>
    <t>cuadernos, Hojas, lápices, bolígrafos, borradores, etc.</t>
  </si>
  <si>
    <t>2.2</t>
  </si>
  <si>
    <t>Software</t>
  </si>
  <si>
    <t>software de desarrollo, (licencias)</t>
  </si>
  <si>
    <t>2.4</t>
  </si>
  <si>
    <t>Redacción final del documento</t>
  </si>
  <si>
    <t>Impresiones y mejoras del proyecto</t>
  </si>
  <si>
    <t>SUBTOTAL MATERIALES E INSUMOS</t>
  </si>
  <si>
    <t>EQUIPOS</t>
  </si>
  <si>
    <t>3.1</t>
  </si>
  <si>
    <t>Computador</t>
  </si>
  <si>
    <t>Equipo para la programación del software</t>
  </si>
  <si>
    <t>SUBTOTAL EQUIPOS</t>
  </si>
  <si>
    <t>OTROS</t>
  </si>
  <si>
    <t>4.1</t>
  </si>
  <si>
    <t>Transporte</t>
  </si>
  <si>
    <t>4.2</t>
  </si>
  <si>
    <t>Alimentación</t>
  </si>
  <si>
    <t>SUBTOTAL OTROS</t>
  </si>
  <si>
    <t>TOTAL,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</si>
</sst>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righ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6" fontId="8" fillId="0" borderId="12" xfId="0" applyNumberFormat="1" applyFont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0" fontId="8" fillId="3" borderId="10" xfId="0" applyFont="1" applyFill="1" applyBorder="1" applyAlignment="1">
      <alignment horizontal="right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right" vertical="center" wrapText="1"/>
    </xf>
    <xf numFmtId="6" fontId="8" fillId="0" borderId="12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6" fontId="8" fillId="0" borderId="28" xfId="0" applyNumberFormat="1" applyFont="1" applyBorder="1" applyAlignment="1">
      <alignment horizontal="right" vertical="center" wrapText="1"/>
    </xf>
    <xf numFmtId="6" fontId="8" fillId="0" borderId="11" xfId="0" applyNumberFormat="1" applyFont="1" applyBorder="1" applyAlignment="1">
      <alignment horizontal="right" vertical="center" wrapText="1"/>
    </xf>
    <xf numFmtId="6" fontId="8" fillId="0" borderId="10" xfId="0" applyNumberFormat="1" applyFont="1" applyBorder="1" applyAlignment="1">
      <alignment horizontal="right" vertical="center" wrapText="1"/>
    </xf>
    <xf numFmtId="0" fontId="0" fillId="0" borderId="18" xfId="0" applyBorder="1" applyAlignment="1">
      <alignment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right" vertical="center" wrapText="1"/>
    </xf>
    <xf numFmtId="0" fontId="8" fillId="0" borderId="32" xfId="0" applyFont="1" applyBorder="1" applyAlignment="1">
      <alignment horizontal="right" vertical="center" wrapText="1"/>
    </xf>
    <xf numFmtId="0" fontId="6" fillId="2" borderId="33" xfId="0" applyFont="1" applyFill="1" applyBorder="1" applyAlignment="1">
      <alignment horizontal="right" vertical="center" wrapText="1"/>
    </xf>
    <xf numFmtId="0" fontId="6" fillId="2" borderId="17" xfId="0" applyFont="1" applyFill="1" applyBorder="1" applyAlignment="1">
      <alignment horizontal="right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6" fontId="6" fillId="2" borderId="34" xfId="0" applyNumberFormat="1" applyFont="1" applyFill="1" applyBorder="1" applyAlignment="1">
      <alignment horizontal="right" vertical="center" wrapText="1"/>
    </xf>
    <xf numFmtId="6" fontId="6" fillId="2" borderId="35" xfId="0" applyNumberFormat="1" applyFont="1" applyFill="1" applyBorder="1" applyAlignment="1">
      <alignment horizontal="right" vertical="center" wrapText="1"/>
    </xf>
    <xf numFmtId="6" fontId="6" fillId="2" borderId="36" xfId="0" applyNumberFormat="1" applyFont="1" applyFill="1" applyBorder="1" applyAlignment="1">
      <alignment horizontal="right" vertical="center" wrapText="1"/>
    </xf>
    <xf numFmtId="6" fontId="6" fillId="2" borderId="37" xfId="0" applyNumberFormat="1" applyFont="1" applyFill="1" applyBorder="1" applyAlignment="1">
      <alignment horizontal="right" vertical="center" wrapText="1"/>
    </xf>
    <xf numFmtId="6" fontId="6" fillId="2" borderId="4" xfId="0" applyNumberFormat="1" applyFont="1" applyFill="1" applyBorder="1" applyAlignment="1">
      <alignment horizontal="right" vertical="center" wrapText="1"/>
    </xf>
    <xf numFmtId="6" fontId="6" fillId="2" borderId="6" xfId="0" applyNumberFormat="1" applyFont="1" applyFill="1" applyBorder="1" applyAlignment="1">
      <alignment horizontal="right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6" fontId="8" fillId="0" borderId="29" xfId="0" applyNumberFormat="1" applyFont="1" applyBorder="1" applyAlignment="1">
      <alignment horizontal="right" vertical="center" wrapText="1"/>
    </xf>
    <xf numFmtId="6" fontId="8" fillId="0" borderId="30" xfId="0" applyNumberFormat="1" applyFont="1" applyBorder="1" applyAlignment="1">
      <alignment horizontal="right" vertical="center" wrapText="1"/>
    </xf>
    <xf numFmtId="6" fontId="8" fillId="0" borderId="19" xfId="0" applyNumberFormat="1" applyFont="1" applyBorder="1" applyAlignment="1">
      <alignment horizontal="right" vertical="center" wrapText="1"/>
    </xf>
    <xf numFmtId="6" fontId="8" fillId="0" borderId="12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6" fontId="8" fillId="3" borderId="12" xfId="0" applyNumberFormat="1" applyFont="1" applyFill="1" applyBorder="1" applyAlignment="1">
      <alignment horizontal="right" vertical="center" wrapText="1"/>
    </xf>
    <xf numFmtId="6" fontId="9" fillId="2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1BA3-230B-4845-9C45-F35586467522}">
  <dimension ref="A1:K39"/>
  <sheetViews>
    <sheetView tabSelected="1" zoomScale="200" workbookViewId="0">
      <selection activeCell="I39" sqref="I39"/>
    </sheetView>
  </sheetViews>
  <sheetFormatPr baseColWidth="10" defaultRowHeight="16" x14ac:dyDescent="0.2"/>
  <cols>
    <col min="3" max="3" width="19.1640625" bestFit="1" customWidth="1"/>
    <col min="9" max="9" width="11.1640625" bestFit="1" customWidth="1"/>
  </cols>
  <sheetData>
    <row r="1" spans="1:11" x14ac:dyDescent="0.2">
      <c r="A1" s="2"/>
    </row>
    <row r="2" spans="1:11" ht="17" thickBot="1" x14ac:dyDescent="0.25">
      <c r="A2" s="1"/>
    </row>
    <row r="3" spans="1:11" ht="20" thickBot="1" x14ac:dyDescent="0.25">
      <c r="A3" s="74" t="s">
        <v>0</v>
      </c>
      <c r="B3" s="75"/>
      <c r="C3" s="75"/>
      <c r="D3" s="75"/>
      <c r="E3" s="75"/>
      <c r="F3" s="75"/>
      <c r="G3" s="75"/>
      <c r="H3" s="75"/>
      <c r="I3" s="75"/>
      <c r="J3" s="76"/>
      <c r="K3" s="3"/>
    </row>
    <row r="4" spans="1:11" ht="17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3"/>
    </row>
    <row r="5" spans="1:11" ht="17" thickBot="1" x14ac:dyDescent="0.25">
      <c r="A5" s="78" t="s">
        <v>1</v>
      </c>
      <c r="B5" s="78" t="s">
        <v>2</v>
      </c>
      <c r="C5" s="78" t="s">
        <v>3</v>
      </c>
      <c r="D5" s="79" t="s">
        <v>4</v>
      </c>
      <c r="E5" s="80"/>
      <c r="F5" s="79" t="s">
        <v>5</v>
      </c>
      <c r="G5" s="80"/>
      <c r="H5" s="81" t="s">
        <v>6</v>
      </c>
      <c r="I5" s="82"/>
      <c r="J5" s="78" t="s">
        <v>7</v>
      </c>
      <c r="K5" s="3"/>
    </row>
    <row r="6" spans="1:11" ht="17" thickBot="1" x14ac:dyDescent="0.25">
      <c r="A6" s="34"/>
      <c r="B6" s="34"/>
      <c r="C6" s="34"/>
      <c r="D6" s="4" t="s">
        <v>8</v>
      </c>
      <c r="E6" s="5" t="s">
        <v>9</v>
      </c>
      <c r="F6" s="4" t="s">
        <v>10</v>
      </c>
      <c r="G6" s="4" t="s">
        <v>11</v>
      </c>
      <c r="H6" s="83"/>
      <c r="I6" s="84"/>
      <c r="J6" s="34"/>
      <c r="K6" s="3"/>
    </row>
    <row r="7" spans="1:11" ht="17" thickBot="1" x14ac:dyDescent="0.25">
      <c r="A7" s="6">
        <v>1</v>
      </c>
      <c r="B7" s="7" t="s">
        <v>12</v>
      </c>
      <c r="C7" s="8"/>
      <c r="D7" s="9"/>
      <c r="E7" s="8"/>
      <c r="F7" s="9"/>
      <c r="G7" s="9"/>
      <c r="H7" s="72"/>
      <c r="I7" s="73"/>
      <c r="J7" s="9"/>
      <c r="K7" s="3"/>
    </row>
    <row r="8" spans="1:11" x14ac:dyDescent="0.2">
      <c r="A8" s="35" t="s">
        <v>13</v>
      </c>
      <c r="B8" s="38" t="s">
        <v>14</v>
      </c>
      <c r="C8" s="10" t="s">
        <v>15</v>
      </c>
      <c r="D8" s="35"/>
      <c r="E8" s="38"/>
      <c r="F8" s="29">
        <v>900000</v>
      </c>
      <c r="G8" s="35"/>
      <c r="H8" s="68">
        <v>900000</v>
      </c>
      <c r="I8" s="69"/>
      <c r="J8" s="29">
        <v>900000</v>
      </c>
      <c r="K8" s="32"/>
    </row>
    <row r="9" spans="1:11" ht="23" thickBot="1" x14ac:dyDescent="0.25">
      <c r="A9" s="37"/>
      <c r="B9" s="40"/>
      <c r="C9" s="11" t="s">
        <v>16</v>
      </c>
      <c r="D9" s="37"/>
      <c r="E9" s="40"/>
      <c r="F9" s="31"/>
      <c r="G9" s="37"/>
      <c r="H9" s="70"/>
      <c r="I9" s="71"/>
      <c r="J9" s="31"/>
      <c r="K9" s="32"/>
    </row>
    <row r="10" spans="1:11" x14ac:dyDescent="0.2">
      <c r="A10" s="35" t="s">
        <v>17</v>
      </c>
      <c r="B10" s="38" t="s">
        <v>18</v>
      </c>
      <c r="C10" s="10" t="s">
        <v>19</v>
      </c>
      <c r="D10" s="35"/>
      <c r="E10" s="38"/>
      <c r="F10" s="29">
        <v>6000000</v>
      </c>
      <c r="G10" s="35"/>
      <c r="H10" s="68">
        <v>6000000</v>
      </c>
      <c r="I10" s="69"/>
      <c r="J10" s="29">
        <v>6000000</v>
      </c>
      <c r="K10" s="32"/>
    </row>
    <row r="11" spans="1:11" ht="23" thickBot="1" x14ac:dyDescent="0.25">
      <c r="A11" s="37"/>
      <c r="B11" s="40"/>
      <c r="C11" s="11" t="s">
        <v>20</v>
      </c>
      <c r="D11" s="37"/>
      <c r="E11" s="40"/>
      <c r="F11" s="31"/>
      <c r="G11" s="37"/>
      <c r="H11" s="70"/>
      <c r="I11" s="71"/>
      <c r="J11" s="31"/>
      <c r="K11" s="32"/>
    </row>
    <row r="12" spans="1:11" ht="17" thickBot="1" x14ac:dyDescent="0.25">
      <c r="A12" s="12" t="s">
        <v>21</v>
      </c>
      <c r="B12" s="13" t="s">
        <v>22</v>
      </c>
      <c r="C12" s="13" t="s">
        <v>23</v>
      </c>
      <c r="D12" s="14"/>
      <c r="E12" s="13"/>
      <c r="F12" s="14" t="s">
        <v>24</v>
      </c>
      <c r="G12" s="14"/>
      <c r="H12" s="46" t="s">
        <v>24</v>
      </c>
      <c r="I12" s="47"/>
      <c r="J12" s="14" t="s">
        <v>25</v>
      </c>
      <c r="K12" s="3"/>
    </row>
    <row r="13" spans="1:11" ht="17" thickTop="1" x14ac:dyDescent="0.2">
      <c r="A13" s="48"/>
      <c r="B13" s="50" t="s">
        <v>26</v>
      </c>
      <c r="C13" s="52">
        <v>6900000</v>
      </c>
      <c r="D13" s="53"/>
      <c r="E13" s="53"/>
      <c r="F13" s="53"/>
      <c r="G13" s="53"/>
      <c r="H13" s="53"/>
      <c r="I13" s="53"/>
      <c r="J13" s="54"/>
      <c r="K13" s="3"/>
    </row>
    <row r="14" spans="1:11" ht="17" thickBot="1" x14ac:dyDescent="0.25">
      <c r="A14" s="49"/>
      <c r="B14" s="51"/>
      <c r="C14" s="55"/>
      <c r="D14" s="56"/>
      <c r="E14" s="56"/>
      <c r="F14" s="56"/>
      <c r="G14" s="56"/>
      <c r="H14" s="56"/>
      <c r="I14" s="56"/>
      <c r="J14" s="57"/>
      <c r="K14" s="3"/>
    </row>
    <row r="15" spans="1:11" x14ac:dyDescent="0.2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67"/>
    </row>
    <row r="16" spans="1:11" x14ac:dyDescent="0.2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67"/>
    </row>
    <row r="17" spans="1:11" x14ac:dyDescent="0.2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67"/>
    </row>
    <row r="18" spans="1:11" ht="17" thickBot="1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6"/>
      <c r="K18" s="67"/>
    </row>
    <row r="19" spans="1:11" ht="17" thickBot="1" x14ac:dyDescent="0.25">
      <c r="A19" s="33" t="s">
        <v>1</v>
      </c>
      <c r="B19" s="33" t="s">
        <v>2</v>
      </c>
      <c r="C19" s="33" t="s">
        <v>3</v>
      </c>
      <c r="D19" s="44" t="s">
        <v>4</v>
      </c>
      <c r="E19" s="45"/>
      <c r="F19" s="44" t="s">
        <v>5</v>
      </c>
      <c r="G19" s="45"/>
      <c r="H19" s="33" t="s">
        <v>6</v>
      </c>
      <c r="I19" s="33" t="s">
        <v>27</v>
      </c>
      <c r="J19" s="33" t="s">
        <v>7</v>
      </c>
      <c r="K19" s="3"/>
    </row>
    <row r="20" spans="1:11" ht="17" thickBot="1" x14ac:dyDescent="0.25">
      <c r="A20" s="34"/>
      <c r="B20" s="34"/>
      <c r="C20" s="34"/>
      <c r="D20" s="4" t="s">
        <v>8</v>
      </c>
      <c r="E20" s="4" t="s">
        <v>9</v>
      </c>
      <c r="F20" s="4" t="s">
        <v>10</v>
      </c>
      <c r="G20" s="4" t="s">
        <v>11</v>
      </c>
      <c r="H20" s="34"/>
      <c r="I20" s="34"/>
      <c r="J20" s="34"/>
      <c r="K20" s="3"/>
    </row>
    <row r="21" spans="1:11" ht="23" thickBot="1" x14ac:dyDescent="0.25">
      <c r="A21" s="15">
        <v>2</v>
      </c>
      <c r="B21" s="7" t="s">
        <v>28</v>
      </c>
      <c r="C21" s="8"/>
      <c r="D21" s="9"/>
      <c r="E21" s="9"/>
      <c r="F21" s="9"/>
      <c r="G21" s="9"/>
      <c r="H21" s="9"/>
      <c r="I21" s="9"/>
      <c r="J21" s="9"/>
      <c r="K21" s="3"/>
    </row>
    <row r="22" spans="1:11" ht="23" thickBot="1" x14ac:dyDescent="0.25">
      <c r="A22" s="16" t="s">
        <v>29</v>
      </c>
      <c r="B22" s="11" t="s">
        <v>30</v>
      </c>
      <c r="C22" s="11" t="s">
        <v>31</v>
      </c>
      <c r="D22" s="17">
        <v>70000</v>
      </c>
      <c r="E22" s="18"/>
      <c r="F22" s="18"/>
      <c r="G22" s="18"/>
      <c r="H22" s="17">
        <f>D22+E22+F22+G22</f>
        <v>70000</v>
      </c>
      <c r="I22" s="17">
        <f>H22-(H22/1.16)</f>
        <v>9655.1724137931014</v>
      </c>
      <c r="J22" s="17">
        <f>H22-I22</f>
        <v>60344.827586206899</v>
      </c>
      <c r="K22" s="3"/>
    </row>
    <row r="23" spans="1:11" x14ac:dyDescent="0.2">
      <c r="A23" s="35" t="s">
        <v>32</v>
      </c>
      <c r="B23" s="38" t="s">
        <v>33</v>
      </c>
      <c r="C23" s="41" t="s">
        <v>34</v>
      </c>
      <c r="D23" s="29">
        <v>1000000</v>
      </c>
      <c r="E23" s="29">
        <v>200000</v>
      </c>
      <c r="F23" s="35"/>
      <c r="G23" s="35"/>
      <c r="H23" s="29">
        <f>D23+E23+F23+G23</f>
        <v>1200000</v>
      </c>
      <c r="I23" s="29">
        <f>H23-(H23/1.12)</f>
        <v>128571.42857142864</v>
      </c>
      <c r="J23" s="29">
        <f>H23-I23</f>
        <v>1071428.5714285714</v>
      </c>
      <c r="K23" s="32"/>
    </row>
    <row r="24" spans="1:11" x14ac:dyDescent="0.2">
      <c r="A24" s="36"/>
      <c r="B24" s="39"/>
      <c r="C24" s="42"/>
      <c r="D24" s="30"/>
      <c r="E24" s="30"/>
      <c r="F24" s="36"/>
      <c r="G24" s="36"/>
      <c r="H24" s="30"/>
      <c r="I24" s="30"/>
      <c r="J24" s="30"/>
      <c r="K24" s="32"/>
    </row>
    <row r="25" spans="1:11" ht="17" thickBot="1" x14ac:dyDescent="0.25">
      <c r="A25" s="37"/>
      <c r="B25" s="40"/>
      <c r="C25" s="43"/>
      <c r="D25" s="31"/>
      <c r="E25" s="31"/>
      <c r="F25" s="37"/>
      <c r="G25" s="37"/>
      <c r="H25" s="31"/>
      <c r="I25" s="31"/>
      <c r="J25" s="31"/>
      <c r="K25" s="32"/>
    </row>
    <row r="26" spans="1:11" ht="23" thickBot="1" x14ac:dyDescent="0.25">
      <c r="A26" s="16" t="s">
        <v>35</v>
      </c>
      <c r="B26" s="11" t="s">
        <v>36</v>
      </c>
      <c r="C26" s="11" t="s">
        <v>37</v>
      </c>
      <c r="D26" s="17">
        <v>170000</v>
      </c>
      <c r="E26" s="18"/>
      <c r="F26" s="18"/>
      <c r="G26" s="18"/>
      <c r="H26" s="17">
        <f>D26+E26+F26+G26</f>
        <v>170000</v>
      </c>
      <c r="I26" s="17">
        <f>H26-(H26/1.16)</f>
        <v>23448.275862068956</v>
      </c>
      <c r="J26" s="17">
        <f>H26-I26</f>
        <v>146551.72413793104</v>
      </c>
      <c r="K26" s="3"/>
    </row>
    <row r="27" spans="1:11" ht="34" thickBot="1" x14ac:dyDescent="0.25">
      <c r="A27" s="19"/>
      <c r="B27" s="20" t="s">
        <v>38</v>
      </c>
      <c r="C27" s="20"/>
      <c r="D27" s="21"/>
      <c r="E27" s="21"/>
      <c r="F27" s="21"/>
      <c r="G27" s="21"/>
      <c r="H27" s="21"/>
      <c r="I27" s="21"/>
      <c r="J27" s="85">
        <f>J21+J22+J23+J26</f>
        <v>1278325.1231527093</v>
      </c>
      <c r="K27" s="3"/>
    </row>
    <row r="28" spans="1:11" ht="17" thickBot="1" x14ac:dyDescent="0.25">
      <c r="A28" s="23"/>
    </row>
    <row r="29" spans="1:11" ht="17" thickBot="1" x14ac:dyDescent="0.25">
      <c r="A29" s="15">
        <v>3</v>
      </c>
      <c r="B29" s="7" t="s">
        <v>39</v>
      </c>
      <c r="C29" s="8"/>
      <c r="D29" s="9"/>
      <c r="E29" s="9"/>
      <c r="F29" s="9"/>
      <c r="G29" s="9"/>
      <c r="H29" s="9"/>
      <c r="I29" s="9"/>
      <c r="J29" s="9"/>
    </row>
    <row r="30" spans="1:11" ht="23" thickBot="1" x14ac:dyDescent="0.25">
      <c r="A30" s="16" t="s">
        <v>40</v>
      </c>
      <c r="B30" s="11" t="s">
        <v>41</v>
      </c>
      <c r="C30" s="11" t="s">
        <v>42</v>
      </c>
      <c r="D30" s="17">
        <v>7299000</v>
      </c>
      <c r="E30" s="18"/>
      <c r="F30" s="18"/>
      <c r="G30" s="18"/>
      <c r="H30" s="17">
        <f>D30+E30+F30+G30</f>
        <v>7299000</v>
      </c>
      <c r="I30" s="17">
        <f>H30-(H30/1.16)</f>
        <v>1006758.6206896547</v>
      </c>
      <c r="J30" s="17">
        <f>H30-I30</f>
        <v>6292241.3793103453</v>
      </c>
    </row>
    <row r="31" spans="1:11" ht="23" thickBot="1" x14ac:dyDescent="0.25">
      <c r="A31" s="19"/>
      <c r="B31" s="20" t="s">
        <v>43</v>
      </c>
      <c r="C31" s="20"/>
      <c r="D31" s="21"/>
      <c r="E31" s="21"/>
      <c r="F31" s="21"/>
      <c r="G31" s="21"/>
      <c r="H31" s="21"/>
      <c r="I31" s="21"/>
      <c r="J31" s="85">
        <f>J30</f>
        <v>6292241.3793103453</v>
      </c>
    </row>
    <row r="32" spans="1:11" ht="17" thickBot="1" x14ac:dyDescent="0.25">
      <c r="A32" s="23"/>
    </row>
    <row r="33" spans="1:10" ht="17" thickBot="1" x14ac:dyDescent="0.25">
      <c r="A33" s="15">
        <v>4</v>
      </c>
      <c r="B33" s="7" t="s">
        <v>44</v>
      </c>
      <c r="C33" s="8"/>
      <c r="D33" s="9"/>
      <c r="E33" s="9"/>
      <c r="F33" s="9"/>
      <c r="G33" s="9"/>
      <c r="H33" s="9"/>
      <c r="I33" s="9"/>
      <c r="J33" s="9"/>
    </row>
    <row r="34" spans="1:10" ht="17" thickBot="1" x14ac:dyDescent="0.25">
      <c r="A34" s="16" t="s">
        <v>45</v>
      </c>
      <c r="B34" s="11" t="s">
        <v>46</v>
      </c>
      <c r="C34" s="11" t="s">
        <v>46</v>
      </c>
      <c r="D34" s="17"/>
      <c r="E34" s="22">
        <f>50000*4</f>
        <v>200000</v>
      </c>
      <c r="F34" s="18"/>
      <c r="G34" s="18"/>
      <c r="H34" s="22">
        <f>D34+E34+F34+G34</f>
        <v>200000</v>
      </c>
      <c r="I34" s="24"/>
      <c r="J34" s="17">
        <f>H34</f>
        <v>200000</v>
      </c>
    </row>
    <row r="35" spans="1:10" ht="17" thickBot="1" x14ac:dyDescent="0.25">
      <c r="A35" s="16" t="s">
        <v>47</v>
      </c>
      <c r="B35" s="11" t="s">
        <v>48</v>
      </c>
      <c r="C35" s="11" t="s">
        <v>48</v>
      </c>
      <c r="D35" s="17">
        <v>1000000</v>
      </c>
      <c r="E35" s="18"/>
      <c r="F35" s="18"/>
      <c r="G35" s="18"/>
      <c r="H35" s="22">
        <f>D35+E35+F35+G35</f>
        <v>1000000</v>
      </c>
      <c r="I35" s="22">
        <f>H35-(H35/1.16)</f>
        <v>137931.03448275861</v>
      </c>
      <c r="J35" s="25">
        <f>H35-I35</f>
        <v>862068.96551724139</v>
      </c>
    </row>
    <row r="36" spans="1:10" ht="17" thickBot="1" x14ac:dyDescent="0.25">
      <c r="A36" s="19"/>
      <c r="B36" s="20" t="s">
        <v>49</v>
      </c>
      <c r="C36" s="20"/>
      <c r="D36" s="21"/>
      <c r="E36" s="21"/>
      <c r="F36" s="21"/>
      <c r="G36" s="21"/>
      <c r="H36" s="21"/>
      <c r="I36" s="21"/>
      <c r="J36" s="85">
        <f>J34+J35</f>
        <v>1062068.9655172415</v>
      </c>
    </row>
    <row r="37" spans="1:10" ht="17" thickBot="1" x14ac:dyDescent="0.25">
      <c r="A37" s="23"/>
    </row>
    <row r="38" spans="1:10" ht="17" thickBot="1" x14ac:dyDescent="0.25">
      <c r="A38" s="26" t="s">
        <v>50</v>
      </c>
      <c r="B38" s="27"/>
      <c r="C38" s="27"/>
      <c r="D38" s="27"/>
      <c r="E38" s="27"/>
      <c r="F38" s="27"/>
      <c r="G38" s="27"/>
      <c r="H38" s="27"/>
      <c r="I38" s="86">
        <f>J27+J31+J36+C13</f>
        <v>15532635.467980295</v>
      </c>
    </row>
    <row r="39" spans="1:10" x14ac:dyDescent="0.2">
      <c r="A39" s="28"/>
    </row>
  </sheetData>
  <mergeCells count="53">
    <mergeCell ref="D23:D25"/>
    <mergeCell ref="A3:J3"/>
    <mergeCell ref="A4:J4"/>
    <mergeCell ref="A5:A6"/>
    <mergeCell ref="B5:B6"/>
    <mergeCell ref="C5:C6"/>
    <mergeCell ref="D5:E5"/>
    <mergeCell ref="F5:G5"/>
    <mergeCell ref="H5:I6"/>
    <mergeCell ref="J5:J6"/>
    <mergeCell ref="H7:I7"/>
    <mergeCell ref="A8:A9"/>
    <mergeCell ref="B8:B9"/>
    <mergeCell ref="D8:D9"/>
    <mergeCell ref="E8:E9"/>
    <mergeCell ref="F8:F9"/>
    <mergeCell ref="G8:G9"/>
    <mergeCell ref="H8:I9"/>
    <mergeCell ref="J8:J9"/>
    <mergeCell ref="K8:K9"/>
    <mergeCell ref="A10:A11"/>
    <mergeCell ref="B10:B11"/>
    <mergeCell ref="D10:D11"/>
    <mergeCell ref="E10:E11"/>
    <mergeCell ref="F10:F11"/>
    <mergeCell ref="G10:G11"/>
    <mergeCell ref="H10:I11"/>
    <mergeCell ref="J10:J11"/>
    <mergeCell ref="F19:G19"/>
    <mergeCell ref="H19:H20"/>
    <mergeCell ref="K10:K11"/>
    <mergeCell ref="H12:I12"/>
    <mergeCell ref="A13:A14"/>
    <mergeCell ref="B13:B14"/>
    <mergeCell ref="C13:J14"/>
    <mergeCell ref="A15:J18"/>
    <mergeCell ref="K15:K18"/>
    <mergeCell ref="J23:J25"/>
    <mergeCell ref="K23:K25"/>
    <mergeCell ref="I19:I20"/>
    <mergeCell ref="J19:J20"/>
    <mergeCell ref="A23:A25"/>
    <mergeCell ref="B23:B25"/>
    <mergeCell ref="C23:C25"/>
    <mergeCell ref="E23:E25"/>
    <mergeCell ref="F23:F25"/>
    <mergeCell ref="G23:G25"/>
    <mergeCell ref="H23:H25"/>
    <mergeCell ref="I23:I25"/>
    <mergeCell ref="A19:A20"/>
    <mergeCell ref="B19:B20"/>
    <mergeCell ref="C19:C20"/>
    <mergeCell ref="D19:E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2018-03-25T12:49:43Z</dcterms:created>
  <dcterms:modified xsi:type="dcterms:W3CDTF">2018-03-27T17:16:56Z</dcterms:modified>
</cp:coreProperties>
</file>