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PMG INTERNSHIP PROJECT\DataSet\"/>
    </mc:Choice>
  </mc:AlternateContent>
  <bookViews>
    <workbookView xWindow="0" yWindow="0" windowWidth="23040" windowHeight="9252"/>
  </bookViews>
  <sheets>
    <sheet name="Hero Honda Motors" sheetId="1" r:id="rId1"/>
    <sheet name="Infosys" sheetId="2" r:id="rId2"/>
  </sheets>
  <calcPr calcId="152511"/>
</workbook>
</file>

<file path=xl/calcChain.xml><?xml version="1.0" encoding="utf-8"?>
<calcChain xmlns="http://schemas.openxmlformats.org/spreadsheetml/2006/main">
  <c r="D75" i="2" l="1"/>
  <c r="D72" i="2"/>
  <c r="D60" i="2"/>
  <c r="D73" i="2" s="1"/>
  <c r="D79" i="2" s="1"/>
  <c r="D83" i="2" s="1"/>
  <c r="D46" i="2"/>
  <c r="D44" i="2"/>
  <c r="D53" i="2" s="1"/>
  <c r="D36" i="2"/>
  <c r="D41" i="2" s="1"/>
  <c r="D55" i="2" s="1"/>
  <c r="D56" i="2" s="1"/>
  <c r="D32" i="2"/>
  <c r="D25" i="2"/>
  <c r="D18" i="2"/>
  <c r="D3" i="2"/>
  <c r="D10" i="2" s="1"/>
  <c r="D27" i="2" s="1"/>
  <c r="E70" i="1"/>
  <c r="E67" i="1"/>
  <c r="E54" i="1"/>
  <c r="E48" i="1"/>
  <c r="E40" i="1"/>
  <c r="E34" i="1"/>
  <c r="E45" i="1" s="1"/>
  <c r="E19" i="1"/>
  <c r="E18" i="1" s="1"/>
  <c r="E29" i="1" s="1"/>
  <c r="E7" i="1"/>
  <c r="E4" i="1"/>
  <c r="E15" i="1" s="1"/>
  <c r="E31" i="1" s="1"/>
</calcChain>
</file>

<file path=xl/sharedStrings.xml><?xml version="1.0" encoding="utf-8"?>
<sst xmlns="http://schemas.openxmlformats.org/spreadsheetml/2006/main" count="149" uniqueCount="139">
  <si>
    <t>Assets</t>
  </si>
  <si>
    <t>Current Assets</t>
  </si>
  <si>
    <t>Cash, Cash Equivalents, Short-Term Investments</t>
  </si>
  <si>
    <t>Cash, Cash Equivalents</t>
  </si>
  <si>
    <t>Other Short Term Investments</t>
  </si>
  <si>
    <t>Inventory</t>
  </si>
  <si>
    <t>Raw Materials</t>
  </si>
  <si>
    <t>Work in Process</t>
  </si>
  <si>
    <t>Finished Goods</t>
  </si>
  <si>
    <t>Other Inventories</t>
  </si>
  <si>
    <t>Prepaid Assets</t>
  </si>
  <si>
    <t>Restricted Cash</t>
  </si>
  <si>
    <t>Other Current Assets</t>
  </si>
  <si>
    <t>Total Current Assets</t>
  </si>
  <si>
    <t>Non-Current Assets</t>
  </si>
  <si>
    <t>Net PPE</t>
  </si>
  <si>
    <t>Gross PPE</t>
  </si>
  <si>
    <t>Land &amp; Improvements</t>
  </si>
  <si>
    <t>Buildings &amp; Improvements</t>
  </si>
  <si>
    <t>Machinery Furniture Equipment</t>
  </si>
  <si>
    <t>Other Properties</t>
  </si>
  <si>
    <t>Construction in Progress</t>
  </si>
  <si>
    <t>Accumulated Depreciation</t>
  </si>
  <si>
    <t>Goodwill &amp; Other Intangible Assets</t>
  </si>
  <si>
    <t>Non Current Prepaid Assets</t>
  </si>
  <si>
    <t>Other Non Current Assets</t>
  </si>
  <si>
    <t>Total Non Current Assets</t>
  </si>
  <si>
    <t>Total Assets</t>
  </si>
  <si>
    <t>Total Liabilities Net Minority Interest</t>
  </si>
  <si>
    <t>Current Liabilities</t>
  </si>
  <si>
    <t>Current Provisions</t>
  </si>
  <si>
    <t>Current Debt</t>
  </si>
  <si>
    <t>Current Capital Lease Obligation</t>
  </si>
  <si>
    <t>Other Current Liabilities</t>
  </si>
  <si>
    <t>Total Current Liabilities</t>
  </si>
  <si>
    <t>Non Current Liabilites</t>
  </si>
  <si>
    <t>Long Term Provisions</t>
  </si>
  <si>
    <t>Long Term Debt</t>
  </si>
  <si>
    <t>Long Term Capital Lease Obligation</t>
  </si>
  <si>
    <t>Total Liabilities</t>
  </si>
  <si>
    <t>Total Equity Gross Minority Interest</t>
  </si>
  <si>
    <t>Stockholder's Equity</t>
  </si>
  <si>
    <t>Common Stock</t>
  </si>
  <si>
    <t>Additional Paid in Capital</t>
  </si>
  <si>
    <t>Retained Earnings</t>
  </si>
  <si>
    <t>Other Equity Interest</t>
  </si>
  <si>
    <t>Minority Interest</t>
  </si>
  <si>
    <t>Total Revenue</t>
  </si>
  <si>
    <t>Operating Revenue</t>
  </si>
  <si>
    <t>Cost of Revenue</t>
  </si>
  <si>
    <t>Gross Profit</t>
  </si>
  <si>
    <t>Operating Expense</t>
  </si>
  <si>
    <t>General &amp; Administrative Expense</t>
  </si>
  <si>
    <t>Rental &amp; Landing Fees</t>
  </si>
  <si>
    <t>Selling &amp; Marketing Expense</t>
  </si>
  <si>
    <t>Other Operating Expense</t>
  </si>
  <si>
    <t>Operating Income</t>
  </si>
  <si>
    <t>Net Non Operating Interest Income Expense</t>
  </si>
  <si>
    <t>Interest Income Non Operating</t>
  </si>
  <si>
    <t xml:space="preserve">Interest Expense Non Operating </t>
  </si>
  <si>
    <t>Pretax Income</t>
  </si>
  <si>
    <t>Tax Provision</t>
  </si>
  <si>
    <t>Net Income Common Stockholders</t>
  </si>
  <si>
    <t>Net Income Including Non-Controlling Assets</t>
  </si>
  <si>
    <t>Minority Interests</t>
  </si>
  <si>
    <t>Rent Expense Supplemental</t>
  </si>
  <si>
    <t>Total Expenses</t>
  </si>
  <si>
    <t>Net Income from Continuing &amp; Discontinued Ops</t>
  </si>
  <si>
    <t>Normalised Income</t>
  </si>
  <si>
    <t>Interest Income</t>
  </si>
  <si>
    <t>Interest Expense</t>
  </si>
  <si>
    <t>EBIT</t>
  </si>
  <si>
    <t>EBITDA</t>
  </si>
  <si>
    <t>Reconciled Cost of Revenue</t>
  </si>
  <si>
    <t>Reconciled Depreciation</t>
  </si>
  <si>
    <t>Net Income from Continuing Ops Net Minority Interest</t>
  </si>
  <si>
    <t>Normalized EBITDA</t>
  </si>
  <si>
    <t>Comments</t>
  </si>
  <si>
    <t>Financial Assets</t>
  </si>
  <si>
    <t>Investments</t>
  </si>
  <si>
    <t>Trade Receivables</t>
  </si>
  <si>
    <t>Loans</t>
  </si>
  <si>
    <t>Other Financial Assets</t>
  </si>
  <si>
    <t>Non-current Assets</t>
  </si>
  <si>
    <t>PPE</t>
  </si>
  <si>
    <t>Right-of-use assets</t>
  </si>
  <si>
    <t>Capital Work-in-progress</t>
  </si>
  <si>
    <t>Goodwill</t>
  </si>
  <si>
    <t>Other intangible assets</t>
  </si>
  <si>
    <t>Financial assets</t>
  </si>
  <si>
    <t>Deffered tax assets (net)</t>
  </si>
  <si>
    <t>Income tax assets (net)</t>
  </si>
  <si>
    <t>Other non-current assets</t>
  </si>
  <si>
    <t>Total non-current assets</t>
  </si>
  <si>
    <t>Equity</t>
  </si>
  <si>
    <t>Equity share capital</t>
  </si>
  <si>
    <t>Other equity</t>
  </si>
  <si>
    <t>Total Equity</t>
  </si>
  <si>
    <t>Liabilities</t>
  </si>
  <si>
    <t>Non-current liabilities</t>
  </si>
  <si>
    <t>Financial Liabilities</t>
  </si>
  <si>
    <t>Lease Liabilities</t>
  </si>
  <si>
    <t>Other financial liabilities</t>
  </si>
  <si>
    <t>Deferred tax liabilities (net)</t>
  </si>
  <si>
    <t>Other non-current liabilities</t>
  </si>
  <si>
    <t>Total non-current liabilities</t>
  </si>
  <si>
    <t>Current liabilities</t>
  </si>
  <si>
    <t>Financial liabilities</t>
  </si>
  <si>
    <t>Lease liabilities</t>
  </si>
  <si>
    <t>Trade payables</t>
  </si>
  <si>
    <t>Total outstanding dues of micro enterprises and small enterprises</t>
  </si>
  <si>
    <t>Total outstanding dues of creditors other than micro and small enterprises</t>
  </si>
  <si>
    <t>Other current liabilities</t>
  </si>
  <si>
    <t>Provisions</t>
  </si>
  <si>
    <t>Income tax liabilities (net)</t>
  </si>
  <si>
    <t>Total current liabilities</t>
  </si>
  <si>
    <t>Total liabilities</t>
  </si>
  <si>
    <t>Total equity and liabilities</t>
  </si>
  <si>
    <t>Revenue from operations</t>
  </si>
  <si>
    <t>Other income, net</t>
  </si>
  <si>
    <t>Total income</t>
  </si>
  <si>
    <t>Expenses</t>
  </si>
  <si>
    <t>Employee benefit expenses</t>
  </si>
  <si>
    <t>Cost of technical sub-contractors</t>
  </si>
  <si>
    <t>Travel expenses</t>
  </si>
  <si>
    <t>Cost of software packages and others</t>
  </si>
  <si>
    <t>Communication expenses</t>
  </si>
  <si>
    <t>Consultancy and professional charges</t>
  </si>
  <si>
    <t>Depreciation and amortization expenses</t>
  </si>
  <si>
    <t>Finance cost</t>
  </si>
  <si>
    <t>Other expenses</t>
  </si>
  <si>
    <t>Total expenses</t>
  </si>
  <si>
    <t>Profit before tax</t>
  </si>
  <si>
    <t>Tax expense</t>
  </si>
  <si>
    <t>Current tax</t>
  </si>
  <si>
    <t>Deferred tax</t>
  </si>
  <si>
    <t>Profit for the year</t>
  </si>
  <si>
    <t>Total other comprehensive income (loss), net of tax</t>
  </si>
  <si>
    <t>Total comprehensive income for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</si>
</sst>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/>
    <xf numFmtId="0" fontId="1" fillId="0" borderId="0" xfId="0" applyFont="1" applyAlignment="1">
      <alignment wrapText="1"/>
    </xf>
    <xf numFmtId="3" fontId="2" fillId="0" borderId="0" xfId="0" applyNumberFormat="1" applyFont="1"/>
    <xf numFmtId="3" fontId="1" fillId="0" borderId="0" xfId="0" applyNumberFormat="1" applyFont="1" applyAlignment="1"/>
    <xf numFmtId="4" fontId="1" fillId="0" borderId="0" xfId="0" applyNumberFormat="1" applyFont="1" applyAlignment="1"/>
    <xf numFmtId="3" fontId="2" fillId="0" borderId="0" xfId="0" applyNumberFormat="1" applyFont="1" applyAlignment="1"/>
    <xf numFmtId="3" fontId="1" fillId="2" borderId="1" xfId="0" applyNumberFormat="1" applyFont="1" applyFill="1" applyBorder="1"/>
    <xf numFmtId="3" fontId="1" fillId="2" borderId="1" xfId="0" applyNumberFormat="1" applyFont="1" applyFill="1" applyBorder="1" applyAlignment="1"/>
    <xf numFmtId="0" fontId="2" fillId="0" borderId="0" xfId="0" applyFont="1" applyAlignment="1"/>
    <xf numFmtId="0" fontId="2" fillId="0" borderId="0" xfId="0" applyFont="1"/>
    <xf numFmtId="3" fontId="2" fillId="2" borderId="1" xfId="0" applyNumberFormat="1" applyFont="1" applyFill="1" applyBorder="1"/>
    <xf numFmtId="3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F95"/>
  <sheetViews>
    <sheetView tabSelected="1" workbookViewId="0">
      <selection activeCell="F101" sqref="F101"/>
    </sheetView>
  </sheetViews>
  <sheetFormatPr defaultColWidth="12.6640625" defaultRowHeight="15.75" customHeight="1" x14ac:dyDescent="0.25"/>
  <cols>
    <col min="1" max="1" width="17.33203125" customWidth="1"/>
    <col min="2" max="2" width="22.44140625" customWidth="1"/>
    <col min="3" max="3" width="20.21875" customWidth="1"/>
    <col min="4" max="4" width="23.21875" customWidth="1"/>
    <col min="5" max="5" width="23.6640625" customWidth="1"/>
  </cols>
  <sheetData>
    <row r="2" spans="1:5" x14ac:dyDescent="0.25">
      <c r="A2" s="1" t="s">
        <v>0</v>
      </c>
    </row>
    <row r="3" spans="1:5" x14ac:dyDescent="0.25">
      <c r="A3" s="1" t="s">
        <v>1</v>
      </c>
      <c r="E3" s="2"/>
    </row>
    <row r="4" spans="1:5" x14ac:dyDescent="0.25">
      <c r="B4" s="3" t="s">
        <v>2</v>
      </c>
      <c r="E4" s="4">
        <f>E5+E6</f>
        <v>40604200</v>
      </c>
    </row>
    <row r="5" spans="1:5" x14ac:dyDescent="0.25">
      <c r="C5" s="1" t="s">
        <v>3</v>
      </c>
      <c r="E5" s="5">
        <v>2263000</v>
      </c>
    </row>
    <row r="6" spans="1:5" x14ac:dyDescent="0.25">
      <c r="C6" s="1" t="s">
        <v>4</v>
      </c>
      <c r="E6" s="6">
        <v>38341200</v>
      </c>
    </row>
    <row r="7" spans="1:5" x14ac:dyDescent="0.25">
      <c r="B7" s="1" t="s">
        <v>5</v>
      </c>
      <c r="E7" s="4">
        <f>E11+E10+E8+E9</f>
        <v>17563900</v>
      </c>
    </row>
    <row r="8" spans="1:5" x14ac:dyDescent="0.25">
      <c r="C8" s="1" t="s">
        <v>6</v>
      </c>
      <c r="E8" s="5">
        <v>8200800</v>
      </c>
    </row>
    <row r="9" spans="1:5" x14ac:dyDescent="0.25">
      <c r="C9" s="1" t="s">
        <v>7</v>
      </c>
      <c r="E9" s="5">
        <v>400900</v>
      </c>
    </row>
    <row r="10" spans="1:5" x14ac:dyDescent="0.25">
      <c r="C10" s="1" t="s">
        <v>8</v>
      </c>
      <c r="E10" s="5">
        <v>8731900</v>
      </c>
    </row>
    <row r="11" spans="1:5" x14ac:dyDescent="0.25">
      <c r="C11" s="1" t="s">
        <v>9</v>
      </c>
      <c r="E11" s="5">
        <v>230300</v>
      </c>
    </row>
    <row r="12" spans="1:5" x14ac:dyDescent="0.25">
      <c r="B12" s="1" t="s">
        <v>10</v>
      </c>
      <c r="E12" s="7">
        <v>2253100</v>
      </c>
    </row>
    <row r="13" spans="1:5" x14ac:dyDescent="0.25">
      <c r="B13" s="1" t="s">
        <v>11</v>
      </c>
      <c r="E13" s="7">
        <v>342300</v>
      </c>
    </row>
    <row r="14" spans="1:5" x14ac:dyDescent="0.25">
      <c r="B14" s="1" t="s">
        <v>12</v>
      </c>
      <c r="E14" s="7">
        <v>2694600</v>
      </c>
    </row>
    <row r="15" spans="1:5" x14ac:dyDescent="0.25">
      <c r="B15" s="1" t="s">
        <v>13</v>
      </c>
      <c r="E15" s="8">
        <f>E4+E7+E12+E13+E14</f>
        <v>63458100</v>
      </c>
    </row>
    <row r="16" spans="1:5" x14ac:dyDescent="0.25">
      <c r="B16" s="1"/>
    </row>
    <row r="17" spans="1:5" x14ac:dyDescent="0.25">
      <c r="A17" s="1" t="s">
        <v>14</v>
      </c>
    </row>
    <row r="18" spans="1:5" x14ac:dyDescent="0.25">
      <c r="B18" s="1" t="s">
        <v>15</v>
      </c>
      <c r="E18" s="4">
        <f>E19+E25</f>
        <v>54985100</v>
      </c>
    </row>
    <row r="19" spans="1:5" x14ac:dyDescent="0.25">
      <c r="C19" s="1" t="s">
        <v>16</v>
      </c>
      <c r="E19" s="2">
        <f>SUM(E20:E24)</f>
        <v>111431000</v>
      </c>
    </row>
    <row r="20" spans="1:5" x14ac:dyDescent="0.25">
      <c r="D20" s="5" t="s">
        <v>17</v>
      </c>
      <c r="E20" s="5">
        <v>1749600</v>
      </c>
    </row>
    <row r="21" spans="1:5" x14ac:dyDescent="0.25">
      <c r="D21" s="5" t="s">
        <v>18</v>
      </c>
      <c r="E21" s="5">
        <v>34039400</v>
      </c>
    </row>
    <row r="22" spans="1:5" x14ac:dyDescent="0.25">
      <c r="D22" s="5" t="s">
        <v>19</v>
      </c>
      <c r="E22" s="5">
        <v>71463700</v>
      </c>
    </row>
    <row r="23" spans="1:5" x14ac:dyDescent="0.25">
      <c r="D23" s="6" t="s">
        <v>20</v>
      </c>
      <c r="E23" s="5">
        <v>2957400</v>
      </c>
    </row>
    <row r="24" spans="1:5" x14ac:dyDescent="0.25">
      <c r="D24" s="6" t="s">
        <v>21</v>
      </c>
      <c r="E24" s="5">
        <v>1220900</v>
      </c>
    </row>
    <row r="25" spans="1:5" x14ac:dyDescent="0.25">
      <c r="C25" s="1" t="s">
        <v>22</v>
      </c>
      <c r="E25" s="5">
        <v>-56445900</v>
      </c>
    </row>
    <row r="26" spans="1:5" x14ac:dyDescent="0.25">
      <c r="B26" s="1" t="s">
        <v>23</v>
      </c>
      <c r="E26" s="7">
        <v>11144100</v>
      </c>
    </row>
    <row r="27" spans="1:5" x14ac:dyDescent="0.25">
      <c r="B27" s="1" t="s">
        <v>24</v>
      </c>
      <c r="E27" s="7">
        <v>1715600</v>
      </c>
    </row>
    <row r="28" spans="1:5" x14ac:dyDescent="0.25">
      <c r="B28" s="1" t="s">
        <v>25</v>
      </c>
      <c r="E28" s="7">
        <v>400</v>
      </c>
    </row>
    <row r="29" spans="1:5" x14ac:dyDescent="0.25">
      <c r="B29" s="1" t="s">
        <v>26</v>
      </c>
      <c r="E29" s="8">
        <f>E18+E26+E27+E28</f>
        <v>67845200</v>
      </c>
    </row>
    <row r="30" spans="1:5" x14ac:dyDescent="0.25">
      <c r="E30" s="2"/>
    </row>
    <row r="31" spans="1:5" x14ac:dyDescent="0.25">
      <c r="A31" s="1" t="s">
        <v>27</v>
      </c>
      <c r="E31" s="2">
        <f>E15+E29</f>
        <v>131303300</v>
      </c>
    </row>
    <row r="32" spans="1:5" x14ac:dyDescent="0.25">
      <c r="E32" s="2"/>
    </row>
    <row r="33" spans="1:5" x14ac:dyDescent="0.25">
      <c r="A33" s="3" t="s">
        <v>28</v>
      </c>
      <c r="E33" s="2"/>
    </row>
    <row r="34" spans="1:5" x14ac:dyDescent="0.25">
      <c r="A34" s="1" t="s">
        <v>29</v>
      </c>
      <c r="E34" s="4">
        <f>SUM(E35:E38)</f>
        <v>7813200</v>
      </c>
    </row>
    <row r="35" spans="1:5" x14ac:dyDescent="0.25">
      <c r="B35" s="1" t="s">
        <v>30</v>
      </c>
      <c r="E35" s="5">
        <v>1926800</v>
      </c>
    </row>
    <row r="36" spans="1:5" x14ac:dyDescent="0.25">
      <c r="B36" s="1" t="s">
        <v>31</v>
      </c>
      <c r="E36" s="5">
        <v>2931500</v>
      </c>
    </row>
    <row r="37" spans="1:5" x14ac:dyDescent="0.25">
      <c r="B37" s="1" t="s">
        <v>32</v>
      </c>
      <c r="E37" s="5">
        <v>346300</v>
      </c>
    </row>
    <row r="38" spans="1:5" x14ac:dyDescent="0.25">
      <c r="B38" s="1" t="s">
        <v>33</v>
      </c>
      <c r="E38" s="5">
        <v>2608600</v>
      </c>
    </row>
    <row r="39" spans="1:5" x14ac:dyDescent="0.25">
      <c r="B39" s="1" t="s">
        <v>34</v>
      </c>
      <c r="E39" s="2"/>
    </row>
    <row r="40" spans="1:5" x14ac:dyDescent="0.25">
      <c r="A40" s="1" t="s">
        <v>35</v>
      </c>
      <c r="E40" s="4">
        <f>E43+E41+E42</f>
        <v>4417000</v>
      </c>
    </row>
    <row r="41" spans="1:5" x14ac:dyDescent="0.25">
      <c r="B41" s="1" t="s">
        <v>36</v>
      </c>
      <c r="E41" s="5">
        <v>2019400</v>
      </c>
    </row>
    <row r="42" spans="1:5" x14ac:dyDescent="0.25">
      <c r="B42" s="1" t="s">
        <v>37</v>
      </c>
      <c r="E42" s="5">
        <v>200900</v>
      </c>
    </row>
    <row r="43" spans="1:5" x14ac:dyDescent="0.25">
      <c r="B43" s="1" t="s">
        <v>38</v>
      </c>
      <c r="E43" s="5">
        <v>2196700</v>
      </c>
    </row>
    <row r="44" spans="1:5" x14ac:dyDescent="0.25">
      <c r="B44" s="1"/>
      <c r="E44" s="5"/>
    </row>
    <row r="45" spans="1:5" x14ac:dyDescent="0.25">
      <c r="A45" s="1" t="s">
        <v>39</v>
      </c>
      <c r="E45" s="8">
        <f>E34+E40</f>
        <v>12230200</v>
      </c>
    </row>
    <row r="46" spans="1:5" x14ac:dyDescent="0.25">
      <c r="E46" s="2"/>
    </row>
    <row r="47" spans="1:5" x14ac:dyDescent="0.25">
      <c r="A47" s="3" t="s">
        <v>40</v>
      </c>
      <c r="E47" s="2"/>
    </row>
    <row r="48" spans="1:5" x14ac:dyDescent="0.25">
      <c r="B48" s="1" t="s">
        <v>41</v>
      </c>
      <c r="E48" s="4">
        <f>E49+E50+E51+E52</f>
        <v>139876100</v>
      </c>
    </row>
    <row r="49" spans="1:5" x14ac:dyDescent="0.25">
      <c r="C49" s="1" t="s">
        <v>42</v>
      </c>
      <c r="E49" s="5">
        <v>399700</v>
      </c>
    </row>
    <row r="50" spans="1:5" x14ac:dyDescent="0.25">
      <c r="C50" s="1" t="s">
        <v>43</v>
      </c>
      <c r="E50" s="5">
        <v>492200</v>
      </c>
    </row>
    <row r="51" spans="1:5" x14ac:dyDescent="0.25">
      <c r="C51" s="1" t="s">
        <v>44</v>
      </c>
      <c r="E51" s="5">
        <v>138627900</v>
      </c>
    </row>
    <row r="52" spans="1:5" x14ac:dyDescent="0.25">
      <c r="C52" s="1" t="s">
        <v>45</v>
      </c>
      <c r="E52" s="5">
        <v>356300</v>
      </c>
    </row>
    <row r="53" spans="1:5" x14ac:dyDescent="0.25">
      <c r="B53" s="1" t="s">
        <v>46</v>
      </c>
      <c r="E53" s="7">
        <v>1250600</v>
      </c>
    </row>
    <row r="54" spans="1:5" x14ac:dyDescent="0.25">
      <c r="E54" s="8">
        <f>E48+E53</f>
        <v>141126700</v>
      </c>
    </row>
    <row r="55" spans="1:5" x14ac:dyDescent="0.25">
      <c r="A55" s="1" t="s">
        <v>47</v>
      </c>
      <c r="E55" s="2"/>
    </row>
    <row r="56" spans="1:5" x14ac:dyDescent="0.25">
      <c r="B56" s="1" t="s">
        <v>48</v>
      </c>
      <c r="E56" s="7">
        <v>341583800</v>
      </c>
    </row>
    <row r="57" spans="1:5" x14ac:dyDescent="0.25">
      <c r="E57" s="9">
        <v>341583800</v>
      </c>
    </row>
    <row r="58" spans="1:5" x14ac:dyDescent="0.25">
      <c r="A58" s="1"/>
      <c r="E58" s="5"/>
    </row>
    <row r="59" spans="1:5" x14ac:dyDescent="0.25">
      <c r="A59" s="1" t="s">
        <v>49</v>
      </c>
      <c r="E59" s="5">
        <v>239440300</v>
      </c>
    </row>
    <row r="60" spans="1:5" x14ac:dyDescent="0.25">
      <c r="A60" s="1" t="s">
        <v>50</v>
      </c>
      <c r="E60" s="5">
        <v>102143500</v>
      </c>
    </row>
    <row r="61" spans="1:5" x14ac:dyDescent="0.25">
      <c r="E61" s="2"/>
    </row>
    <row r="62" spans="1:5" x14ac:dyDescent="0.25">
      <c r="A62" s="1" t="s">
        <v>51</v>
      </c>
      <c r="E62" s="2"/>
    </row>
    <row r="63" spans="1:5" x14ac:dyDescent="0.25">
      <c r="B63" s="3" t="s">
        <v>52</v>
      </c>
      <c r="E63" s="7">
        <v>418300</v>
      </c>
    </row>
    <row r="64" spans="1:5" x14ac:dyDescent="0.25">
      <c r="C64" s="1" t="s">
        <v>53</v>
      </c>
      <c r="E64" s="5">
        <v>418300</v>
      </c>
    </row>
    <row r="65" spans="1:5" x14ac:dyDescent="0.25">
      <c r="B65" s="1" t="s">
        <v>54</v>
      </c>
      <c r="E65" s="7">
        <v>18620100</v>
      </c>
    </row>
    <row r="66" spans="1:5" x14ac:dyDescent="0.25">
      <c r="B66" s="1" t="s">
        <v>55</v>
      </c>
      <c r="E66" s="7">
        <v>38705300</v>
      </c>
    </row>
    <row r="67" spans="1:5" x14ac:dyDescent="0.25">
      <c r="E67" s="8">
        <f>E63+E65+E66</f>
        <v>57743700</v>
      </c>
    </row>
    <row r="68" spans="1:5" x14ac:dyDescent="0.25">
      <c r="E68" s="2"/>
    </row>
    <row r="69" spans="1:5" x14ac:dyDescent="0.25">
      <c r="A69" s="1" t="s">
        <v>56</v>
      </c>
      <c r="E69" s="7">
        <v>33963800</v>
      </c>
    </row>
    <row r="70" spans="1:5" x14ac:dyDescent="0.25">
      <c r="A70" s="1" t="s">
        <v>57</v>
      </c>
      <c r="E70" s="4">
        <f>E71-E72</f>
        <v>1559300</v>
      </c>
    </row>
    <row r="71" spans="1:5" x14ac:dyDescent="0.25">
      <c r="B71" s="1" t="s">
        <v>58</v>
      </c>
      <c r="E71" s="5">
        <v>2608100</v>
      </c>
    </row>
    <row r="72" spans="1:5" x14ac:dyDescent="0.25">
      <c r="B72" s="1" t="s">
        <v>59</v>
      </c>
      <c r="E72" s="5">
        <v>1048800</v>
      </c>
    </row>
    <row r="73" spans="1:5" x14ac:dyDescent="0.25">
      <c r="A73" s="1" t="s">
        <v>60</v>
      </c>
      <c r="E73" s="7">
        <v>38636200</v>
      </c>
    </row>
    <row r="74" spans="1:5" x14ac:dyDescent="0.25">
      <c r="A74" s="1" t="s">
        <v>61</v>
      </c>
      <c r="E74" s="7">
        <v>10637200</v>
      </c>
    </row>
    <row r="75" spans="1:5" x14ac:dyDescent="0.25">
      <c r="A75" s="1" t="s">
        <v>62</v>
      </c>
      <c r="E75" s="7">
        <v>28099600</v>
      </c>
    </row>
    <row r="76" spans="1:5" x14ac:dyDescent="0.25">
      <c r="B76" s="1" t="s">
        <v>63</v>
      </c>
      <c r="E76" s="5">
        <v>27999000</v>
      </c>
    </row>
    <row r="77" spans="1:5" x14ac:dyDescent="0.25">
      <c r="B77" s="1" t="s">
        <v>64</v>
      </c>
      <c r="E77" s="5">
        <v>100600</v>
      </c>
    </row>
    <row r="78" spans="1:5" x14ac:dyDescent="0.25">
      <c r="A78" s="1" t="s">
        <v>65</v>
      </c>
      <c r="E78" s="7">
        <v>418300</v>
      </c>
    </row>
    <row r="79" spans="1:5" x14ac:dyDescent="0.25">
      <c r="A79" s="1" t="s">
        <v>66</v>
      </c>
      <c r="E79" s="7">
        <v>307620000</v>
      </c>
    </row>
    <row r="80" spans="1:5" x14ac:dyDescent="0.25">
      <c r="A80" s="1" t="s">
        <v>67</v>
      </c>
      <c r="E80" s="7">
        <v>28099600</v>
      </c>
    </row>
    <row r="81" spans="1:6" x14ac:dyDescent="0.25">
      <c r="A81" s="1" t="s">
        <v>68</v>
      </c>
      <c r="E81" s="7">
        <v>28099600</v>
      </c>
    </row>
    <row r="82" spans="1:6" x14ac:dyDescent="0.25">
      <c r="A82" s="1" t="s">
        <v>69</v>
      </c>
      <c r="E82" s="7">
        <v>2608100</v>
      </c>
    </row>
    <row r="83" spans="1:6" x14ac:dyDescent="0.25">
      <c r="A83" s="1" t="s">
        <v>70</v>
      </c>
      <c r="E83" s="7">
        <v>1048800</v>
      </c>
    </row>
    <row r="84" spans="1:6" x14ac:dyDescent="0.25">
      <c r="A84" s="1" t="s">
        <v>71</v>
      </c>
      <c r="E84" s="7">
        <v>39685000</v>
      </c>
    </row>
    <row r="85" spans="1:6" x14ac:dyDescent="0.25">
      <c r="A85" s="1" t="s">
        <v>72</v>
      </c>
      <c r="E85" s="7">
        <v>46658900</v>
      </c>
    </row>
    <row r="86" spans="1:6" x14ac:dyDescent="0.25">
      <c r="A86" s="1" t="s">
        <v>73</v>
      </c>
      <c r="E86" s="7">
        <v>239440300</v>
      </c>
    </row>
    <row r="87" spans="1:6" x14ac:dyDescent="0.25">
      <c r="A87" s="1" t="s">
        <v>74</v>
      </c>
      <c r="E87" s="7">
        <v>6973900</v>
      </c>
    </row>
    <row r="88" spans="1:6" x14ac:dyDescent="0.25">
      <c r="A88" s="1" t="s">
        <v>75</v>
      </c>
      <c r="E88" s="7">
        <v>28099600</v>
      </c>
    </row>
    <row r="89" spans="1:6" x14ac:dyDescent="0.25">
      <c r="A89" s="1" t="s">
        <v>76</v>
      </c>
      <c r="E89" s="7">
        <v>46658900</v>
      </c>
    </row>
    <row r="90" spans="1:6" x14ac:dyDescent="0.25">
      <c r="F90" s="2"/>
    </row>
    <row r="91" spans="1:6" x14ac:dyDescent="0.25">
      <c r="F91" s="2"/>
    </row>
    <row r="92" spans="1:6" x14ac:dyDescent="0.25">
      <c r="F92" s="2"/>
    </row>
    <row r="93" spans="1:6" x14ac:dyDescent="0.25">
      <c r="F93" s="2"/>
    </row>
    <row r="94" spans="1:6" x14ac:dyDescent="0.25">
      <c r="F94" s="2"/>
    </row>
    <row r="95" spans="1:6" x14ac:dyDescent="0.25">
      <c r="F9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83"/>
  <sheetViews>
    <sheetView workbookViewId="0">
      <selection activeCell="F92" sqref="F92"/>
    </sheetView>
  </sheetViews>
  <sheetFormatPr defaultColWidth="12.6640625" defaultRowHeight="15.75" customHeight="1" x14ac:dyDescent="0.25"/>
  <cols>
    <col min="1" max="1" width="18.21875" customWidth="1"/>
    <col min="2" max="2" width="20.88671875" customWidth="1"/>
    <col min="3" max="3" width="26.77734375" customWidth="1"/>
    <col min="4" max="4" width="18.21875" customWidth="1"/>
    <col min="5" max="6" width="20.33203125" customWidth="1"/>
  </cols>
  <sheetData>
    <row r="1" spans="1:7" x14ac:dyDescent="0.25">
      <c r="A1" s="10" t="s">
        <v>0</v>
      </c>
      <c r="G1" s="1" t="s">
        <v>77</v>
      </c>
    </row>
    <row r="2" spans="1:7" x14ac:dyDescent="0.25">
      <c r="A2" s="1" t="s">
        <v>1</v>
      </c>
      <c r="D2" s="2"/>
    </row>
    <row r="3" spans="1:7" x14ac:dyDescent="0.25">
      <c r="A3" s="1" t="s">
        <v>78</v>
      </c>
      <c r="D3" s="4">
        <f>SUM(D4:D8)</f>
        <v>41162</v>
      </c>
    </row>
    <row r="4" spans="1:7" x14ac:dyDescent="0.25">
      <c r="B4" s="1" t="s">
        <v>79</v>
      </c>
      <c r="C4" s="1"/>
      <c r="D4" s="5">
        <v>4476</v>
      </c>
    </row>
    <row r="5" spans="1:7" x14ac:dyDescent="0.25">
      <c r="B5" s="1" t="s">
        <v>80</v>
      </c>
      <c r="C5" s="1"/>
      <c r="D5" s="5">
        <v>20773</v>
      </c>
    </row>
    <row r="6" spans="1:7" x14ac:dyDescent="0.25">
      <c r="B6" s="1" t="s">
        <v>3</v>
      </c>
      <c r="C6" s="1"/>
      <c r="D6" s="5">
        <v>6534</v>
      </c>
    </row>
    <row r="7" spans="1:7" x14ac:dyDescent="0.25">
      <c r="B7" s="1" t="s">
        <v>81</v>
      </c>
      <c r="C7" s="1"/>
      <c r="D7" s="5">
        <v>291</v>
      </c>
    </row>
    <row r="8" spans="1:7" x14ac:dyDescent="0.25">
      <c r="B8" s="1" t="s">
        <v>82</v>
      </c>
      <c r="C8" s="1"/>
      <c r="D8" s="5">
        <v>9088</v>
      </c>
    </row>
    <row r="9" spans="1:7" x14ac:dyDescent="0.25">
      <c r="A9" s="1" t="s">
        <v>12</v>
      </c>
      <c r="D9" s="7">
        <v>10920</v>
      </c>
    </row>
    <row r="10" spans="1:7" x14ac:dyDescent="0.25">
      <c r="A10" s="1" t="s">
        <v>13</v>
      </c>
      <c r="D10" s="8">
        <f>D3+D9</f>
        <v>52082</v>
      </c>
    </row>
    <row r="11" spans="1:7" x14ac:dyDescent="0.25">
      <c r="D11" s="2"/>
    </row>
    <row r="12" spans="1:7" x14ac:dyDescent="0.25">
      <c r="A12" s="1" t="s">
        <v>83</v>
      </c>
      <c r="D12" s="2"/>
    </row>
    <row r="13" spans="1:7" x14ac:dyDescent="0.25">
      <c r="A13" s="1" t="s">
        <v>84</v>
      </c>
      <c r="D13" s="7">
        <v>11656</v>
      </c>
    </row>
    <row r="14" spans="1:7" x14ac:dyDescent="0.25">
      <c r="A14" s="1" t="s">
        <v>85</v>
      </c>
      <c r="D14" s="7">
        <v>3561</v>
      </c>
    </row>
    <row r="15" spans="1:7" x14ac:dyDescent="0.25">
      <c r="A15" s="1" t="s">
        <v>86</v>
      </c>
      <c r="D15" s="7">
        <v>275</v>
      </c>
    </row>
    <row r="16" spans="1:7" x14ac:dyDescent="0.25">
      <c r="A16" s="1" t="s">
        <v>87</v>
      </c>
      <c r="D16" s="7">
        <v>211</v>
      </c>
    </row>
    <row r="17" spans="1:4" x14ac:dyDescent="0.25">
      <c r="A17" s="1" t="s">
        <v>88</v>
      </c>
      <c r="D17" s="7">
        <v>3</v>
      </c>
    </row>
    <row r="18" spans="1:4" x14ac:dyDescent="0.25">
      <c r="A18" s="1" t="s">
        <v>89</v>
      </c>
      <c r="D18" s="4">
        <f>SUM(D19:D21)</f>
        <v>25066</v>
      </c>
    </row>
    <row r="19" spans="1:4" x14ac:dyDescent="0.25">
      <c r="B19" s="1" t="s">
        <v>79</v>
      </c>
      <c r="C19" s="1"/>
      <c r="D19" s="5">
        <v>23686</v>
      </c>
    </row>
    <row r="20" spans="1:4" x14ac:dyDescent="0.25">
      <c r="B20" s="1" t="s">
        <v>81</v>
      </c>
      <c r="C20" s="1"/>
      <c r="D20" s="5">
        <v>39</v>
      </c>
    </row>
    <row r="21" spans="1:4" x14ac:dyDescent="0.25">
      <c r="B21" s="1" t="s">
        <v>82</v>
      </c>
      <c r="C21" s="1"/>
      <c r="D21" s="5">
        <v>1341</v>
      </c>
    </row>
    <row r="22" spans="1:4" x14ac:dyDescent="0.25">
      <c r="A22" s="1" t="s">
        <v>90</v>
      </c>
      <c r="D22" s="7">
        <v>779</v>
      </c>
    </row>
    <row r="23" spans="1:4" x14ac:dyDescent="0.25">
      <c r="A23" s="1" t="s">
        <v>91</v>
      </c>
      <c r="D23" s="7">
        <v>5916</v>
      </c>
    </row>
    <row r="24" spans="1:4" x14ac:dyDescent="0.25">
      <c r="A24" s="1" t="s">
        <v>92</v>
      </c>
      <c r="D24" s="7">
        <v>1788</v>
      </c>
    </row>
    <row r="25" spans="1:4" x14ac:dyDescent="0.25">
      <c r="A25" s="1" t="s">
        <v>93</v>
      </c>
      <c r="D25" s="8">
        <f>D13+D14+D15+D16+D17+D18+D22+D23+D24</f>
        <v>49255</v>
      </c>
    </row>
    <row r="26" spans="1:4" x14ac:dyDescent="0.25">
      <c r="D26" s="2"/>
    </row>
    <row r="27" spans="1:4" x14ac:dyDescent="0.25">
      <c r="A27" s="10" t="s">
        <v>27</v>
      </c>
      <c r="B27" s="11"/>
      <c r="C27" s="11"/>
      <c r="D27" s="4">
        <f>D10+D25</f>
        <v>101337</v>
      </c>
    </row>
    <row r="28" spans="1:4" x14ac:dyDescent="0.25">
      <c r="D28" s="2"/>
    </row>
    <row r="29" spans="1:4" x14ac:dyDescent="0.25">
      <c r="A29" s="10" t="s">
        <v>94</v>
      </c>
      <c r="D29" s="2"/>
    </row>
    <row r="30" spans="1:4" x14ac:dyDescent="0.25">
      <c r="A30" s="1" t="s">
        <v>95</v>
      </c>
      <c r="D30" s="5">
        <v>2074</v>
      </c>
    </row>
    <row r="31" spans="1:4" x14ac:dyDescent="0.25">
      <c r="A31" s="1" t="s">
        <v>96</v>
      </c>
      <c r="D31" s="5">
        <v>65671</v>
      </c>
    </row>
    <row r="32" spans="1:4" x14ac:dyDescent="0.25">
      <c r="A32" s="10" t="s">
        <v>97</v>
      </c>
      <c r="B32" s="11"/>
      <c r="C32" s="11"/>
      <c r="D32" s="12">
        <f>D31+D30</f>
        <v>67745</v>
      </c>
    </row>
    <row r="34" spans="1:4" x14ac:dyDescent="0.25">
      <c r="A34" s="10" t="s">
        <v>98</v>
      </c>
      <c r="D34" s="2"/>
    </row>
    <row r="35" spans="1:4" x14ac:dyDescent="0.25">
      <c r="A35" s="1" t="s">
        <v>99</v>
      </c>
      <c r="D35" s="2"/>
    </row>
    <row r="36" spans="1:4" x14ac:dyDescent="0.25">
      <c r="A36" s="1" t="s">
        <v>100</v>
      </c>
      <c r="D36" s="4">
        <f>SUM(D37:D38)</f>
        <v>4870</v>
      </c>
    </row>
    <row r="37" spans="1:4" x14ac:dyDescent="0.25">
      <c r="B37" s="1" t="s">
        <v>101</v>
      </c>
      <c r="C37" s="1"/>
      <c r="D37" s="5">
        <v>3553</v>
      </c>
    </row>
    <row r="38" spans="1:4" x14ac:dyDescent="0.25">
      <c r="B38" s="1" t="s">
        <v>102</v>
      </c>
      <c r="C38" s="1"/>
      <c r="D38" s="5">
        <v>1317</v>
      </c>
    </row>
    <row r="39" spans="1:4" x14ac:dyDescent="0.25">
      <c r="A39" s="1" t="s">
        <v>103</v>
      </c>
      <c r="D39" s="7">
        <v>866</v>
      </c>
    </row>
    <row r="40" spans="1:4" x14ac:dyDescent="0.25">
      <c r="A40" s="1" t="s">
        <v>104</v>
      </c>
      <c r="D40" s="7">
        <v>414</v>
      </c>
    </row>
    <row r="41" spans="1:4" x14ac:dyDescent="0.25">
      <c r="A41" s="1" t="s">
        <v>105</v>
      </c>
      <c r="D41" s="8">
        <f>D36+D39+D40</f>
        <v>6150</v>
      </c>
    </row>
    <row r="42" spans="1:4" x14ac:dyDescent="0.25">
      <c r="D42" s="2"/>
    </row>
    <row r="43" spans="1:4" x14ac:dyDescent="0.25">
      <c r="A43" s="1" t="s">
        <v>106</v>
      </c>
      <c r="D43" s="2"/>
    </row>
    <row r="44" spans="1:4" x14ac:dyDescent="0.25">
      <c r="A44" s="1" t="s">
        <v>107</v>
      </c>
      <c r="D44" s="4">
        <f>D45+D46+D49</f>
        <v>15836</v>
      </c>
    </row>
    <row r="45" spans="1:4" x14ac:dyDescent="0.25">
      <c r="B45" s="1" t="s">
        <v>108</v>
      </c>
      <c r="C45" s="1"/>
      <c r="D45" s="5">
        <v>713</v>
      </c>
    </row>
    <row r="46" spans="1:4" x14ac:dyDescent="0.25">
      <c r="B46" s="1" t="s">
        <v>109</v>
      </c>
      <c r="D46" s="2">
        <f>SUM(D47:D48)</f>
        <v>2426</v>
      </c>
    </row>
    <row r="47" spans="1:4" x14ac:dyDescent="0.25">
      <c r="C47" s="3" t="s">
        <v>110</v>
      </c>
      <c r="D47" s="5">
        <v>97</v>
      </c>
    </row>
    <row r="48" spans="1:4" x14ac:dyDescent="0.25">
      <c r="C48" s="3" t="s">
        <v>111</v>
      </c>
      <c r="D48" s="5">
        <v>2329</v>
      </c>
    </row>
    <row r="49" spans="1:4" x14ac:dyDescent="0.25">
      <c r="B49" s="1" t="s">
        <v>102</v>
      </c>
      <c r="D49" s="5">
        <v>12697</v>
      </c>
    </row>
    <row r="50" spans="1:4" x14ac:dyDescent="0.25">
      <c r="A50" s="1" t="s">
        <v>112</v>
      </c>
      <c r="D50" s="7">
        <v>7609</v>
      </c>
    </row>
    <row r="51" spans="1:4" x14ac:dyDescent="0.25">
      <c r="A51" s="1" t="s">
        <v>113</v>
      </c>
      <c r="D51" s="7">
        <v>1163</v>
      </c>
    </row>
    <row r="52" spans="1:4" x14ac:dyDescent="0.25">
      <c r="A52" s="1" t="s">
        <v>114</v>
      </c>
      <c r="D52" s="7">
        <v>2834</v>
      </c>
    </row>
    <row r="53" spans="1:4" x14ac:dyDescent="0.25">
      <c r="A53" s="1" t="s">
        <v>115</v>
      </c>
      <c r="D53" s="8">
        <f>D44+D50+D51+D52</f>
        <v>27442</v>
      </c>
    </row>
    <row r="54" spans="1:4" x14ac:dyDescent="0.25">
      <c r="D54" s="2"/>
    </row>
    <row r="55" spans="1:4" x14ac:dyDescent="0.25">
      <c r="A55" s="10" t="s">
        <v>116</v>
      </c>
      <c r="B55" s="11"/>
      <c r="C55" s="11"/>
      <c r="D55" s="4">
        <f>D41+D53</f>
        <v>33592</v>
      </c>
    </row>
    <row r="56" spans="1:4" x14ac:dyDescent="0.25">
      <c r="A56" s="10" t="s">
        <v>117</v>
      </c>
      <c r="B56" s="11"/>
      <c r="C56" s="11"/>
      <c r="D56" s="4">
        <f>D55+D32</f>
        <v>101337</v>
      </c>
    </row>
    <row r="57" spans="1:4" x14ac:dyDescent="0.25">
      <c r="D57" s="2"/>
    </row>
    <row r="58" spans="1:4" x14ac:dyDescent="0.25">
      <c r="A58" s="1" t="s">
        <v>118</v>
      </c>
      <c r="D58" s="5">
        <v>124014</v>
      </c>
    </row>
    <row r="59" spans="1:4" x14ac:dyDescent="0.25">
      <c r="A59" s="1" t="s">
        <v>119</v>
      </c>
      <c r="D59" s="5">
        <v>3859</v>
      </c>
    </row>
    <row r="60" spans="1:4" x14ac:dyDescent="0.25">
      <c r="A60" s="10" t="s">
        <v>120</v>
      </c>
      <c r="B60" s="11"/>
      <c r="C60" s="11"/>
      <c r="D60" s="12">
        <f>D58+D59</f>
        <v>127873</v>
      </c>
    </row>
    <row r="61" spans="1:4" x14ac:dyDescent="0.25">
      <c r="D61" s="2"/>
    </row>
    <row r="62" spans="1:4" x14ac:dyDescent="0.25">
      <c r="A62" s="1" t="s">
        <v>121</v>
      </c>
      <c r="D62" s="2"/>
    </row>
    <row r="63" spans="1:4" x14ac:dyDescent="0.25">
      <c r="A63" s="1" t="s">
        <v>122</v>
      </c>
      <c r="D63" s="5">
        <v>62764</v>
      </c>
    </row>
    <row r="64" spans="1:4" x14ac:dyDescent="0.25">
      <c r="A64" s="1" t="s">
        <v>123</v>
      </c>
      <c r="D64" s="5">
        <v>19096</v>
      </c>
    </row>
    <row r="65" spans="1:4" x14ac:dyDescent="0.25">
      <c r="A65" s="1" t="s">
        <v>124</v>
      </c>
      <c r="D65" s="5">
        <v>1227</v>
      </c>
    </row>
    <row r="66" spans="1:4" x14ac:dyDescent="0.25">
      <c r="A66" s="1" t="s">
        <v>125</v>
      </c>
      <c r="D66" s="5">
        <v>5214</v>
      </c>
    </row>
    <row r="67" spans="1:4" x14ac:dyDescent="0.25">
      <c r="A67" s="1" t="s">
        <v>126</v>
      </c>
      <c r="D67" s="5">
        <v>502</v>
      </c>
    </row>
    <row r="68" spans="1:4" x14ac:dyDescent="0.25">
      <c r="A68" s="1" t="s">
        <v>127</v>
      </c>
      <c r="D68" s="5">
        <v>1236</v>
      </c>
    </row>
    <row r="69" spans="1:4" x14ac:dyDescent="0.25">
      <c r="A69" s="1" t="s">
        <v>128</v>
      </c>
      <c r="D69" s="5">
        <v>2753</v>
      </c>
    </row>
    <row r="70" spans="1:4" x14ac:dyDescent="0.25">
      <c r="A70" s="1" t="s">
        <v>129</v>
      </c>
      <c r="D70" s="5">
        <v>157</v>
      </c>
    </row>
    <row r="71" spans="1:4" x14ac:dyDescent="0.25">
      <c r="A71" s="1" t="s">
        <v>130</v>
      </c>
      <c r="D71" s="5">
        <v>3281</v>
      </c>
    </row>
    <row r="72" spans="1:4" x14ac:dyDescent="0.25">
      <c r="A72" s="1" t="s">
        <v>131</v>
      </c>
      <c r="D72" s="8">
        <f>SUM(D63:D71)</f>
        <v>96230</v>
      </c>
    </row>
    <row r="73" spans="1:4" x14ac:dyDescent="0.25">
      <c r="A73" s="10" t="s">
        <v>132</v>
      </c>
      <c r="D73" s="13">
        <f>D60- D72</f>
        <v>31643</v>
      </c>
    </row>
    <row r="74" spans="1:4" x14ac:dyDescent="0.25">
      <c r="D74" s="2"/>
    </row>
    <row r="75" spans="1:4" x14ac:dyDescent="0.25">
      <c r="A75" s="1" t="s">
        <v>133</v>
      </c>
      <c r="D75" s="4">
        <f>SUM(D76:D77)</f>
        <v>8375</v>
      </c>
    </row>
    <row r="76" spans="1:4" x14ac:dyDescent="0.25">
      <c r="B76" s="1" t="s">
        <v>134</v>
      </c>
      <c r="D76" s="5">
        <v>8167</v>
      </c>
    </row>
    <row r="77" spans="1:4" x14ac:dyDescent="0.25">
      <c r="B77" s="1" t="s">
        <v>135</v>
      </c>
      <c r="D77" s="5">
        <v>208</v>
      </c>
    </row>
    <row r="78" spans="1:4" x14ac:dyDescent="0.25">
      <c r="D78" s="2"/>
    </row>
    <row r="79" spans="1:4" x14ac:dyDescent="0.25">
      <c r="A79" s="10" t="s">
        <v>136</v>
      </c>
      <c r="B79" s="11"/>
      <c r="C79" s="11"/>
      <c r="D79" s="4">
        <f>D73-D75</f>
        <v>23268</v>
      </c>
    </row>
    <row r="80" spans="1:4" x14ac:dyDescent="0.25">
      <c r="D80" s="2"/>
    </row>
    <row r="81" spans="1:4" x14ac:dyDescent="0.25">
      <c r="A81" s="1" t="s">
        <v>137</v>
      </c>
      <c r="D81" s="1">
        <v>-268</v>
      </c>
    </row>
    <row r="83" spans="1:4" x14ac:dyDescent="0.25">
      <c r="A83" s="10" t="s">
        <v>138</v>
      </c>
      <c r="B83" s="11"/>
      <c r="C83" s="11"/>
      <c r="D83" s="4">
        <f>D79+D81</f>
        <v>23000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Hero Honda Motors</vt:lpstr>
      <vt:lpstr>Infosys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2024-08-11T18:06:49Z</dcterms:modified>
</cp:coreProperties>
</file>