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64011"/>
  <bookViews>
    <workbookView xWindow="0" yWindow="0" windowWidth="22260" windowHeight="12645"/>
  </bookViews>
  <sheets>
    <sheet name="Over Time Earnings" sheetId="9" r:id="rId1"/>
  </sheets>
  <definedNames>
    <definedName name="_xlnm._FilterDatabase" localSheetId="0" hidden="1">'Over Time Earnings'!$B$3:$B$35</definedName>
    <definedName name="_xlnm.Extract" localSheetId="0">'Over Time Earnings'!$G$2</definedName>
  </definedNames>
  <calcPr calcId="162913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9" l="1"/>
  <c r="E7" i="9" l="1"/>
  <c r="H25" i="9"/>
  <c r="E5" i="9" l="1"/>
  <c r="E8" i="9"/>
  <c r="H7" i="9" s="1"/>
  <c r="E10" i="9"/>
  <c r="E11" i="9"/>
  <c r="E13" i="9"/>
  <c r="E15" i="9"/>
  <c r="E16" i="9"/>
  <c r="E17" i="9"/>
  <c r="E19" i="9"/>
  <c r="E21" i="9"/>
  <c r="E25" i="9"/>
  <c r="E27" i="9"/>
  <c r="E29" i="9"/>
  <c r="E30" i="9"/>
  <c r="H6" i="9" s="1"/>
  <c r="E34" i="9"/>
  <c r="H24" i="9"/>
  <c r="H12" i="9" l="1"/>
  <c r="H26" i="9"/>
  <c r="E6" i="9" l="1"/>
  <c r="E14" i="9"/>
  <c r="E18" i="9"/>
  <c r="E22" i="9"/>
  <c r="E26" i="9"/>
  <c r="E23" i="9"/>
  <c r="E31" i="9"/>
  <c r="E9" i="9"/>
  <c r="H8" i="9" s="1"/>
  <c r="E3" i="9"/>
  <c r="E35" i="9"/>
  <c r="H11" i="9" s="1"/>
  <c r="E4" i="9"/>
  <c r="E20" i="9"/>
  <c r="E24" i="9"/>
  <c r="H9" i="9" s="1"/>
  <c r="E28" i="9"/>
  <c r="E32" i="9"/>
  <c r="E33" i="9"/>
  <c r="H3" i="9" l="1"/>
  <c r="H4" i="9"/>
  <c r="H10" i="9"/>
  <c r="H13" i="9"/>
  <c r="H2" i="9"/>
  <c r="H5" i="9"/>
</calcChain>
</file>

<file path=xl/sharedStrings.xml><?xml version="1.0" encoding="utf-8"?>
<sst xmlns="http://schemas.openxmlformats.org/spreadsheetml/2006/main" count="113" uniqueCount="29">
  <si>
    <t>S/N</t>
  </si>
  <si>
    <t>Rayan Tod</t>
  </si>
  <si>
    <t>Micky Ales</t>
  </si>
  <si>
    <t>Jack Spart</t>
  </si>
  <si>
    <t>Mean Dayal</t>
  </si>
  <si>
    <t>Kahn Munn</t>
  </si>
  <si>
    <t>Milon Her</t>
  </si>
  <si>
    <t>Kilobedrer Hon</t>
  </si>
  <si>
    <t>Nokol Perteretr</t>
  </si>
  <si>
    <t>Nikom Pohts</t>
  </si>
  <si>
    <t>Minar Helen</t>
  </si>
  <si>
    <t>Dev Deric</t>
  </si>
  <si>
    <t xml:space="preserve">Name </t>
  </si>
  <si>
    <t>OT Hours</t>
  </si>
  <si>
    <t>N</t>
  </si>
  <si>
    <t>D</t>
  </si>
  <si>
    <t>Shift</t>
  </si>
  <si>
    <t>Amount</t>
  </si>
  <si>
    <t>NAME</t>
  </si>
  <si>
    <t>T / OT /H/D</t>
  </si>
  <si>
    <t>T / OT /H/N</t>
  </si>
  <si>
    <t>T/OT/M</t>
  </si>
  <si>
    <t>OT Income</t>
  </si>
  <si>
    <t>Row Labels</t>
  </si>
  <si>
    <t>Grand Total</t>
  </si>
  <si>
    <t>Sum of Amount</t>
  </si>
  <si>
    <t>Column Labels</t>
  </si>
  <si>
    <t>Payment of Shift</t>
  </si>
  <si>
    <t>Amount (01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</si>
</sst>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/>
    <xf numFmtId="0" fontId="0" fillId="0" borderId="5" xfId="0" applyFont="1" applyFill="1" applyBorder="1" applyAlignment="1">
      <alignment horizontal="center"/>
    </xf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2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[SUMIF and SUMIFS.xlsx]Over Time Earnings!PivotTable1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 Time Earnings'!$K$17:$K$18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 Time Earnings'!$J$19:$J$30</c:f>
              <c:strCache>
                <c:ptCount val="11"/>
                <c:pt idx="0">
                  <c:v>Dev Deric</c:v>
                </c:pt>
                <c:pt idx="1">
                  <c:v>Jack Spart</c:v>
                </c:pt>
                <c:pt idx="2">
                  <c:v>Kahn Munn</c:v>
                </c:pt>
                <c:pt idx="3">
                  <c:v>Kilobedrer Hon</c:v>
                </c:pt>
                <c:pt idx="4">
                  <c:v>Mean Dayal</c:v>
                </c:pt>
                <c:pt idx="5">
                  <c:v>Micky Ales</c:v>
                </c:pt>
                <c:pt idx="6">
                  <c:v>Milon Her</c:v>
                </c:pt>
                <c:pt idx="7">
                  <c:v>Minar Helen</c:v>
                </c:pt>
                <c:pt idx="8">
                  <c:v>Nikom Pohts</c:v>
                </c:pt>
                <c:pt idx="9">
                  <c:v>Nokol Perteretr</c:v>
                </c:pt>
                <c:pt idx="10">
                  <c:v>Rayan Tod</c:v>
                </c:pt>
              </c:strCache>
            </c:strRef>
          </c:cat>
          <c:val>
            <c:numRef>
              <c:f>'Over Time Earnings'!$K$19:$K$30</c:f>
              <c:numCache>
                <c:formatCode>General</c:formatCode>
                <c:ptCount val="11"/>
                <c:pt idx="0">
                  <c:v>550</c:v>
                </c:pt>
                <c:pt idx="1">
                  <c:v>675</c:v>
                </c:pt>
                <c:pt idx="2">
                  <c:v>400</c:v>
                </c:pt>
                <c:pt idx="3">
                  <c:v>300</c:v>
                </c:pt>
                <c:pt idx="4">
                  <c:v>400</c:v>
                </c:pt>
                <c:pt idx="5">
                  <c:v>450</c:v>
                </c:pt>
                <c:pt idx="6">
                  <c:v>100</c:v>
                </c:pt>
                <c:pt idx="7">
                  <c:v>300</c:v>
                </c:pt>
                <c:pt idx="8">
                  <c:v>425</c:v>
                </c:pt>
                <c:pt idx="9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F0-4755-9A27-63C9B41A5EB4}"/>
            </c:ext>
          </c:extLst>
        </c:ser>
        <c:ser>
          <c:idx val="1"/>
          <c:order val="1"/>
          <c:tx>
            <c:strRef>
              <c:f>'Over Time Earnings'!$L$17:$L$18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'Over Time Earnings'!$J$19:$J$30</c:f>
              <c:strCache>
                <c:ptCount val="11"/>
                <c:pt idx="0">
                  <c:v>Dev Deric</c:v>
                </c:pt>
                <c:pt idx="1">
                  <c:v>Jack Spart</c:v>
                </c:pt>
                <c:pt idx="2">
                  <c:v>Kahn Munn</c:v>
                </c:pt>
                <c:pt idx="3">
                  <c:v>Kilobedrer Hon</c:v>
                </c:pt>
                <c:pt idx="4">
                  <c:v>Mean Dayal</c:v>
                </c:pt>
                <c:pt idx="5">
                  <c:v>Micky Ales</c:v>
                </c:pt>
                <c:pt idx="6">
                  <c:v>Milon Her</c:v>
                </c:pt>
                <c:pt idx="7">
                  <c:v>Minar Helen</c:v>
                </c:pt>
                <c:pt idx="8">
                  <c:v>Nikom Pohts</c:v>
                </c:pt>
                <c:pt idx="9">
                  <c:v>Nokol Perteretr</c:v>
                </c:pt>
                <c:pt idx="10">
                  <c:v>Rayan Tod</c:v>
                </c:pt>
              </c:strCache>
            </c:strRef>
          </c:cat>
          <c:val>
            <c:numRef>
              <c:f>'Over Time Earnings'!$L$19:$L$30</c:f>
              <c:numCache>
                <c:formatCode>General</c:formatCode>
                <c:ptCount val="11"/>
                <c:pt idx="1">
                  <c:v>2200</c:v>
                </c:pt>
                <c:pt idx="3">
                  <c:v>2200</c:v>
                </c:pt>
                <c:pt idx="5">
                  <c:v>1000</c:v>
                </c:pt>
                <c:pt idx="6">
                  <c:v>1100</c:v>
                </c:pt>
                <c:pt idx="7">
                  <c:v>2200</c:v>
                </c:pt>
                <c:pt idx="8">
                  <c:v>1600</c:v>
                </c:pt>
                <c:pt idx="9">
                  <c:v>3200</c:v>
                </c:pt>
                <c:pt idx="10">
                  <c:v>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F0-4755-9A27-63C9B41A5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1836495"/>
        <c:axId val="561837743"/>
      </c:barChart>
      <c:catAx>
        <c:axId val="56183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37743"/>
        <c:crosses val="autoZero"/>
        <c:auto val="1"/>
        <c:lblAlgn val="ctr"/>
        <c:lblOffset val="100"/>
        <c:noMultiLvlLbl val="0"/>
      </c:catAx>
      <c:valAx>
        <c:axId val="56183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83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0</xdr:row>
      <xdr:rowOff>76200</xdr:rowOff>
    </xdr:from>
    <xdr:to>
      <xdr:col>14</xdr:col>
      <xdr:colOff>47625</xdr:colOff>
      <xdr:row>14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UMIF%20and%20SUMIF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85.629043518522" createdVersion="6" refreshedVersion="6" minRefreshableVersion="3" recordCount="33">
  <cacheSource type="worksheet">
    <worksheetSource name="Table3" r:id="rId2"/>
  </cacheSource>
  <cacheFields count="5">
    <cacheField name="S/N" numFmtId="0">
      <sharedItems containsSemiMixedTypes="0" containsString="0" containsNumber="1" containsInteger="1" minValue="1" maxValue="33"/>
    </cacheField>
    <cacheField name="Name " numFmtId="0">
      <sharedItems count="11">
        <s v="Rayan Tod"/>
        <s v="Micky Ales"/>
        <s v="Jack Spart"/>
        <s v="Minar Helen"/>
        <s v="Mean Dayal"/>
        <s v="Kahn Munn"/>
        <s v="Milon Her"/>
        <s v="Kilobedrer Hon"/>
        <s v="Nokol Perteretr"/>
        <s v="Nikom Pohts"/>
        <s v="Dev Deric"/>
      </sharedItems>
    </cacheField>
    <cacheField name="OT Hours" numFmtId="0">
      <sharedItems containsSemiMixedTypes="0" containsString="0" containsNumber="1" minValue="1" maxValue="9"/>
    </cacheField>
    <cacheField name="Shift" numFmtId="0">
      <sharedItems count="2">
        <s v="N"/>
        <s v="D"/>
      </sharedItems>
    </cacheField>
    <cacheField name="Amount" numFmtId="0">
      <sharedItems containsSemiMixedTypes="0" containsString="0" containsNumber="1" containsInteger="1" minValue="50" maxValue="1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n v="1"/>
    <x v="0"/>
    <n v="5"/>
    <x v="0"/>
    <n v="1000"/>
  </r>
  <r>
    <n v="2"/>
    <x v="1"/>
    <n v="4"/>
    <x v="0"/>
    <n v="800"/>
  </r>
  <r>
    <n v="3"/>
    <x v="2"/>
    <n v="7"/>
    <x v="1"/>
    <n v="350"/>
  </r>
  <r>
    <n v="4"/>
    <x v="3"/>
    <n v="5"/>
    <x v="0"/>
    <n v="1000"/>
  </r>
  <r>
    <n v="5"/>
    <x v="4"/>
    <n v="4"/>
    <x v="1"/>
    <n v="200"/>
  </r>
  <r>
    <n v="6"/>
    <x v="5"/>
    <n v="8"/>
    <x v="1"/>
    <n v="400"/>
  </r>
  <r>
    <n v="7"/>
    <x v="6"/>
    <n v="1"/>
    <x v="0"/>
    <n v="200"/>
  </r>
  <r>
    <n v="8"/>
    <x v="1"/>
    <n v="8"/>
    <x v="1"/>
    <n v="400"/>
  </r>
  <r>
    <n v="9"/>
    <x v="7"/>
    <n v="6"/>
    <x v="1"/>
    <n v="300"/>
  </r>
  <r>
    <n v="10"/>
    <x v="8"/>
    <n v="7"/>
    <x v="0"/>
    <n v="1400"/>
  </r>
  <r>
    <n v="11"/>
    <x v="9"/>
    <n v="5.5"/>
    <x v="1"/>
    <n v="275"/>
  </r>
  <r>
    <n v="12"/>
    <x v="3"/>
    <n v="4"/>
    <x v="0"/>
    <n v="800"/>
  </r>
  <r>
    <n v="13"/>
    <x v="10"/>
    <n v="3"/>
    <x v="1"/>
    <n v="150"/>
  </r>
  <r>
    <n v="14"/>
    <x v="6"/>
    <n v="1"/>
    <x v="1"/>
    <n v="50"/>
  </r>
  <r>
    <n v="15"/>
    <x v="8"/>
    <n v="7"/>
    <x v="1"/>
    <n v="350"/>
  </r>
  <r>
    <n v="16"/>
    <x v="6"/>
    <n v="4.5"/>
    <x v="0"/>
    <n v="900"/>
  </r>
  <r>
    <n v="17"/>
    <x v="2"/>
    <n v="6.5"/>
    <x v="1"/>
    <n v="325"/>
  </r>
  <r>
    <n v="18"/>
    <x v="1"/>
    <n v="1"/>
    <x v="0"/>
    <n v="200"/>
  </r>
  <r>
    <n v="19"/>
    <x v="10"/>
    <n v="8"/>
    <x v="1"/>
    <n v="400"/>
  </r>
  <r>
    <n v="20"/>
    <x v="8"/>
    <n v="9"/>
    <x v="0"/>
    <n v="1800"/>
  </r>
  <r>
    <n v="21"/>
    <x v="0"/>
    <n v="1"/>
    <x v="0"/>
    <n v="200"/>
  </r>
  <r>
    <n v="22"/>
    <x v="7"/>
    <n v="4"/>
    <x v="0"/>
    <n v="800"/>
  </r>
  <r>
    <n v="23"/>
    <x v="9"/>
    <n v="3"/>
    <x v="1"/>
    <n v="150"/>
  </r>
  <r>
    <n v="24"/>
    <x v="7"/>
    <n v="7"/>
    <x v="0"/>
    <n v="1400"/>
  </r>
  <r>
    <n v="25"/>
    <x v="1"/>
    <n v="1"/>
    <x v="1"/>
    <n v="50"/>
  </r>
  <r>
    <n v="26"/>
    <x v="0"/>
    <n v="8"/>
    <x v="0"/>
    <n v="1600"/>
  </r>
  <r>
    <n v="27"/>
    <x v="3"/>
    <n v="6"/>
    <x v="1"/>
    <n v="300"/>
  </r>
  <r>
    <n v="28"/>
    <x v="4"/>
    <n v="4"/>
    <x v="1"/>
    <n v="200"/>
  </r>
  <r>
    <n v="29"/>
    <x v="2"/>
    <n v="7.5"/>
    <x v="0"/>
    <n v="1500"/>
  </r>
  <r>
    <n v="30"/>
    <x v="2"/>
    <n v="3.5"/>
    <x v="0"/>
    <n v="700"/>
  </r>
  <r>
    <n v="31"/>
    <x v="3"/>
    <n v="2"/>
    <x v="0"/>
    <n v="400"/>
  </r>
  <r>
    <n v="32"/>
    <x v="6"/>
    <n v="1"/>
    <x v="1"/>
    <n v="50"/>
  </r>
  <r>
    <n v="33"/>
    <x v="9"/>
    <n v="8"/>
    <x v="0"/>
    <n v="1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J17:M30" firstHeaderRow="1" firstDataRow="2" firstDataCol="1"/>
  <pivotFields count="5">
    <pivotField showAll="0"/>
    <pivotField axis="axisRow" showAll="0">
      <items count="12">
        <item x="10"/>
        <item x="2"/>
        <item x="5"/>
        <item x="7"/>
        <item x="4"/>
        <item x="1"/>
        <item x="6"/>
        <item x="3"/>
        <item x="9"/>
        <item x="8"/>
        <item x="0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um of Amount" fld="4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2:E35" totalsRowShown="0" headerRowDxfId="15" dataDxfId="13" headerRowBorderDxfId="14" tableBorderDxfId="12" totalsRowBorderDxfId="11">
  <tableColumns count="5">
    <tableColumn id="1" name="S/N" dataDxfId="10"/>
    <tableColumn id="2" name="Name " dataDxfId="9"/>
    <tableColumn id="3" name="OT Hours" dataDxfId="8"/>
    <tableColumn id="4" name="Shift" dataDxfId="7"/>
    <tableColumn id="7" name="Amount" dataDxfId="6">
      <calculatedColumnFormula>Table3[[#This Row],[OT Hours]]*INDEX(H:H,MATCH(Table3[[#This Row],[Shift]],G:G,0))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G1:H13" totalsRowShown="0" headerRowDxfId="0" headerRowBorderDxfId="2" tableBorderDxfId="3" totalsRowBorderDxfId="1">
  <autoFilter ref="G1:H13"/>
  <tableColumns count="2">
    <tableColumn id="1" name="Name " dataDxfId="5"/>
    <tableColumn id="2" name="OT Income" dataDxfId="4">
      <calculatedColumnFormula>SUMIF(Table3[[Name ]],G2,Table3[Amount])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F6" sqref="F6"/>
    </sheetView>
  </sheetViews>
  <sheetFormatPr defaultRowHeight="15" x14ac:dyDescent="0.25"/>
  <cols>
    <col min="2" max="2" width="18.5703125" customWidth="1"/>
    <col min="3" max="3" width="11.140625" style="2" customWidth="1"/>
    <col min="4" max="4" width="9.140625" style="4"/>
    <col min="5" max="5" width="12.140625" style="5" customWidth="1"/>
    <col min="7" max="7" width="15.85546875" customWidth="1"/>
    <col min="8" max="8" width="16.7109375" customWidth="1"/>
    <col min="10" max="10" width="15" customWidth="1"/>
    <col min="11" max="11" width="16.28515625" customWidth="1"/>
    <col min="12" max="12" width="6" customWidth="1"/>
    <col min="13" max="13" width="11.28515625" customWidth="1"/>
    <col min="14" max="14" width="6" customWidth="1"/>
    <col min="15" max="15" width="11.28515625" customWidth="1"/>
    <col min="16" max="16" width="6" customWidth="1"/>
    <col min="17" max="17" width="5" customWidth="1"/>
    <col min="18" max="18" width="6" customWidth="1"/>
    <col min="19" max="20" width="5" customWidth="1"/>
    <col min="21" max="21" width="7.140625" customWidth="1"/>
    <col min="22" max="22" width="4.28515625" customWidth="1"/>
    <col min="23" max="23" width="4" customWidth="1"/>
    <col min="24" max="24" width="6" customWidth="1"/>
    <col min="25" max="25" width="5" customWidth="1"/>
    <col min="26" max="26" width="6" customWidth="1"/>
    <col min="27" max="28" width="5" customWidth="1"/>
    <col min="29" max="29" width="7" customWidth="1"/>
    <col min="30" max="31" width="5" customWidth="1"/>
    <col min="32" max="32" width="8" customWidth="1"/>
    <col min="33" max="33" width="11.28515625" bestFit="1" customWidth="1"/>
  </cols>
  <sheetData>
    <row r="1" spans="1:8" x14ac:dyDescent="0.25">
      <c r="A1" s="23"/>
      <c r="B1" s="24"/>
      <c r="C1" s="24"/>
      <c r="D1" s="24"/>
      <c r="E1" s="25"/>
      <c r="G1" s="31" t="s">
        <v>12</v>
      </c>
      <c r="H1" s="32" t="s">
        <v>22</v>
      </c>
    </row>
    <row r="2" spans="1:8" x14ac:dyDescent="0.25">
      <c r="A2" s="16" t="s">
        <v>0</v>
      </c>
      <c r="B2" s="17" t="s">
        <v>12</v>
      </c>
      <c r="C2" s="17" t="s">
        <v>13</v>
      </c>
      <c r="D2" s="17" t="s">
        <v>16</v>
      </c>
      <c r="E2" s="18" t="s">
        <v>17</v>
      </c>
      <c r="G2" s="26" t="s">
        <v>1</v>
      </c>
      <c r="H2" s="28">
        <f>SUMIF(Table3[[Name ]],G2,Table3[Amount])</f>
        <v>2800</v>
      </c>
    </row>
    <row r="3" spans="1:8" x14ac:dyDescent="0.25">
      <c r="A3" s="6">
        <v>1</v>
      </c>
      <c r="B3" s="7" t="s">
        <v>1</v>
      </c>
      <c r="C3" s="8">
        <v>5</v>
      </c>
      <c r="D3" s="9" t="s">
        <v>14</v>
      </c>
      <c r="E3" s="10">
        <f>Table3[[#This Row],[OT Hours]]*INDEX(H:H,MATCH(Table3[[#This Row],[Shift]],G:G,0))</f>
        <v>1000</v>
      </c>
      <c r="G3" s="27" t="s">
        <v>2</v>
      </c>
      <c r="H3" s="28">
        <f>SUMIF(Table3[[Name ]],G3,Table3[Amount])</f>
        <v>1450</v>
      </c>
    </row>
    <row r="4" spans="1:8" x14ac:dyDescent="0.25">
      <c r="A4" s="6">
        <v>2</v>
      </c>
      <c r="B4" s="7" t="s">
        <v>2</v>
      </c>
      <c r="C4" s="8">
        <v>4</v>
      </c>
      <c r="D4" s="9" t="s">
        <v>14</v>
      </c>
      <c r="E4" s="10">
        <f>Table3[[#This Row],[OT Hours]]*INDEX(H:H,MATCH(Table3[[#This Row],[Shift]],G:G,0))</f>
        <v>800</v>
      </c>
      <c r="G4" s="26" t="s">
        <v>3</v>
      </c>
      <c r="H4" s="28">
        <f>SUMIF(Table3[[Name ]],G4,Table3[Amount])</f>
        <v>2875</v>
      </c>
    </row>
    <row r="5" spans="1:8" x14ac:dyDescent="0.25">
      <c r="A5" s="6">
        <v>3</v>
      </c>
      <c r="B5" s="7" t="s">
        <v>3</v>
      </c>
      <c r="C5" s="8">
        <v>7</v>
      </c>
      <c r="D5" s="9" t="s">
        <v>15</v>
      </c>
      <c r="E5" s="10">
        <f>Table3[[#This Row],[OT Hours]]*INDEX(H:H,MATCH(Table3[[#This Row],[Shift]],G:G,0))</f>
        <v>350</v>
      </c>
      <c r="G5" s="27" t="s">
        <v>10</v>
      </c>
      <c r="H5" s="28">
        <f>SUMIF(Table3[[Name ]],G5,Table3[Amount])</f>
        <v>2500</v>
      </c>
    </row>
    <row r="6" spans="1:8" x14ac:dyDescent="0.25">
      <c r="A6" s="6">
        <v>4</v>
      </c>
      <c r="B6" s="7" t="s">
        <v>10</v>
      </c>
      <c r="C6" s="8">
        <v>5</v>
      </c>
      <c r="D6" s="9" t="s">
        <v>14</v>
      </c>
      <c r="E6" s="10">
        <f>Table3[[#This Row],[OT Hours]]*INDEX(H:H,MATCH(Table3[[#This Row],[Shift]],G:G,0))</f>
        <v>1000</v>
      </c>
      <c r="G6" s="26" t="s">
        <v>4</v>
      </c>
      <c r="H6" s="28">
        <f>SUMIF(Table3[[Name ]],G6,Table3[Amount])</f>
        <v>400</v>
      </c>
    </row>
    <row r="7" spans="1:8" x14ac:dyDescent="0.25">
      <c r="A7" s="6">
        <v>5</v>
      </c>
      <c r="B7" s="7" t="s">
        <v>4</v>
      </c>
      <c r="C7" s="8">
        <v>4</v>
      </c>
      <c r="D7" s="9" t="s">
        <v>15</v>
      </c>
      <c r="E7" s="10">
        <f>Table3[[#This Row],[OT Hours]]*INDEX(H:H,MATCH(Table3[[#This Row],[Shift]],G:G,0))</f>
        <v>200</v>
      </c>
      <c r="G7" s="27" t="s">
        <v>5</v>
      </c>
      <c r="H7" s="28">
        <f>SUMIF(Table3[[Name ]],G7,Table3[Amount])</f>
        <v>400</v>
      </c>
    </row>
    <row r="8" spans="1:8" x14ac:dyDescent="0.25">
      <c r="A8" s="6">
        <v>6</v>
      </c>
      <c r="B8" s="7" t="s">
        <v>5</v>
      </c>
      <c r="C8" s="8">
        <v>8</v>
      </c>
      <c r="D8" s="9" t="s">
        <v>15</v>
      </c>
      <c r="E8" s="10">
        <f>Table3[[#This Row],[OT Hours]]*INDEX(H:H,MATCH(Table3[[#This Row],[Shift]],G:G,0))</f>
        <v>400</v>
      </c>
      <c r="G8" s="26" t="s">
        <v>6</v>
      </c>
      <c r="H8" s="28">
        <f>SUMIF(Table3[[Name ]],G8,Table3[Amount])</f>
        <v>1200</v>
      </c>
    </row>
    <row r="9" spans="1:8" x14ac:dyDescent="0.25">
      <c r="A9" s="6">
        <v>7</v>
      </c>
      <c r="B9" s="7" t="s">
        <v>6</v>
      </c>
      <c r="C9" s="8">
        <v>1</v>
      </c>
      <c r="D9" s="9" t="s">
        <v>14</v>
      </c>
      <c r="E9" s="10">
        <f>Table3[[#This Row],[OT Hours]]*INDEX(H:H,MATCH(Table3[[#This Row],[Shift]],G:G,0))</f>
        <v>200</v>
      </c>
      <c r="G9" s="26" t="s">
        <v>7</v>
      </c>
      <c r="H9" s="28">
        <f>SUMIF(Table3[[Name ]],G9,Table3[Amount])</f>
        <v>2500</v>
      </c>
    </row>
    <row r="10" spans="1:8" x14ac:dyDescent="0.25">
      <c r="A10" s="6">
        <v>8</v>
      </c>
      <c r="B10" s="7" t="s">
        <v>2</v>
      </c>
      <c r="C10" s="8">
        <v>8</v>
      </c>
      <c r="D10" s="9" t="s">
        <v>15</v>
      </c>
      <c r="E10" s="10">
        <f>Table3[[#This Row],[OT Hours]]*INDEX(H:H,MATCH(Table3[[#This Row],[Shift]],G:G,0))</f>
        <v>400</v>
      </c>
      <c r="G10" s="27" t="s">
        <v>8</v>
      </c>
      <c r="H10" s="28">
        <f>SUMIF(Table3[[Name ]],G10,Table3[Amount])</f>
        <v>3550</v>
      </c>
    </row>
    <row r="11" spans="1:8" x14ac:dyDescent="0.25">
      <c r="A11" s="6">
        <v>9</v>
      </c>
      <c r="B11" s="7" t="s">
        <v>7</v>
      </c>
      <c r="C11" s="8">
        <v>6</v>
      </c>
      <c r="D11" s="9" t="s">
        <v>15</v>
      </c>
      <c r="E11" s="10">
        <f>Table3[[#This Row],[OT Hours]]*INDEX(H:H,MATCH(Table3[[#This Row],[Shift]],G:G,0))</f>
        <v>300</v>
      </c>
      <c r="G11" s="26" t="s">
        <v>9</v>
      </c>
      <c r="H11" s="28">
        <f>SUMIF(Table3[[Name ]],G11,Table3[Amount])</f>
        <v>2025</v>
      </c>
    </row>
    <row r="12" spans="1:8" x14ac:dyDescent="0.25">
      <c r="A12" s="6">
        <v>10</v>
      </c>
      <c r="B12" s="7" t="s">
        <v>8</v>
      </c>
      <c r="C12" s="8">
        <v>7</v>
      </c>
      <c r="D12" s="9" t="s">
        <v>14</v>
      </c>
      <c r="E12" s="10">
        <f>Table3[[#This Row],[OT Hours]]*INDEX(H:H,MATCH(Table3[[#This Row],[Shift]],G:G,0))</f>
        <v>1400</v>
      </c>
      <c r="G12" s="26" t="s">
        <v>11</v>
      </c>
      <c r="H12" s="28">
        <f>SUMIF(Table3[[Name ]],G12,Table3[Amount])</f>
        <v>550</v>
      </c>
    </row>
    <row r="13" spans="1:8" x14ac:dyDescent="0.25">
      <c r="A13" s="6">
        <v>11</v>
      </c>
      <c r="B13" s="7" t="s">
        <v>9</v>
      </c>
      <c r="C13" s="8">
        <v>5.5</v>
      </c>
      <c r="D13" s="9" t="s">
        <v>15</v>
      </c>
      <c r="E13" s="10">
        <f>Table3[[#This Row],[OT Hours]]*INDEX(H:H,MATCH(Table3[[#This Row],[Shift]],G:G,0))</f>
        <v>275</v>
      </c>
      <c r="G13" s="29" t="s">
        <v>1</v>
      </c>
      <c r="H13" s="30">
        <f>SUMIF(Table3[[Name ]],G13,Table3[Amount])</f>
        <v>2800</v>
      </c>
    </row>
    <row r="14" spans="1:8" x14ac:dyDescent="0.25">
      <c r="A14" s="6">
        <v>12</v>
      </c>
      <c r="B14" s="7" t="s">
        <v>10</v>
      </c>
      <c r="C14" s="8">
        <v>4</v>
      </c>
      <c r="D14" s="9" t="s">
        <v>14</v>
      </c>
      <c r="E14" s="10">
        <f>Table3[[#This Row],[OT Hours]]*INDEX(H:H,MATCH(Table3[[#This Row],[Shift]],G:G,0))</f>
        <v>800</v>
      </c>
    </row>
    <row r="15" spans="1:8" x14ac:dyDescent="0.25">
      <c r="A15" s="6">
        <v>13</v>
      </c>
      <c r="B15" s="7" t="s">
        <v>11</v>
      </c>
      <c r="C15" s="8">
        <v>3</v>
      </c>
      <c r="D15" s="9" t="s">
        <v>15</v>
      </c>
      <c r="E15" s="10">
        <f>Table3[[#This Row],[OT Hours]]*INDEX(H:H,MATCH(Table3[[#This Row],[Shift]],G:G,0))</f>
        <v>150</v>
      </c>
    </row>
    <row r="16" spans="1:8" x14ac:dyDescent="0.25">
      <c r="A16" s="6">
        <v>14</v>
      </c>
      <c r="B16" s="11" t="s">
        <v>6</v>
      </c>
      <c r="C16" s="9">
        <v>1</v>
      </c>
      <c r="D16" s="9" t="s">
        <v>15</v>
      </c>
      <c r="E16" s="10">
        <f>Table3[[#This Row],[OT Hours]]*INDEX(H:H,MATCH(Table3[[#This Row],[Shift]],G:G,0))</f>
        <v>50</v>
      </c>
    </row>
    <row r="17" spans="1:13" x14ac:dyDescent="0.25">
      <c r="A17" s="6">
        <v>15</v>
      </c>
      <c r="B17" s="11" t="s">
        <v>8</v>
      </c>
      <c r="C17" s="9">
        <v>7</v>
      </c>
      <c r="D17" s="9" t="s">
        <v>15</v>
      </c>
      <c r="E17" s="10">
        <f>Table3[[#This Row],[OT Hours]]*INDEX(H:H,MATCH(Table3[[#This Row],[Shift]],G:G,0))</f>
        <v>350</v>
      </c>
      <c r="G17" s="22" t="s">
        <v>27</v>
      </c>
      <c r="H17" s="22"/>
      <c r="J17" s="19" t="s">
        <v>25</v>
      </c>
      <c r="K17" s="19" t="s">
        <v>26</v>
      </c>
    </row>
    <row r="18" spans="1:13" x14ac:dyDescent="0.25">
      <c r="A18" s="6">
        <v>16</v>
      </c>
      <c r="B18" s="11" t="s">
        <v>6</v>
      </c>
      <c r="C18" s="9">
        <v>4.5</v>
      </c>
      <c r="D18" s="9" t="s">
        <v>14</v>
      </c>
      <c r="E18" s="10">
        <f>Table3[[#This Row],[OT Hours]]*INDEX(H:H,MATCH(Table3[[#This Row],[Shift]],G:G,0))</f>
        <v>900</v>
      </c>
      <c r="G18" s="1" t="s">
        <v>16</v>
      </c>
      <c r="H18" s="1" t="s">
        <v>28</v>
      </c>
      <c r="J18" s="19" t="s">
        <v>23</v>
      </c>
      <c r="K18" t="s">
        <v>15</v>
      </c>
      <c r="L18" t="s">
        <v>14</v>
      </c>
      <c r="M18" t="s">
        <v>24</v>
      </c>
    </row>
    <row r="19" spans="1:13" x14ac:dyDescent="0.25">
      <c r="A19" s="6">
        <v>17</v>
      </c>
      <c r="B19" s="11" t="s">
        <v>3</v>
      </c>
      <c r="C19" s="9">
        <v>6.5</v>
      </c>
      <c r="D19" s="9" t="s">
        <v>15</v>
      </c>
      <c r="E19" s="10">
        <f>Table3[[#This Row],[OT Hours]]*INDEX(H:H,MATCH(Table3[[#This Row],[Shift]],G:G,0))</f>
        <v>325</v>
      </c>
      <c r="G19" s="1" t="s">
        <v>14</v>
      </c>
      <c r="H19" s="1">
        <v>200</v>
      </c>
      <c r="J19" s="20" t="s">
        <v>11</v>
      </c>
      <c r="K19" s="21">
        <v>550</v>
      </c>
      <c r="L19" s="21"/>
      <c r="M19" s="21">
        <v>550</v>
      </c>
    </row>
    <row r="20" spans="1:13" x14ac:dyDescent="0.25">
      <c r="A20" s="6">
        <v>18</v>
      </c>
      <c r="B20" s="11" t="s">
        <v>2</v>
      </c>
      <c r="C20" s="9">
        <v>1</v>
      </c>
      <c r="D20" s="9" t="s">
        <v>14</v>
      </c>
      <c r="E20" s="10">
        <f>Table3[[#This Row],[OT Hours]]*INDEX(H:H,MATCH(Table3[[#This Row],[Shift]],G:G,0))</f>
        <v>200</v>
      </c>
      <c r="G20" s="1" t="s">
        <v>15</v>
      </c>
      <c r="H20" s="1">
        <v>50</v>
      </c>
      <c r="J20" s="20" t="s">
        <v>3</v>
      </c>
      <c r="K20" s="21">
        <v>675</v>
      </c>
      <c r="L20" s="21">
        <v>2200</v>
      </c>
      <c r="M20" s="21">
        <v>2875</v>
      </c>
    </row>
    <row r="21" spans="1:13" x14ac:dyDescent="0.25">
      <c r="A21" s="6">
        <v>19</v>
      </c>
      <c r="B21" s="11" t="s">
        <v>11</v>
      </c>
      <c r="C21" s="9">
        <v>8</v>
      </c>
      <c r="D21" s="9" t="s">
        <v>15</v>
      </c>
      <c r="E21" s="10">
        <f>Table3[[#This Row],[OT Hours]]*INDEX(H:H,MATCH(Table3[[#This Row],[Shift]],G:G,0))</f>
        <v>400</v>
      </c>
      <c r="J21" s="20" t="s">
        <v>5</v>
      </c>
      <c r="K21" s="21">
        <v>400</v>
      </c>
      <c r="L21" s="21"/>
      <c r="M21" s="21">
        <v>400</v>
      </c>
    </row>
    <row r="22" spans="1:13" x14ac:dyDescent="0.25">
      <c r="A22" s="6">
        <v>20</v>
      </c>
      <c r="B22" s="11" t="s">
        <v>8</v>
      </c>
      <c r="C22" s="9">
        <v>9</v>
      </c>
      <c r="D22" s="9" t="s">
        <v>14</v>
      </c>
      <c r="E22" s="10">
        <f>Table3[[#This Row],[OT Hours]]*INDEX(H:H,MATCH(Table3[[#This Row],[Shift]],G:G,0))</f>
        <v>1800</v>
      </c>
      <c r="G22" s="23"/>
      <c r="H22" s="25"/>
      <c r="J22" s="20" t="s">
        <v>7</v>
      </c>
      <c r="K22" s="21">
        <v>300</v>
      </c>
      <c r="L22" s="21">
        <v>2200</v>
      </c>
      <c r="M22" s="21">
        <v>2500</v>
      </c>
    </row>
    <row r="23" spans="1:13" x14ac:dyDescent="0.25">
      <c r="A23" s="6">
        <v>21</v>
      </c>
      <c r="B23" s="11" t="s">
        <v>1</v>
      </c>
      <c r="C23" s="9">
        <v>1</v>
      </c>
      <c r="D23" s="9" t="s">
        <v>14</v>
      </c>
      <c r="E23" s="10">
        <f>Table3[[#This Row],[OT Hours]]*INDEX(H:H,MATCH(Table3[[#This Row],[Shift]],G:G,0))</f>
        <v>200</v>
      </c>
      <c r="G23" s="1" t="s">
        <v>18</v>
      </c>
      <c r="H23" s="1" t="s">
        <v>2</v>
      </c>
      <c r="J23" s="20" t="s">
        <v>4</v>
      </c>
      <c r="K23" s="21">
        <v>400</v>
      </c>
      <c r="L23" s="21"/>
      <c r="M23" s="21">
        <v>400</v>
      </c>
    </row>
    <row r="24" spans="1:13" x14ac:dyDescent="0.25">
      <c r="A24" s="6">
        <v>22</v>
      </c>
      <c r="B24" s="11" t="s">
        <v>7</v>
      </c>
      <c r="C24" s="9">
        <v>4</v>
      </c>
      <c r="D24" s="9" t="s">
        <v>14</v>
      </c>
      <c r="E24" s="10">
        <f>Table3[[#This Row],[OT Hours]]*INDEX(H:H,MATCH(Table3[[#This Row],[Shift]],G:G,0))</f>
        <v>800</v>
      </c>
      <c r="G24" s="1" t="s">
        <v>19</v>
      </c>
      <c r="H24" s="1">
        <f>SUMIFS(Table3[OT Hours],Table3[[Name ]],H23,Table3[Shift],"D")</f>
        <v>9</v>
      </c>
      <c r="J24" s="20" t="s">
        <v>2</v>
      </c>
      <c r="K24" s="21">
        <v>450</v>
      </c>
      <c r="L24" s="21">
        <v>1000</v>
      </c>
      <c r="M24" s="21">
        <v>1450</v>
      </c>
    </row>
    <row r="25" spans="1:13" x14ac:dyDescent="0.25">
      <c r="A25" s="6">
        <v>23</v>
      </c>
      <c r="B25" s="11" t="s">
        <v>9</v>
      </c>
      <c r="C25" s="9">
        <v>3</v>
      </c>
      <c r="D25" s="9" t="s">
        <v>15</v>
      </c>
      <c r="E25" s="10">
        <f>Table3[[#This Row],[OT Hours]]*INDEX(H:H,MATCH(Table3[[#This Row],[Shift]],G:G,0))</f>
        <v>150</v>
      </c>
      <c r="G25" s="1" t="s">
        <v>20</v>
      </c>
      <c r="H25" s="3">
        <f>SUMIFS(Table3[OT Hours],Table3[[Name ]],H23,Table3[Shift],"N")</f>
        <v>5</v>
      </c>
      <c r="J25" s="20" t="s">
        <v>6</v>
      </c>
      <c r="K25" s="21">
        <v>100</v>
      </c>
      <c r="L25" s="21">
        <v>1100</v>
      </c>
      <c r="M25" s="21">
        <v>1200</v>
      </c>
    </row>
    <row r="26" spans="1:13" x14ac:dyDescent="0.25">
      <c r="A26" s="6">
        <v>24</v>
      </c>
      <c r="B26" s="11" t="s">
        <v>7</v>
      </c>
      <c r="C26" s="9">
        <v>7</v>
      </c>
      <c r="D26" s="9" t="s">
        <v>14</v>
      </c>
      <c r="E26" s="10">
        <f>Table3[[#This Row],[OT Hours]]*INDEX(H:H,MATCH(Table3[[#This Row],[Shift]],G:G,0))</f>
        <v>1400</v>
      </c>
      <c r="G26" s="1" t="s">
        <v>21</v>
      </c>
      <c r="H26" s="1">
        <f>(H24*H20)+(H25*H19)</f>
        <v>1450</v>
      </c>
      <c r="J26" s="20" t="s">
        <v>10</v>
      </c>
      <c r="K26" s="21">
        <v>300</v>
      </c>
      <c r="L26" s="21">
        <v>2200</v>
      </c>
      <c r="M26" s="21">
        <v>2500</v>
      </c>
    </row>
    <row r="27" spans="1:13" x14ac:dyDescent="0.25">
      <c r="A27" s="6">
        <v>25</v>
      </c>
      <c r="B27" s="11" t="s">
        <v>2</v>
      </c>
      <c r="C27" s="9">
        <v>1</v>
      </c>
      <c r="D27" s="9" t="s">
        <v>15</v>
      </c>
      <c r="E27" s="10">
        <f>Table3[[#This Row],[OT Hours]]*INDEX(H:H,MATCH(Table3[[#This Row],[Shift]],G:G,0))</f>
        <v>50</v>
      </c>
      <c r="J27" s="20" t="s">
        <v>9</v>
      </c>
      <c r="K27" s="21">
        <v>425</v>
      </c>
      <c r="L27" s="21">
        <v>1600</v>
      </c>
      <c r="M27" s="21">
        <v>2025</v>
      </c>
    </row>
    <row r="28" spans="1:13" x14ac:dyDescent="0.25">
      <c r="A28" s="6">
        <v>26</v>
      </c>
      <c r="B28" s="11" t="s">
        <v>1</v>
      </c>
      <c r="C28" s="9">
        <v>8</v>
      </c>
      <c r="D28" s="9" t="s">
        <v>14</v>
      </c>
      <c r="E28" s="10">
        <f>Table3[[#This Row],[OT Hours]]*INDEX(H:H,MATCH(Table3[[#This Row],[Shift]],G:G,0))</f>
        <v>1600</v>
      </c>
      <c r="J28" s="20" t="s">
        <v>8</v>
      </c>
      <c r="K28" s="21">
        <v>350</v>
      </c>
      <c r="L28" s="21">
        <v>3200</v>
      </c>
      <c r="M28" s="21">
        <v>3550</v>
      </c>
    </row>
    <row r="29" spans="1:13" x14ac:dyDescent="0.25">
      <c r="A29" s="6">
        <v>27</v>
      </c>
      <c r="B29" s="11" t="s">
        <v>10</v>
      </c>
      <c r="C29" s="9">
        <v>6</v>
      </c>
      <c r="D29" s="9" t="s">
        <v>15</v>
      </c>
      <c r="E29" s="10">
        <f>Table3[[#This Row],[OT Hours]]*INDEX(H:H,MATCH(Table3[[#This Row],[Shift]],G:G,0))</f>
        <v>300</v>
      </c>
      <c r="J29" s="20" t="s">
        <v>1</v>
      </c>
      <c r="K29" s="21"/>
      <c r="L29" s="21">
        <v>2800</v>
      </c>
      <c r="M29" s="21">
        <v>2800</v>
      </c>
    </row>
    <row r="30" spans="1:13" x14ac:dyDescent="0.25">
      <c r="A30" s="6">
        <v>28</v>
      </c>
      <c r="B30" s="11" t="s">
        <v>4</v>
      </c>
      <c r="C30" s="9">
        <v>4</v>
      </c>
      <c r="D30" s="9" t="s">
        <v>15</v>
      </c>
      <c r="E30" s="10">
        <f>Table3[[#This Row],[OT Hours]]*INDEX(H:H,MATCH(Table3[[#This Row],[Shift]],G:G,0))</f>
        <v>200</v>
      </c>
      <c r="J30" s="20" t="s">
        <v>24</v>
      </c>
      <c r="K30" s="21">
        <v>3950</v>
      </c>
      <c r="L30" s="21">
        <v>16300</v>
      </c>
      <c r="M30" s="21">
        <v>20250</v>
      </c>
    </row>
    <row r="31" spans="1:13" x14ac:dyDescent="0.25">
      <c r="A31" s="6">
        <v>29</v>
      </c>
      <c r="B31" s="11" t="s">
        <v>3</v>
      </c>
      <c r="C31" s="9">
        <v>7.5</v>
      </c>
      <c r="D31" s="9" t="s">
        <v>14</v>
      </c>
      <c r="E31" s="10">
        <f>Table3[[#This Row],[OT Hours]]*INDEX(H:H,MATCH(Table3[[#This Row],[Shift]],G:G,0))</f>
        <v>1500</v>
      </c>
    </row>
    <row r="32" spans="1:13" x14ac:dyDescent="0.25">
      <c r="A32" s="6">
        <v>30</v>
      </c>
      <c r="B32" s="11" t="s">
        <v>3</v>
      </c>
      <c r="C32" s="9">
        <v>3.5</v>
      </c>
      <c r="D32" s="9" t="s">
        <v>14</v>
      </c>
      <c r="E32" s="10">
        <f>Table3[[#This Row],[OT Hours]]*INDEX(H:H,MATCH(Table3[[#This Row],[Shift]],G:G,0))</f>
        <v>700</v>
      </c>
    </row>
    <row r="33" spans="1:5" x14ac:dyDescent="0.25">
      <c r="A33" s="6">
        <v>31</v>
      </c>
      <c r="B33" s="11" t="s">
        <v>10</v>
      </c>
      <c r="C33" s="9">
        <v>2</v>
      </c>
      <c r="D33" s="9" t="s">
        <v>14</v>
      </c>
      <c r="E33" s="10">
        <f>Table3[[#This Row],[OT Hours]]*INDEX(H:H,MATCH(Table3[[#This Row],[Shift]],G:G,0))</f>
        <v>400</v>
      </c>
    </row>
    <row r="34" spans="1:5" x14ac:dyDescent="0.25">
      <c r="A34" s="6">
        <v>32</v>
      </c>
      <c r="B34" s="11" t="s">
        <v>6</v>
      </c>
      <c r="C34" s="9">
        <v>1</v>
      </c>
      <c r="D34" s="9" t="s">
        <v>15</v>
      </c>
      <c r="E34" s="10">
        <f>Table3[[#This Row],[OT Hours]]*INDEX(H:H,MATCH(Table3[[#This Row],[Shift]],G:G,0))</f>
        <v>50</v>
      </c>
    </row>
    <row r="35" spans="1:5" x14ac:dyDescent="0.25">
      <c r="A35" s="12">
        <v>33</v>
      </c>
      <c r="B35" s="13" t="s">
        <v>9</v>
      </c>
      <c r="C35" s="14">
        <v>8</v>
      </c>
      <c r="D35" s="14" t="s">
        <v>14</v>
      </c>
      <c r="E35" s="15">
        <f>Table3[[#This Row],[OT Hours]]*INDEX(H:H,MATCH(Table3[[#This Row],[Shift]],G:G,0))</f>
        <v>1600</v>
      </c>
    </row>
  </sheetData>
  <mergeCells count="3">
    <mergeCell ref="A1:E1"/>
    <mergeCell ref="G17:H17"/>
    <mergeCell ref="G22:H22"/>
  </mergeCell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Over Time Earnings</vt:lpstr>
      <vt:lpstr>'Over Time Earnings'!Extract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2022-11-20T09:37:40Z</dcterms:modified>
</cp:coreProperties>
</file>