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k88yte\Documents\GitHub\P_Security\"/>
    </mc:Choice>
  </mc:AlternateContent>
  <xr:revisionPtr revIDLastSave="0" documentId="13_ncr:1_{04FB9A52-249C-4741-AB1E-EFB194EED761}"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<sst xmlns="http://schemas.openxmlformats.org/spreadsheetml/2006/main" count="63" uniqueCount="46">
  <si>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</si>
  <si>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</si>
  <si>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</si>
  <si>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</si>
  <si>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</si>
  <si>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</si>
  <si>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</si>
  <si>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</si>
  <si>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</si>
  <si>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</si>
  <si>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</si>
  <si>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</si>
  <si>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</si>
  <si>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</si>
  <si>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</si>
  <si>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</si>
  <si>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</si>
  <si>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</si>
  <si>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</si>
  <si>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</si>
  <si>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</si>
  <si>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</si>
  <si>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</si>
  <si>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</si>
  <si>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</si>
  <si>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</si>
  <si>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Mise en place du repo Git et de la structure du projet</t>
  </si>
  <si>
    <t>Nardou Thomas</t>
  </si>
  <si>
    <t>P_Sec</t>
  </si>
  <si>
    <t>22.03.2024  au 31.05.2024</t>
  </si>
  <si>
    <t>J'ai esté ce que j'ai appris lors de mes recherches</t>
  </si>
  <si>
    <t>Suite à test non concluant (pour le moment) j'ai décider de commencer le shéma</t>
  </si>
  <si>
    <t>J'ai continuer mes différent shéma tout se passe sans encombre pour l'instant</t>
  </si>
  <si>
    <t>J'ai encore continuer mes shéma sans encombre</t>
  </si>
  <si>
    <t>Se renseigner sur un fix de l'injection SQL : https://www.youtube.com/watch?v=vYFZDRraMnw&amp;t=2s</t>
  </si>
  <si>
    <t>J'ai reflechis à ce que je pouvais rajouter comme maquette en plus de celles que j'avais fais mais sans résultat la prochain je continurai mais si au bout de 15 min je trouve rien je m'arreterais là</t>
  </si>
  <si>
    <t xml:space="preserve">J'ai discuté avec M. Schaffter pour qu'il m'explique desbout de code qu'il nous avait fournis </t>
  </si>
  <si>
    <t>J'ai mis en place le système d'authetification par token avec JWT</t>
  </si>
  <si>
    <t>J'ai continuer à améliorer l'API mainteant l'utilisateur peut récuperer ses informations</t>
  </si>
  <si>
    <t xml:space="preserve">J'ai commencé a modifier ma route de l'utilisateur pour que le lien et j'ai commencé à créer le front </t>
  </si>
  <si>
    <t xml:space="preserve">J'ai commencé à hashé mes mot de passes </t>
  </si>
  <si>
    <t xml:space="preserve">J'ai hashé le password et j'envoie les informations dans la base de donnée </t>
  </si>
  <si>
    <t xml:space="preserve">J'ai regler un problème lors de la connection de l'utilisateur </t>
  </si>
  <si>
    <t>J'ai finalisé la requête pour obtenir ses information avec un système de vérification des permissions</t>
  </si>
  <si>
    <t>J'ai regler quelque petits problème encore en lien avec l'obtention avec ses informations et j'ai aidé lucas a regler un soucis avec node JS</t>
  </si>
  <si>
    <t xml:space="preserve">J'ai installé le package cookies-parser pour pouvoir stocker le tocker de l'utilisateur si j'ai pris autant de temps c'est parce que j'avais eu un problème d'installation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</si>
</sst>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c:v>
                </c:pt>
                <c:pt idx="1">
                  <c:v>0.12152777777777778</c:v>
                </c:pt>
                <c:pt idx="2">
                  <c:v>1.0416666666666666E-2</c:v>
                </c:pt>
                <c:pt idx="3">
                  <c:v>1.0416666666666666E-2</c:v>
                </c:pt>
                <c:pt idx="4">
                  <c:v>0</c:v>
                </c:pt>
                <c:pt idx="5">
                  <c:v>0</c:v>
                </c:pt>
                <c:pt idx="6">
                  <c:v>4.1666666666666664E-2</c:v>
                </c:pt>
                <c:pt idx="7">
                  <c:v>1.0416666666666666E-2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E26" sqref="E26"/>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28</v>
      </c>
    </row>
    <row r="3" spans="1:15" ht="23.25" x14ac:dyDescent="0.35">
      <c r="B3" s="5" t="s">
        <v>9</v>
      </c>
      <c r="C3" s="23" t="str">
        <f>INT(E4/1440)&amp;" jours "&amp;INT(MOD(E4/1440,1)*24)&amp;" heurs "&amp;INT(MOD(MOD(E4/1440,1)*24,1)*60)&amp;" minutes"</f>
        <v>0 jours 4 heurs 40 minutes</v>
      </c>
      <c r="D3" s="23"/>
      <c r="E3" s="3"/>
      <c r="F3" s="4" t="s">
        <v>10</v>
      </c>
      <c r="G3" s="7" t="s">
        <v>29</v>
      </c>
    </row>
    <row r="4" spans="1:15" ht="23.25" hidden="1" x14ac:dyDescent="0.35">
      <c r="B4" s="5"/>
      <c r="C4" s="23">
        <f>SUBTOTAL(9,$C$7:$C$531)*60</f>
        <v>0</v>
      </c>
      <c r="D4" s="23">
        <f>SUBTOTAL(9,$D$7:$D$531)</f>
        <v>280</v>
      </c>
      <c r="E4" s="41">
        <f>SUM(C4:D4)</f>
        <v>280</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26</v>
      </c>
      <c r="G7" s="15"/>
    </row>
    <row r="8" spans="1:15" ht="31.5" x14ac:dyDescent="0.25">
      <c r="A8" s="8">
        <f>IF(ISBLANK(B8),"",_xlfn.ISOWEEKNUM('Journal de travail'!$B8))</f>
        <v>12</v>
      </c>
      <c r="B8" s="47">
        <v>45373</v>
      </c>
      <c r="C8" s="48"/>
      <c r="D8" s="49">
        <v>15</v>
      </c>
      <c r="E8" s="50" t="s">
        <v>6</v>
      </c>
      <c r="F8" s="37" t="s">
        <v>34</v>
      </c>
      <c r="G8" s="16"/>
      <c r="M8" t="s">
        <v>3</v>
      </c>
      <c r="N8">
        <v>1</v>
      </c>
      <c r="O8">
        <v>0</v>
      </c>
    </row>
    <row r="9" spans="1:15" x14ac:dyDescent="0.25">
      <c r="A9" s="17">
        <f>IF(ISBLANK(B9),"",_xlfn.ISOWEEKNUM('Journal de travail'!$B9))</f>
        <v>12</v>
      </c>
      <c r="B9" s="51">
        <v>45373</v>
      </c>
      <c r="C9" s="52"/>
      <c r="D9" s="53">
        <v>15</v>
      </c>
      <c r="E9" s="54" t="s">
        <v>5</v>
      </c>
      <c r="F9" s="37" t="s">
        <v>30</v>
      </c>
      <c r="G9" s="18"/>
      <c r="M9" t="s">
        <v>4</v>
      </c>
      <c r="N9">
        <v>2</v>
      </c>
      <c r="O9">
        <v>5</v>
      </c>
    </row>
    <row r="10" spans="1:15" x14ac:dyDescent="0.25">
      <c r="A10" s="8">
        <f>IF(ISBLANK(B10),"",_xlfn.ISOWEEKNUM('Journal de travail'!$B10))</f>
        <v>12</v>
      </c>
      <c r="B10" s="47">
        <v>45373</v>
      </c>
      <c r="C10" s="48"/>
      <c r="D10" s="49">
        <v>15</v>
      </c>
      <c r="E10" s="50" t="s">
        <v>21</v>
      </c>
      <c r="F10" s="37" t="s">
        <v>31</v>
      </c>
      <c r="G10" s="16"/>
      <c r="M10" t="s">
        <v>5</v>
      </c>
      <c r="N10">
        <v>3</v>
      </c>
      <c r="O10">
        <v>10</v>
      </c>
    </row>
    <row r="11" spans="1:15" x14ac:dyDescent="0.25">
      <c r="A11" s="17">
        <f>IF(ISBLANK(B11),"",_xlfn.ISOWEEKNUM('Journal de travail'!$B11))</f>
        <v>12</v>
      </c>
      <c r="B11" s="51">
        <v>45373</v>
      </c>
      <c r="C11" s="52"/>
      <c r="D11" s="53">
        <v>15</v>
      </c>
      <c r="E11" s="54" t="s">
        <v>21</v>
      </c>
      <c r="F11" s="37" t="s">
        <v>32</v>
      </c>
      <c r="G11" s="18"/>
      <c r="M11" t="s">
        <v>6</v>
      </c>
      <c r="N11">
        <v>4</v>
      </c>
      <c r="O11">
        <v>15</v>
      </c>
    </row>
    <row r="12" spans="1:15" x14ac:dyDescent="0.25">
      <c r="A12" s="8">
        <f>IF(ISBLANK(B12),"",_xlfn.ISOWEEKNUM('Journal de travail'!$B12))</f>
        <v>12</v>
      </c>
      <c r="B12" s="47">
        <v>45373</v>
      </c>
      <c r="C12" s="48"/>
      <c r="D12" s="49">
        <v>15</v>
      </c>
      <c r="E12" s="50" t="s">
        <v>21</v>
      </c>
      <c r="F12" s="37" t="s">
        <v>33</v>
      </c>
      <c r="G12" s="16"/>
      <c r="M12" t="s">
        <v>7</v>
      </c>
      <c r="N12">
        <v>5</v>
      </c>
      <c r="O12">
        <v>20</v>
      </c>
    </row>
    <row r="13" spans="1:15" ht="31.5" x14ac:dyDescent="0.25">
      <c r="A13" s="17">
        <f>IF(ISBLANK(B13),"",_xlfn.ISOWEEKNUM('Journal de travail'!$B13))</f>
        <v>12</v>
      </c>
      <c r="B13" s="51">
        <v>45373</v>
      </c>
      <c r="C13" s="52"/>
      <c r="D13" s="53">
        <v>15</v>
      </c>
      <c r="E13" s="54" t="s">
        <v>21</v>
      </c>
      <c r="F13" s="37" t="s">
        <v>35</v>
      </c>
      <c r="G13" s="18"/>
      <c r="M13" t="s">
        <v>8</v>
      </c>
      <c r="N13">
        <v>6</v>
      </c>
      <c r="O13">
        <v>25</v>
      </c>
    </row>
    <row r="14" spans="1:15" x14ac:dyDescent="0.25">
      <c r="A14" s="8">
        <f>IF(ISBLANK(B14),"",_xlfn.ISOWEEKNUM('Journal de travail'!$B14))</f>
        <v>16</v>
      </c>
      <c r="B14" s="47">
        <v>45401</v>
      </c>
      <c r="C14" s="48"/>
      <c r="D14" s="49">
        <v>15</v>
      </c>
      <c r="E14" s="50" t="s">
        <v>4</v>
      </c>
      <c r="F14" s="37" t="s">
        <v>36</v>
      </c>
      <c r="G14" s="16"/>
      <c r="M14" t="s">
        <v>21</v>
      </c>
      <c r="N14">
        <v>7</v>
      </c>
      <c r="O14">
        <v>30</v>
      </c>
    </row>
    <row r="15" spans="1:15" x14ac:dyDescent="0.25">
      <c r="A15" s="17">
        <f>IF(ISBLANK(B15),"",_xlfn.ISOWEEKNUM('Journal de travail'!$B15))</f>
        <v>16</v>
      </c>
      <c r="B15" s="51">
        <v>45401</v>
      </c>
      <c r="C15" s="52"/>
      <c r="D15" s="53">
        <v>15</v>
      </c>
      <c r="E15" s="54" t="s">
        <v>4</v>
      </c>
      <c r="F15" s="37" t="s">
        <v>37</v>
      </c>
      <c r="G15" s="18"/>
      <c r="M15" t="s">
        <v>22</v>
      </c>
      <c r="N15">
        <v>8</v>
      </c>
      <c r="O15">
        <v>35</v>
      </c>
    </row>
    <row r="16" spans="1:15" x14ac:dyDescent="0.25">
      <c r="A16" s="8">
        <f>IF(ISBLANK(B16),"",_xlfn.ISOWEEKNUM('Journal de travail'!$B16))</f>
        <v>16</v>
      </c>
      <c r="B16" s="47">
        <v>45401</v>
      </c>
      <c r="C16" s="48"/>
      <c r="D16" s="49">
        <v>25</v>
      </c>
      <c r="E16" s="50" t="s">
        <v>4</v>
      </c>
      <c r="F16" s="37" t="s">
        <v>38</v>
      </c>
      <c r="G16" s="16"/>
      <c r="O16">
        <v>40</v>
      </c>
    </row>
    <row r="17" spans="1:15" x14ac:dyDescent="0.25">
      <c r="A17" s="17">
        <f>IF(ISBLANK(B17),"",_xlfn.ISOWEEKNUM('Journal de travail'!$B17))</f>
        <v>16</v>
      </c>
      <c r="B17" s="51">
        <v>45401</v>
      </c>
      <c r="C17" s="52"/>
      <c r="D17" s="53">
        <v>15</v>
      </c>
      <c r="E17" s="54" t="s">
        <v>4</v>
      </c>
      <c r="F17" s="37" t="s">
        <v>39</v>
      </c>
      <c r="G17" s="18"/>
      <c r="O17">
        <v>45</v>
      </c>
    </row>
    <row r="18" spans="1:15" x14ac:dyDescent="0.25">
      <c r="A18" s="8">
        <f>IF(ISBLANK(B18),"",_xlfn.ISOWEEKNUM('Journal de travail'!$B18))</f>
        <v>16</v>
      </c>
      <c r="B18" s="47">
        <v>45401</v>
      </c>
      <c r="C18" s="48"/>
      <c r="D18" s="49">
        <v>20</v>
      </c>
      <c r="E18" s="50" t="s">
        <v>4</v>
      </c>
      <c r="F18" s="37" t="s">
        <v>40</v>
      </c>
      <c r="G18" s="16"/>
      <c r="O18">
        <v>50</v>
      </c>
    </row>
    <row r="19" spans="1:15" x14ac:dyDescent="0.25">
      <c r="A19" s="17">
        <f>IF(ISBLANK(B19),"",_xlfn.ISOWEEKNUM('Journal de travail'!$B19))</f>
        <v>16</v>
      </c>
      <c r="B19" s="51">
        <v>45401</v>
      </c>
      <c r="C19" s="52"/>
      <c r="D19" s="53">
        <v>15</v>
      </c>
      <c r="E19" s="54" t="s">
        <v>4</v>
      </c>
      <c r="F19" s="37" t="s">
        <v>41</v>
      </c>
      <c r="G19" s="18"/>
      <c r="O19">
        <v>55</v>
      </c>
    </row>
    <row r="20" spans="1:15" x14ac:dyDescent="0.25">
      <c r="A20" s="8" t="str">
        <f>IF(ISBLANK(B20),"",_xlfn.ISOWEEKNUM('Journal de travail'!$B20))</f>
        <v/>
      </c>
      <c r="B20" s="47"/>
      <c r="C20" s="48"/>
      <c r="D20" s="49">
        <v>20</v>
      </c>
      <c r="E20" s="50" t="s">
        <v>4</v>
      </c>
      <c r="F20" s="37" t="s">
        <v>42</v>
      </c>
      <c r="G20" s="16"/>
    </row>
    <row r="21" spans="1:15" ht="31.5" x14ac:dyDescent="0.25">
      <c r="A21" s="17" t="str">
        <f>IF(ISBLANK(B21),"",_xlfn.ISOWEEKNUM('Journal de travail'!$B21))</f>
        <v/>
      </c>
      <c r="B21" s="51"/>
      <c r="C21" s="52"/>
      <c r="D21" s="53">
        <v>15</v>
      </c>
      <c r="E21" s="54" t="s">
        <v>4</v>
      </c>
      <c r="F21" s="37" t="s">
        <v>43</v>
      </c>
      <c r="G21" s="18"/>
    </row>
    <row r="22" spans="1:15" ht="31.5" x14ac:dyDescent="0.25">
      <c r="A22" s="8" t="str">
        <f>IF(ISBLANK(B22),"",_xlfn.ISOWEEKNUM('Journal de travail'!$B22))</f>
        <v/>
      </c>
      <c r="B22" s="47"/>
      <c r="C22" s="48"/>
      <c r="D22" s="49">
        <v>15</v>
      </c>
      <c r="E22" s="50" t="s">
        <v>4</v>
      </c>
      <c r="F22" s="37" t="s">
        <v>44</v>
      </c>
      <c r="G22" s="16"/>
    </row>
    <row r="23" spans="1:15" ht="31.5" x14ac:dyDescent="0.25">
      <c r="A23" s="17" t="str">
        <f>IF(ISBLANK(B23),"",_xlfn.ISOWEEKNUM('Journal de travail'!$B23))</f>
        <v/>
      </c>
      <c r="B23" s="51"/>
      <c r="C23" s="52"/>
      <c r="D23" s="53">
        <v>20</v>
      </c>
      <c r="E23" s="54" t="s">
        <v>4</v>
      </c>
      <c r="F23" s="37" t="s">
        <v>45</v>
      </c>
      <c r="G23" s="18"/>
    </row>
    <row r="24" spans="1:15" x14ac:dyDescent="0.25">
      <c r="A24" s="8" t="str">
        <f>IF(ISBLANK(B24),"",_xlfn.ISOWEEKNUM('Journal de travail'!$B24))</f>
        <v/>
      </c>
      <c r="B24" s="47"/>
      <c r="C24" s="48"/>
      <c r="D24" s="49"/>
      <c r="E24" s="50"/>
      <c r="F24" s="37"/>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0</v>
      </c>
      <c r="C4" s="26" t="str">
        <f>'Journal de travail'!M8</f>
        <v>Analyse</v>
      </c>
      <c r="D4" s="34">
        <f>(A4+B4)/1440</f>
        <v>0</v>
      </c>
    </row>
    <row r="5" spans="1:4" x14ac:dyDescent="0.3">
      <c r="A5">
        <f>SUMIF('Journal de travail'!$E$7:$E$532,Analyse!C5,'Journal de travail'!$C$7:$C$532)*60</f>
        <v>0</v>
      </c>
      <c r="B5">
        <f>SUMIF('Journal de travail'!$E$7:$E$532,Analyse!C5,'Journal de travail'!$D$7:$D$532)</f>
        <v>175</v>
      </c>
      <c r="C5" s="42" t="str">
        <f>'Journal de travail'!M9</f>
        <v>Développement</v>
      </c>
      <c r="D5" s="34">
        <f t="shared" ref="D5:D11" si="0">(A5+B5)/1440</f>
        <v>0.12152777777777778</v>
      </c>
    </row>
    <row r="6" spans="1:4" x14ac:dyDescent="0.3">
      <c r="A6">
        <f>SUMIF('Journal de travail'!$E$7:$E$532,Analyse!C6,'Journal de travail'!$C$7:$C$532)*60</f>
        <v>0</v>
      </c>
      <c r="B6">
        <f>SUMIF('Journal de travail'!$E$7:$E$532,Analyse!C6,'Journal de travail'!$D$7:$D$532)</f>
        <v>15</v>
      </c>
      <c r="C6" s="27" t="str">
        <f>'Journal de travail'!M10</f>
        <v>Test</v>
      </c>
      <c r="D6" s="34">
        <f t="shared" si="0"/>
        <v>1.0416666666666666E-2</v>
      </c>
    </row>
    <row r="7" spans="1:4" x14ac:dyDescent="0.3">
      <c r="A7">
        <f>SUMIF('Journal de travail'!$E$7:$E$532,Analyse!C7,'Journal de travail'!$C$7:$C$532)*60</f>
        <v>0</v>
      </c>
      <c r="B7">
        <f>SUMIF('Journal de travail'!$E$7:$E$532,Analyse!C7,'Journal de travail'!$D$7:$D$532)</f>
        <v>15</v>
      </c>
      <c r="C7" s="28" t="str">
        <f>'Journal de travail'!M11</f>
        <v>Documentation</v>
      </c>
      <c r="D7" s="34">
        <f t="shared" si="0"/>
        <v>1.0416666666666666E-2</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60</v>
      </c>
      <c r="C10" s="38" t="str">
        <f>'Journal de travail'!M14</f>
        <v>Design</v>
      </c>
      <c r="D10" s="34">
        <f t="shared" si="0"/>
        <v>4.1666666666666664E-2</v>
      </c>
    </row>
    <row r="11" spans="1:4" x14ac:dyDescent="0.3">
      <c r="B11">
        <f>SUMIF('Journal de travail'!$E$7:$E$532,Analyse!C11,'Journal de travail'!$D$7:$D$532)</f>
        <v>15</v>
      </c>
      <c r="C11" s="40" t="str">
        <f>'Journal de travail'!M15</f>
        <v>Autre</v>
      </c>
      <c r="D11" s="34">
        <f t="shared" si="0"/>
        <v>1.0416666666666666E-2</v>
      </c>
    </row>
    <row r="12" spans="1:4" x14ac:dyDescent="0.3">
      <c r="C12" s="24" t="s">
        <v>20</v>
      </c>
      <c r="D12" s="35">
        <f>SUM(D4:D11)</f>
        <v>0.19444444444444442</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Thomas Louis Nardou</cp:lastModifiedBy>
  <cp:revision/>
  <dcterms:created xsi:type="dcterms:W3CDTF">2023-11-21T20:00:34Z</dcterms:created>
  <dcterms:modified xsi:type="dcterms:W3CDTF">2024-04-26T14:33:08Z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