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fish/Desktop/Project 1/IB_QES/Policy Paper Analysis/"/>
    </mc:Choice>
  </mc:AlternateContent>
  <xr:revisionPtr revIDLastSave="0" documentId="13_ncr:1_{20469AFD-7843-CA45-8A62-EE48F6B3057D}" xr6:coauthVersionLast="47" xr6:coauthVersionMax="47" xr10:uidLastSave="{00000000-0000-0000-0000-000000000000}"/>
  <bookViews>
    <workbookView xWindow="3340" yWindow="1160" windowWidth="24460" windowHeight="15400" activeTab="2" xr2:uid="{B9FF4BA3-B30D-F540-8276-2F7AB9EB3143}"/>
  </bookViews>
  <sheets>
    <sheet name="authors and abbreviations" sheetId="5" r:id="rId1"/>
    <sheet name="Mb_Tabelle" sheetId="1" r:id="rId2"/>
    <sheet name="elevation zon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L28" i="1"/>
  <c r="J28" i="1"/>
  <c r="H28" i="1"/>
  <c r="E298" i="6"/>
  <c r="E297" i="6"/>
  <c r="E296" i="6"/>
  <c r="E295" i="6"/>
  <c r="E294" i="6"/>
  <c r="E293" i="6"/>
  <c r="E292" i="6"/>
  <c r="E291" i="6"/>
  <c r="K27" i="1"/>
  <c r="E12" i="6"/>
  <c r="E11" i="6"/>
  <c r="E10" i="6"/>
  <c r="E9" i="6"/>
  <c r="E8" i="6"/>
  <c r="E7" i="6"/>
  <c r="E6" i="6"/>
  <c r="F278" i="6"/>
  <c r="F279" i="6"/>
  <c r="F280" i="6"/>
  <c r="F281" i="6"/>
  <c r="F282" i="6"/>
  <c r="F283" i="6"/>
  <c r="F284" i="6"/>
  <c r="F285" i="6"/>
  <c r="E265" i="6"/>
  <c r="F266" i="6"/>
  <c r="F267" i="6"/>
  <c r="F268" i="6"/>
  <c r="F269" i="6"/>
  <c r="F270" i="6"/>
  <c r="F271" i="6"/>
  <c r="F272" i="6"/>
  <c r="K26" i="1"/>
  <c r="N26" i="1"/>
  <c r="K24" i="1"/>
  <c r="K25" i="1"/>
  <c r="N25" i="1"/>
  <c r="I24" i="1"/>
  <c r="I28" i="1" s="1"/>
  <c r="F24" i="1"/>
  <c r="C24" i="1"/>
  <c r="N22" i="1"/>
  <c r="N28" i="1" s="1"/>
  <c r="F8" i="1"/>
  <c r="F12" i="1"/>
  <c r="G20" i="1"/>
  <c r="K28" i="1" l="1"/>
</calcChain>
</file>

<file path=xl/sharedStrings.xml><?xml version="1.0" encoding="utf-8"?>
<sst xmlns="http://schemas.openxmlformats.org/spreadsheetml/2006/main" count="653" uniqueCount="156">
  <si>
    <r>
      <t>S</t>
    </r>
    <r>
      <rPr>
        <vertAlign val="subscript"/>
        <sz val="10"/>
        <rFont val="Arial"/>
        <family val="2"/>
      </rPr>
      <t>c</t>
    </r>
  </si>
  <si>
    <r>
      <t>B</t>
    </r>
    <r>
      <rPr>
        <vertAlign val="subscript"/>
        <sz val="10"/>
        <rFont val="Arial"/>
        <family val="2"/>
      </rPr>
      <t>c</t>
    </r>
  </si>
  <si>
    <r>
      <t>b</t>
    </r>
    <r>
      <rPr>
        <vertAlign val="subscript"/>
        <sz val="10"/>
        <rFont val="Arial"/>
        <family val="2"/>
      </rPr>
      <t>c</t>
    </r>
  </si>
  <si>
    <r>
      <t>S</t>
    </r>
    <r>
      <rPr>
        <vertAlign val="subscript"/>
        <sz val="10"/>
        <rFont val="Arial"/>
        <family val="2"/>
      </rPr>
      <t>a</t>
    </r>
  </si>
  <si>
    <r>
      <t>B</t>
    </r>
    <r>
      <rPr>
        <vertAlign val="subscript"/>
        <sz val="10"/>
        <rFont val="Arial"/>
        <family val="2"/>
      </rPr>
      <t>a</t>
    </r>
  </si>
  <si>
    <r>
      <t>b</t>
    </r>
    <r>
      <rPr>
        <vertAlign val="subscript"/>
        <sz val="10"/>
        <rFont val="Arial"/>
        <family val="2"/>
      </rPr>
      <t>a</t>
    </r>
  </si>
  <si>
    <t>S</t>
  </si>
  <si>
    <t>B</t>
  </si>
  <si>
    <r>
      <t>km</t>
    </r>
    <r>
      <rPr>
        <vertAlign val="superscript"/>
        <sz val="10"/>
        <rFont val="Arial"/>
        <family val="2"/>
      </rPr>
      <t>2</t>
    </r>
  </si>
  <si>
    <r>
      <t>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m</t>
    </r>
    <r>
      <rPr>
        <vertAlign val="superscript"/>
        <sz val="10"/>
        <rFont val="Arial"/>
        <family val="2"/>
      </rPr>
      <t>3</t>
    </r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</si>
  <si>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</si>
  <si>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</si>
  <si>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</si>
  <si>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</si>
  <si>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</si>
  <si>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</si>
  <si>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</si>
  <si>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</si>
  <si>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</si>
  <si>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</si>
  <si>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</si>
  <si>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>b</t>
  </si>
  <si>
    <r>
      <t>b</t>
    </r>
    <r>
      <rPr>
        <vertAlign val="subscript"/>
        <sz val="10"/>
        <rFont val="Arial"/>
        <family val="2"/>
      </rPr>
      <t>s</t>
    </r>
  </si>
  <si>
    <r>
      <t>b</t>
    </r>
    <r>
      <rPr>
        <vertAlign val="subscript"/>
        <sz val="10"/>
        <rFont val="Arial"/>
        <family val="2"/>
      </rPr>
      <t>w</t>
    </r>
  </si>
  <si>
    <r>
      <t>S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/S</t>
    </r>
  </si>
  <si>
    <t>m</t>
  </si>
  <si>
    <t>****</t>
  </si>
  <si>
    <t>&gt;3000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</si>
  <si>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</si>
  <si>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</si>
  <si>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</si>
  <si>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</si>
  <si>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</si>
  <si>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</si>
  <si>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</si>
  <si>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</si>
  <si>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</si>
  <si>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</si>
  <si>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Nettoaccumulation</t>
  </si>
  <si>
    <t>Nettoablation</t>
  </si>
  <si>
    <t>mass balance</t>
  </si>
  <si>
    <t>ratio</t>
  </si>
  <si>
    <t>Title</t>
  </si>
  <si>
    <t>Authors</t>
  </si>
  <si>
    <t>Institution</t>
  </si>
  <si>
    <t>Fischer Andrea, Markl Gerhard, Kuhn Michael</t>
  </si>
  <si>
    <t>Institut of Meteorology und Geophysics,   
University Innsbruck                                 
Innrain 52, A-6020 Innsbruck, Austria</t>
  </si>
  <si>
    <t>2400-2500</t>
  </si>
  <si>
    <t>2500-2600</t>
  </si>
  <si>
    <t>2600-2700</t>
  </si>
  <si>
    <t>2700-2800</t>
  </si>
  <si>
    <t>2800-2900</t>
  </si>
  <si>
    <t>2900-3000</t>
  </si>
  <si>
    <t>3000-3100</t>
  </si>
  <si>
    <t>3100-3200</t>
  </si>
  <si>
    <t>2400 - 2500</t>
  </si>
  <si>
    <t>2500 - 2600</t>
  </si>
  <si>
    <t>2600 - 2700</t>
  </si>
  <si>
    <t>2700 - 2800</t>
  </si>
  <si>
    <t>2800 - 2900</t>
  </si>
  <si>
    <t>2900 - 3000</t>
  </si>
  <si>
    <t>3000 - 3100</t>
  </si>
  <si>
    <t>3100 - 3200</t>
  </si>
  <si>
    <t>altitude zone</t>
  </si>
  <si>
    <t>ELA</t>
  </si>
  <si>
    <t>accumulation  area</t>
  </si>
  <si>
    <t>ablation  area</t>
  </si>
  <si>
    <t>mass balance in accumulation area</t>
  </si>
  <si>
    <t>mass balance in ablation area</t>
  </si>
  <si>
    <t>specific mass balance in the accumulation area</t>
  </si>
  <si>
    <t>specific mass balance in the ablation area</t>
  </si>
  <si>
    <t>total area</t>
  </si>
  <si>
    <t>total balance</t>
  </si>
  <si>
    <t>specific mass balance</t>
  </si>
  <si>
    <t>specific summer mass balance</t>
  </si>
  <si>
    <t>specific winter mass balance</t>
  </si>
  <si>
    <t>equilibrium line altitude</t>
  </si>
  <si>
    <t>area ratio</t>
  </si>
  <si>
    <t xml:space="preserve">Acronyms according to Hoinkes, 1970 </t>
  </si>
  <si>
    <t>***</t>
  </si>
  <si>
    <t>ELA above summits</t>
  </si>
  <si>
    <t xml:space="preserve">The following data refer to the mass balance year from 1.10.XXXX to 30.09.XXXY. </t>
  </si>
  <si>
    <t>Winter is defined as 1.10.XXXX to 30.04.XXXY, summer as 1.5.XXXY to 30.09.XXXY</t>
  </si>
  <si>
    <t>The mass balance year is refered to as XXXX/XY</t>
  </si>
  <si>
    <t>*</t>
  </si>
  <si>
    <t>Remark</t>
  </si>
  <si>
    <t>* The uppermost altitude zone was not included in the the analysis in 1989/90</t>
  </si>
  <si>
    <t>km²</t>
  </si>
  <si>
    <t>m a.s.l.</t>
  </si>
  <si>
    <t>1988/1989</t>
  </si>
  <si>
    <t>1989/1990</t>
  </si>
  <si>
    <t>1990/1991</t>
  </si>
  <si>
    <t>1991/1992</t>
  </si>
  <si>
    <t>1992/1993</t>
  </si>
  <si>
    <t>1993/1994</t>
  </si>
  <si>
    <t>1994/1995</t>
  </si>
  <si>
    <t>1995/1996</t>
  </si>
  <si>
    <t>1996/1997</t>
  </si>
  <si>
    <t>1997/1998</t>
  </si>
  <si>
    <t>1998/1999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</si>
  <si>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</si>
  <si>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</si>
  <si>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</si>
  <si>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</si>
  <si>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</si>
  <si>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</si>
  <si>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</si>
  <si>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</si>
  <si>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</si>
  <si>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</si>
  <si>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mm w.e.</t>
  </si>
  <si>
    <t>1988/89</t>
  </si>
  <si>
    <t>CF_Name</t>
  </si>
  <si>
    <t>Symbol</t>
  </si>
  <si>
    <t>Unit</t>
  </si>
  <si>
    <t>land_ice_area-where_accumulation (annual)</t>
  </si>
  <si>
    <t>land_ice_lwe_surface_specific_mass_balance-where_accumulation (annual)</t>
  </si>
  <si>
    <t>land_ice_area (annual)</t>
  </si>
  <si>
    <t>land_ice_lwe_surface_specific_mass_balance (annual)</t>
  </si>
  <si>
    <t>land_ice_lwe_surface_specific_mass_balance (summer)</t>
  </si>
  <si>
    <t>land_ice_lwe_surface_specific_mass_balance (winter)</t>
  </si>
  <si>
    <t>mm w.e., kg/m²</t>
  </si>
  <si>
    <t xml:space="preserve"> land_ice_area-at_altitude_Zone (annual)</t>
  </si>
  <si>
    <t>land_ice_lwe_specific_mass_balance-at_altitude_Zone (annual)</t>
  </si>
  <si>
    <t xml:space="preserve"> land_ice_lwe_specific_mass_balance-at_altitude_Zone (summer)</t>
  </si>
  <si>
    <t>land_ice_lwe_specific_mass_balance-at_altitude_Zone (winter)</t>
  </si>
  <si>
    <t>land_ice_area-where_ablation (annual)</t>
  </si>
  <si>
    <t>land_ice_lwe_surface_specific_mass_balance-where_ablation (annual)</t>
  </si>
  <si>
    <t>total area of the altitude zone</t>
  </si>
  <si>
    <t>total balance of the altitude zone</t>
  </si>
  <si>
    <t>specific mass balance of the altitude zone</t>
  </si>
  <si>
    <t>specific summer mass balance of the altitude zone</t>
  </si>
  <si>
    <t>specific winter mass balance of the altitude zone</t>
  </si>
  <si>
    <t>10³ m³</t>
  </si>
  <si>
    <t>land_ice_lwe_volume-at_altitude_Zone (annual)</t>
  </si>
  <si>
    <t>land_ice_lwe_volume-where_accumulation (annual)</t>
  </si>
  <si>
    <t>land_ice_lwe_volume-where_ablation (annual)</t>
  </si>
  <si>
    <t>land_ice_lwe_volume (annual)</t>
  </si>
  <si>
    <r>
      <t>S</t>
    </r>
    <r>
      <rPr>
        <vertAlign val="subscript"/>
        <sz val="10"/>
        <rFont val="Arial"/>
        <family val="2"/>
      </rPr>
      <t>aZ</t>
    </r>
  </si>
  <si>
    <r>
      <t>B</t>
    </r>
    <r>
      <rPr>
        <vertAlign val="subscript"/>
        <sz val="10"/>
        <rFont val="Arial"/>
        <family val="2"/>
      </rPr>
      <t>aZ</t>
    </r>
  </si>
  <si>
    <r>
      <t>b</t>
    </r>
    <r>
      <rPr>
        <vertAlign val="subscript"/>
        <sz val="10"/>
        <rFont val="Arial"/>
        <family val="2"/>
      </rPr>
      <t>aZ</t>
    </r>
  </si>
  <si>
    <r>
      <t>b</t>
    </r>
    <r>
      <rPr>
        <vertAlign val="subscript"/>
        <sz val="10"/>
        <rFont val="Arial"/>
        <family val="2"/>
      </rPr>
      <t>saZ</t>
    </r>
  </si>
  <si>
    <r>
      <t>b</t>
    </r>
    <r>
      <rPr>
        <vertAlign val="subscript"/>
        <sz val="10"/>
        <rFont val="Arial"/>
        <family val="2"/>
      </rPr>
      <t>waZ</t>
    </r>
  </si>
  <si>
    <t>References:</t>
  </si>
  <si>
    <t>Fischer, A., Markl, G., 2009, Mass balance measurements on Hintereisferner, Kesselwandferner and Jamtalferner 2003 to 2006: database and results, Zeitschrift für Gletscherkunde und Glazialgeologie, 42/1: 47-83.</t>
  </si>
  <si>
    <t>Fischer, A., G. Markl, M. Olefs, K. Reingruber, K. Helfricht, and M. Stocker-Waldhuber, 2009, Untersuchungen des Massenhaushalts der Jahre 2006/07 und 2007/08: Hintereisferner, Kesselwandferner, Jamtalferner, Mullwitzkees, Hallstätter Gletscher. Mitteilungen des Institutes für Meteorologie und Geophysik der Universität Innsbruck.</t>
  </si>
  <si>
    <t xml:space="preserve">Kuhn, M. and  G. Markl, 1996, Jamtalferner - Massenhaushalt 1993/94. Mitteilungsblatt des Hydrograph. Dienstes in Österreich,  74: 59-74. </t>
  </si>
  <si>
    <t xml:space="preserve">Kuhn, M. and G. Markl, 1997, Jamtalferner Massenhaushalt 1994/95. Bericht über Messungen des Instituts für Meteorologie und Geophysik der Universität Innsbruck. Mitteilungsblatt, Hydrographischer Dienst in Österreich,  75: 78-92. </t>
  </si>
  <si>
    <t>Kuhn, M. and G. Markl, 1998, Jamtalferner, Massenhaushalt 1995/96. Bericht über Messungen des Instituts für Meteorologie und Geophysik der Universität Innsbruck.  Mitteilungsblatt, Hydrographischer Dienst in Österreich,  76: 61-73.</t>
  </si>
  <si>
    <t>Hoinkes, H., 1970. Methoden und Möglichkeiten von Massenhaushaltsstudien auf Gletschern. Zeitschrift für Gletscherkunde und Glazialgeologie, 6: 37 - 90.</t>
  </si>
  <si>
    <t>Jamtalferner</t>
  </si>
  <si>
    <t>kg/m²</t>
  </si>
  <si>
    <r>
      <t>10</t>
    </r>
    <r>
      <rPr>
        <vertAlign val="superscript"/>
        <sz val="10"/>
        <rFont val="Arial"/>
        <family val="2"/>
      </rPr>
      <t xml:space="preserve">3 </t>
    </r>
    <r>
      <rPr>
        <sz val="10"/>
        <rFont val="Arial"/>
        <family val="2"/>
      </rPr>
      <t>m</t>
    </r>
    <r>
      <rPr>
        <vertAlign val="superscript"/>
        <sz val="10"/>
        <rFont val="Arial"/>
        <family val="2"/>
      </rPr>
      <t xml:space="preserve">3  </t>
    </r>
  </si>
  <si>
    <t>Glacier mass balance Jamtalferner 1988/1989 to 2010/2011, Silvretta, Austria</t>
  </si>
  <si>
    <t>2010/2011</t>
  </si>
  <si>
    <t>2010/11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</si>
</sst>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"/>
    <numFmt numFmtId="165" formatCode="0.0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6" fillId="0" borderId="0" xfId="0" applyFont="1"/>
    <xf numFmtId="165" fontId="2" fillId="0" borderId="0" xfId="0" applyNumberFormat="1" applyFont="1" applyAlignment="1">
      <alignment horizontal="right"/>
    </xf>
    <xf numFmtId="165" fontId="0" fillId="0" borderId="0" xfId="0" applyNumberFormat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165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165" fontId="2" fillId="0" borderId="0" xfId="0" applyNumberFormat="1" applyFont="1"/>
    <xf numFmtId="0" fontId="7" fillId="0" borderId="0" xfId="0" applyFont="1"/>
    <xf numFmtId="0" fontId="2" fillId="0" borderId="3" xfId="0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center" wrapText="1"/>
    </xf>
    <xf numFmtId="0" fontId="0" fillId="0" borderId="3" xfId="0" applyBorder="1"/>
    <xf numFmtId="1" fontId="0" fillId="0" borderId="3" xfId="0" applyNumberFormat="1" applyBorder="1"/>
    <xf numFmtId="1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right"/>
    </xf>
    <xf numFmtId="165" fontId="2" fillId="0" borderId="3" xfId="0" applyNumberFormat="1" applyFont="1" applyBorder="1"/>
    <xf numFmtId="165" fontId="2" fillId="0" borderId="3" xfId="0" applyNumberFormat="1" applyFont="1" applyBorder="1" applyAlignment="1">
      <alignment horizontal="right" vertical="top" wrapText="1"/>
    </xf>
    <xf numFmtId="0" fontId="2" fillId="0" borderId="3" xfId="0" applyFont="1" applyBorder="1" applyAlignment="1">
      <alignment vertical="top" wrapText="1"/>
    </xf>
    <xf numFmtId="165" fontId="2" fillId="0" borderId="3" xfId="0" applyNumberFormat="1" applyFont="1" applyBorder="1" applyAlignment="1">
      <alignment vertical="top" wrapText="1"/>
    </xf>
    <xf numFmtId="0" fontId="8" fillId="0" borderId="0" xfId="0" applyFont="1" applyAlignment="1">
      <alignment horizontal="justify"/>
    </xf>
    <xf numFmtId="0" fontId="8" fillId="0" borderId="0" xfId="0" applyFont="1" applyAlignment="1">
      <alignment horizontal="justify" wrapText="1"/>
    </xf>
    <xf numFmtId="0" fontId="0" fillId="2" borderId="3" xfId="0" applyFill="1" applyBorder="1"/>
    <xf numFmtId="0" fontId="0" fillId="2" borderId="0" xfId="0" applyFill="1"/>
    <xf numFmtId="0" fontId="2" fillId="2" borderId="3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0" fillId="3" borderId="3" xfId="0" applyFill="1" applyBorder="1"/>
    <xf numFmtId="0" fontId="9" fillId="0" borderId="0" xfId="0" applyFont="1"/>
    <xf numFmtId="0" fontId="2" fillId="3" borderId="1" xfId="0" applyFont="1" applyFill="1" applyBorder="1" applyAlignment="1">
      <alignment horizontal="left"/>
    </xf>
    <xf numFmtId="0" fontId="0" fillId="3" borderId="0" xfId="0" applyFill="1"/>
    <xf numFmtId="0" fontId="10" fillId="0" borderId="0" xfId="0" applyFont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4" borderId="0" xfId="0" quotePrefix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2" fontId="0" fillId="4" borderId="0" xfId="0" applyNumberFormat="1" applyFill="1"/>
    <xf numFmtId="0" fontId="0" fillId="4" borderId="0" xfId="0" applyFill="1"/>
    <xf numFmtId="0" fontId="1" fillId="4" borderId="0" xfId="0" applyFont="1" applyFill="1"/>
    <xf numFmtId="1" fontId="1" fillId="4" borderId="0" xfId="0" applyNumberFormat="1" applyFont="1" applyFill="1"/>
    <xf numFmtId="1" fontId="0" fillId="4" borderId="0" xfId="0" applyNumberFormat="1" applyFill="1"/>
    <xf numFmtId="166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ED51-5718-B741-848A-9485BF5523A4}">
  <dimension ref="A2:D45"/>
  <sheetViews>
    <sheetView workbookViewId="0"/>
  </sheetViews>
  <sheetFormatPr baseColWidth="10" defaultRowHeight="13" x14ac:dyDescent="0.15"/>
  <cols>
    <col min="2" max="2" width="65.5" customWidth="1"/>
    <col min="3" max="3" width="44.83203125" customWidth="1"/>
    <col min="4" max="4" width="15.5" customWidth="1"/>
  </cols>
  <sheetData>
    <row r="2" spans="1:4" s="46" customFormat="1" x14ac:dyDescent="0.15">
      <c r="A2" s="46" t="s">
        <v>42</v>
      </c>
      <c r="B2" s="46" t="s">
        <v>153</v>
      </c>
    </row>
    <row r="3" spans="1:4" s="53" customFormat="1" x14ac:dyDescent="0.15">
      <c r="A3" s="53" t="s">
        <v>43</v>
      </c>
      <c r="B3" s="53" t="s">
        <v>45</v>
      </c>
    </row>
    <row r="5" spans="1:4" ht="42" x14ac:dyDescent="0.15">
      <c r="A5" t="s">
        <v>44</v>
      </c>
      <c r="B5" s="20" t="s">
        <v>46</v>
      </c>
    </row>
    <row r="7" spans="1:4" x14ac:dyDescent="0.15">
      <c r="A7" t="s">
        <v>78</v>
      </c>
    </row>
    <row r="9" spans="1:4" x14ac:dyDescent="0.15">
      <c r="A9" t="s">
        <v>81</v>
      </c>
    </row>
    <row r="10" spans="1:4" x14ac:dyDescent="0.15">
      <c r="A10" t="s">
        <v>82</v>
      </c>
    </row>
    <row r="11" spans="1:4" x14ac:dyDescent="0.15">
      <c r="A11" t="s">
        <v>83</v>
      </c>
    </row>
    <row r="13" spans="1:4" s="46" customFormat="1" x14ac:dyDescent="0.15">
      <c r="A13" s="45" t="s">
        <v>113</v>
      </c>
      <c r="B13" s="50" t="s">
        <v>112</v>
      </c>
      <c r="C13" s="45"/>
      <c r="D13" s="50" t="s">
        <v>114</v>
      </c>
    </row>
    <row r="14" spans="1:4" s="46" customFormat="1" ht="15" x14ac:dyDescent="0.2">
      <c r="A14" s="47" t="s">
        <v>0</v>
      </c>
      <c r="B14" s="50" t="s">
        <v>115</v>
      </c>
      <c r="C14" s="45" t="s">
        <v>65</v>
      </c>
      <c r="D14" s="50" t="s">
        <v>87</v>
      </c>
    </row>
    <row r="15" spans="1:4" s="46" customFormat="1" ht="16" x14ac:dyDescent="0.2">
      <c r="A15" s="47" t="s">
        <v>1</v>
      </c>
      <c r="B15" s="50" t="s">
        <v>135</v>
      </c>
      <c r="C15" s="45" t="s">
        <v>67</v>
      </c>
      <c r="D15" s="52" t="s">
        <v>9</v>
      </c>
    </row>
    <row r="16" spans="1:4" s="46" customFormat="1" ht="15" x14ac:dyDescent="0.2">
      <c r="A16" s="47" t="s">
        <v>2</v>
      </c>
      <c r="B16" s="50" t="s">
        <v>116</v>
      </c>
      <c r="C16" s="45" t="s">
        <v>69</v>
      </c>
      <c r="D16" s="50" t="s">
        <v>121</v>
      </c>
    </row>
    <row r="17" spans="1:4" s="46" customFormat="1" ht="15" x14ac:dyDescent="0.2">
      <c r="A17" s="47" t="s">
        <v>3</v>
      </c>
      <c r="B17" s="50" t="s">
        <v>126</v>
      </c>
      <c r="C17" s="45" t="s">
        <v>66</v>
      </c>
      <c r="D17" s="50" t="s">
        <v>87</v>
      </c>
    </row>
    <row r="18" spans="1:4" s="46" customFormat="1" ht="16" x14ac:dyDescent="0.2">
      <c r="A18" s="47" t="s">
        <v>4</v>
      </c>
      <c r="B18" s="50" t="s">
        <v>136</v>
      </c>
      <c r="C18" s="45" t="s">
        <v>68</v>
      </c>
      <c r="D18" s="52" t="s">
        <v>9</v>
      </c>
    </row>
    <row r="19" spans="1:4" s="46" customFormat="1" ht="15" x14ac:dyDescent="0.2">
      <c r="A19" s="47" t="s">
        <v>5</v>
      </c>
      <c r="B19" s="50" t="s">
        <v>127</v>
      </c>
      <c r="C19" s="45" t="s">
        <v>70</v>
      </c>
      <c r="D19" s="50" t="s">
        <v>121</v>
      </c>
    </row>
    <row r="20" spans="1:4" s="46" customFormat="1" x14ac:dyDescent="0.15">
      <c r="A20" s="47" t="s">
        <v>6</v>
      </c>
      <c r="B20" s="50" t="s">
        <v>117</v>
      </c>
      <c r="C20" s="45" t="s">
        <v>71</v>
      </c>
      <c r="D20" s="50" t="s">
        <v>87</v>
      </c>
    </row>
    <row r="21" spans="1:4" s="46" customFormat="1" ht="15" x14ac:dyDescent="0.15">
      <c r="A21" s="47" t="s">
        <v>7</v>
      </c>
      <c r="B21" s="50" t="s">
        <v>137</v>
      </c>
      <c r="C21" s="45" t="s">
        <v>72</v>
      </c>
      <c r="D21" s="52" t="s">
        <v>9</v>
      </c>
    </row>
    <row r="22" spans="1:4" s="46" customFormat="1" x14ac:dyDescent="0.15">
      <c r="A22" s="47" t="s">
        <v>21</v>
      </c>
      <c r="B22" s="50" t="s">
        <v>118</v>
      </c>
      <c r="C22" s="45" t="s">
        <v>73</v>
      </c>
      <c r="D22" s="50" t="s">
        <v>121</v>
      </c>
    </row>
    <row r="23" spans="1:4" s="46" customFormat="1" ht="15" x14ac:dyDescent="0.2">
      <c r="A23" s="47" t="s">
        <v>22</v>
      </c>
      <c r="B23" s="50" t="s">
        <v>119</v>
      </c>
      <c r="C23" s="45" t="s">
        <v>74</v>
      </c>
      <c r="D23" s="50" t="s">
        <v>121</v>
      </c>
    </row>
    <row r="24" spans="1:4" s="46" customFormat="1" ht="15" x14ac:dyDescent="0.2">
      <c r="A24" s="47" t="s">
        <v>23</v>
      </c>
      <c r="B24" s="50" t="s">
        <v>120</v>
      </c>
      <c r="C24" s="45" t="s">
        <v>75</v>
      </c>
      <c r="D24" s="50" t="s">
        <v>121</v>
      </c>
    </row>
    <row r="25" spans="1:4" s="46" customFormat="1" x14ac:dyDescent="0.15">
      <c r="A25" s="47" t="s">
        <v>64</v>
      </c>
      <c r="B25" s="50"/>
      <c r="C25" s="45" t="s">
        <v>76</v>
      </c>
      <c r="D25" s="50" t="s">
        <v>88</v>
      </c>
    </row>
    <row r="26" spans="1:4" s="46" customFormat="1" ht="15" x14ac:dyDescent="0.2">
      <c r="A26" s="47" t="s">
        <v>24</v>
      </c>
      <c r="B26" s="50"/>
      <c r="C26" s="45" t="s">
        <v>77</v>
      </c>
      <c r="D26" s="50"/>
    </row>
    <row r="27" spans="1:4" s="46" customFormat="1" x14ac:dyDescent="0.15">
      <c r="A27" s="47" t="s">
        <v>79</v>
      </c>
      <c r="B27" s="50"/>
      <c r="C27" s="45" t="s">
        <v>80</v>
      </c>
      <c r="D27" s="50"/>
    </row>
    <row r="28" spans="1:4" s="46" customFormat="1" x14ac:dyDescent="0.15">
      <c r="A28" s="47"/>
      <c r="B28" s="50"/>
      <c r="C28" s="45"/>
      <c r="D28" s="50"/>
    </row>
    <row r="29" spans="1:4" s="46" customFormat="1" ht="14" thickBot="1" x14ac:dyDescent="0.2">
      <c r="A29" s="47"/>
      <c r="B29" s="50"/>
      <c r="C29" s="45"/>
      <c r="D29" s="50"/>
    </row>
    <row r="30" spans="1:4" s="46" customFormat="1" ht="16" thickBot="1" x14ac:dyDescent="0.25">
      <c r="A30" s="48" t="s">
        <v>138</v>
      </c>
      <c r="B30" s="50" t="s">
        <v>122</v>
      </c>
      <c r="C30" s="45" t="s">
        <v>128</v>
      </c>
      <c r="D30" s="50" t="s">
        <v>87</v>
      </c>
    </row>
    <row r="31" spans="1:4" s="46" customFormat="1" ht="16" thickBot="1" x14ac:dyDescent="0.25">
      <c r="A31" s="49" t="s">
        <v>139</v>
      </c>
      <c r="B31" s="50" t="s">
        <v>134</v>
      </c>
      <c r="C31" s="45" t="s">
        <v>129</v>
      </c>
      <c r="D31" s="50" t="s">
        <v>133</v>
      </c>
    </row>
    <row r="32" spans="1:4" s="46" customFormat="1" ht="16" thickBot="1" x14ac:dyDescent="0.25">
      <c r="A32" s="49" t="s">
        <v>140</v>
      </c>
      <c r="B32" s="50" t="s">
        <v>123</v>
      </c>
      <c r="C32" s="45" t="s">
        <v>130</v>
      </c>
      <c r="D32" s="50" t="s">
        <v>121</v>
      </c>
    </row>
    <row r="33" spans="1:4" s="46" customFormat="1" ht="16" thickBot="1" x14ac:dyDescent="0.25">
      <c r="A33" s="49" t="s">
        <v>141</v>
      </c>
      <c r="B33" s="50" t="s">
        <v>124</v>
      </c>
      <c r="C33" s="45" t="s">
        <v>131</v>
      </c>
      <c r="D33" s="50" t="s">
        <v>121</v>
      </c>
    </row>
    <row r="34" spans="1:4" s="46" customFormat="1" ht="16" thickBot="1" x14ac:dyDescent="0.25">
      <c r="A34" s="49" t="s">
        <v>142</v>
      </c>
      <c r="B34" s="50" t="s">
        <v>125</v>
      </c>
      <c r="C34" s="45" t="s">
        <v>132</v>
      </c>
      <c r="D34" s="50" t="s">
        <v>121</v>
      </c>
    </row>
    <row r="38" spans="1:4" ht="16" x14ac:dyDescent="0.2">
      <c r="A38" s="51" t="s">
        <v>143</v>
      </c>
    </row>
    <row r="40" spans="1:4" ht="45" x14ac:dyDescent="0.15">
      <c r="B40" s="44" t="s">
        <v>144</v>
      </c>
    </row>
    <row r="41" spans="1:4" ht="75" x14ac:dyDescent="0.15">
      <c r="B41" s="43" t="s">
        <v>145</v>
      </c>
    </row>
    <row r="42" spans="1:4" ht="29.25" customHeight="1" x14ac:dyDescent="0.15">
      <c r="B42" s="20" t="s">
        <v>149</v>
      </c>
    </row>
    <row r="43" spans="1:4" ht="33.75" customHeight="1" x14ac:dyDescent="0.15">
      <c r="B43" s="43" t="s">
        <v>146</v>
      </c>
    </row>
    <row r="44" spans="1:4" ht="60" x14ac:dyDescent="0.15">
      <c r="B44" s="43" t="s">
        <v>147</v>
      </c>
    </row>
    <row r="45" spans="1:4" ht="60" x14ac:dyDescent="0.15">
      <c r="B45" s="43" t="s">
        <v>148</v>
      </c>
    </row>
  </sheetData>
  <phoneticPr fontId="5" type="noConversion"/>
  <pageMargins left="0.75" right="0.75" top="1" bottom="1" header="0.4921259845" footer="0.4921259845"/>
  <pageSetup paperSize="9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E55E-D54D-934A-AA58-4E14C92E1074}">
  <dimension ref="A1:N52"/>
  <sheetViews>
    <sheetView topLeftCell="F1" workbookViewId="0">
      <selection activeCell="H28" sqref="H28:N28"/>
    </sheetView>
  </sheetViews>
  <sheetFormatPr baseColWidth="10" defaultColWidth="11.5" defaultRowHeight="13" x14ac:dyDescent="0.15"/>
  <cols>
    <col min="1" max="1" width="9.5" style="1" customWidth="1"/>
    <col min="2" max="9" width="9" style="2" customWidth="1"/>
    <col min="10" max="14" width="9" style="1" customWidth="1"/>
    <col min="15" max="16384" width="11.5" style="1"/>
  </cols>
  <sheetData>
    <row r="1" spans="1:14" ht="16" x14ac:dyDescent="0.2">
      <c r="A1" s="13" t="s">
        <v>150</v>
      </c>
    </row>
    <row r="2" spans="1:14" x14ac:dyDescent="0.15">
      <c r="B2" s="67" t="s">
        <v>38</v>
      </c>
      <c r="C2" s="68"/>
      <c r="D2" s="10"/>
      <c r="E2" s="69" t="s">
        <v>39</v>
      </c>
      <c r="F2" s="70"/>
      <c r="G2" s="55"/>
      <c r="H2" s="67" t="s">
        <v>40</v>
      </c>
      <c r="I2" s="68"/>
      <c r="J2" s="11"/>
      <c r="K2" s="63"/>
      <c r="L2" s="64"/>
      <c r="N2" s="12" t="s">
        <v>41</v>
      </c>
    </row>
    <row r="3" spans="1:14" ht="15" x14ac:dyDescent="0.2">
      <c r="B3" s="2" t="s">
        <v>0</v>
      </c>
      <c r="C3" s="2" t="s">
        <v>1</v>
      </c>
      <c r="D3" s="2" t="s">
        <v>2</v>
      </c>
      <c r="E3" s="56" t="s">
        <v>3</v>
      </c>
      <c r="F3" s="56" t="s">
        <v>4</v>
      </c>
      <c r="G3" s="56" t="s">
        <v>5</v>
      </c>
      <c r="H3" s="2" t="s">
        <v>6</v>
      </c>
      <c r="I3" s="2" t="s">
        <v>7</v>
      </c>
      <c r="J3" s="2" t="s">
        <v>21</v>
      </c>
      <c r="K3" s="56" t="s">
        <v>22</v>
      </c>
      <c r="L3" s="56" t="s">
        <v>23</v>
      </c>
      <c r="M3" s="2" t="s">
        <v>64</v>
      </c>
      <c r="N3" s="2" t="s">
        <v>24</v>
      </c>
    </row>
    <row r="4" spans="1:14" ht="15" x14ac:dyDescent="0.15">
      <c r="A4" s="8"/>
      <c r="B4" s="9" t="s">
        <v>8</v>
      </c>
      <c r="C4" s="9" t="s">
        <v>9</v>
      </c>
      <c r="D4" s="9" t="s">
        <v>110</v>
      </c>
      <c r="E4" s="57" t="s">
        <v>8</v>
      </c>
      <c r="F4" s="57" t="s">
        <v>9</v>
      </c>
      <c r="G4" s="57" t="s">
        <v>110</v>
      </c>
      <c r="H4" s="9" t="s">
        <v>8</v>
      </c>
      <c r="I4" s="9" t="s">
        <v>9</v>
      </c>
      <c r="J4" s="9" t="s">
        <v>110</v>
      </c>
      <c r="K4" s="57" t="s">
        <v>110</v>
      </c>
      <c r="L4" s="57" t="s">
        <v>110</v>
      </c>
      <c r="M4" s="9" t="s">
        <v>25</v>
      </c>
      <c r="N4" s="9"/>
    </row>
    <row r="5" spans="1:14" x14ac:dyDescent="0.15">
      <c r="A5" s="1" t="s">
        <v>89</v>
      </c>
      <c r="B5" s="2">
        <v>1.31</v>
      </c>
      <c r="C5" s="2">
        <v>0.42</v>
      </c>
      <c r="D5" s="2">
        <v>320</v>
      </c>
      <c r="E5" s="56">
        <v>2.54</v>
      </c>
      <c r="F5" s="58">
        <v>-2.12</v>
      </c>
      <c r="G5" s="56">
        <v>-834</v>
      </c>
      <c r="H5" s="2">
        <v>3.85</v>
      </c>
      <c r="I5" s="3">
        <v>-1.7</v>
      </c>
      <c r="J5" s="2">
        <v>-441</v>
      </c>
      <c r="K5" s="56">
        <v>-1492</v>
      </c>
      <c r="L5" s="56">
        <v>1051</v>
      </c>
      <c r="M5" s="2">
        <v>2870</v>
      </c>
      <c r="N5" s="14">
        <v>0.34</v>
      </c>
    </row>
    <row r="6" spans="1:14" x14ac:dyDescent="0.15">
      <c r="A6" s="1" t="s">
        <v>90</v>
      </c>
      <c r="B6" s="2">
        <v>1.23</v>
      </c>
      <c r="C6" s="2">
        <v>0.28999999999999998</v>
      </c>
      <c r="D6" s="2">
        <v>236</v>
      </c>
      <c r="E6" s="56">
        <v>2.62</v>
      </c>
      <c r="F6" s="58">
        <v>-1.93</v>
      </c>
      <c r="G6" s="56">
        <v>-736</v>
      </c>
      <c r="H6" s="2">
        <v>3.85</v>
      </c>
      <c r="I6" s="2">
        <v>-1.64</v>
      </c>
      <c r="J6" s="2">
        <v>-426</v>
      </c>
      <c r="K6" s="56">
        <v>-1583</v>
      </c>
      <c r="L6" s="56">
        <v>1157</v>
      </c>
      <c r="M6" s="2">
        <v>2900</v>
      </c>
      <c r="N6" s="14">
        <v>0.32</v>
      </c>
    </row>
    <row r="7" spans="1:14" x14ac:dyDescent="0.15">
      <c r="A7" s="1" t="s">
        <v>91</v>
      </c>
      <c r="B7" s="2">
        <v>0.38</v>
      </c>
      <c r="C7" s="2">
        <v>7.0000000000000007E-2</v>
      </c>
      <c r="D7" s="2">
        <v>183</v>
      </c>
      <c r="E7" s="56">
        <v>3.46</v>
      </c>
      <c r="F7" s="58">
        <v>-5.61</v>
      </c>
      <c r="G7" s="56">
        <v>-1620</v>
      </c>
      <c r="H7" s="2">
        <v>3.85</v>
      </c>
      <c r="I7" s="2">
        <v>-5.54</v>
      </c>
      <c r="J7" s="2">
        <v>-1440</v>
      </c>
      <c r="K7" s="56">
        <v>-2220</v>
      </c>
      <c r="L7" s="56">
        <v>780</v>
      </c>
      <c r="M7" s="2" t="s">
        <v>26</v>
      </c>
      <c r="N7" s="14">
        <v>0.1</v>
      </c>
    </row>
    <row r="8" spans="1:14" x14ac:dyDescent="0.15">
      <c r="A8" s="1" t="s">
        <v>92</v>
      </c>
      <c r="B8" s="2">
        <v>0.26</v>
      </c>
      <c r="C8" s="2">
        <v>0.03</v>
      </c>
      <c r="D8" s="2">
        <v>118</v>
      </c>
      <c r="E8" s="56">
        <v>3.59</v>
      </c>
      <c r="F8" s="58">
        <f>-4.77</f>
        <v>-4.7699999999999996</v>
      </c>
      <c r="G8" s="56">
        <v>-1328</v>
      </c>
      <c r="H8" s="2">
        <v>3.85</v>
      </c>
      <c r="I8" s="2">
        <v>-4.74</v>
      </c>
      <c r="J8" s="2">
        <v>-1232</v>
      </c>
      <c r="K8" s="56">
        <v>-2680</v>
      </c>
      <c r="L8" s="56">
        <v>1448</v>
      </c>
      <c r="M8" s="2" t="s">
        <v>26</v>
      </c>
      <c r="N8" s="14">
        <v>7.0000000000000007E-2</v>
      </c>
    </row>
    <row r="9" spans="1:14" x14ac:dyDescent="0.15">
      <c r="A9" s="1" t="s">
        <v>93</v>
      </c>
      <c r="B9" s="2">
        <v>1.69</v>
      </c>
      <c r="C9" s="2">
        <v>0.65</v>
      </c>
      <c r="D9" s="2">
        <v>385</v>
      </c>
      <c r="E9" s="56">
        <v>2.16</v>
      </c>
      <c r="F9" s="58">
        <v>-2.08</v>
      </c>
      <c r="G9" s="56">
        <v>-965</v>
      </c>
      <c r="H9" s="2">
        <v>3.85</v>
      </c>
      <c r="I9" s="2">
        <v>-1.43</v>
      </c>
      <c r="J9" s="2">
        <v>-372</v>
      </c>
      <c r="K9" s="56">
        <v>-1650</v>
      </c>
      <c r="L9" s="56">
        <v>1278</v>
      </c>
      <c r="M9" s="2">
        <v>2860</v>
      </c>
      <c r="N9" s="14">
        <v>0.44</v>
      </c>
    </row>
    <row r="10" spans="1:14" x14ac:dyDescent="0.15">
      <c r="A10" s="1" t="s">
        <v>94</v>
      </c>
      <c r="B10" s="2">
        <v>0.69</v>
      </c>
      <c r="C10" s="2">
        <v>0.11</v>
      </c>
      <c r="D10" s="2">
        <v>159</v>
      </c>
      <c r="E10" s="56">
        <v>3.15</v>
      </c>
      <c r="F10" s="58">
        <v>-3.29</v>
      </c>
      <c r="G10" s="56">
        <v>-1044</v>
      </c>
      <c r="H10" s="2">
        <v>3.85</v>
      </c>
      <c r="I10" s="2">
        <v>-3.18</v>
      </c>
      <c r="J10" s="2">
        <v>-827</v>
      </c>
      <c r="K10" s="56">
        <v>-2120</v>
      </c>
      <c r="L10" s="56">
        <v>1293</v>
      </c>
      <c r="M10" s="2" t="s">
        <v>26</v>
      </c>
      <c r="N10" s="14">
        <v>0.18</v>
      </c>
    </row>
    <row r="11" spans="1:14" x14ac:dyDescent="0.15">
      <c r="A11" s="1" t="s">
        <v>95</v>
      </c>
      <c r="B11" s="3">
        <v>2.4</v>
      </c>
      <c r="C11" s="3">
        <v>0.6</v>
      </c>
      <c r="D11" s="2">
        <v>250</v>
      </c>
      <c r="E11" s="59">
        <v>1.4</v>
      </c>
      <c r="F11" s="58">
        <v>-1.1499999999999999</v>
      </c>
      <c r="G11" s="56">
        <v>-823</v>
      </c>
      <c r="H11" s="3">
        <v>3.8</v>
      </c>
      <c r="I11" s="2">
        <v>-0.55000000000000004</v>
      </c>
      <c r="J11" s="2">
        <v>-145</v>
      </c>
      <c r="K11" s="56">
        <v>-1590</v>
      </c>
      <c r="L11" s="56">
        <v>1445</v>
      </c>
      <c r="M11" s="2">
        <v>2820</v>
      </c>
      <c r="N11" s="14">
        <v>0.63</v>
      </c>
    </row>
    <row r="12" spans="1:14" x14ac:dyDescent="0.15">
      <c r="A12" s="1" t="s">
        <v>96</v>
      </c>
      <c r="B12" s="2">
        <v>1.27</v>
      </c>
      <c r="C12" s="3">
        <v>0.4</v>
      </c>
      <c r="D12" s="2">
        <v>315</v>
      </c>
      <c r="E12" s="56">
        <v>2.52</v>
      </c>
      <c r="F12" s="58">
        <f>-2.49</f>
        <v>-2.4900000000000002</v>
      </c>
      <c r="G12" s="56">
        <v>-990</v>
      </c>
      <c r="H12" s="2">
        <v>3.79</v>
      </c>
      <c r="I12" s="2">
        <v>-2.09</v>
      </c>
      <c r="J12" s="2">
        <v>-552</v>
      </c>
      <c r="K12" s="56">
        <v>-1150</v>
      </c>
      <c r="L12" s="56">
        <v>598</v>
      </c>
      <c r="M12" s="2">
        <v>2900</v>
      </c>
      <c r="N12" s="14">
        <v>0.34</v>
      </c>
    </row>
    <row r="13" spans="1:14" x14ac:dyDescent="0.15">
      <c r="A13" s="1" t="s">
        <v>97</v>
      </c>
      <c r="B13" s="3">
        <v>2.1</v>
      </c>
      <c r="C13" s="2">
        <v>0.62</v>
      </c>
      <c r="D13" s="2">
        <v>295</v>
      </c>
      <c r="E13" s="56">
        <v>1.68</v>
      </c>
      <c r="F13" s="58">
        <v>-1.44</v>
      </c>
      <c r="G13" s="56">
        <v>-856</v>
      </c>
      <c r="H13" s="2">
        <v>3.79</v>
      </c>
      <c r="I13" s="2">
        <v>-0.82</v>
      </c>
      <c r="J13" s="2">
        <v>-217</v>
      </c>
      <c r="K13" s="56">
        <v>-1620</v>
      </c>
      <c r="L13" s="56">
        <v>1403</v>
      </c>
      <c r="M13" s="2">
        <v>2800</v>
      </c>
      <c r="N13" s="14">
        <v>0.56000000000000005</v>
      </c>
    </row>
    <row r="14" spans="1:14" x14ac:dyDescent="0.15">
      <c r="A14" s="1" t="s">
        <v>98</v>
      </c>
      <c r="B14" s="2">
        <v>0.33</v>
      </c>
      <c r="C14" s="2">
        <v>7.0000000000000007E-2</v>
      </c>
      <c r="D14" s="2">
        <v>210</v>
      </c>
      <c r="E14" s="56">
        <v>3.45</v>
      </c>
      <c r="F14" s="58">
        <v>-5.0599999999999996</v>
      </c>
      <c r="G14" s="56">
        <v>-1468</v>
      </c>
      <c r="H14" s="2">
        <v>3.78</v>
      </c>
      <c r="I14" s="2">
        <v>-4.99</v>
      </c>
      <c r="J14" s="2">
        <v>-1320</v>
      </c>
      <c r="K14" s="56">
        <v>-2340</v>
      </c>
      <c r="L14" s="56">
        <v>1020</v>
      </c>
      <c r="M14" s="2" t="s">
        <v>26</v>
      </c>
      <c r="N14" s="14">
        <v>0.09</v>
      </c>
    </row>
    <row r="15" spans="1:14" x14ac:dyDescent="0.15">
      <c r="A15" s="1" t="s">
        <v>99</v>
      </c>
      <c r="B15" s="2">
        <v>1.78</v>
      </c>
      <c r="C15" s="3">
        <v>0.5</v>
      </c>
      <c r="D15" s="2">
        <v>283</v>
      </c>
      <c r="E15" s="59">
        <v>2</v>
      </c>
      <c r="F15" s="56">
        <v>-1.47</v>
      </c>
      <c r="G15" s="56">
        <v>-739</v>
      </c>
      <c r="H15" s="2">
        <v>3.78</v>
      </c>
      <c r="I15" s="2">
        <v>-0.97</v>
      </c>
      <c r="J15" s="2">
        <v>-257</v>
      </c>
      <c r="K15" s="56">
        <v>-1945</v>
      </c>
      <c r="L15" s="56">
        <v>1688</v>
      </c>
      <c r="M15" s="2">
        <v>2870</v>
      </c>
      <c r="N15" s="14">
        <v>0.47</v>
      </c>
    </row>
    <row r="16" spans="1:14" x14ac:dyDescent="0.15">
      <c r="A16" s="1" t="s">
        <v>20</v>
      </c>
      <c r="B16" s="2">
        <v>2.2799999999999998</v>
      </c>
      <c r="C16" s="2">
        <v>0.83</v>
      </c>
      <c r="D16" s="2">
        <v>364</v>
      </c>
      <c r="E16" s="56">
        <v>1.39</v>
      </c>
      <c r="F16" s="56">
        <v>-1.1299999999999999</v>
      </c>
      <c r="G16" s="56">
        <v>-810</v>
      </c>
      <c r="H16" s="2">
        <v>3.68</v>
      </c>
      <c r="I16" s="3">
        <v>-0.3</v>
      </c>
      <c r="J16" s="2">
        <v>-81</v>
      </c>
      <c r="K16" s="56">
        <v>-1631</v>
      </c>
      <c r="L16" s="56">
        <v>1550</v>
      </c>
      <c r="M16" s="2">
        <v>2765</v>
      </c>
      <c r="N16" s="14">
        <v>0.62</v>
      </c>
    </row>
    <row r="17" spans="1:14" x14ac:dyDescent="0.15">
      <c r="A17" s="1" t="s">
        <v>100</v>
      </c>
      <c r="B17" s="2">
        <v>2.2400000000000002</v>
      </c>
      <c r="C17" s="2">
        <v>0.86</v>
      </c>
      <c r="D17" s="2">
        <v>385</v>
      </c>
      <c r="E17" s="56">
        <v>1.41</v>
      </c>
      <c r="F17" s="56">
        <v>-1.0900000000000001</v>
      </c>
      <c r="G17" s="56">
        <v>-769</v>
      </c>
      <c r="H17" s="2">
        <v>3.65</v>
      </c>
      <c r="I17" s="3">
        <v>-0.23</v>
      </c>
      <c r="J17" s="2">
        <v>-62</v>
      </c>
      <c r="K17" s="56">
        <v>-1480</v>
      </c>
      <c r="L17" s="56">
        <v>1418</v>
      </c>
      <c r="M17" s="2">
        <v>2780</v>
      </c>
      <c r="N17" s="14">
        <v>0.61</v>
      </c>
    </row>
    <row r="18" spans="1:14" x14ac:dyDescent="0.15">
      <c r="A18" s="1" t="s">
        <v>101</v>
      </c>
      <c r="B18" s="2">
        <v>1.02</v>
      </c>
      <c r="C18" s="3">
        <v>0.4</v>
      </c>
      <c r="D18" s="2">
        <v>389</v>
      </c>
      <c r="E18" s="59">
        <v>2.6</v>
      </c>
      <c r="F18" s="56">
        <v>-2.83</v>
      </c>
      <c r="G18" s="56">
        <v>-1090</v>
      </c>
      <c r="H18" s="2">
        <v>3.62</v>
      </c>
      <c r="I18" s="3">
        <v>-2.4300000000000002</v>
      </c>
      <c r="J18" s="2">
        <v>-671</v>
      </c>
      <c r="K18" s="56">
        <v>-2220</v>
      </c>
      <c r="L18" s="56">
        <v>1530</v>
      </c>
      <c r="M18" s="2">
        <v>2910</v>
      </c>
      <c r="N18" s="14">
        <v>0.28000000000000003</v>
      </c>
    </row>
    <row r="19" spans="1:14" x14ac:dyDescent="0.15">
      <c r="A19" s="1" t="s">
        <v>102</v>
      </c>
      <c r="B19" s="3">
        <v>0</v>
      </c>
      <c r="C19" s="3">
        <v>0</v>
      </c>
      <c r="D19" s="2">
        <v>0</v>
      </c>
      <c r="E19" s="59">
        <v>3.46</v>
      </c>
      <c r="F19" s="56">
        <v>-7.71</v>
      </c>
      <c r="G19" s="56">
        <v>-2229</v>
      </c>
      <c r="H19" s="2">
        <v>3.46</v>
      </c>
      <c r="I19" s="3">
        <v>-7.71</v>
      </c>
      <c r="J19" s="2">
        <v>-2229</v>
      </c>
      <c r="K19" s="56">
        <v>-3520</v>
      </c>
      <c r="L19" s="56">
        <v>1293</v>
      </c>
      <c r="M19" s="2" t="s">
        <v>26</v>
      </c>
      <c r="N19" s="14">
        <v>0</v>
      </c>
    </row>
    <row r="20" spans="1:14" x14ac:dyDescent="0.15">
      <c r="A20" s="1" t="s">
        <v>103</v>
      </c>
      <c r="B20" s="2">
        <v>1.38</v>
      </c>
      <c r="C20" s="3">
        <v>0.32</v>
      </c>
      <c r="D20" s="2">
        <v>228</v>
      </c>
      <c r="E20" s="59">
        <v>2.0699999999999998</v>
      </c>
      <c r="F20" s="56">
        <v>-1.1100000000000001</v>
      </c>
      <c r="G20" s="60">
        <f>F20/E20*1000+2</f>
        <v>-534.23188405797111</v>
      </c>
      <c r="H20" s="2">
        <v>3.46</v>
      </c>
      <c r="I20" s="3">
        <v>-0.79</v>
      </c>
      <c r="J20" s="2">
        <v>-228</v>
      </c>
      <c r="K20" s="56">
        <v>-1560</v>
      </c>
      <c r="L20" s="56">
        <v>1330</v>
      </c>
      <c r="M20" s="2">
        <v>2870</v>
      </c>
      <c r="N20" s="14">
        <v>0.4</v>
      </c>
    </row>
    <row r="21" spans="1:14" x14ac:dyDescent="0.15">
      <c r="A21" s="1" t="s">
        <v>104</v>
      </c>
      <c r="B21" s="2">
        <v>0.53</v>
      </c>
      <c r="C21" s="3">
        <v>0.13</v>
      </c>
      <c r="D21" s="2">
        <v>250</v>
      </c>
      <c r="E21" s="59">
        <v>3.01</v>
      </c>
      <c r="F21" s="56">
        <v>-3.58</v>
      </c>
      <c r="G21" s="56">
        <v>-1189</v>
      </c>
      <c r="H21" s="2">
        <v>3.54</v>
      </c>
      <c r="I21" s="3">
        <v>-3.45</v>
      </c>
      <c r="J21" s="2">
        <v>-975</v>
      </c>
      <c r="K21" s="56">
        <v>-1825</v>
      </c>
      <c r="L21" s="56">
        <v>850</v>
      </c>
      <c r="M21" s="2" t="s">
        <v>26</v>
      </c>
      <c r="N21" s="14">
        <v>0.15</v>
      </c>
    </row>
    <row r="22" spans="1:14" x14ac:dyDescent="0.15">
      <c r="A22" s="1" t="s">
        <v>105</v>
      </c>
      <c r="B22" s="5">
        <v>0.28799999999999998</v>
      </c>
      <c r="C22" s="5">
        <v>7.0000000000000007E-2</v>
      </c>
      <c r="D22" s="6">
        <v>244</v>
      </c>
      <c r="E22" s="61">
        <v>3.1909999999999998</v>
      </c>
      <c r="F22" s="61">
        <v>-4.5599999999999996</v>
      </c>
      <c r="G22" s="62">
        <v>-1439</v>
      </c>
      <c r="H22" s="5">
        <v>3.4790000000000001</v>
      </c>
      <c r="I22" s="5">
        <v>-4.49</v>
      </c>
      <c r="J22">
        <v>-1290</v>
      </c>
      <c r="K22" s="56">
        <v>-2430</v>
      </c>
      <c r="L22" s="56">
        <v>1030</v>
      </c>
      <c r="M22" s="7" t="s">
        <v>27</v>
      </c>
      <c r="N22" s="15">
        <f>B22/H22</f>
        <v>8.2782408738143132E-2</v>
      </c>
    </row>
    <row r="23" spans="1:14" x14ac:dyDescent="0.15">
      <c r="A23" s="1" t="s">
        <v>106</v>
      </c>
      <c r="B23" s="2">
        <v>0.19</v>
      </c>
      <c r="C23" s="2">
        <v>0.02</v>
      </c>
      <c r="D23" s="2">
        <v>125</v>
      </c>
      <c r="E23" s="56">
        <v>3.24</v>
      </c>
      <c r="F23" s="56">
        <v>-4.96</v>
      </c>
      <c r="G23" s="56">
        <v>-1532</v>
      </c>
      <c r="H23" s="2">
        <v>3.43</v>
      </c>
      <c r="I23" s="2">
        <v>-4.9400000000000004</v>
      </c>
      <c r="J23" s="2">
        <v>-1439</v>
      </c>
      <c r="K23" s="56">
        <v>-2230</v>
      </c>
      <c r="L23" s="56">
        <v>790</v>
      </c>
      <c r="M23" s="2" t="s">
        <v>26</v>
      </c>
      <c r="N23" s="14">
        <v>0.06</v>
      </c>
    </row>
    <row r="24" spans="1:14" x14ac:dyDescent="0.15">
      <c r="A24" s="1" t="s">
        <v>107</v>
      </c>
      <c r="B24" s="5">
        <v>0.28100000000000003</v>
      </c>
      <c r="C24" s="5">
        <f>63.5/1000</f>
        <v>6.3500000000000001E-2</v>
      </c>
      <c r="D24">
        <v>226</v>
      </c>
      <c r="E24" s="61">
        <v>3.032</v>
      </c>
      <c r="F24" s="61">
        <f>-3314.6/1000</f>
        <v>-3.3146</v>
      </c>
      <c r="G24" s="62">
        <v>-1093</v>
      </c>
      <c r="H24" s="5">
        <v>3.3140000000000001</v>
      </c>
      <c r="I24" s="5">
        <f>-3251.2/1000</f>
        <v>-3.2511999999999999</v>
      </c>
      <c r="J24">
        <v>-981</v>
      </c>
      <c r="K24" s="60">
        <f>J24-L24</f>
        <v>-2461</v>
      </c>
      <c r="L24" s="56">
        <v>1480</v>
      </c>
      <c r="M24" s="2" t="s">
        <v>26</v>
      </c>
      <c r="N24" s="14">
        <v>8.5000000000000006E-2</v>
      </c>
    </row>
    <row r="25" spans="1:14" x14ac:dyDescent="0.15">
      <c r="A25" s="1" t="s">
        <v>108</v>
      </c>
      <c r="B25" s="5">
        <v>0.317</v>
      </c>
      <c r="C25" s="5">
        <v>3.9600000000000003E-2</v>
      </c>
      <c r="D25">
        <v>125</v>
      </c>
      <c r="E25" s="61">
        <v>2.9340000000000002</v>
      </c>
      <c r="F25" s="61">
        <v>-3.1393</v>
      </c>
      <c r="G25" s="62">
        <v>-1070</v>
      </c>
      <c r="H25" s="5">
        <v>3.2509999999999999</v>
      </c>
      <c r="I25" s="5">
        <v>-3.0996999999999999</v>
      </c>
      <c r="J25">
        <v>-953</v>
      </c>
      <c r="K25" s="60">
        <f>J25-L25</f>
        <v>-2300.8245614035086</v>
      </c>
      <c r="L25" s="65">
        <v>1347.8245614035088</v>
      </c>
      <c r="M25" s="2">
        <v>3113</v>
      </c>
      <c r="N25" s="14">
        <f>B25/H25</f>
        <v>9.7508458935712097E-2</v>
      </c>
    </row>
    <row r="26" spans="1:14" x14ac:dyDescent="0.15">
      <c r="A26" s="1" t="s">
        <v>109</v>
      </c>
      <c r="B26" s="3">
        <v>0.05</v>
      </c>
      <c r="C26" s="3">
        <v>6.0000000000000001E-3</v>
      </c>
      <c r="D26" s="2">
        <v>125</v>
      </c>
      <c r="E26" s="59">
        <v>3.12</v>
      </c>
      <c r="F26" s="59">
        <v>-3.222</v>
      </c>
      <c r="G26" s="56">
        <v>-1033</v>
      </c>
      <c r="H26" s="3">
        <v>3.1709999999999998</v>
      </c>
      <c r="I26" s="3">
        <v>-3.2157</v>
      </c>
      <c r="J26" s="2">
        <v>-1014</v>
      </c>
      <c r="K26" s="60">
        <f>J26-L26</f>
        <v>-1998</v>
      </c>
      <c r="L26" s="56">
        <v>984</v>
      </c>
      <c r="M26" s="2" t="s">
        <v>26</v>
      </c>
      <c r="N26" s="14">
        <f>B26/H26</f>
        <v>1.5767896562598551E-2</v>
      </c>
    </row>
    <row r="27" spans="1:14" x14ac:dyDescent="0.15">
      <c r="A27" s="1" t="s">
        <v>154</v>
      </c>
      <c r="B27">
        <v>0.28000000000000003</v>
      </c>
      <c r="C27" s="2">
        <v>0.04</v>
      </c>
      <c r="D27">
        <v>131</v>
      </c>
      <c r="E27">
        <v>2.89</v>
      </c>
      <c r="F27" s="2">
        <v>-4.58</v>
      </c>
      <c r="G27">
        <v>-1586</v>
      </c>
      <c r="H27">
        <v>3.17</v>
      </c>
      <c r="I27" s="2">
        <v>-4.55</v>
      </c>
      <c r="J27">
        <v>-1434</v>
      </c>
      <c r="K27" s="4">
        <f>J27-L27</f>
        <v>-2374.3899866038978</v>
      </c>
      <c r="L27" s="6">
        <v>940.38998660389791</v>
      </c>
      <c r="M27" s="2" t="s">
        <v>26</v>
      </c>
      <c r="N27">
        <v>8.7999999999999995E-2</v>
      </c>
    </row>
    <row r="28" spans="1:14" x14ac:dyDescent="0.15">
      <c r="B28" s="5"/>
      <c r="C28" s="5"/>
      <c r="D28" s="6"/>
      <c r="E28" s="5"/>
      <c r="F28" s="5"/>
      <c r="G28"/>
      <c r="H28" s="5">
        <f t="shared" ref="H28:N28" si="0">AVERAGE(H5:H27)</f>
        <v>3.6202173913043483</v>
      </c>
      <c r="I28" s="5">
        <f t="shared" si="0"/>
        <v>-2.8742000000000001</v>
      </c>
      <c r="J28" s="5">
        <f t="shared" si="0"/>
        <v>-808.08695652173913</v>
      </c>
      <c r="K28" s="5">
        <f t="shared" si="0"/>
        <v>-2018.2701977394527</v>
      </c>
      <c r="L28" s="5">
        <f t="shared" si="0"/>
        <v>1204.5310673046699</v>
      </c>
      <c r="M28" s="5">
        <f t="shared" si="0"/>
        <v>2871.5</v>
      </c>
      <c r="N28" s="5">
        <f t="shared" si="0"/>
        <v>0.26213298974941107</v>
      </c>
    </row>
    <row r="29" spans="1:14" x14ac:dyDescent="0.15">
      <c r="A29" s="16"/>
      <c r="B29" s="17"/>
      <c r="C29" s="18"/>
      <c r="D29" s="17"/>
      <c r="E29" s="17"/>
      <c r="F29" s="17"/>
      <c r="G29" s="17"/>
      <c r="H29" s="17"/>
      <c r="I29" s="18"/>
      <c r="J29" s="17"/>
      <c r="K29" s="17"/>
      <c r="L29" s="17"/>
      <c r="M29" s="17"/>
      <c r="N29" s="19"/>
    </row>
    <row r="30" spans="1:14" x14ac:dyDescent="0.15"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2"/>
      <c r="N30" s="14"/>
    </row>
    <row r="31" spans="1:14" x14ac:dyDescent="0.15">
      <c r="J31" s="2"/>
      <c r="K31" s="2"/>
      <c r="L31" s="2"/>
      <c r="M31" s="2"/>
      <c r="N31" s="2"/>
    </row>
    <row r="37" spans="6:6" x14ac:dyDescent="0.15">
      <c r="F37" s="3"/>
    </row>
    <row r="52" spans="2:6" x14ac:dyDescent="0.15">
      <c r="B52" s="4"/>
      <c r="C52" s="4"/>
      <c r="D52" s="4"/>
      <c r="F52" s="3"/>
    </row>
  </sheetData>
  <mergeCells count="3">
    <mergeCell ref="B2:C2"/>
    <mergeCell ref="E2:F2"/>
    <mergeCell ref="H2:I2"/>
  </mergeCells>
  <phoneticPr fontId="0" type="noConversion"/>
  <pageMargins left="0.64" right="0.56999999999999995" top="1" bottom="1" header="0.4921259845" footer="0.4921259845"/>
  <pageSetup paperSize="9" orientation="landscape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B5CA-659D-0540-A068-D16F856EC370}">
  <dimension ref="A1:N298"/>
  <sheetViews>
    <sheetView tabSelected="1" workbookViewId="0">
      <selection activeCell="G10" sqref="G10"/>
    </sheetView>
  </sheetViews>
  <sheetFormatPr baseColWidth="10" defaultRowHeight="13" x14ac:dyDescent="0.15"/>
  <sheetData>
    <row r="1" spans="1:14" x14ac:dyDescent="0.15">
      <c r="A1" s="54" t="s">
        <v>150</v>
      </c>
    </row>
    <row r="2" spans="1:14" ht="14" x14ac:dyDescent="0.15">
      <c r="A2" s="30" t="s">
        <v>111</v>
      </c>
      <c r="B2" s="32"/>
      <c r="C2" s="32"/>
      <c r="D2" s="32"/>
      <c r="E2" s="32"/>
      <c r="F2" s="32"/>
    </row>
    <row r="3" spans="1:14" ht="29" x14ac:dyDescent="0.2">
      <c r="A3" s="31" t="s">
        <v>63</v>
      </c>
      <c r="B3" s="28" t="s">
        <v>138</v>
      </c>
      <c r="C3" s="28" t="s">
        <v>139</v>
      </c>
      <c r="D3" s="28" t="s">
        <v>140</v>
      </c>
      <c r="E3" s="28" t="s">
        <v>141</v>
      </c>
      <c r="F3" s="28" t="s">
        <v>142</v>
      </c>
      <c r="G3" s="38" t="s">
        <v>85</v>
      </c>
      <c r="J3" s="2"/>
      <c r="K3" s="2"/>
      <c r="L3" s="2"/>
      <c r="M3" s="2"/>
      <c r="N3" s="2"/>
    </row>
    <row r="4" spans="1:14" ht="15" x14ac:dyDescent="0.15">
      <c r="A4" s="28" t="s">
        <v>25</v>
      </c>
      <c r="B4" s="29" t="s">
        <v>8</v>
      </c>
      <c r="C4" s="28" t="s">
        <v>152</v>
      </c>
      <c r="D4" s="28" t="s">
        <v>151</v>
      </c>
      <c r="E4" s="28" t="s">
        <v>151</v>
      </c>
      <c r="F4" s="28" t="s">
        <v>151</v>
      </c>
    </row>
    <row r="5" spans="1:14" ht="14" x14ac:dyDescent="0.15">
      <c r="A5" s="30" t="s">
        <v>54</v>
      </c>
      <c r="B5" s="32" t="s">
        <v>84</v>
      </c>
      <c r="C5" s="32" t="s">
        <v>84</v>
      </c>
      <c r="D5" s="32" t="s">
        <v>84</v>
      </c>
      <c r="E5" s="32" t="s">
        <v>84</v>
      </c>
      <c r="F5" s="32" t="s">
        <v>84</v>
      </c>
      <c r="G5" t="s">
        <v>86</v>
      </c>
    </row>
    <row r="6" spans="1:14" ht="14" x14ac:dyDescent="0.15">
      <c r="A6" s="30" t="s">
        <v>53</v>
      </c>
      <c r="B6" s="32">
        <v>0.21</v>
      </c>
      <c r="C6" s="32">
        <v>46</v>
      </c>
      <c r="D6" s="32">
        <v>220</v>
      </c>
      <c r="E6" s="32">
        <f>D6-F6</f>
        <v>-860</v>
      </c>
      <c r="F6" s="32">
        <v>1080</v>
      </c>
    </row>
    <row r="7" spans="1:14" ht="14" x14ac:dyDescent="0.15">
      <c r="A7" s="30" t="s">
        <v>52</v>
      </c>
      <c r="B7" s="32">
        <v>0.85399999999999998</v>
      </c>
      <c r="C7" s="32">
        <v>204</v>
      </c>
      <c r="D7" s="32">
        <v>240</v>
      </c>
      <c r="E7" s="32">
        <f t="shared" ref="E7:E12" si="0">D7-F7</f>
        <v>-890</v>
      </c>
      <c r="F7" s="32">
        <v>1130</v>
      </c>
    </row>
    <row r="8" spans="1:14" ht="14" x14ac:dyDescent="0.15">
      <c r="A8" s="30" t="s">
        <v>51</v>
      </c>
      <c r="B8" s="32">
        <v>0.79800000000000004</v>
      </c>
      <c r="C8" s="32">
        <v>-45</v>
      </c>
      <c r="D8" s="32">
        <v>-60</v>
      </c>
      <c r="E8" s="32">
        <f t="shared" si="0"/>
        <v>-1090</v>
      </c>
      <c r="F8" s="32">
        <v>1030</v>
      </c>
    </row>
    <row r="9" spans="1:14" ht="14" x14ac:dyDescent="0.15">
      <c r="A9" s="30" t="s">
        <v>50</v>
      </c>
      <c r="B9" s="32">
        <v>0.85399999999999998</v>
      </c>
      <c r="C9" s="32">
        <v>-268</v>
      </c>
      <c r="D9" s="32">
        <v>-310</v>
      </c>
      <c r="E9" s="32">
        <f t="shared" si="0"/>
        <v>-1390</v>
      </c>
      <c r="F9" s="32">
        <v>1080</v>
      </c>
    </row>
    <row r="10" spans="1:14" ht="14" x14ac:dyDescent="0.15">
      <c r="A10" s="30" t="s">
        <v>49</v>
      </c>
      <c r="B10" s="32">
        <v>0.66800000000000004</v>
      </c>
      <c r="C10" s="32">
        <v>-562</v>
      </c>
      <c r="D10" s="32">
        <v>-840</v>
      </c>
      <c r="E10" s="32">
        <f t="shared" si="0"/>
        <v>-1850</v>
      </c>
      <c r="F10" s="32">
        <v>1010</v>
      </c>
    </row>
    <row r="11" spans="1:14" ht="14" x14ac:dyDescent="0.15">
      <c r="A11" s="30" t="s">
        <v>48</v>
      </c>
      <c r="B11" s="32">
        <v>0.34399999999999997</v>
      </c>
      <c r="C11" s="32">
        <v>-674</v>
      </c>
      <c r="D11" s="32">
        <v>-1960</v>
      </c>
      <c r="E11" s="32">
        <f t="shared" si="0"/>
        <v>-2930</v>
      </c>
      <c r="F11" s="32">
        <v>970</v>
      </c>
    </row>
    <row r="12" spans="1:14" ht="14" x14ac:dyDescent="0.15">
      <c r="A12" s="30" t="s">
        <v>47</v>
      </c>
      <c r="B12" s="32">
        <v>0.125</v>
      </c>
      <c r="C12" s="32">
        <v>-393</v>
      </c>
      <c r="D12" s="32">
        <v>-3140</v>
      </c>
      <c r="E12" s="32">
        <f t="shared" si="0"/>
        <v>-4090</v>
      </c>
      <c r="F12" s="32">
        <v>950</v>
      </c>
    </row>
    <row r="15" spans="1:14" ht="14" x14ac:dyDescent="0.15">
      <c r="A15" s="30" t="s">
        <v>10</v>
      </c>
      <c r="B15" s="36"/>
      <c r="C15" s="37"/>
      <c r="D15" s="71"/>
      <c r="E15" s="71"/>
      <c r="F15" s="71"/>
    </row>
    <row r="16" spans="1:14" ht="29" x14ac:dyDescent="0.2">
      <c r="A16" s="31" t="s">
        <v>63</v>
      </c>
      <c r="B16" s="28" t="s">
        <v>138</v>
      </c>
      <c r="C16" s="28" t="s">
        <v>139</v>
      </c>
      <c r="D16" s="28" t="s">
        <v>140</v>
      </c>
      <c r="E16" s="28" t="s">
        <v>141</v>
      </c>
      <c r="F16" s="28" t="s">
        <v>142</v>
      </c>
      <c r="G16" s="38" t="s">
        <v>85</v>
      </c>
    </row>
    <row r="17" spans="1:7" ht="12.75" customHeight="1" x14ac:dyDescent="0.15">
      <c r="A17" s="28" t="s">
        <v>25</v>
      </c>
      <c r="B17" s="29" t="s">
        <v>8</v>
      </c>
      <c r="C17" s="28" t="s">
        <v>152</v>
      </c>
      <c r="D17" s="28" t="s">
        <v>151</v>
      </c>
      <c r="E17" s="28" t="s">
        <v>151</v>
      </c>
      <c r="F17" s="28" t="s">
        <v>151</v>
      </c>
    </row>
    <row r="18" spans="1:7" ht="14" x14ac:dyDescent="0.15">
      <c r="A18" s="30" t="s">
        <v>54</v>
      </c>
      <c r="B18" s="32" t="s">
        <v>84</v>
      </c>
      <c r="C18" s="32" t="s">
        <v>84</v>
      </c>
      <c r="D18" s="32" t="s">
        <v>84</v>
      </c>
      <c r="E18" s="32" t="s">
        <v>84</v>
      </c>
      <c r="F18" s="32" t="s">
        <v>84</v>
      </c>
      <c r="G18" t="s">
        <v>86</v>
      </c>
    </row>
    <row r="19" spans="1:7" ht="14" x14ac:dyDescent="0.15">
      <c r="A19" s="30" t="s">
        <v>53</v>
      </c>
      <c r="B19" s="32">
        <v>0.21</v>
      </c>
      <c r="C19" s="35">
        <v>25</v>
      </c>
      <c r="D19" s="35">
        <v>120</v>
      </c>
      <c r="E19" s="35">
        <v>890</v>
      </c>
      <c r="F19" s="35">
        <v>-770</v>
      </c>
    </row>
    <row r="20" spans="1:7" ht="14" x14ac:dyDescent="0.15">
      <c r="A20" s="30" t="s">
        <v>52</v>
      </c>
      <c r="B20" s="32">
        <v>0.85399999999999998</v>
      </c>
      <c r="C20" s="35">
        <v>137</v>
      </c>
      <c r="D20" s="35">
        <v>160</v>
      </c>
      <c r="E20" s="35">
        <v>1140</v>
      </c>
      <c r="F20" s="35">
        <v>-980</v>
      </c>
    </row>
    <row r="21" spans="1:7" ht="14" x14ac:dyDescent="0.15">
      <c r="A21" s="30" t="s">
        <v>51</v>
      </c>
      <c r="B21" s="32">
        <v>0.79800000000000004</v>
      </c>
      <c r="C21" s="35">
        <v>-101</v>
      </c>
      <c r="D21" s="35">
        <v>-130</v>
      </c>
      <c r="E21" s="35">
        <v>1130</v>
      </c>
      <c r="F21" s="35">
        <v>-1260</v>
      </c>
    </row>
    <row r="22" spans="1:7" ht="14" x14ac:dyDescent="0.15">
      <c r="A22" s="30" t="s">
        <v>50</v>
      </c>
      <c r="B22" s="32">
        <v>0.85399999999999998</v>
      </c>
      <c r="C22" s="35">
        <v>-290</v>
      </c>
      <c r="D22" s="35">
        <v>-340</v>
      </c>
      <c r="E22" s="35">
        <v>1290</v>
      </c>
      <c r="F22" s="35">
        <v>-1630</v>
      </c>
    </row>
    <row r="23" spans="1:7" ht="14" x14ac:dyDescent="0.15">
      <c r="A23" s="30" t="s">
        <v>49</v>
      </c>
      <c r="B23" s="32">
        <v>0.66800000000000004</v>
      </c>
      <c r="C23" s="35">
        <v>-526</v>
      </c>
      <c r="D23" s="35">
        <v>-790</v>
      </c>
      <c r="E23" s="35">
        <v>1200</v>
      </c>
      <c r="F23" s="35">
        <v>-1990</v>
      </c>
    </row>
    <row r="24" spans="1:7" ht="14" x14ac:dyDescent="0.15">
      <c r="A24" s="30" t="s">
        <v>48</v>
      </c>
      <c r="B24" s="32">
        <v>0.34399999999999997</v>
      </c>
      <c r="C24" s="35">
        <v>-553</v>
      </c>
      <c r="D24" s="35">
        <v>-1610</v>
      </c>
      <c r="E24" s="35">
        <v>1170</v>
      </c>
      <c r="F24" s="35">
        <v>-2780</v>
      </c>
    </row>
    <row r="25" spans="1:7" ht="14" x14ac:dyDescent="0.15">
      <c r="A25" s="30" t="s">
        <v>47</v>
      </c>
      <c r="B25" s="32">
        <v>0.125</v>
      </c>
      <c r="C25" s="32">
        <v>-333</v>
      </c>
      <c r="D25" s="35">
        <v>-2660</v>
      </c>
      <c r="E25" s="35">
        <v>760</v>
      </c>
      <c r="F25" s="35">
        <v>-3420</v>
      </c>
    </row>
    <row r="26" spans="1:7" x14ac:dyDescent="0.15">
      <c r="A26" s="25"/>
      <c r="D26" s="1"/>
      <c r="E26" s="1"/>
      <c r="F26" s="1"/>
    </row>
    <row r="27" spans="1:7" x14ac:dyDescent="0.15">
      <c r="A27" s="25"/>
      <c r="B27" s="26"/>
      <c r="C27" s="1"/>
      <c r="D27" s="1"/>
      <c r="E27" s="1"/>
      <c r="F27" s="1"/>
    </row>
    <row r="28" spans="1:7" ht="14" x14ac:dyDescent="0.15">
      <c r="A28" s="30" t="s">
        <v>11</v>
      </c>
      <c r="B28" s="42"/>
      <c r="C28" s="41"/>
      <c r="D28" s="30"/>
      <c r="E28" s="30"/>
      <c r="F28" s="30"/>
    </row>
    <row r="29" spans="1:7" ht="29" x14ac:dyDescent="0.2">
      <c r="A29" s="31" t="s">
        <v>63</v>
      </c>
      <c r="B29" s="28" t="s">
        <v>138</v>
      </c>
      <c r="C29" s="28" t="s">
        <v>139</v>
      </c>
      <c r="D29" s="28" t="s">
        <v>140</v>
      </c>
      <c r="E29" s="28" t="s">
        <v>141</v>
      </c>
      <c r="F29" s="28" t="s">
        <v>142</v>
      </c>
    </row>
    <row r="30" spans="1:7" ht="12.75" customHeight="1" x14ac:dyDescent="0.15">
      <c r="A30" s="28" t="s">
        <v>25</v>
      </c>
      <c r="B30" s="29" t="s">
        <v>8</v>
      </c>
      <c r="C30" s="28" t="s">
        <v>152</v>
      </c>
      <c r="D30" s="28" t="s">
        <v>151</v>
      </c>
      <c r="E30" s="28" t="s">
        <v>151</v>
      </c>
      <c r="F30" s="28" t="s">
        <v>151</v>
      </c>
    </row>
    <row r="31" spans="1:7" ht="14" x14ac:dyDescent="0.15">
      <c r="A31" s="30" t="s">
        <v>54</v>
      </c>
      <c r="B31" s="39">
        <v>1.4E-2</v>
      </c>
      <c r="C31" s="35">
        <v>-3</v>
      </c>
      <c r="D31" s="35">
        <v>-250</v>
      </c>
      <c r="E31" s="35">
        <v>700</v>
      </c>
      <c r="F31" s="35">
        <v>-950</v>
      </c>
    </row>
    <row r="32" spans="1:7" ht="14" x14ac:dyDescent="0.15">
      <c r="A32" s="30" t="s">
        <v>53</v>
      </c>
      <c r="B32" s="39">
        <v>0.29799999999999999</v>
      </c>
      <c r="C32" s="35">
        <v>-108</v>
      </c>
      <c r="D32" s="35">
        <v>-360</v>
      </c>
      <c r="E32" s="35">
        <v>800</v>
      </c>
      <c r="F32" s="35">
        <v>-1160</v>
      </c>
    </row>
    <row r="33" spans="1:6" ht="14" x14ac:dyDescent="0.15">
      <c r="A33" s="30" t="s">
        <v>52</v>
      </c>
      <c r="B33" s="39">
        <v>0.84499999999999997</v>
      </c>
      <c r="C33" s="35">
        <v>-526</v>
      </c>
      <c r="D33" s="35">
        <v>-620</v>
      </c>
      <c r="E33" s="35">
        <v>900</v>
      </c>
      <c r="F33" s="35">
        <v>-1520</v>
      </c>
    </row>
    <row r="34" spans="1:6" ht="14" x14ac:dyDescent="0.15">
      <c r="A34" s="30" t="s">
        <v>51</v>
      </c>
      <c r="B34" s="39">
        <v>0.79</v>
      </c>
      <c r="C34" s="35">
        <v>-794</v>
      </c>
      <c r="D34" s="35">
        <v>-1000</v>
      </c>
      <c r="E34" s="35">
        <v>750</v>
      </c>
      <c r="F34" s="35">
        <v>-1750</v>
      </c>
    </row>
    <row r="35" spans="1:6" ht="14" x14ac:dyDescent="0.15">
      <c r="A35" s="30" t="s">
        <v>50</v>
      </c>
      <c r="B35" s="39">
        <v>0.77200000000000002</v>
      </c>
      <c r="C35" s="35">
        <v>-1225</v>
      </c>
      <c r="D35" s="35">
        <v>-1590</v>
      </c>
      <c r="E35" s="35">
        <v>760</v>
      </c>
      <c r="F35" s="35">
        <v>-2350</v>
      </c>
    </row>
    <row r="36" spans="1:6" ht="14" x14ac:dyDescent="0.15">
      <c r="A36" s="30" t="s">
        <v>49</v>
      </c>
      <c r="B36" s="39">
        <v>0.63400000000000001</v>
      </c>
      <c r="C36" s="35">
        <v>-1366</v>
      </c>
      <c r="D36" s="35">
        <v>-2190</v>
      </c>
      <c r="E36" s="35">
        <v>730</v>
      </c>
      <c r="F36" s="35">
        <v>-2890</v>
      </c>
    </row>
    <row r="37" spans="1:6" ht="14" x14ac:dyDescent="0.15">
      <c r="A37" s="30" t="s">
        <v>48</v>
      </c>
      <c r="B37" s="39">
        <v>0.379</v>
      </c>
      <c r="C37" s="35">
        <v>-1099</v>
      </c>
      <c r="D37" s="35">
        <v>-2900</v>
      </c>
      <c r="E37" s="35">
        <v>750</v>
      </c>
      <c r="F37" s="35">
        <v>-3650</v>
      </c>
    </row>
    <row r="38" spans="1:6" ht="14" x14ac:dyDescent="0.15">
      <c r="A38" s="30" t="s">
        <v>47</v>
      </c>
      <c r="B38" s="39">
        <v>0.114</v>
      </c>
      <c r="C38" s="35">
        <v>-413</v>
      </c>
      <c r="D38" s="35">
        <v>-3620</v>
      </c>
      <c r="E38" s="35">
        <v>690</v>
      </c>
      <c r="F38" s="35">
        <v>-4310</v>
      </c>
    </row>
    <row r="39" spans="1:6" x14ac:dyDescent="0.15">
      <c r="A39" s="25"/>
      <c r="B39" s="26"/>
      <c r="C39" s="1"/>
      <c r="D39" s="1"/>
      <c r="E39" s="1"/>
      <c r="F39" s="1"/>
    </row>
    <row r="40" spans="1:6" x14ac:dyDescent="0.15">
      <c r="A40" s="25"/>
      <c r="B40" s="26"/>
      <c r="C40" s="1"/>
      <c r="D40" s="1"/>
      <c r="E40" s="1"/>
      <c r="F40" s="1"/>
    </row>
    <row r="41" spans="1:6" ht="14" x14ac:dyDescent="0.15">
      <c r="A41" s="30" t="s">
        <v>12</v>
      </c>
      <c r="B41" s="36"/>
      <c r="C41" s="37"/>
      <c r="D41" s="71"/>
      <c r="E41" s="71"/>
      <c r="F41" s="71"/>
    </row>
    <row r="42" spans="1:6" ht="29" x14ac:dyDescent="0.2">
      <c r="A42" s="31" t="s">
        <v>63</v>
      </c>
      <c r="B42" s="28" t="s">
        <v>138</v>
      </c>
      <c r="C42" s="28" t="s">
        <v>139</v>
      </c>
      <c r="D42" s="28" t="s">
        <v>140</v>
      </c>
      <c r="E42" s="28" t="s">
        <v>141</v>
      </c>
      <c r="F42" s="28" t="s">
        <v>142</v>
      </c>
    </row>
    <row r="43" spans="1:6" ht="12.75" customHeight="1" x14ac:dyDescent="0.15">
      <c r="A43" s="28" t="s">
        <v>25</v>
      </c>
      <c r="B43" s="29" t="s">
        <v>8</v>
      </c>
      <c r="C43" s="28" t="s">
        <v>152</v>
      </c>
      <c r="D43" s="28" t="s">
        <v>151</v>
      </c>
      <c r="E43" s="28" t="s">
        <v>151</v>
      </c>
      <c r="F43" s="28" t="s">
        <v>151</v>
      </c>
    </row>
    <row r="44" spans="1:6" ht="14" x14ac:dyDescent="0.15">
      <c r="A44" s="30" t="s">
        <v>54</v>
      </c>
      <c r="B44" s="39">
        <v>1.4E-2</v>
      </c>
      <c r="C44" s="35">
        <v>-10</v>
      </c>
      <c r="D44" s="35">
        <v>-750</v>
      </c>
      <c r="E44" s="35">
        <v>1100</v>
      </c>
      <c r="F44" s="35">
        <v>-1850</v>
      </c>
    </row>
    <row r="45" spans="1:6" ht="14" x14ac:dyDescent="0.15">
      <c r="A45" s="30" t="s">
        <v>53</v>
      </c>
      <c r="B45" s="39">
        <v>0.29799999999999999</v>
      </c>
      <c r="C45" s="35">
        <v>-110</v>
      </c>
      <c r="D45" s="35">
        <v>-370</v>
      </c>
      <c r="E45" s="35">
        <v>1180</v>
      </c>
      <c r="F45" s="35">
        <v>-1550</v>
      </c>
    </row>
    <row r="46" spans="1:6" ht="14" x14ac:dyDescent="0.15">
      <c r="A46" s="30" t="s">
        <v>52</v>
      </c>
      <c r="B46" s="39">
        <v>0.84499999999999997</v>
      </c>
      <c r="C46" s="35">
        <v>-423</v>
      </c>
      <c r="D46" s="35">
        <v>-500</v>
      </c>
      <c r="E46" s="35">
        <v>1360</v>
      </c>
      <c r="F46" s="35">
        <v>-1860</v>
      </c>
    </row>
    <row r="47" spans="1:6" ht="14" x14ac:dyDescent="0.15">
      <c r="A47" s="30" t="s">
        <v>51</v>
      </c>
      <c r="B47" s="39">
        <v>0.79</v>
      </c>
      <c r="C47" s="35">
        <v>-862</v>
      </c>
      <c r="D47" s="35">
        <v>-1090</v>
      </c>
      <c r="E47" s="35">
        <v>1550</v>
      </c>
      <c r="F47" s="35">
        <v>-2640</v>
      </c>
    </row>
    <row r="48" spans="1:6" ht="14" x14ac:dyDescent="0.15">
      <c r="A48" s="30" t="s">
        <v>50</v>
      </c>
      <c r="B48" s="39">
        <v>0.77200000000000002</v>
      </c>
      <c r="C48" s="35">
        <v>-1076</v>
      </c>
      <c r="D48" s="35">
        <v>-1390</v>
      </c>
      <c r="E48" s="35">
        <v>1580</v>
      </c>
      <c r="F48" s="35">
        <v>-2970</v>
      </c>
    </row>
    <row r="49" spans="1:6" ht="14" x14ac:dyDescent="0.15">
      <c r="A49" s="30" t="s">
        <v>49</v>
      </c>
      <c r="B49" s="39">
        <v>0.63400000000000001</v>
      </c>
      <c r="C49" s="35">
        <v>-999</v>
      </c>
      <c r="D49" s="35">
        <v>-1580</v>
      </c>
      <c r="E49" s="35">
        <v>1440</v>
      </c>
      <c r="F49" s="35">
        <v>-3020</v>
      </c>
    </row>
    <row r="50" spans="1:6" ht="14" x14ac:dyDescent="0.15">
      <c r="A50" s="30" t="s">
        <v>48</v>
      </c>
      <c r="B50" s="39">
        <v>0.379</v>
      </c>
      <c r="C50" s="35">
        <v>-871</v>
      </c>
      <c r="D50" s="35">
        <v>-2300</v>
      </c>
      <c r="E50" s="35">
        <v>1450</v>
      </c>
      <c r="F50" s="35">
        <v>-3750</v>
      </c>
    </row>
    <row r="51" spans="1:6" ht="14" x14ac:dyDescent="0.15">
      <c r="A51" s="30" t="s">
        <v>47</v>
      </c>
      <c r="B51" s="39">
        <v>0.114</v>
      </c>
      <c r="C51" s="35">
        <v>-388</v>
      </c>
      <c r="D51" s="35">
        <v>-3400</v>
      </c>
      <c r="E51" s="35">
        <v>1450</v>
      </c>
      <c r="F51" s="35">
        <v>-4850</v>
      </c>
    </row>
    <row r="52" spans="1:6" x14ac:dyDescent="0.15">
      <c r="A52" s="1"/>
      <c r="B52" s="26"/>
      <c r="C52" s="1"/>
      <c r="D52" s="1"/>
      <c r="E52" s="1"/>
      <c r="F52" s="1"/>
    </row>
    <row r="53" spans="1:6" x14ac:dyDescent="0.15">
      <c r="A53" s="1"/>
      <c r="B53" s="26"/>
      <c r="C53" s="1"/>
      <c r="D53" s="1"/>
      <c r="E53" s="1"/>
      <c r="F53" s="1"/>
    </row>
    <row r="54" spans="1:6" ht="14" x14ac:dyDescent="0.15">
      <c r="A54" s="30" t="s">
        <v>13</v>
      </c>
      <c r="B54" s="36"/>
      <c r="C54" s="37"/>
      <c r="D54" s="71"/>
      <c r="E54" s="71"/>
      <c r="F54" s="71"/>
    </row>
    <row r="55" spans="1:6" ht="29" x14ac:dyDescent="0.2">
      <c r="A55" s="31" t="s">
        <v>63</v>
      </c>
      <c r="B55" s="28" t="s">
        <v>138</v>
      </c>
      <c r="C55" s="28" t="s">
        <v>139</v>
      </c>
      <c r="D55" s="28" t="s">
        <v>140</v>
      </c>
      <c r="E55" s="28" t="s">
        <v>141</v>
      </c>
      <c r="F55" s="28" t="s">
        <v>142</v>
      </c>
    </row>
    <row r="56" spans="1:6" ht="15" x14ac:dyDescent="0.15">
      <c r="A56" s="28" t="s">
        <v>25</v>
      </c>
      <c r="B56" s="29" t="s">
        <v>8</v>
      </c>
      <c r="C56" s="28" t="s">
        <v>152</v>
      </c>
      <c r="D56" s="28" t="s">
        <v>151</v>
      </c>
      <c r="E56" s="28" t="s">
        <v>151</v>
      </c>
      <c r="F56" s="28" t="s">
        <v>151</v>
      </c>
    </row>
    <row r="57" spans="1:6" ht="14" x14ac:dyDescent="0.15">
      <c r="A57" s="30" t="s">
        <v>54</v>
      </c>
      <c r="B57" s="39">
        <v>1.4E-2</v>
      </c>
      <c r="C57" s="35">
        <v>2</v>
      </c>
      <c r="D57" s="35">
        <v>160</v>
      </c>
      <c r="E57" s="35">
        <v>1100</v>
      </c>
      <c r="F57" s="35">
        <v>-940</v>
      </c>
    </row>
    <row r="58" spans="1:6" ht="14" x14ac:dyDescent="0.15">
      <c r="A58" s="30" t="s">
        <v>53</v>
      </c>
      <c r="B58" s="39">
        <v>0.29799999999999999</v>
      </c>
      <c r="C58" s="35">
        <v>139</v>
      </c>
      <c r="D58" s="35">
        <v>440</v>
      </c>
      <c r="E58" s="35">
        <v>1100</v>
      </c>
      <c r="F58" s="35">
        <v>-660</v>
      </c>
    </row>
    <row r="59" spans="1:6" ht="14" x14ac:dyDescent="0.15">
      <c r="A59" s="30" t="s">
        <v>52</v>
      </c>
      <c r="B59" s="39">
        <v>0.84499999999999997</v>
      </c>
      <c r="C59" s="35">
        <v>411</v>
      </c>
      <c r="D59" s="35">
        <v>490</v>
      </c>
      <c r="E59" s="35">
        <v>1270</v>
      </c>
      <c r="F59" s="35">
        <v>-780</v>
      </c>
    </row>
    <row r="60" spans="1:6" ht="14" x14ac:dyDescent="0.15">
      <c r="A60" s="30" t="s">
        <v>51</v>
      </c>
      <c r="B60" s="39">
        <v>0.79</v>
      </c>
      <c r="C60" s="35">
        <v>-51</v>
      </c>
      <c r="D60" s="35">
        <v>-60</v>
      </c>
      <c r="E60" s="35">
        <v>1360</v>
      </c>
      <c r="F60" s="35">
        <v>-1420</v>
      </c>
    </row>
    <row r="61" spans="1:6" ht="14" x14ac:dyDescent="0.15">
      <c r="A61" s="30" t="s">
        <v>50</v>
      </c>
      <c r="B61" s="39">
        <v>0.77200000000000002</v>
      </c>
      <c r="C61" s="35">
        <v>-305</v>
      </c>
      <c r="D61" s="35">
        <v>-390</v>
      </c>
      <c r="E61" s="35">
        <v>1310</v>
      </c>
      <c r="F61" s="35">
        <v>-1700</v>
      </c>
    </row>
    <row r="62" spans="1:6" ht="14" x14ac:dyDescent="0.15">
      <c r="A62" s="30" t="s">
        <v>49</v>
      </c>
      <c r="B62" s="39">
        <v>0.63400000000000001</v>
      </c>
      <c r="C62" s="35">
        <v>-638</v>
      </c>
      <c r="D62" s="35">
        <v>-1010</v>
      </c>
      <c r="E62" s="35">
        <v>1280</v>
      </c>
      <c r="F62" s="35">
        <v>-2290</v>
      </c>
    </row>
    <row r="63" spans="1:6" ht="14" x14ac:dyDescent="0.15">
      <c r="A63" s="30" t="s">
        <v>48</v>
      </c>
      <c r="B63" s="39">
        <v>0.379</v>
      </c>
      <c r="C63" s="35">
        <v>-670</v>
      </c>
      <c r="D63" s="35">
        <v>-1770</v>
      </c>
      <c r="E63" s="35">
        <v>1300</v>
      </c>
      <c r="F63" s="35">
        <v>-3070</v>
      </c>
    </row>
    <row r="64" spans="1:6" ht="14" x14ac:dyDescent="0.15">
      <c r="A64" s="30" t="s">
        <v>47</v>
      </c>
      <c r="B64" s="39">
        <v>0.114</v>
      </c>
      <c r="C64" s="35">
        <v>-308</v>
      </c>
      <c r="D64" s="35">
        <v>-2700</v>
      </c>
      <c r="E64" s="35">
        <v>1120</v>
      </c>
      <c r="F64" s="35">
        <v>-3820</v>
      </c>
    </row>
    <row r="65" spans="1:9" x14ac:dyDescent="0.15">
      <c r="A65" s="1"/>
      <c r="B65" s="26"/>
      <c r="C65" s="1"/>
      <c r="D65" s="1"/>
      <c r="E65" s="1"/>
      <c r="F65" s="1"/>
    </row>
    <row r="66" spans="1:9" x14ac:dyDescent="0.15">
      <c r="A66" s="1"/>
      <c r="B66" s="26"/>
      <c r="C66" s="1"/>
      <c r="D66" s="1"/>
      <c r="E66" s="1"/>
      <c r="F66" s="1"/>
    </row>
    <row r="67" spans="1:9" ht="14" x14ac:dyDescent="0.15">
      <c r="A67" s="30" t="s">
        <v>14</v>
      </c>
      <c r="B67" s="36"/>
      <c r="C67" s="37"/>
      <c r="D67" s="71"/>
      <c r="E67" s="71"/>
      <c r="F67" s="71"/>
    </row>
    <row r="68" spans="1:9" ht="29" x14ac:dyDescent="0.2">
      <c r="A68" s="31" t="s">
        <v>63</v>
      </c>
      <c r="B68" s="28" t="s">
        <v>138</v>
      </c>
      <c r="C68" s="28" t="s">
        <v>139</v>
      </c>
      <c r="D68" s="28" t="s">
        <v>140</v>
      </c>
      <c r="E68" s="28" t="s">
        <v>141</v>
      </c>
      <c r="F68" s="28" t="s">
        <v>142</v>
      </c>
    </row>
    <row r="69" spans="1:9" ht="12.75" customHeight="1" x14ac:dyDescent="0.15">
      <c r="A69" s="28" t="s">
        <v>25</v>
      </c>
      <c r="B69" s="29" t="s">
        <v>8</v>
      </c>
      <c r="C69" s="28" t="s">
        <v>152</v>
      </c>
      <c r="D69" s="28" t="s">
        <v>151</v>
      </c>
      <c r="E69" s="28" t="s">
        <v>151</v>
      </c>
      <c r="F69" s="28" t="s">
        <v>151</v>
      </c>
    </row>
    <row r="70" spans="1:9" ht="14" x14ac:dyDescent="0.15">
      <c r="A70" s="30" t="s">
        <v>54</v>
      </c>
      <c r="B70" s="39">
        <v>1.4E-2</v>
      </c>
      <c r="C70" s="35">
        <v>-1</v>
      </c>
      <c r="D70" s="35">
        <v>-60</v>
      </c>
      <c r="E70" s="35">
        <v>1200</v>
      </c>
      <c r="F70" s="35">
        <v>-1260</v>
      </c>
    </row>
    <row r="71" spans="1:9" ht="16" x14ac:dyDescent="0.2">
      <c r="A71" s="30" t="s">
        <v>53</v>
      </c>
      <c r="B71" s="39">
        <v>0.29799999999999999</v>
      </c>
      <c r="C71" s="35">
        <v>-4</v>
      </c>
      <c r="D71" s="35">
        <v>-10</v>
      </c>
      <c r="E71" s="35">
        <v>1200</v>
      </c>
      <c r="F71" s="35">
        <v>-1210</v>
      </c>
      <c r="I71" s="27"/>
    </row>
    <row r="72" spans="1:9" ht="14" x14ac:dyDescent="0.15">
      <c r="A72" s="30" t="s">
        <v>52</v>
      </c>
      <c r="B72" s="39">
        <v>0.84499999999999997</v>
      </c>
      <c r="C72" s="35">
        <v>-106</v>
      </c>
      <c r="D72" s="35">
        <v>-130</v>
      </c>
      <c r="E72" s="35">
        <v>1210</v>
      </c>
      <c r="F72" s="35">
        <v>-1340</v>
      </c>
    </row>
    <row r="73" spans="1:9" ht="14" x14ac:dyDescent="0.15">
      <c r="A73" s="30" t="s">
        <v>51</v>
      </c>
      <c r="B73" s="39">
        <v>0.79</v>
      </c>
      <c r="C73" s="35">
        <v>-348</v>
      </c>
      <c r="D73" s="35">
        <v>-440</v>
      </c>
      <c r="E73" s="35">
        <v>1340</v>
      </c>
      <c r="F73" s="35">
        <v>-1780</v>
      </c>
    </row>
    <row r="74" spans="1:9" ht="14" x14ac:dyDescent="0.15">
      <c r="A74" s="30" t="s">
        <v>50</v>
      </c>
      <c r="B74" s="39">
        <v>0.77200000000000002</v>
      </c>
      <c r="C74" s="35">
        <v>-595</v>
      </c>
      <c r="D74" s="35">
        <v>-770</v>
      </c>
      <c r="E74" s="35">
        <v>1310</v>
      </c>
      <c r="F74" s="35">
        <v>-2080</v>
      </c>
    </row>
    <row r="75" spans="1:9" ht="14" x14ac:dyDescent="0.15">
      <c r="A75" s="30" t="s">
        <v>49</v>
      </c>
      <c r="B75" s="39">
        <v>0.63400000000000001</v>
      </c>
      <c r="C75" s="35">
        <v>-823</v>
      </c>
      <c r="D75" s="35">
        <v>-1300</v>
      </c>
      <c r="E75" s="35">
        <v>1370</v>
      </c>
      <c r="F75" s="35">
        <v>-2670</v>
      </c>
    </row>
    <row r="76" spans="1:9" ht="14" x14ac:dyDescent="0.15">
      <c r="A76" s="30" t="s">
        <v>48</v>
      </c>
      <c r="B76" s="39">
        <v>0.379</v>
      </c>
      <c r="C76" s="35">
        <v>-950</v>
      </c>
      <c r="D76" s="35">
        <v>-2510</v>
      </c>
      <c r="E76" s="35">
        <v>1330</v>
      </c>
      <c r="F76" s="35">
        <v>-3840</v>
      </c>
    </row>
    <row r="77" spans="1:9" ht="14" x14ac:dyDescent="0.15">
      <c r="A77" s="30" t="s">
        <v>47</v>
      </c>
      <c r="B77" s="39">
        <v>0.114</v>
      </c>
      <c r="C77" s="35">
        <v>-352</v>
      </c>
      <c r="D77" s="35">
        <v>-3090</v>
      </c>
      <c r="E77" s="35">
        <v>1300</v>
      </c>
      <c r="F77" s="35">
        <v>-4390</v>
      </c>
    </row>
    <row r="78" spans="1:9" x14ac:dyDescent="0.15">
      <c r="A78" s="1"/>
      <c r="B78" s="26"/>
      <c r="C78" s="1"/>
      <c r="D78" s="1"/>
      <c r="E78" s="1"/>
      <c r="F78" s="1"/>
    </row>
    <row r="79" spans="1:9" x14ac:dyDescent="0.15">
      <c r="A79" s="1"/>
      <c r="B79" s="26"/>
      <c r="C79" s="1"/>
      <c r="D79" s="1"/>
      <c r="E79" s="1"/>
      <c r="F79" s="1"/>
    </row>
    <row r="80" spans="1:9" ht="14" x14ac:dyDescent="0.15">
      <c r="A80" s="30" t="s">
        <v>15</v>
      </c>
      <c r="B80" s="36"/>
      <c r="C80" s="37"/>
      <c r="D80" s="71"/>
      <c r="E80" s="71"/>
      <c r="F80" s="71"/>
    </row>
    <row r="81" spans="1:6" ht="29" x14ac:dyDescent="0.2">
      <c r="A81" s="31" t="s">
        <v>63</v>
      </c>
      <c r="B81" s="28" t="s">
        <v>138</v>
      </c>
      <c r="C81" s="28" t="s">
        <v>139</v>
      </c>
      <c r="D81" s="28" t="s">
        <v>140</v>
      </c>
      <c r="E81" s="28" t="s">
        <v>141</v>
      </c>
      <c r="F81" s="28" t="s">
        <v>142</v>
      </c>
    </row>
    <row r="82" spans="1:6" ht="12.75" customHeight="1" x14ac:dyDescent="0.15">
      <c r="A82" s="28" t="s">
        <v>25</v>
      </c>
      <c r="B82" s="29" t="s">
        <v>8</v>
      </c>
      <c r="C82" s="28" t="s">
        <v>152</v>
      </c>
      <c r="D82" s="28" t="s">
        <v>151</v>
      </c>
      <c r="E82" s="28" t="s">
        <v>151</v>
      </c>
      <c r="F82" s="28" t="s">
        <v>151</v>
      </c>
    </row>
    <row r="83" spans="1:6" ht="14" x14ac:dyDescent="0.15">
      <c r="A83" s="30" t="s">
        <v>54</v>
      </c>
      <c r="B83" s="39">
        <v>1.4E-2</v>
      </c>
      <c r="C83" s="35">
        <v>1</v>
      </c>
      <c r="D83" s="35">
        <v>50</v>
      </c>
      <c r="E83" s="35">
        <v>1320</v>
      </c>
      <c r="F83" s="35">
        <v>-1270</v>
      </c>
    </row>
    <row r="84" spans="1:6" ht="14" x14ac:dyDescent="0.15">
      <c r="A84" s="30" t="s">
        <v>53</v>
      </c>
      <c r="B84" s="39">
        <v>0.29799999999999999</v>
      </c>
      <c r="C84" s="35">
        <v>124</v>
      </c>
      <c r="D84" s="35">
        <v>420</v>
      </c>
      <c r="E84" s="35">
        <v>1320</v>
      </c>
      <c r="F84" s="35">
        <v>-900</v>
      </c>
    </row>
    <row r="85" spans="1:6" ht="14" x14ac:dyDescent="0.15">
      <c r="A85" s="30" t="s">
        <v>52</v>
      </c>
      <c r="B85" s="39">
        <v>0.84499999999999997</v>
      </c>
      <c r="C85" s="35">
        <v>326</v>
      </c>
      <c r="D85" s="35">
        <v>390</v>
      </c>
      <c r="E85" s="35">
        <v>1470</v>
      </c>
      <c r="F85" s="35">
        <v>-1080</v>
      </c>
    </row>
    <row r="86" spans="1:6" ht="14" x14ac:dyDescent="0.15">
      <c r="A86" s="30" t="s">
        <v>51</v>
      </c>
      <c r="B86" s="39">
        <v>0.78800000000000003</v>
      </c>
      <c r="C86" s="35">
        <v>47</v>
      </c>
      <c r="D86" s="35">
        <v>60</v>
      </c>
      <c r="E86" s="35">
        <v>1360</v>
      </c>
      <c r="F86" s="35">
        <v>-1300</v>
      </c>
    </row>
    <row r="87" spans="1:6" ht="14" x14ac:dyDescent="0.15">
      <c r="A87" s="30" t="s">
        <v>50</v>
      </c>
      <c r="B87" s="39">
        <v>0.76900000000000002</v>
      </c>
      <c r="C87" s="35">
        <v>-87</v>
      </c>
      <c r="D87" s="35">
        <v>-110</v>
      </c>
      <c r="E87" s="35">
        <v>1490</v>
      </c>
      <c r="F87" s="35">
        <v>-1600</v>
      </c>
    </row>
    <row r="88" spans="1:6" ht="14" x14ac:dyDescent="0.15">
      <c r="A88" s="30" t="s">
        <v>49</v>
      </c>
      <c r="B88" s="39">
        <v>0.627</v>
      </c>
      <c r="C88" s="35">
        <v>-344</v>
      </c>
      <c r="D88" s="35">
        <v>-550</v>
      </c>
      <c r="E88" s="35">
        <v>1470</v>
      </c>
      <c r="F88" s="35">
        <v>-2020</v>
      </c>
    </row>
    <row r="89" spans="1:6" ht="14" x14ac:dyDescent="0.15">
      <c r="A89" s="30" t="s">
        <v>48</v>
      </c>
      <c r="B89" s="39">
        <v>0.36699999999999999</v>
      </c>
      <c r="C89" s="35">
        <v>-448</v>
      </c>
      <c r="D89" s="35">
        <v>-1220</v>
      </c>
      <c r="E89" s="35">
        <v>1410</v>
      </c>
      <c r="F89" s="35">
        <v>-2630</v>
      </c>
    </row>
    <row r="90" spans="1:6" ht="14" x14ac:dyDescent="0.15">
      <c r="A90" s="30" t="s">
        <v>47</v>
      </c>
      <c r="B90" s="39">
        <v>0.09</v>
      </c>
      <c r="C90" s="35">
        <v>-172</v>
      </c>
      <c r="D90" s="35">
        <v>-1910</v>
      </c>
      <c r="E90" s="35">
        <v>1240</v>
      </c>
      <c r="F90" s="35">
        <v>-3150</v>
      </c>
    </row>
    <row r="91" spans="1:6" x14ac:dyDescent="0.15">
      <c r="A91" s="1"/>
      <c r="B91" s="26"/>
      <c r="C91" s="1"/>
      <c r="D91" s="1"/>
      <c r="E91" s="1"/>
      <c r="F91" s="1"/>
    </row>
    <row r="92" spans="1:6" x14ac:dyDescent="0.15">
      <c r="A92" s="1"/>
      <c r="B92" s="26"/>
      <c r="C92" s="1"/>
      <c r="D92" s="1"/>
      <c r="E92" s="1"/>
      <c r="F92" s="1"/>
    </row>
    <row r="93" spans="1:6" ht="14" x14ac:dyDescent="0.15">
      <c r="A93" s="30" t="s">
        <v>16</v>
      </c>
      <c r="B93" s="36"/>
      <c r="C93" s="37"/>
      <c r="D93" s="71"/>
      <c r="E93" s="71"/>
      <c r="F93" s="71"/>
    </row>
    <row r="94" spans="1:6" ht="29" x14ac:dyDescent="0.2">
      <c r="A94" s="31" t="s">
        <v>63</v>
      </c>
      <c r="B94" s="28" t="s">
        <v>138</v>
      </c>
      <c r="C94" s="28" t="s">
        <v>139</v>
      </c>
      <c r="D94" s="28" t="s">
        <v>140</v>
      </c>
      <c r="E94" s="28" t="s">
        <v>141</v>
      </c>
      <c r="F94" s="28" t="s">
        <v>142</v>
      </c>
    </row>
    <row r="95" spans="1:6" ht="12.75" customHeight="1" x14ac:dyDescent="0.15">
      <c r="A95" s="28" t="s">
        <v>25</v>
      </c>
      <c r="B95" s="29" t="s">
        <v>8</v>
      </c>
      <c r="C95" s="28" t="s">
        <v>152</v>
      </c>
      <c r="D95" s="28" t="s">
        <v>151</v>
      </c>
      <c r="E95" s="28" t="s">
        <v>151</v>
      </c>
      <c r="F95" s="28" t="s">
        <v>151</v>
      </c>
    </row>
    <row r="96" spans="1:6" ht="14" x14ac:dyDescent="0.15">
      <c r="A96" s="30" t="s">
        <v>54</v>
      </c>
      <c r="B96" s="40">
        <v>1.4E-2</v>
      </c>
      <c r="C96" s="30">
        <v>0</v>
      </c>
      <c r="D96" s="30">
        <v>-10</v>
      </c>
      <c r="E96" s="30">
        <v>700</v>
      </c>
      <c r="F96" s="30">
        <v>-710</v>
      </c>
    </row>
    <row r="97" spans="1:6" ht="14" x14ac:dyDescent="0.15">
      <c r="A97" s="30" t="s">
        <v>53</v>
      </c>
      <c r="B97" s="40">
        <v>0.29799999999999999</v>
      </c>
      <c r="C97" s="30">
        <v>94</v>
      </c>
      <c r="D97" s="30">
        <v>310</v>
      </c>
      <c r="E97" s="30">
        <v>680</v>
      </c>
      <c r="F97" s="30">
        <v>-370</v>
      </c>
    </row>
    <row r="98" spans="1:6" ht="14" x14ac:dyDescent="0.15">
      <c r="A98" s="30" t="s">
        <v>52</v>
      </c>
      <c r="B98" s="40">
        <v>0.84299999999999997</v>
      </c>
      <c r="C98" s="30">
        <v>171</v>
      </c>
      <c r="D98" s="30">
        <v>200</v>
      </c>
      <c r="E98" s="30">
        <v>640</v>
      </c>
      <c r="F98" s="30">
        <v>-440</v>
      </c>
    </row>
    <row r="99" spans="1:6" ht="14" x14ac:dyDescent="0.15">
      <c r="A99" s="30" t="s">
        <v>51</v>
      </c>
      <c r="B99" s="40">
        <v>0.78900000000000003</v>
      </c>
      <c r="C99" s="30">
        <v>-168</v>
      </c>
      <c r="D99" s="30">
        <v>-210</v>
      </c>
      <c r="E99" s="30">
        <v>560</v>
      </c>
      <c r="F99" s="30">
        <v>-770</v>
      </c>
    </row>
    <row r="100" spans="1:6" ht="14" x14ac:dyDescent="0.15">
      <c r="A100" s="30" t="s">
        <v>50</v>
      </c>
      <c r="B100" s="40">
        <v>0.76900000000000002</v>
      </c>
      <c r="C100" s="30">
        <v>-562</v>
      </c>
      <c r="D100" s="30">
        <v>-730</v>
      </c>
      <c r="E100" s="30">
        <v>620</v>
      </c>
      <c r="F100" s="30">
        <v>-1350</v>
      </c>
    </row>
    <row r="101" spans="1:6" ht="14" x14ac:dyDescent="0.15">
      <c r="A101" s="30" t="s">
        <v>49</v>
      </c>
      <c r="B101" s="40">
        <v>0.625</v>
      </c>
      <c r="C101" s="30">
        <v>-680</v>
      </c>
      <c r="D101" s="30">
        <v>-1090</v>
      </c>
      <c r="E101" s="30">
        <v>590</v>
      </c>
      <c r="F101" s="30">
        <v>-1680</v>
      </c>
    </row>
    <row r="102" spans="1:6" ht="14" x14ac:dyDescent="0.15">
      <c r="A102" s="30" t="s">
        <v>48</v>
      </c>
      <c r="B102" s="40">
        <v>0.36399999999999999</v>
      </c>
      <c r="C102" s="30">
        <v>-684</v>
      </c>
      <c r="D102" s="30">
        <v>-1880</v>
      </c>
      <c r="E102" s="30">
        <v>420</v>
      </c>
      <c r="F102" s="30">
        <v>-2300</v>
      </c>
    </row>
    <row r="103" spans="1:6" ht="14" x14ac:dyDescent="0.15">
      <c r="A103" s="30" t="s">
        <v>47</v>
      </c>
      <c r="B103" s="40">
        <v>8.6999999999999994E-2</v>
      </c>
      <c r="C103" s="30">
        <v>-257</v>
      </c>
      <c r="D103" s="30">
        <v>-2950</v>
      </c>
      <c r="E103" s="30">
        <v>540</v>
      </c>
      <c r="F103" s="30">
        <v>-3490</v>
      </c>
    </row>
    <row r="104" spans="1:6" x14ac:dyDescent="0.15">
      <c r="A104" s="21"/>
      <c r="B104" s="22"/>
      <c r="C104" s="21"/>
      <c r="D104" s="21"/>
      <c r="E104" s="21"/>
      <c r="F104" s="21"/>
    </row>
    <row r="105" spans="1:6" x14ac:dyDescent="0.15">
      <c r="A105" s="21"/>
      <c r="B105" s="22"/>
      <c r="C105" s="21"/>
      <c r="D105" s="21"/>
      <c r="E105" s="21"/>
      <c r="F105" s="21"/>
    </row>
    <row r="106" spans="1:6" ht="14" x14ac:dyDescent="0.15">
      <c r="A106" s="30" t="s">
        <v>17</v>
      </c>
      <c r="B106" s="36"/>
      <c r="C106" s="37"/>
      <c r="D106" s="71"/>
      <c r="E106" s="71"/>
      <c r="F106" s="71"/>
    </row>
    <row r="107" spans="1:6" ht="29" x14ac:dyDescent="0.2">
      <c r="A107" s="31" t="s">
        <v>63</v>
      </c>
      <c r="B107" s="28" t="s">
        <v>138</v>
      </c>
      <c r="C107" s="28" t="s">
        <v>139</v>
      </c>
      <c r="D107" s="28" t="s">
        <v>140</v>
      </c>
      <c r="E107" s="28" t="s">
        <v>141</v>
      </c>
      <c r="F107" s="28" t="s">
        <v>142</v>
      </c>
    </row>
    <row r="108" spans="1:6" ht="12.75" customHeight="1" x14ac:dyDescent="0.15">
      <c r="A108" s="28" t="s">
        <v>25</v>
      </c>
      <c r="B108" s="29" t="s">
        <v>8</v>
      </c>
      <c r="C108" s="28" t="s">
        <v>152</v>
      </c>
      <c r="D108" s="28" t="s">
        <v>151</v>
      </c>
      <c r="E108" s="28" t="s">
        <v>151</v>
      </c>
      <c r="F108" s="28" t="s">
        <v>151</v>
      </c>
    </row>
    <row r="109" spans="1:6" ht="14" x14ac:dyDescent="0.15">
      <c r="A109" s="30" t="s">
        <v>54</v>
      </c>
      <c r="B109" s="40">
        <v>1.4E-2</v>
      </c>
      <c r="C109" s="30">
        <v>2</v>
      </c>
      <c r="D109" s="30">
        <v>120</v>
      </c>
      <c r="E109" s="30">
        <v>1320</v>
      </c>
      <c r="F109" s="30">
        <v>-1200</v>
      </c>
    </row>
    <row r="110" spans="1:6" ht="14" x14ac:dyDescent="0.15">
      <c r="A110" s="30" t="s">
        <v>53</v>
      </c>
      <c r="B110" s="40">
        <v>0.29799999999999999</v>
      </c>
      <c r="C110" s="30">
        <v>89</v>
      </c>
      <c r="D110" s="30">
        <v>300</v>
      </c>
      <c r="E110" s="30">
        <v>1330</v>
      </c>
      <c r="F110" s="30">
        <v>-1030</v>
      </c>
    </row>
    <row r="111" spans="1:6" ht="14" x14ac:dyDescent="0.15">
      <c r="A111" s="30" t="s">
        <v>52</v>
      </c>
      <c r="B111" s="40">
        <v>0.84299999999999997</v>
      </c>
      <c r="C111" s="30">
        <v>267</v>
      </c>
      <c r="D111" s="30">
        <v>320</v>
      </c>
      <c r="E111" s="30">
        <v>1420</v>
      </c>
      <c r="F111" s="30">
        <v>-1100</v>
      </c>
    </row>
    <row r="112" spans="1:6" ht="14" x14ac:dyDescent="0.15">
      <c r="A112" s="30" t="s">
        <v>51</v>
      </c>
      <c r="B112" s="40">
        <v>0.78600000000000003</v>
      </c>
      <c r="C112" s="30">
        <v>67</v>
      </c>
      <c r="D112" s="30">
        <v>80</v>
      </c>
      <c r="E112" s="30">
        <v>1340</v>
      </c>
      <c r="F112" s="30">
        <v>-1260</v>
      </c>
    </row>
    <row r="113" spans="1:6" ht="14" x14ac:dyDescent="0.15">
      <c r="A113" s="30" t="s">
        <v>50</v>
      </c>
      <c r="B113" s="40">
        <v>0.76900000000000002</v>
      </c>
      <c r="C113" s="30">
        <v>-70</v>
      </c>
      <c r="D113" s="30">
        <v>-90</v>
      </c>
      <c r="E113" s="30">
        <v>1450</v>
      </c>
      <c r="F113" s="30">
        <v>-1540</v>
      </c>
    </row>
    <row r="114" spans="1:6" ht="14" x14ac:dyDescent="0.15">
      <c r="A114" s="30" t="s">
        <v>49</v>
      </c>
      <c r="B114" s="40">
        <v>0.625</v>
      </c>
      <c r="C114" s="30">
        <v>-402</v>
      </c>
      <c r="D114" s="30">
        <v>-640</v>
      </c>
      <c r="E114" s="30">
        <v>1450</v>
      </c>
      <c r="F114" s="30">
        <v>-2090</v>
      </c>
    </row>
    <row r="115" spans="1:6" ht="14" x14ac:dyDescent="0.15">
      <c r="A115" s="30" t="s">
        <v>48</v>
      </c>
      <c r="B115" s="40">
        <v>0.36399999999999999</v>
      </c>
      <c r="C115" s="30">
        <v>-553</v>
      </c>
      <c r="D115" s="30">
        <v>-1520</v>
      </c>
      <c r="E115" s="30">
        <v>1400</v>
      </c>
      <c r="F115" s="30">
        <v>-2920</v>
      </c>
    </row>
    <row r="116" spans="1:6" ht="14" x14ac:dyDescent="0.15">
      <c r="A116" s="30" t="s">
        <v>47</v>
      </c>
      <c r="B116" s="40">
        <v>8.6999999999999994E-2</v>
      </c>
      <c r="C116" s="30">
        <v>-223</v>
      </c>
      <c r="D116" s="30">
        <v>-2560</v>
      </c>
      <c r="E116" s="30">
        <v>1300</v>
      </c>
      <c r="F116" s="30">
        <v>-3860</v>
      </c>
    </row>
    <row r="117" spans="1:6" x14ac:dyDescent="0.15">
      <c r="A117" s="1"/>
      <c r="B117" s="26"/>
      <c r="C117" s="1"/>
      <c r="D117" s="1"/>
      <c r="E117" s="1"/>
      <c r="F117" s="1"/>
    </row>
    <row r="118" spans="1:6" x14ac:dyDescent="0.15">
      <c r="A118" s="21"/>
      <c r="B118" s="22"/>
      <c r="C118" s="21"/>
      <c r="D118" s="72"/>
      <c r="E118" s="72"/>
      <c r="F118" s="72"/>
    </row>
    <row r="119" spans="1:6" ht="14" x14ac:dyDescent="0.15">
      <c r="A119" s="30" t="s">
        <v>18</v>
      </c>
      <c r="B119" s="36"/>
      <c r="C119" s="37"/>
      <c r="D119" s="71"/>
      <c r="E119" s="71"/>
      <c r="F119" s="71"/>
    </row>
    <row r="120" spans="1:6" ht="29" x14ac:dyDescent="0.2">
      <c r="A120" s="31" t="s">
        <v>63</v>
      </c>
      <c r="B120" s="28" t="s">
        <v>138</v>
      </c>
      <c r="C120" s="28" t="s">
        <v>139</v>
      </c>
      <c r="D120" s="28" t="s">
        <v>140</v>
      </c>
      <c r="E120" s="28" t="s">
        <v>141</v>
      </c>
      <c r="F120" s="28" t="s">
        <v>142</v>
      </c>
    </row>
    <row r="121" spans="1:6" ht="12.75" customHeight="1" x14ac:dyDescent="0.15">
      <c r="A121" s="28" t="s">
        <v>25</v>
      </c>
      <c r="B121" s="29" t="s">
        <v>8</v>
      </c>
      <c r="C121" s="28" t="s">
        <v>152</v>
      </c>
      <c r="D121" s="28" t="s">
        <v>151</v>
      </c>
      <c r="E121" s="28" t="s">
        <v>151</v>
      </c>
      <c r="F121" s="28" t="s">
        <v>151</v>
      </c>
    </row>
    <row r="122" spans="1:6" ht="14" x14ac:dyDescent="0.15">
      <c r="A122" s="30" t="s">
        <v>54</v>
      </c>
      <c r="B122" s="40">
        <v>1.4E-2</v>
      </c>
      <c r="C122" s="30">
        <v>-3</v>
      </c>
      <c r="D122" s="30">
        <v>-200</v>
      </c>
      <c r="E122" s="30">
        <v>920</v>
      </c>
      <c r="F122" s="30">
        <v>-1120</v>
      </c>
    </row>
    <row r="123" spans="1:6" ht="14" x14ac:dyDescent="0.15">
      <c r="A123" s="30" t="s">
        <v>53</v>
      </c>
      <c r="B123" s="40">
        <v>0.29799999999999999</v>
      </c>
      <c r="C123" s="30">
        <v>-35</v>
      </c>
      <c r="D123" s="30">
        <v>-120</v>
      </c>
      <c r="E123" s="30">
        <v>930</v>
      </c>
      <c r="F123" s="30">
        <v>-1050</v>
      </c>
    </row>
    <row r="124" spans="1:6" ht="14" x14ac:dyDescent="0.15">
      <c r="A124" s="30" t="s">
        <v>52</v>
      </c>
      <c r="B124" s="40">
        <v>0.84299999999999997</v>
      </c>
      <c r="C124" s="30">
        <v>-272</v>
      </c>
      <c r="D124" s="30">
        <v>-320</v>
      </c>
      <c r="E124" s="30">
        <v>1080</v>
      </c>
      <c r="F124" s="30">
        <v>-1400</v>
      </c>
    </row>
    <row r="125" spans="1:6" ht="14" x14ac:dyDescent="0.15">
      <c r="A125" s="30" t="s">
        <v>51</v>
      </c>
      <c r="B125" s="40">
        <v>0.78600000000000003</v>
      </c>
      <c r="C125" s="30">
        <v>-705</v>
      </c>
      <c r="D125" s="30">
        <v>-900</v>
      </c>
      <c r="E125" s="30">
        <v>990</v>
      </c>
      <c r="F125" s="30">
        <v>-1890</v>
      </c>
    </row>
    <row r="126" spans="1:6" ht="14" x14ac:dyDescent="0.15">
      <c r="A126" s="30" t="s">
        <v>50</v>
      </c>
      <c r="B126" s="40">
        <v>0.76900000000000002</v>
      </c>
      <c r="C126" s="30">
        <v>-1172</v>
      </c>
      <c r="D126" s="30">
        <v>-1520</v>
      </c>
      <c r="E126" s="30">
        <v>1030</v>
      </c>
      <c r="F126" s="30">
        <v>-2550</v>
      </c>
    </row>
    <row r="127" spans="1:6" ht="14" x14ac:dyDescent="0.15">
      <c r="A127" s="30" t="s">
        <v>49</v>
      </c>
      <c r="B127" s="40">
        <v>0.625</v>
      </c>
      <c r="C127" s="30">
        <v>-1443</v>
      </c>
      <c r="D127" s="30">
        <v>-2310</v>
      </c>
      <c r="E127" s="30">
        <v>1030</v>
      </c>
      <c r="F127" s="30">
        <v>-3340</v>
      </c>
    </row>
    <row r="128" spans="1:6" ht="14" x14ac:dyDescent="0.15">
      <c r="A128" s="30" t="s">
        <v>48</v>
      </c>
      <c r="B128" s="40">
        <v>0.36199999999999999</v>
      </c>
      <c r="C128" s="30">
        <v>-1032</v>
      </c>
      <c r="D128" s="30">
        <v>-2850</v>
      </c>
      <c r="E128" s="30">
        <v>1020</v>
      </c>
      <c r="F128" s="30">
        <v>-3870</v>
      </c>
    </row>
    <row r="129" spans="1:6" ht="14" x14ac:dyDescent="0.15">
      <c r="A129" s="30" t="s">
        <v>47</v>
      </c>
      <c r="B129" s="40">
        <v>8.4000000000000005E-2</v>
      </c>
      <c r="C129" s="30">
        <v>-326</v>
      </c>
      <c r="D129" s="30">
        <v>-3880</v>
      </c>
      <c r="E129" s="30">
        <v>890</v>
      </c>
      <c r="F129" s="30">
        <v>-4770</v>
      </c>
    </row>
    <row r="130" spans="1:6" x14ac:dyDescent="0.15">
      <c r="A130" s="23"/>
      <c r="B130" s="24"/>
      <c r="C130" s="23"/>
      <c r="D130" s="25"/>
      <c r="E130" s="25"/>
      <c r="F130" s="25"/>
    </row>
    <row r="131" spans="1:6" x14ac:dyDescent="0.15">
      <c r="A131" s="23"/>
      <c r="B131" s="24"/>
      <c r="C131" s="23"/>
      <c r="D131" s="25"/>
      <c r="E131" s="25"/>
      <c r="F131" s="25"/>
    </row>
    <row r="132" spans="1:6" ht="14" x14ac:dyDescent="0.15">
      <c r="A132" s="30" t="s">
        <v>19</v>
      </c>
      <c r="B132" s="36"/>
      <c r="C132" s="37"/>
      <c r="D132" s="71"/>
      <c r="E132" s="71"/>
      <c r="F132" s="71"/>
    </row>
    <row r="133" spans="1:6" ht="29" x14ac:dyDescent="0.2">
      <c r="A133" s="31" t="s">
        <v>63</v>
      </c>
      <c r="B133" s="28" t="s">
        <v>138</v>
      </c>
      <c r="C133" s="28" t="s">
        <v>139</v>
      </c>
      <c r="D133" s="28" t="s">
        <v>140</v>
      </c>
      <c r="E133" s="28" t="s">
        <v>141</v>
      </c>
      <c r="F133" s="28" t="s">
        <v>142</v>
      </c>
    </row>
    <row r="134" spans="1:6" ht="12.75" customHeight="1" x14ac:dyDescent="0.15">
      <c r="A134" s="28" t="s">
        <v>25</v>
      </c>
      <c r="B134" s="29" t="s">
        <v>8</v>
      </c>
      <c r="C134" s="28" t="s">
        <v>152</v>
      </c>
      <c r="D134" s="28" t="s">
        <v>151</v>
      </c>
      <c r="E134" s="28" t="s">
        <v>151</v>
      </c>
      <c r="F134" s="28" t="s">
        <v>151</v>
      </c>
    </row>
    <row r="135" spans="1:6" ht="14" x14ac:dyDescent="0.15">
      <c r="A135" s="30" t="s">
        <v>54</v>
      </c>
      <c r="B135" s="40">
        <v>1.4E-2</v>
      </c>
      <c r="C135" s="41">
        <v>2</v>
      </c>
      <c r="D135" s="30">
        <v>120</v>
      </c>
      <c r="E135" s="30">
        <v>1550</v>
      </c>
      <c r="F135" s="30">
        <v>-1430</v>
      </c>
    </row>
    <row r="136" spans="1:6" ht="14" x14ac:dyDescent="0.15">
      <c r="A136" s="30" t="s">
        <v>53</v>
      </c>
      <c r="B136" s="40">
        <v>0.29799999999999999</v>
      </c>
      <c r="C136" s="41">
        <v>91</v>
      </c>
      <c r="D136" s="30">
        <v>300</v>
      </c>
      <c r="E136" s="30">
        <v>1890</v>
      </c>
      <c r="F136" s="30">
        <v>-1540</v>
      </c>
    </row>
    <row r="137" spans="1:6" ht="14" x14ac:dyDescent="0.15">
      <c r="A137" s="30" t="s">
        <v>52</v>
      </c>
      <c r="B137" s="40">
        <v>0.84299999999999997</v>
      </c>
      <c r="C137" s="41">
        <v>244</v>
      </c>
      <c r="D137" s="30">
        <v>290</v>
      </c>
      <c r="E137" s="30">
        <v>1750</v>
      </c>
      <c r="F137" s="30">
        <v>-1460</v>
      </c>
    </row>
    <row r="138" spans="1:6" ht="14" x14ac:dyDescent="0.15">
      <c r="A138" s="30" t="s">
        <v>51</v>
      </c>
      <c r="B138" s="40">
        <v>0.78600000000000003</v>
      </c>
      <c r="C138" s="41">
        <v>-55</v>
      </c>
      <c r="D138" s="30">
        <v>-70</v>
      </c>
      <c r="E138" s="30">
        <v>1750</v>
      </c>
      <c r="F138" s="30">
        <v>-1520</v>
      </c>
    </row>
    <row r="139" spans="1:6" ht="14" x14ac:dyDescent="0.15">
      <c r="A139" s="30" t="s">
        <v>50</v>
      </c>
      <c r="B139" s="40">
        <v>0.76900000000000002</v>
      </c>
      <c r="C139" s="41">
        <v>-145</v>
      </c>
      <c r="D139" s="30">
        <v>-190</v>
      </c>
      <c r="E139" s="30">
        <v>1800</v>
      </c>
      <c r="F139" s="30">
        <v>-1990</v>
      </c>
    </row>
    <row r="140" spans="1:6" ht="14" x14ac:dyDescent="0.15">
      <c r="A140" s="30" t="s">
        <v>49</v>
      </c>
      <c r="B140" s="40">
        <v>0.625</v>
      </c>
      <c r="C140" s="41">
        <v>-388</v>
      </c>
      <c r="D140" s="30">
        <v>-620</v>
      </c>
      <c r="E140" s="30">
        <v>1800</v>
      </c>
      <c r="F140" s="30">
        <v>-2420</v>
      </c>
    </row>
    <row r="141" spans="1:6" ht="14" x14ac:dyDescent="0.15">
      <c r="A141" s="30" t="s">
        <v>48</v>
      </c>
      <c r="B141" s="40">
        <v>0.36199999999999999</v>
      </c>
      <c r="C141" s="41">
        <v>-527</v>
      </c>
      <c r="D141" s="30">
        <v>-1460</v>
      </c>
      <c r="E141" s="30">
        <v>1590</v>
      </c>
      <c r="F141" s="30">
        <v>-3050</v>
      </c>
    </row>
    <row r="142" spans="1:6" ht="14" x14ac:dyDescent="0.15">
      <c r="A142" s="30" t="s">
        <v>47</v>
      </c>
      <c r="B142" s="40">
        <v>8.4000000000000005E-2</v>
      </c>
      <c r="C142" s="41">
        <v>-193</v>
      </c>
      <c r="D142" s="30">
        <v>-2300</v>
      </c>
      <c r="E142" s="30">
        <v>1310</v>
      </c>
      <c r="F142" s="30">
        <v>-3610</v>
      </c>
    </row>
    <row r="143" spans="1:6" x14ac:dyDescent="0.15">
      <c r="A143" s="1"/>
      <c r="B143" s="26"/>
      <c r="C143" s="1"/>
      <c r="D143" s="1"/>
      <c r="E143" s="1"/>
      <c r="F143" s="1"/>
    </row>
    <row r="144" spans="1:6" x14ac:dyDescent="0.15">
      <c r="A144" s="1"/>
      <c r="B144" s="26"/>
      <c r="C144" s="1"/>
      <c r="D144" s="1"/>
      <c r="E144" s="1"/>
      <c r="F144" s="1"/>
    </row>
    <row r="145" spans="1:6" ht="14" x14ac:dyDescent="0.15">
      <c r="A145" s="30" t="s">
        <v>20</v>
      </c>
      <c r="B145" s="36"/>
      <c r="C145" s="37"/>
      <c r="D145" s="71"/>
      <c r="E145" s="71"/>
      <c r="F145" s="71"/>
    </row>
    <row r="146" spans="1:6" ht="29" x14ac:dyDescent="0.2">
      <c r="A146" s="31" t="s">
        <v>63</v>
      </c>
      <c r="B146" s="28" t="s">
        <v>138</v>
      </c>
      <c r="C146" s="28" t="s">
        <v>139</v>
      </c>
      <c r="D146" s="28" t="s">
        <v>140</v>
      </c>
      <c r="E146" s="28" t="s">
        <v>141</v>
      </c>
      <c r="F146" s="28" t="s">
        <v>142</v>
      </c>
    </row>
    <row r="147" spans="1:6" ht="15" x14ac:dyDescent="0.15">
      <c r="A147" s="28" t="s">
        <v>25</v>
      </c>
      <c r="B147" s="29" t="s">
        <v>8</v>
      </c>
      <c r="C147" s="28" t="s">
        <v>152</v>
      </c>
      <c r="D147" s="28" t="s">
        <v>151</v>
      </c>
      <c r="E147" s="28" t="s">
        <v>151</v>
      </c>
      <c r="F147" s="28" t="s">
        <v>151</v>
      </c>
    </row>
    <row r="148" spans="1:6" ht="14" x14ac:dyDescent="0.15">
      <c r="A148" s="30" t="s">
        <v>54</v>
      </c>
      <c r="B148" s="39">
        <v>1.4E-2</v>
      </c>
      <c r="C148" s="35">
        <v>2</v>
      </c>
      <c r="D148" s="35">
        <v>120</v>
      </c>
      <c r="E148" s="35">
        <v>1500</v>
      </c>
      <c r="F148" s="35">
        <v>-1380</v>
      </c>
    </row>
    <row r="149" spans="1:6" ht="14" x14ac:dyDescent="0.15">
      <c r="A149" s="30" t="s">
        <v>53</v>
      </c>
      <c r="B149" s="39">
        <v>0.29799999999999999</v>
      </c>
      <c r="C149" s="35">
        <v>115</v>
      </c>
      <c r="D149" s="35">
        <v>390</v>
      </c>
      <c r="E149" s="35">
        <v>1600</v>
      </c>
      <c r="F149" s="35">
        <v>-1210</v>
      </c>
    </row>
    <row r="150" spans="1:6" ht="14" x14ac:dyDescent="0.15">
      <c r="A150" s="30" t="s">
        <v>52</v>
      </c>
      <c r="B150" s="39">
        <v>0.84299999999999997</v>
      </c>
      <c r="C150" s="35">
        <v>434</v>
      </c>
      <c r="D150" s="35">
        <v>510</v>
      </c>
      <c r="E150" s="35">
        <v>1580</v>
      </c>
      <c r="F150" s="35">
        <v>-1070</v>
      </c>
    </row>
    <row r="151" spans="1:6" ht="14" x14ac:dyDescent="0.15">
      <c r="A151" s="30" t="s">
        <v>51</v>
      </c>
      <c r="B151" s="39">
        <v>0.78</v>
      </c>
      <c r="C151" s="35">
        <v>177</v>
      </c>
      <c r="D151" s="35">
        <v>230</v>
      </c>
      <c r="E151" s="35">
        <v>1560</v>
      </c>
      <c r="F151" s="35">
        <v>-1330</v>
      </c>
    </row>
    <row r="152" spans="1:6" ht="14" x14ac:dyDescent="0.15">
      <c r="A152" s="30" t="s">
        <v>50</v>
      </c>
      <c r="B152" s="39">
        <v>0.753</v>
      </c>
      <c r="C152" s="35">
        <v>-25</v>
      </c>
      <c r="D152" s="35">
        <v>-30</v>
      </c>
      <c r="E152" s="35">
        <v>1550</v>
      </c>
      <c r="F152" s="35">
        <v>-1580</v>
      </c>
    </row>
    <row r="153" spans="1:6" ht="14" x14ac:dyDescent="0.15">
      <c r="A153" s="30" t="s">
        <v>49</v>
      </c>
      <c r="B153" s="39">
        <v>0.56599999999999995</v>
      </c>
      <c r="C153" s="35">
        <v>-343</v>
      </c>
      <c r="D153" s="35">
        <v>-610</v>
      </c>
      <c r="E153" s="35">
        <v>1520</v>
      </c>
      <c r="F153" s="35">
        <v>-2130</v>
      </c>
    </row>
    <row r="154" spans="1:6" ht="14" x14ac:dyDescent="0.15">
      <c r="A154" s="30" t="s">
        <v>48</v>
      </c>
      <c r="B154" s="39">
        <v>0.35299999999999998</v>
      </c>
      <c r="C154" s="35">
        <v>-498</v>
      </c>
      <c r="D154" s="35">
        <v>-1410</v>
      </c>
      <c r="E154" s="35">
        <v>1500</v>
      </c>
      <c r="F154" s="35">
        <v>-2910</v>
      </c>
    </row>
    <row r="155" spans="1:6" ht="14" x14ac:dyDescent="0.15">
      <c r="A155" s="30" t="s">
        <v>47</v>
      </c>
      <c r="B155" s="39">
        <v>7.0000000000000007E-2</v>
      </c>
      <c r="C155" s="35">
        <v>-157</v>
      </c>
      <c r="D155" s="35">
        <v>-2250</v>
      </c>
      <c r="E155" s="35">
        <v>1470</v>
      </c>
      <c r="F155" s="35">
        <v>-3720</v>
      </c>
    </row>
    <row r="156" spans="1:6" x14ac:dyDescent="0.15">
      <c r="A156" s="25"/>
      <c r="B156" s="26"/>
      <c r="C156" s="1"/>
      <c r="D156" s="1"/>
      <c r="E156" s="1"/>
      <c r="F156" s="1"/>
    </row>
    <row r="157" spans="1:6" x14ac:dyDescent="0.15">
      <c r="A157" s="2"/>
      <c r="B157" s="14"/>
      <c r="C157" s="2"/>
      <c r="D157" s="2"/>
      <c r="E157" s="2"/>
      <c r="F157" s="2"/>
    </row>
    <row r="158" spans="1:6" x14ac:dyDescent="0.15">
      <c r="A158" s="28" t="s">
        <v>28</v>
      </c>
      <c r="B158" s="29"/>
      <c r="C158" s="28"/>
      <c r="D158" s="28"/>
      <c r="E158" s="30"/>
      <c r="F158" s="30"/>
    </row>
    <row r="159" spans="1:6" ht="29" x14ac:dyDescent="0.2">
      <c r="A159" s="31" t="s">
        <v>63</v>
      </c>
      <c r="B159" s="28" t="s">
        <v>138</v>
      </c>
      <c r="C159" s="28" t="s">
        <v>139</v>
      </c>
      <c r="D159" s="28" t="s">
        <v>140</v>
      </c>
      <c r="E159" s="28" t="s">
        <v>141</v>
      </c>
      <c r="F159" s="28" t="s">
        <v>142</v>
      </c>
    </row>
    <row r="160" spans="1:6" ht="15" x14ac:dyDescent="0.15">
      <c r="A160" s="28" t="s">
        <v>25</v>
      </c>
      <c r="B160" s="29" t="s">
        <v>8</v>
      </c>
      <c r="C160" s="28" t="s">
        <v>152</v>
      </c>
      <c r="D160" s="28" t="s">
        <v>151</v>
      </c>
      <c r="E160" s="28" t="s">
        <v>151</v>
      </c>
      <c r="F160" s="28" t="s">
        <v>151</v>
      </c>
    </row>
    <row r="161" spans="1:6" x14ac:dyDescent="0.15">
      <c r="A161" s="28" t="s">
        <v>62</v>
      </c>
      <c r="B161" s="29">
        <v>1.4E-2</v>
      </c>
      <c r="C161" s="28">
        <v>8</v>
      </c>
      <c r="D161" s="28">
        <v>340</v>
      </c>
      <c r="E161" s="28">
        <v>1400</v>
      </c>
      <c r="F161" s="28">
        <v>-1060</v>
      </c>
    </row>
    <row r="162" spans="1:6" x14ac:dyDescent="0.15">
      <c r="A162" s="28" t="s">
        <v>61</v>
      </c>
      <c r="B162" s="29">
        <v>0.29799999999999999</v>
      </c>
      <c r="C162" s="28">
        <v>129</v>
      </c>
      <c r="D162" s="28">
        <v>430</v>
      </c>
      <c r="E162" s="28">
        <v>1400</v>
      </c>
      <c r="F162" s="28">
        <v>-970</v>
      </c>
    </row>
    <row r="163" spans="1:6" x14ac:dyDescent="0.15">
      <c r="A163" s="28" t="s">
        <v>60</v>
      </c>
      <c r="B163" s="29">
        <v>0.84299999999999997</v>
      </c>
      <c r="C163" s="28">
        <v>444</v>
      </c>
      <c r="D163" s="28">
        <v>530</v>
      </c>
      <c r="E163" s="28">
        <v>1450</v>
      </c>
      <c r="F163" s="28">
        <v>-920</v>
      </c>
    </row>
    <row r="164" spans="1:6" x14ac:dyDescent="0.15">
      <c r="A164" s="28" t="s">
        <v>59</v>
      </c>
      <c r="B164" s="29">
        <v>0.78</v>
      </c>
      <c r="C164" s="28">
        <v>169</v>
      </c>
      <c r="D164" s="28">
        <v>220</v>
      </c>
      <c r="E164" s="28">
        <v>1350</v>
      </c>
      <c r="F164" s="28">
        <v>-1130</v>
      </c>
    </row>
    <row r="165" spans="1:6" x14ac:dyDescent="0.15">
      <c r="A165" s="28" t="s">
        <v>58</v>
      </c>
      <c r="B165" s="29">
        <v>0.753</v>
      </c>
      <c r="C165" s="28">
        <v>-100</v>
      </c>
      <c r="D165" s="28">
        <v>-130</v>
      </c>
      <c r="E165" s="28">
        <v>1490</v>
      </c>
      <c r="F165" s="28">
        <v>-1620</v>
      </c>
    </row>
    <row r="166" spans="1:6" x14ac:dyDescent="0.15">
      <c r="A166" s="28" t="s">
        <v>57</v>
      </c>
      <c r="B166" s="29">
        <v>0.56599999999999995</v>
      </c>
      <c r="C166" s="28">
        <v>-361</v>
      </c>
      <c r="D166" s="28">
        <v>-640</v>
      </c>
      <c r="E166" s="28">
        <v>1430</v>
      </c>
      <c r="F166" s="28">
        <v>-2070</v>
      </c>
    </row>
    <row r="167" spans="1:6" x14ac:dyDescent="0.15">
      <c r="A167" s="28" t="s">
        <v>56</v>
      </c>
      <c r="B167" s="29">
        <v>0.34399999999999997</v>
      </c>
      <c r="C167" s="28">
        <v>-415</v>
      </c>
      <c r="D167" s="28">
        <v>-1210</v>
      </c>
      <c r="E167" s="28">
        <v>1370</v>
      </c>
      <c r="F167" s="28">
        <v>-2580</v>
      </c>
    </row>
    <row r="168" spans="1:6" x14ac:dyDescent="0.15">
      <c r="A168" s="28" t="s">
        <v>55</v>
      </c>
      <c r="B168" s="29">
        <v>5.6000000000000001E-2</v>
      </c>
      <c r="C168" s="28">
        <v>-100</v>
      </c>
      <c r="D168" s="28">
        <v>-1790</v>
      </c>
      <c r="E168" s="28">
        <v>1260</v>
      </c>
      <c r="F168" s="28">
        <v>-3050</v>
      </c>
    </row>
    <row r="169" spans="1:6" x14ac:dyDescent="0.15">
      <c r="A169" s="2"/>
      <c r="B169" s="14"/>
      <c r="C169" s="2"/>
      <c r="D169" s="2"/>
      <c r="E169" s="2"/>
      <c r="F169" s="2"/>
    </row>
    <row r="170" spans="1:6" x14ac:dyDescent="0.15">
      <c r="B170" s="22"/>
      <c r="C170" s="21"/>
      <c r="D170" s="72"/>
      <c r="E170" s="72"/>
      <c r="F170" s="72"/>
    </row>
    <row r="171" spans="1:6" x14ac:dyDescent="0.15">
      <c r="A171" s="28" t="s">
        <v>29</v>
      </c>
      <c r="B171" s="29"/>
      <c r="C171" s="28"/>
      <c r="D171" s="28"/>
      <c r="E171" s="30"/>
      <c r="F171" s="30"/>
    </row>
    <row r="172" spans="1:6" ht="29" x14ac:dyDescent="0.2">
      <c r="A172" s="31" t="s">
        <v>63</v>
      </c>
      <c r="B172" s="28" t="s">
        <v>138</v>
      </c>
      <c r="C172" s="28" t="s">
        <v>139</v>
      </c>
      <c r="D172" s="28" t="s">
        <v>140</v>
      </c>
      <c r="E172" s="28" t="s">
        <v>141</v>
      </c>
      <c r="F172" s="28" t="s">
        <v>142</v>
      </c>
    </row>
    <row r="173" spans="1:6" ht="15" x14ac:dyDescent="0.15">
      <c r="A173" s="28" t="s">
        <v>25</v>
      </c>
      <c r="B173" s="29" t="s">
        <v>8</v>
      </c>
      <c r="C173" s="28" t="s">
        <v>152</v>
      </c>
      <c r="D173" s="28" t="s">
        <v>151</v>
      </c>
      <c r="E173" s="28" t="s">
        <v>151</v>
      </c>
      <c r="F173" s="28" t="s">
        <v>151</v>
      </c>
    </row>
    <row r="174" spans="1:6" x14ac:dyDescent="0.15">
      <c r="A174" s="28" t="s">
        <v>62</v>
      </c>
      <c r="B174" s="29">
        <v>1.4E-2</v>
      </c>
      <c r="C174" s="28">
        <v>2</v>
      </c>
      <c r="D174" s="28">
        <v>120</v>
      </c>
      <c r="E174" s="28">
        <v>1500</v>
      </c>
      <c r="F174" s="28">
        <v>-1060</v>
      </c>
    </row>
    <row r="175" spans="1:6" x14ac:dyDescent="0.15">
      <c r="A175" s="28" t="s">
        <v>61</v>
      </c>
      <c r="B175" s="29">
        <v>0.29799999999999999</v>
      </c>
      <c r="C175" s="28">
        <v>94</v>
      </c>
      <c r="D175" s="28">
        <v>320</v>
      </c>
      <c r="E175" s="28">
        <v>1470</v>
      </c>
      <c r="F175" s="28">
        <v>-1150</v>
      </c>
    </row>
    <row r="176" spans="1:6" x14ac:dyDescent="0.15">
      <c r="A176" s="28" t="s">
        <v>60</v>
      </c>
      <c r="B176" s="29">
        <v>0.84299999999999997</v>
      </c>
      <c r="C176" s="28">
        <v>198</v>
      </c>
      <c r="D176" s="28">
        <v>230</v>
      </c>
      <c r="E176" s="28">
        <v>1600</v>
      </c>
      <c r="F176" s="28">
        <v>-1370</v>
      </c>
    </row>
    <row r="177" spans="1:6" x14ac:dyDescent="0.15">
      <c r="A177" s="28" t="s">
        <v>59</v>
      </c>
      <c r="B177" s="29">
        <v>0.78</v>
      </c>
      <c r="C177" s="28">
        <v>-308</v>
      </c>
      <c r="D177" s="28">
        <v>-400</v>
      </c>
      <c r="E177" s="28">
        <v>1520</v>
      </c>
      <c r="F177" s="28">
        <v>-1920</v>
      </c>
    </row>
    <row r="178" spans="1:6" x14ac:dyDescent="0.15">
      <c r="A178" s="28" t="s">
        <v>58</v>
      </c>
      <c r="B178" s="29">
        <v>0.753</v>
      </c>
      <c r="C178" s="28">
        <v>-759</v>
      </c>
      <c r="D178" s="28">
        <v>-760</v>
      </c>
      <c r="E178" s="28">
        <v>1550</v>
      </c>
      <c r="F178" s="28">
        <v>-2310</v>
      </c>
    </row>
    <row r="179" spans="1:6" x14ac:dyDescent="0.15">
      <c r="A179" s="28" t="s">
        <v>57</v>
      </c>
      <c r="B179" s="29">
        <v>0.56599999999999995</v>
      </c>
      <c r="C179" s="28">
        <v>-840</v>
      </c>
      <c r="D179" s="28">
        <v>-1480</v>
      </c>
      <c r="E179" s="28">
        <v>1550</v>
      </c>
      <c r="F179" s="28">
        <v>-3030</v>
      </c>
    </row>
    <row r="180" spans="1:6" x14ac:dyDescent="0.15">
      <c r="A180" s="28" t="s">
        <v>56</v>
      </c>
      <c r="B180" s="29">
        <v>0.33</v>
      </c>
      <c r="C180" s="28">
        <v>-719</v>
      </c>
      <c r="D180" s="28">
        <v>-2180</v>
      </c>
      <c r="E180" s="28">
        <v>1400</v>
      </c>
      <c r="F180" s="28">
        <v>-3580</v>
      </c>
    </row>
    <row r="181" spans="1:6" x14ac:dyDescent="0.15">
      <c r="A181" s="28" t="s">
        <v>55</v>
      </c>
      <c r="B181" s="29">
        <v>3.5999999999999997E-2</v>
      </c>
      <c r="C181" s="28">
        <v>-98</v>
      </c>
      <c r="D181" s="28">
        <v>-2720</v>
      </c>
      <c r="E181" s="28">
        <v>1400</v>
      </c>
      <c r="F181" s="28">
        <v>-4120</v>
      </c>
    </row>
    <row r="182" spans="1:6" x14ac:dyDescent="0.15">
      <c r="A182" s="1"/>
      <c r="B182" s="26"/>
      <c r="C182" s="1"/>
      <c r="D182" s="1"/>
      <c r="E182" s="1"/>
      <c r="F182" s="1"/>
    </row>
    <row r="183" spans="1:6" x14ac:dyDescent="0.15">
      <c r="B183" s="22"/>
      <c r="C183" s="21"/>
      <c r="D183" s="72"/>
      <c r="E183" s="72"/>
      <c r="F183" s="72"/>
    </row>
    <row r="184" spans="1:6" x14ac:dyDescent="0.15">
      <c r="A184" s="28" t="s">
        <v>30</v>
      </c>
      <c r="B184" s="29"/>
      <c r="C184" s="28"/>
      <c r="D184" s="28"/>
      <c r="E184" s="30"/>
      <c r="F184" s="30"/>
    </row>
    <row r="185" spans="1:6" ht="29" x14ac:dyDescent="0.2">
      <c r="A185" s="31" t="s">
        <v>63</v>
      </c>
      <c r="B185" s="28" t="s">
        <v>138</v>
      </c>
      <c r="C185" s="28" t="s">
        <v>139</v>
      </c>
      <c r="D185" s="28" t="s">
        <v>140</v>
      </c>
      <c r="E185" s="28" t="s">
        <v>141</v>
      </c>
      <c r="F185" s="28" t="s">
        <v>142</v>
      </c>
    </row>
    <row r="186" spans="1:6" ht="15" x14ac:dyDescent="0.15">
      <c r="A186" s="28" t="s">
        <v>25</v>
      </c>
      <c r="B186" s="29" t="s">
        <v>8</v>
      </c>
      <c r="C186" s="28" t="s">
        <v>152</v>
      </c>
      <c r="D186" s="28" t="s">
        <v>151</v>
      </c>
      <c r="E186" s="28" t="s">
        <v>151</v>
      </c>
      <c r="F186" s="28" t="s">
        <v>151</v>
      </c>
    </row>
    <row r="187" spans="1:6" x14ac:dyDescent="0.15">
      <c r="A187" s="28" t="s">
        <v>62</v>
      </c>
      <c r="B187" s="29">
        <v>1.4E-2</v>
      </c>
      <c r="C187" s="28">
        <v>-8</v>
      </c>
      <c r="D187" s="28">
        <v>-570</v>
      </c>
      <c r="E187" s="28">
        <v>1100</v>
      </c>
      <c r="F187" s="28">
        <v>-1670</v>
      </c>
    </row>
    <row r="188" spans="1:6" x14ac:dyDescent="0.15">
      <c r="A188" s="28" t="s">
        <v>61</v>
      </c>
      <c r="B188" s="29">
        <v>0.29799999999999999</v>
      </c>
      <c r="C188" s="28">
        <v>-256</v>
      </c>
      <c r="D188" s="28">
        <v>-860</v>
      </c>
      <c r="E188" s="28">
        <v>1100</v>
      </c>
      <c r="F188" s="28">
        <v>-1960</v>
      </c>
    </row>
    <row r="189" spans="1:6" x14ac:dyDescent="0.15">
      <c r="A189" s="28" t="s">
        <v>60</v>
      </c>
      <c r="B189" s="29">
        <v>0.78200000000000003</v>
      </c>
      <c r="C189" s="28">
        <v>-936</v>
      </c>
      <c r="D189" s="28">
        <v>-1200</v>
      </c>
      <c r="E189" s="28">
        <v>1320</v>
      </c>
      <c r="F189" s="28">
        <v>-2520</v>
      </c>
    </row>
    <row r="190" spans="1:6" x14ac:dyDescent="0.15">
      <c r="A190" s="28" t="s">
        <v>59</v>
      </c>
      <c r="B190" s="29">
        <v>0.72799999999999998</v>
      </c>
      <c r="C190" s="28">
        <v>-1400</v>
      </c>
      <c r="D190" s="28">
        <v>-1920</v>
      </c>
      <c r="E190" s="28">
        <v>1260</v>
      </c>
      <c r="F190" s="28">
        <v>-3180</v>
      </c>
    </row>
    <row r="191" spans="1:6" x14ac:dyDescent="0.15">
      <c r="A191" s="28" t="s">
        <v>58</v>
      </c>
      <c r="B191" s="29">
        <v>0.747</v>
      </c>
      <c r="C191" s="28">
        <v>-1926</v>
      </c>
      <c r="D191" s="28">
        <v>-2580</v>
      </c>
      <c r="E191" s="28">
        <v>1400</v>
      </c>
      <c r="F191" s="28">
        <v>-3980</v>
      </c>
    </row>
    <row r="192" spans="1:6" x14ac:dyDescent="0.15">
      <c r="A192" s="28" t="s">
        <v>57</v>
      </c>
      <c r="B192" s="29">
        <v>0.55400000000000005</v>
      </c>
      <c r="C192" s="28">
        <v>-1784</v>
      </c>
      <c r="D192" s="28">
        <v>-3220</v>
      </c>
      <c r="E192" s="28">
        <v>1340</v>
      </c>
      <c r="F192" s="28">
        <v>-4560</v>
      </c>
    </row>
    <row r="193" spans="1:6" x14ac:dyDescent="0.15">
      <c r="A193" s="28" t="s">
        <v>56</v>
      </c>
      <c r="B193" s="29">
        <v>0.314</v>
      </c>
      <c r="C193" s="28">
        <v>-1279</v>
      </c>
      <c r="D193" s="28">
        <v>-4070</v>
      </c>
      <c r="E193" s="28">
        <v>1270</v>
      </c>
      <c r="F193" s="28">
        <v>-5340</v>
      </c>
    </row>
    <row r="194" spans="1:6" x14ac:dyDescent="0.15">
      <c r="A194" s="28" t="s">
        <v>55</v>
      </c>
      <c r="B194" s="29">
        <v>2.1000000000000001E-2</v>
      </c>
      <c r="C194" s="28">
        <v>-119</v>
      </c>
      <c r="D194" s="28">
        <v>-5660</v>
      </c>
      <c r="E194" s="28">
        <v>1330</v>
      </c>
      <c r="F194" s="28">
        <v>-6990</v>
      </c>
    </row>
    <row r="195" spans="1:6" x14ac:dyDescent="0.15">
      <c r="A195" s="1"/>
      <c r="B195" s="26"/>
      <c r="C195" s="1"/>
      <c r="D195" s="1"/>
      <c r="E195" s="1"/>
      <c r="F195" s="1"/>
    </row>
    <row r="196" spans="1:6" x14ac:dyDescent="0.15">
      <c r="A196" s="1"/>
      <c r="B196" s="26"/>
      <c r="C196" s="1"/>
      <c r="D196" s="1"/>
      <c r="E196" s="1"/>
      <c r="F196" s="1"/>
    </row>
    <row r="197" spans="1:6" x14ac:dyDescent="0.15">
      <c r="A197" s="28" t="s">
        <v>31</v>
      </c>
      <c r="B197" s="36"/>
      <c r="C197" s="37"/>
      <c r="D197" s="71"/>
      <c r="E197" s="71"/>
      <c r="F197" s="71"/>
    </row>
    <row r="198" spans="1:6" ht="29" x14ac:dyDescent="0.2">
      <c r="A198" s="31" t="s">
        <v>63</v>
      </c>
      <c r="B198" s="28" t="s">
        <v>138</v>
      </c>
      <c r="C198" s="28" t="s">
        <v>139</v>
      </c>
      <c r="D198" s="28" t="s">
        <v>140</v>
      </c>
      <c r="E198" s="28" t="s">
        <v>141</v>
      </c>
      <c r="F198" s="28" t="s">
        <v>142</v>
      </c>
    </row>
    <row r="199" spans="1:6" ht="15" x14ac:dyDescent="0.15">
      <c r="A199" s="28" t="s">
        <v>25</v>
      </c>
      <c r="B199" s="29" t="s">
        <v>8</v>
      </c>
      <c r="C199" s="28" t="s">
        <v>152</v>
      </c>
      <c r="D199" s="28" t="s">
        <v>151</v>
      </c>
      <c r="E199" s="28" t="s">
        <v>151</v>
      </c>
      <c r="F199" s="28" t="s">
        <v>151</v>
      </c>
    </row>
    <row r="200" spans="1:6" x14ac:dyDescent="0.15">
      <c r="A200" s="28" t="s">
        <v>62</v>
      </c>
      <c r="B200" s="28">
        <v>1.4E-2</v>
      </c>
      <c r="C200" s="28">
        <v>2</v>
      </c>
      <c r="D200" s="28">
        <v>120</v>
      </c>
      <c r="E200" s="28">
        <v>1250</v>
      </c>
      <c r="F200" s="28">
        <v>-1130</v>
      </c>
    </row>
    <row r="201" spans="1:6" x14ac:dyDescent="0.15">
      <c r="A201" s="28" t="s">
        <v>61</v>
      </c>
      <c r="B201" s="28">
        <v>0.29799999999999999</v>
      </c>
      <c r="C201" s="28">
        <v>64</v>
      </c>
      <c r="D201" s="28">
        <v>210</v>
      </c>
      <c r="E201" s="28">
        <v>1250</v>
      </c>
      <c r="F201" s="28">
        <v>-1040</v>
      </c>
    </row>
    <row r="202" spans="1:6" x14ac:dyDescent="0.15">
      <c r="A202" s="28" t="s">
        <v>60</v>
      </c>
      <c r="B202" s="28">
        <v>0.78200000000000003</v>
      </c>
      <c r="C202" s="28">
        <v>125</v>
      </c>
      <c r="D202" s="28">
        <v>160</v>
      </c>
      <c r="E202" s="28">
        <v>1250</v>
      </c>
      <c r="F202" s="28">
        <v>-1090</v>
      </c>
    </row>
    <row r="203" spans="1:6" x14ac:dyDescent="0.15">
      <c r="A203" s="28" t="s">
        <v>59</v>
      </c>
      <c r="B203" s="29">
        <v>0.72799999999999998</v>
      </c>
      <c r="C203" s="28">
        <v>-29</v>
      </c>
      <c r="D203" s="28">
        <v>-40</v>
      </c>
      <c r="E203" s="28">
        <v>1280</v>
      </c>
      <c r="F203" s="28">
        <v>-1320</v>
      </c>
    </row>
    <row r="204" spans="1:6" x14ac:dyDescent="0.15">
      <c r="A204" s="28" t="s">
        <v>58</v>
      </c>
      <c r="B204" s="28">
        <v>0.747</v>
      </c>
      <c r="C204" s="28">
        <v>-165</v>
      </c>
      <c r="D204" s="28">
        <v>-220</v>
      </c>
      <c r="E204" s="28">
        <v>1390</v>
      </c>
      <c r="F204" s="28">
        <v>-1610</v>
      </c>
    </row>
    <row r="205" spans="1:6" x14ac:dyDescent="0.15">
      <c r="A205" s="28" t="s">
        <v>57</v>
      </c>
      <c r="B205" s="28">
        <v>0.55400000000000005</v>
      </c>
      <c r="C205" s="28">
        <v>-319</v>
      </c>
      <c r="D205" s="28">
        <v>-580</v>
      </c>
      <c r="E205" s="28">
        <v>1480</v>
      </c>
      <c r="F205" s="28">
        <v>-2060</v>
      </c>
    </row>
    <row r="206" spans="1:6" x14ac:dyDescent="0.15">
      <c r="A206" s="28" t="s">
        <v>56</v>
      </c>
      <c r="B206" s="29">
        <v>0.314</v>
      </c>
      <c r="C206" s="28">
        <v>-425</v>
      </c>
      <c r="D206" s="28">
        <v>-1360</v>
      </c>
      <c r="E206" s="28">
        <v>1340</v>
      </c>
      <c r="F206" s="28">
        <v>-2700</v>
      </c>
    </row>
    <row r="207" spans="1:6" x14ac:dyDescent="0.15">
      <c r="A207" s="28" t="s">
        <v>55</v>
      </c>
      <c r="B207" s="29">
        <v>2.1000000000000001E-2</v>
      </c>
      <c r="C207" s="28">
        <v>-42</v>
      </c>
      <c r="D207" s="28">
        <v>-2010</v>
      </c>
      <c r="E207" s="28">
        <v>1150</v>
      </c>
      <c r="F207" s="28">
        <v>-3160</v>
      </c>
    </row>
    <row r="208" spans="1:6" x14ac:dyDescent="0.15">
      <c r="A208" s="2"/>
      <c r="B208" s="14"/>
      <c r="C208" s="4"/>
      <c r="D208" s="2"/>
      <c r="E208" s="2"/>
      <c r="F208" s="2"/>
    </row>
    <row r="209" spans="1:6" x14ac:dyDescent="0.15">
      <c r="A209" s="1"/>
      <c r="B209" s="26"/>
      <c r="C209" s="1"/>
      <c r="D209" s="1"/>
      <c r="E209" s="1"/>
      <c r="F209" s="1"/>
    </row>
    <row r="210" spans="1:6" x14ac:dyDescent="0.15">
      <c r="A210" s="28" t="s">
        <v>32</v>
      </c>
      <c r="B210" s="36"/>
      <c r="C210" s="37"/>
      <c r="D210" s="71"/>
      <c r="E210" s="71"/>
      <c r="F210" s="71"/>
    </row>
    <row r="211" spans="1:6" ht="29" x14ac:dyDescent="0.2">
      <c r="A211" s="31" t="s">
        <v>63</v>
      </c>
      <c r="B211" s="28" t="s">
        <v>138</v>
      </c>
      <c r="C211" s="28" t="s">
        <v>139</v>
      </c>
      <c r="D211" s="28" t="s">
        <v>140</v>
      </c>
      <c r="E211" s="28" t="s">
        <v>141</v>
      </c>
      <c r="F211" s="28" t="s">
        <v>142</v>
      </c>
    </row>
    <row r="212" spans="1:6" ht="15" x14ac:dyDescent="0.15">
      <c r="A212" s="28" t="s">
        <v>25</v>
      </c>
      <c r="B212" s="29" t="s">
        <v>8</v>
      </c>
      <c r="C212" s="28" t="s">
        <v>152</v>
      </c>
      <c r="D212" s="28" t="s">
        <v>151</v>
      </c>
      <c r="E212" s="28" t="s">
        <v>151</v>
      </c>
      <c r="F212" s="28" t="s">
        <v>151</v>
      </c>
    </row>
    <row r="213" spans="1:6" x14ac:dyDescent="0.15">
      <c r="A213" s="28" t="s">
        <v>62</v>
      </c>
      <c r="B213" s="29">
        <v>1.0999999999999999E-2</v>
      </c>
      <c r="C213" s="28">
        <v>0</v>
      </c>
      <c r="D213" s="28">
        <v>0</v>
      </c>
      <c r="E213" s="28">
        <v>850</v>
      </c>
      <c r="F213" s="28">
        <v>-850</v>
      </c>
    </row>
    <row r="214" spans="1:6" x14ac:dyDescent="0.15">
      <c r="A214" s="28" t="s">
        <v>61</v>
      </c>
      <c r="B214" s="29">
        <v>0.26100000000000001</v>
      </c>
      <c r="C214" s="28">
        <v>-3</v>
      </c>
      <c r="D214" s="28">
        <v>-10</v>
      </c>
      <c r="E214" s="28">
        <v>910</v>
      </c>
      <c r="F214" s="28">
        <v>-920</v>
      </c>
    </row>
    <row r="215" spans="1:6" x14ac:dyDescent="0.15">
      <c r="A215" s="28" t="s">
        <v>60</v>
      </c>
      <c r="B215" s="29">
        <v>0.76600000000000001</v>
      </c>
      <c r="C215" s="28">
        <v>-84</v>
      </c>
      <c r="D215" s="28">
        <v>-110</v>
      </c>
      <c r="E215" s="28">
        <v>980</v>
      </c>
      <c r="F215" s="28">
        <v>-1090</v>
      </c>
    </row>
    <row r="216" spans="1:6" x14ac:dyDescent="0.15">
      <c r="A216" s="28" t="s">
        <v>59</v>
      </c>
      <c r="B216" s="29">
        <v>0.71399999999999997</v>
      </c>
      <c r="C216" s="28">
        <v>-371</v>
      </c>
      <c r="D216" s="28">
        <v>-520</v>
      </c>
      <c r="E216" s="28">
        <v>840</v>
      </c>
      <c r="F216" s="28">
        <v>-1360</v>
      </c>
    </row>
    <row r="217" spans="1:6" x14ac:dyDescent="0.15">
      <c r="A217" s="28" t="s">
        <v>58</v>
      </c>
      <c r="B217" s="29">
        <v>0.71199999999999997</v>
      </c>
      <c r="C217" s="28">
        <v>-655</v>
      </c>
      <c r="D217" s="28">
        <v>-920</v>
      </c>
      <c r="E217" s="28">
        <v>900</v>
      </c>
      <c r="F217" s="28">
        <v>-1820</v>
      </c>
    </row>
    <row r="218" spans="1:6" x14ac:dyDescent="0.15">
      <c r="A218" s="28" t="s">
        <v>57</v>
      </c>
      <c r="B218" s="29">
        <v>0.59499999999999997</v>
      </c>
      <c r="C218" s="28">
        <v>-940</v>
      </c>
      <c r="D218" s="28">
        <v>-1580</v>
      </c>
      <c r="E218" s="28">
        <v>880</v>
      </c>
      <c r="F218" s="28">
        <v>-2460</v>
      </c>
    </row>
    <row r="219" spans="1:6" x14ac:dyDescent="0.15">
      <c r="A219" s="28" t="s">
        <v>56</v>
      </c>
      <c r="B219" s="29">
        <v>0.36599999999999999</v>
      </c>
      <c r="C219" s="28">
        <v>-918</v>
      </c>
      <c r="D219" s="28">
        <v>-2510</v>
      </c>
      <c r="E219" s="28">
        <v>780</v>
      </c>
      <c r="F219" s="28">
        <v>-3290</v>
      </c>
    </row>
    <row r="220" spans="1:6" x14ac:dyDescent="0.15">
      <c r="A220" s="28" t="s">
        <v>55</v>
      </c>
      <c r="B220" s="29">
        <v>0.115</v>
      </c>
      <c r="C220" s="28">
        <v>-430</v>
      </c>
      <c r="D220" s="28">
        <v>-3740</v>
      </c>
      <c r="E220" s="28">
        <v>740</v>
      </c>
      <c r="F220" s="28">
        <v>-4480</v>
      </c>
    </row>
    <row r="221" spans="1:6" x14ac:dyDescent="0.15">
      <c r="A221" s="2"/>
      <c r="B221" s="14"/>
      <c r="C221" s="4"/>
      <c r="D221" s="2"/>
      <c r="E221" s="2"/>
      <c r="F221" s="2"/>
    </row>
    <row r="222" spans="1:6" x14ac:dyDescent="0.15">
      <c r="A222" s="21"/>
      <c r="B222" s="22"/>
      <c r="C222" s="21"/>
      <c r="D222" s="72"/>
      <c r="E222" s="72"/>
      <c r="F222" s="72"/>
    </row>
    <row r="223" spans="1:6" x14ac:dyDescent="0.15">
      <c r="A223" s="28" t="s">
        <v>33</v>
      </c>
      <c r="B223" s="29"/>
      <c r="C223" s="28"/>
      <c r="D223" s="32"/>
      <c r="E223" s="30"/>
      <c r="F223" s="30"/>
    </row>
    <row r="224" spans="1:6" ht="29" x14ac:dyDescent="0.2">
      <c r="A224" s="31" t="s">
        <v>63</v>
      </c>
      <c r="B224" s="28" t="s">
        <v>138</v>
      </c>
      <c r="C224" s="28" t="s">
        <v>139</v>
      </c>
      <c r="D224" s="28" t="s">
        <v>140</v>
      </c>
      <c r="E224" s="28" t="s">
        <v>141</v>
      </c>
      <c r="F224" s="28" t="s">
        <v>142</v>
      </c>
    </row>
    <row r="225" spans="1:6" ht="15" x14ac:dyDescent="0.15">
      <c r="A225" s="28" t="s">
        <v>25</v>
      </c>
      <c r="B225" s="29" t="s">
        <v>8</v>
      </c>
      <c r="C225" s="28" t="s">
        <v>152</v>
      </c>
      <c r="D225" s="28" t="s">
        <v>151</v>
      </c>
      <c r="E225" s="28" t="s">
        <v>151</v>
      </c>
      <c r="F225" s="28" t="s">
        <v>151</v>
      </c>
    </row>
    <row r="226" spans="1:6" x14ac:dyDescent="0.15">
      <c r="A226" s="28" t="s">
        <v>62</v>
      </c>
      <c r="B226" s="29">
        <v>0.01</v>
      </c>
      <c r="C226" s="34">
        <v>-2</v>
      </c>
      <c r="D226" s="34">
        <v>-250</v>
      </c>
      <c r="E226" s="34">
        <v>1010</v>
      </c>
      <c r="F226" s="34">
        <v>-1260</v>
      </c>
    </row>
    <row r="227" spans="1:6" x14ac:dyDescent="0.15">
      <c r="A227" s="28" t="s">
        <v>61</v>
      </c>
      <c r="B227" s="29">
        <v>0.26100000000000001</v>
      </c>
      <c r="C227" s="34">
        <v>-68</v>
      </c>
      <c r="D227" s="34">
        <v>-260</v>
      </c>
      <c r="E227" s="34">
        <v>1010</v>
      </c>
      <c r="F227" s="34">
        <v>-1280</v>
      </c>
    </row>
    <row r="228" spans="1:6" x14ac:dyDescent="0.15">
      <c r="A228" s="28" t="s">
        <v>60</v>
      </c>
      <c r="B228" s="29">
        <v>0.76600000000000001</v>
      </c>
      <c r="C228" s="34">
        <v>-175</v>
      </c>
      <c r="D228" s="34">
        <v>-230</v>
      </c>
      <c r="E228" s="34">
        <v>1070</v>
      </c>
      <c r="F228" s="34">
        <v>-1300</v>
      </c>
    </row>
    <row r="229" spans="1:6" x14ac:dyDescent="0.15">
      <c r="A229" s="28" t="s">
        <v>59</v>
      </c>
      <c r="B229" s="29">
        <v>0.71299999999999997</v>
      </c>
      <c r="C229" s="34">
        <v>-596</v>
      </c>
      <c r="D229" s="34">
        <v>-840</v>
      </c>
      <c r="E229" s="34">
        <v>1030</v>
      </c>
      <c r="F229" s="34">
        <v>-1870</v>
      </c>
    </row>
    <row r="230" spans="1:6" x14ac:dyDescent="0.15">
      <c r="A230" s="28" t="s">
        <v>58</v>
      </c>
      <c r="B230" s="29">
        <v>0.71</v>
      </c>
      <c r="C230" s="34">
        <v>-1015</v>
      </c>
      <c r="D230" s="34">
        <v>-1430</v>
      </c>
      <c r="E230" s="34">
        <v>1030</v>
      </c>
      <c r="F230" s="34">
        <v>-2460</v>
      </c>
    </row>
    <row r="231" spans="1:6" x14ac:dyDescent="0.15">
      <c r="A231" s="28" t="s">
        <v>57</v>
      </c>
      <c r="B231" s="29">
        <v>0.57999999999999996</v>
      </c>
      <c r="C231" s="34">
        <v>-1190</v>
      </c>
      <c r="D231" s="34">
        <v>-2050</v>
      </c>
      <c r="E231" s="34">
        <v>1050</v>
      </c>
      <c r="F231" s="34">
        <v>-3100</v>
      </c>
    </row>
    <row r="232" spans="1:6" x14ac:dyDescent="0.15">
      <c r="A232" s="28" t="s">
        <v>56</v>
      </c>
      <c r="B232" s="29">
        <v>0.34399999999999997</v>
      </c>
      <c r="C232" s="34">
        <v>-1062</v>
      </c>
      <c r="D232" s="34">
        <v>-3090</v>
      </c>
      <c r="E232" s="34">
        <v>970</v>
      </c>
      <c r="F232" s="34">
        <v>-4060</v>
      </c>
    </row>
    <row r="233" spans="1:6" x14ac:dyDescent="0.15">
      <c r="A233" s="28" t="s">
        <v>55</v>
      </c>
      <c r="B233" s="29">
        <v>9.5000000000000001E-2</v>
      </c>
      <c r="C233" s="34">
        <v>-382</v>
      </c>
      <c r="D233" s="34">
        <v>-4020</v>
      </c>
      <c r="E233" s="34">
        <v>770</v>
      </c>
      <c r="F233" s="34">
        <v>-4790</v>
      </c>
    </row>
    <row r="234" spans="1:6" x14ac:dyDescent="0.15">
      <c r="A234" s="2"/>
      <c r="B234" s="14"/>
      <c r="C234" s="4"/>
      <c r="D234" s="4"/>
      <c r="E234" s="4"/>
      <c r="F234" s="4"/>
    </row>
    <row r="235" spans="1:6" x14ac:dyDescent="0.15">
      <c r="A235" s="1"/>
      <c r="B235" s="26"/>
      <c r="C235" s="1"/>
      <c r="D235" s="1"/>
      <c r="E235" s="1"/>
      <c r="F235" s="1"/>
    </row>
    <row r="236" spans="1:6" x14ac:dyDescent="0.15">
      <c r="A236" s="28" t="s">
        <v>34</v>
      </c>
      <c r="B236" s="36"/>
      <c r="C236" s="37"/>
      <c r="D236" s="71"/>
      <c r="E236" s="71"/>
      <c r="F236" s="71"/>
    </row>
    <row r="237" spans="1:6" ht="29" x14ac:dyDescent="0.2">
      <c r="A237" s="31" t="s">
        <v>63</v>
      </c>
      <c r="B237" s="28" t="s">
        <v>138</v>
      </c>
      <c r="C237" s="28" t="s">
        <v>139</v>
      </c>
      <c r="D237" s="28" t="s">
        <v>140</v>
      </c>
      <c r="E237" s="28" t="s">
        <v>141</v>
      </c>
      <c r="F237" s="28" t="s">
        <v>142</v>
      </c>
    </row>
    <row r="238" spans="1:6" ht="15" x14ac:dyDescent="0.15">
      <c r="A238" s="28" t="s">
        <v>25</v>
      </c>
      <c r="B238" s="29" t="s">
        <v>8</v>
      </c>
      <c r="C238" s="28" t="s">
        <v>152</v>
      </c>
      <c r="D238" s="28" t="s">
        <v>151</v>
      </c>
      <c r="E238" s="28" t="s">
        <v>151</v>
      </c>
      <c r="F238" s="28" t="s">
        <v>151</v>
      </c>
    </row>
    <row r="239" spans="1:6" x14ac:dyDescent="0.15">
      <c r="A239" s="28" t="s">
        <v>62</v>
      </c>
      <c r="B239" s="29">
        <v>0.01</v>
      </c>
      <c r="C239" s="34">
        <v>-7</v>
      </c>
      <c r="D239" s="34">
        <v>-750</v>
      </c>
      <c r="E239" s="34">
        <v>760</v>
      </c>
      <c r="F239" s="34">
        <v>-1510</v>
      </c>
    </row>
    <row r="240" spans="1:6" x14ac:dyDescent="0.15">
      <c r="A240" s="28" t="s">
        <v>61</v>
      </c>
      <c r="B240" s="29">
        <v>0.26</v>
      </c>
      <c r="C240" s="34">
        <v>-148</v>
      </c>
      <c r="D240" s="34">
        <v>-570</v>
      </c>
      <c r="E240" s="34">
        <v>760</v>
      </c>
      <c r="F240" s="34">
        <v>-1330</v>
      </c>
    </row>
    <row r="241" spans="1:6" x14ac:dyDescent="0.15">
      <c r="A241" s="28" t="s">
        <v>60</v>
      </c>
      <c r="B241" s="29">
        <v>0.76400000000000001</v>
      </c>
      <c r="C241" s="34">
        <v>-472</v>
      </c>
      <c r="D241" s="34">
        <v>-620</v>
      </c>
      <c r="E241" s="34">
        <v>770</v>
      </c>
      <c r="F241" s="34">
        <v>-1390</v>
      </c>
    </row>
    <row r="242" spans="1:6" x14ac:dyDescent="0.15">
      <c r="A242" s="28" t="s">
        <v>59</v>
      </c>
      <c r="B242" s="29">
        <v>0.70499999999999996</v>
      </c>
      <c r="C242" s="34">
        <v>-772</v>
      </c>
      <c r="D242" s="34">
        <v>-1090</v>
      </c>
      <c r="E242" s="34">
        <v>800</v>
      </c>
      <c r="F242" s="34">
        <v>-1890</v>
      </c>
    </row>
    <row r="243" spans="1:6" x14ac:dyDescent="0.15">
      <c r="A243" s="28" t="s">
        <v>58</v>
      </c>
      <c r="B243" s="29">
        <v>0.70699999999999996</v>
      </c>
      <c r="C243" s="34">
        <v>-947</v>
      </c>
      <c r="D243" s="34">
        <v>-1340</v>
      </c>
      <c r="E243" s="34">
        <v>840</v>
      </c>
      <c r="F243" s="34">
        <v>-2180</v>
      </c>
    </row>
    <row r="244" spans="1:6" x14ac:dyDescent="0.15">
      <c r="A244" s="28" t="s">
        <v>57</v>
      </c>
      <c r="B244" s="29">
        <v>0.57299999999999995</v>
      </c>
      <c r="C244" s="34">
        <v>-1270</v>
      </c>
      <c r="D244" s="34">
        <v>-2210</v>
      </c>
      <c r="E244" s="34">
        <v>800</v>
      </c>
      <c r="F244" s="34">
        <v>-3010</v>
      </c>
    </row>
    <row r="245" spans="1:6" x14ac:dyDescent="0.15">
      <c r="A245" s="28" t="s">
        <v>56</v>
      </c>
      <c r="B245" s="29">
        <v>0.33200000000000002</v>
      </c>
      <c r="C245" s="34">
        <v>-991</v>
      </c>
      <c r="D245" s="34">
        <v>-2980</v>
      </c>
      <c r="E245" s="34">
        <v>760</v>
      </c>
      <c r="F245" s="34">
        <v>-3740</v>
      </c>
    </row>
    <row r="246" spans="1:6" x14ac:dyDescent="0.15">
      <c r="A246" s="28" t="s">
        <v>55</v>
      </c>
      <c r="B246" s="29">
        <v>0.08</v>
      </c>
      <c r="C246" s="34">
        <v>-333</v>
      </c>
      <c r="D246" s="34">
        <v>-4160</v>
      </c>
      <c r="E246" s="34">
        <v>790</v>
      </c>
      <c r="F246" s="34">
        <v>-4950</v>
      </c>
    </row>
    <row r="247" spans="1:6" x14ac:dyDescent="0.15">
      <c r="A247" s="1"/>
      <c r="B247" s="26"/>
      <c r="C247" s="1"/>
      <c r="D247" s="1"/>
      <c r="E247" s="1"/>
      <c r="F247" s="1"/>
    </row>
    <row r="248" spans="1:6" x14ac:dyDescent="0.15">
      <c r="A248" s="21"/>
      <c r="B248" s="22"/>
      <c r="C248" s="21"/>
      <c r="D248" s="72"/>
      <c r="E248" s="72"/>
      <c r="F248" s="72"/>
    </row>
    <row r="249" spans="1:6" x14ac:dyDescent="0.15">
      <c r="A249" s="28" t="s">
        <v>35</v>
      </c>
      <c r="B249" s="29"/>
      <c r="C249" s="28"/>
      <c r="D249" s="28"/>
      <c r="E249" s="30"/>
      <c r="F249" s="30"/>
    </row>
    <row r="250" spans="1:6" ht="17.25" customHeight="1" x14ac:dyDescent="0.2">
      <c r="A250" s="31" t="s">
        <v>63</v>
      </c>
      <c r="B250" s="28" t="s">
        <v>138</v>
      </c>
      <c r="C250" s="28" t="s">
        <v>139</v>
      </c>
      <c r="D250" s="28" t="s">
        <v>140</v>
      </c>
      <c r="E250" s="28" t="s">
        <v>141</v>
      </c>
      <c r="F250" s="28" t="s">
        <v>142</v>
      </c>
    </row>
    <row r="251" spans="1:6" ht="15" x14ac:dyDescent="0.15">
      <c r="A251" s="28" t="s">
        <v>25</v>
      </c>
      <c r="B251" s="29" t="s">
        <v>8</v>
      </c>
      <c r="C251" s="28" t="s">
        <v>152</v>
      </c>
      <c r="D251" s="28" t="s">
        <v>151</v>
      </c>
      <c r="E251" s="28" t="s">
        <v>151</v>
      </c>
      <c r="F251" s="28" t="s">
        <v>151</v>
      </c>
    </row>
    <row r="252" spans="1:6" x14ac:dyDescent="0.15">
      <c r="A252" s="28" t="s">
        <v>62</v>
      </c>
      <c r="B252" s="32">
        <v>4.0000000000000001E-3</v>
      </c>
      <c r="C252" s="32">
        <v>-1.1000000000000001</v>
      </c>
      <c r="D252" s="32">
        <v>-250</v>
      </c>
      <c r="E252" s="35">
        <v>1430</v>
      </c>
      <c r="F252" s="35">
        <v>-1680</v>
      </c>
    </row>
    <row r="253" spans="1:6" x14ac:dyDescent="0.15">
      <c r="A253" s="28" t="s">
        <v>61</v>
      </c>
      <c r="B253" s="32">
        <v>0.22700000000000001</v>
      </c>
      <c r="C253" s="32">
        <v>-60</v>
      </c>
      <c r="D253" s="32">
        <v>-264</v>
      </c>
      <c r="E253" s="35">
        <v>1430</v>
      </c>
      <c r="F253" s="35">
        <v>-1690</v>
      </c>
    </row>
    <row r="254" spans="1:6" x14ac:dyDescent="0.15">
      <c r="A254" s="28" t="s">
        <v>60</v>
      </c>
      <c r="B254" s="32">
        <v>0.71399999999999997</v>
      </c>
      <c r="C254" s="32">
        <v>-168.1</v>
      </c>
      <c r="D254" s="32">
        <v>-236</v>
      </c>
      <c r="E254" s="35">
        <v>1470</v>
      </c>
      <c r="F254" s="35">
        <v>-1700</v>
      </c>
    </row>
    <row r="255" spans="1:6" x14ac:dyDescent="0.15">
      <c r="A255" s="28" t="s">
        <v>59</v>
      </c>
      <c r="B255" s="32">
        <v>0.69299999999999995</v>
      </c>
      <c r="C255" s="32">
        <v>-508.7</v>
      </c>
      <c r="D255" s="32">
        <v>-734</v>
      </c>
      <c r="E255" s="35">
        <v>1410</v>
      </c>
      <c r="F255" s="35">
        <v>-2140</v>
      </c>
    </row>
    <row r="256" spans="1:6" x14ac:dyDescent="0.15">
      <c r="A256" s="28" t="s">
        <v>58</v>
      </c>
      <c r="B256" s="32">
        <v>0.68500000000000005</v>
      </c>
      <c r="C256" s="32">
        <v>-704.5</v>
      </c>
      <c r="D256" s="32">
        <v>-1028</v>
      </c>
      <c r="E256" s="35">
        <v>1570</v>
      </c>
      <c r="F256" s="35">
        <v>-2600</v>
      </c>
    </row>
    <row r="257" spans="1:6" x14ac:dyDescent="0.15">
      <c r="A257" s="28" t="s">
        <v>57</v>
      </c>
      <c r="B257" s="32">
        <v>0.56499999999999995</v>
      </c>
      <c r="C257" s="32">
        <v>-727.2</v>
      </c>
      <c r="D257" s="32">
        <v>-1288</v>
      </c>
      <c r="E257" s="35">
        <v>1570</v>
      </c>
      <c r="F257" s="35">
        <v>-2860</v>
      </c>
    </row>
    <row r="258" spans="1:6" x14ac:dyDescent="0.15">
      <c r="A258" s="28" t="s">
        <v>56</v>
      </c>
      <c r="B258" s="32">
        <v>0.34300000000000003</v>
      </c>
      <c r="C258" s="32">
        <v>-818.4</v>
      </c>
      <c r="D258" s="32">
        <v>-2385</v>
      </c>
      <c r="E258" s="35">
        <v>1410</v>
      </c>
      <c r="F258" s="35">
        <v>-3790</v>
      </c>
    </row>
    <row r="259" spans="1:6" x14ac:dyDescent="0.15">
      <c r="A259" s="28" t="s">
        <v>55</v>
      </c>
      <c r="B259" s="32">
        <v>8.3000000000000004E-2</v>
      </c>
      <c r="C259" s="32">
        <v>-263.2</v>
      </c>
      <c r="D259" s="32">
        <v>-3186</v>
      </c>
      <c r="E259" s="35">
        <v>1380</v>
      </c>
      <c r="F259" s="35">
        <v>-4570</v>
      </c>
    </row>
    <row r="260" spans="1:6" x14ac:dyDescent="0.15">
      <c r="A260" s="1"/>
      <c r="B260" s="26"/>
      <c r="C260" s="1"/>
      <c r="D260" s="1"/>
      <c r="E260" s="1"/>
      <c r="F260" s="1"/>
    </row>
    <row r="261" spans="1:6" x14ac:dyDescent="0.15">
      <c r="A261" s="21"/>
      <c r="B261" s="22"/>
      <c r="C261" s="21"/>
      <c r="D261" s="72"/>
      <c r="E261" s="72"/>
      <c r="F261" s="72"/>
    </row>
    <row r="262" spans="1:6" x14ac:dyDescent="0.15">
      <c r="A262" s="28" t="s">
        <v>36</v>
      </c>
      <c r="B262" s="29"/>
      <c r="C262" s="28"/>
      <c r="D262" s="28"/>
      <c r="E262" s="30"/>
      <c r="F262" s="30"/>
    </row>
    <row r="263" spans="1:6" ht="18.75" customHeight="1" x14ac:dyDescent="0.2">
      <c r="A263" s="31" t="s">
        <v>63</v>
      </c>
      <c r="B263" s="28" t="s">
        <v>138</v>
      </c>
      <c r="C263" s="28" t="s">
        <v>139</v>
      </c>
      <c r="D263" s="28" t="s">
        <v>140</v>
      </c>
      <c r="E263" s="28" t="s">
        <v>141</v>
      </c>
      <c r="F263" s="28" t="s">
        <v>142</v>
      </c>
    </row>
    <row r="264" spans="1:6" ht="15" x14ac:dyDescent="0.15">
      <c r="A264" s="28" t="s">
        <v>25</v>
      </c>
      <c r="B264" s="29" t="s">
        <v>8</v>
      </c>
      <c r="C264" s="28" t="s">
        <v>152</v>
      </c>
      <c r="D264" s="28" t="s">
        <v>151</v>
      </c>
      <c r="E264" s="28" t="s">
        <v>151</v>
      </c>
      <c r="F264" s="28" t="s">
        <v>151</v>
      </c>
    </row>
    <row r="265" spans="1:6" x14ac:dyDescent="0.15">
      <c r="A265" s="28" t="s">
        <v>62</v>
      </c>
      <c r="B265" s="32">
        <v>4.0000000000000001E-3</v>
      </c>
      <c r="C265" s="32">
        <v>0.5</v>
      </c>
      <c r="D265" s="32">
        <v>110</v>
      </c>
      <c r="E265" s="34">
        <f>D265-F265</f>
        <v>1399</v>
      </c>
      <c r="F265" s="34">
        <v>-1289</v>
      </c>
    </row>
    <row r="266" spans="1:6" x14ac:dyDescent="0.15">
      <c r="A266" s="28" t="s">
        <v>61</v>
      </c>
      <c r="B266" s="32">
        <v>0.22700000000000001</v>
      </c>
      <c r="C266" s="32">
        <v>-37.6</v>
      </c>
      <c r="D266" s="32">
        <v>-165</v>
      </c>
      <c r="E266" s="33">
        <v>1124</v>
      </c>
      <c r="F266" s="34">
        <f t="shared" ref="F266:F272" si="1">E266*-1+D266</f>
        <v>-1289</v>
      </c>
    </row>
    <row r="267" spans="1:6" x14ac:dyDescent="0.15">
      <c r="A267" s="28" t="s">
        <v>60</v>
      </c>
      <c r="B267" s="32">
        <v>0.71099999999999997</v>
      </c>
      <c r="C267" s="32">
        <v>-166.8</v>
      </c>
      <c r="D267" s="32">
        <v>-235</v>
      </c>
      <c r="E267" s="33">
        <v>1330.6923076923076</v>
      </c>
      <c r="F267" s="34">
        <f t="shared" si="1"/>
        <v>-1565.6923076923076</v>
      </c>
    </row>
    <row r="268" spans="1:6" x14ac:dyDescent="0.15">
      <c r="A268" s="28" t="s">
        <v>59</v>
      </c>
      <c r="B268" s="32">
        <v>0.68899999999999995</v>
      </c>
      <c r="C268" s="32">
        <v>-284.39999999999998</v>
      </c>
      <c r="D268" s="32">
        <v>-413</v>
      </c>
      <c r="E268" s="33">
        <v>1361.5</v>
      </c>
      <c r="F268" s="34">
        <f t="shared" si="1"/>
        <v>-1774.5</v>
      </c>
    </row>
    <row r="269" spans="1:6" x14ac:dyDescent="0.15">
      <c r="A269" s="28" t="s">
        <v>58</v>
      </c>
      <c r="B269" s="32">
        <v>0.67300000000000004</v>
      </c>
      <c r="C269" s="32">
        <v>-617.79999999999995</v>
      </c>
      <c r="D269" s="32">
        <v>-918</v>
      </c>
      <c r="E269" s="33">
        <v>1428.25</v>
      </c>
      <c r="F269" s="34">
        <f t="shared" si="1"/>
        <v>-2346.25</v>
      </c>
    </row>
    <row r="270" spans="1:6" x14ac:dyDescent="0.15">
      <c r="A270" s="28" t="s">
        <v>57</v>
      </c>
      <c r="B270" s="32">
        <v>0.54900000000000004</v>
      </c>
      <c r="C270" s="32">
        <v>-954.2</v>
      </c>
      <c r="D270" s="32">
        <v>-1737</v>
      </c>
      <c r="E270" s="33">
        <v>1501.7777777777778</v>
      </c>
      <c r="F270" s="34">
        <f t="shared" si="1"/>
        <v>-3238.7777777777778</v>
      </c>
    </row>
    <row r="271" spans="1:6" x14ac:dyDescent="0.15">
      <c r="A271" s="28" t="s">
        <v>56</v>
      </c>
      <c r="B271" s="32">
        <v>0.33</v>
      </c>
      <c r="C271" s="32">
        <v>-810.7</v>
      </c>
      <c r="D271" s="32">
        <v>-2457</v>
      </c>
      <c r="E271" s="33">
        <v>1350</v>
      </c>
      <c r="F271" s="34">
        <f t="shared" si="1"/>
        <v>-3807</v>
      </c>
    </row>
    <row r="272" spans="1:6" x14ac:dyDescent="0.15">
      <c r="A272" s="28" t="s">
        <v>55</v>
      </c>
      <c r="B272" s="32">
        <v>6.8000000000000005E-2</v>
      </c>
      <c r="C272" s="32">
        <v>-228.8</v>
      </c>
      <c r="D272" s="32">
        <v>-3388</v>
      </c>
      <c r="E272" s="33">
        <v>1241.2857142857142</v>
      </c>
      <c r="F272" s="34">
        <f t="shared" si="1"/>
        <v>-4629.2857142857138</v>
      </c>
    </row>
    <row r="274" spans="1:6" x14ac:dyDescent="0.15">
      <c r="A274" s="21"/>
      <c r="B274" s="22"/>
      <c r="C274" s="21"/>
      <c r="D274" s="72"/>
      <c r="E274" s="72"/>
      <c r="F274" s="72"/>
    </row>
    <row r="275" spans="1:6" ht="19.5" customHeight="1" x14ac:dyDescent="0.15">
      <c r="A275" s="28" t="s">
        <v>37</v>
      </c>
      <c r="B275" s="29"/>
      <c r="C275" s="28"/>
      <c r="D275" s="28"/>
      <c r="E275" s="30"/>
      <c r="F275" s="30"/>
    </row>
    <row r="276" spans="1:6" ht="15" customHeight="1" x14ac:dyDescent="0.2">
      <c r="A276" s="31" t="s">
        <v>63</v>
      </c>
      <c r="B276" s="28" t="s">
        <v>138</v>
      </c>
      <c r="C276" s="28" t="s">
        <v>139</v>
      </c>
      <c r="D276" s="28" t="s">
        <v>140</v>
      </c>
      <c r="E276" s="28" t="s">
        <v>141</v>
      </c>
      <c r="F276" s="28" t="s">
        <v>142</v>
      </c>
    </row>
    <row r="277" spans="1:6" ht="15" x14ac:dyDescent="0.15">
      <c r="A277" s="28" t="s">
        <v>25</v>
      </c>
      <c r="B277" s="29" t="s">
        <v>8</v>
      </c>
      <c r="C277" s="28" t="s">
        <v>152</v>
      </c>
      <c r="D277" s="28" t="s">
        <v>151</v>
      </c>
      <c r="E277" s="28" t="s">
        <v>151</v>
      </c>
      <c r="F277" s="28" t="s">
        <v>151</v>
      </c>
    </row>
    <row r="278" spans="1:6" x14ac:dyDescent="0.15">
      <c r="A278" s="28" t="s">
        <v>62</v>
      </c>
      <c r="B278" s="32">
        <v>4.0000000000000001E-3</v>
      </c>
      <c r="C278" s="32">
        <v>-1.1000000000000001</v>
      </c>
      <c r="D278" s="32">
        <v>-250</v>
      </c>
      <c r="E278" s="33">
        <v>942</v>
      </c>
      <c r="F278" s="33">
        <f t="shared" ref="F278:F285" si="2">-E278+D278</f>
        <v>-1192</v>
      </c>
    </row>
    <row r="279" spans="1:6" x14ac:dyDescent="0.15">
      <c r="A279" s="28" t="s">
        <v>61</v>
      </c>
      <c r="B279" s="32">
        <v>0.223</v>
      </c>
      <c r="C279" s="32">
        <v>-79.099999999999994</v>
      </c>
      <c r="D279" s="32">
        <v>-355</v>
      </c>
      <c r="E279" s="33">
        <v>942</v>
      </c>
      <c r="F279" s="33">
        <f t="shared" si="2"/>
        <v>-1297</v>
      </c>
    </row>
    <row r="280" spans="1:6" x14ac:dyDescent="0.15">
      <c r="A280" s="28" t="s">
        <v>60</v>
      </c>
      <c r="B280" s="32">
        <v>0.70499999999999996</v>
      </c>
      <c r="C280" s="32">
        <v>-317</v>
      </c>
      <c r="D280" s="32">
        <v>-450</v>
      </c>
      <c r="E280" s="33">
        <v>1021.3333333333334</v>
      </c>
      <c r="F280" s="33">
        <f t="shared" si="2"/>
        <v>-1471.3333333333335</v>
      </c>
    </row>
    <row r="281" spans="1:6" x14ac:dyDescent="0.15">
      <c r="A281" s="28" t="s">
        <v>59</v>
      </c>
      <c r="B281" s="32">
        <v>0.67700000000000005</v>
      </c>
      <c r="C281" s="32">
        <v>-610</v>
      </c>
      <c r="D281" s="32">
        <v>-901</v>
      </c>
      <c r="E281" s="33">
        <v>914.7</v>
      </c>
      <c r="F281" s="33">
        <f t="shared" si="2"/>
        <v>-1815.7</v>
      </c>
    </row>
    <row r="282" spans="1:6" x14ac:dyDescent="0.15">
      <c r="A282" s="28" t="s">
        <v>58</v>
      </c>
      <c r="B282" s="32">
        <v>0.66600000000000004</v>
      </c>
      <c r="C282" s="32">
        <v>-678.2</v>
      </c>
      <c r="D282" s="32">
        <v>-1018</v>
      </c>
      <c r="E282" s="33">
        <v>994.75</v>
      </c>
      <c r="F282" s="33">
        <f t="shared" si="2"/>
        <v>-2012.75</v>
      </c>
    </row>
    <row r="283" spans="1:6" x14ac:dyDescent="0.15">
      <c r="A283" s="28" t="s">
        <v>57</v>
      </c>
      <c r="B283" s="32">
        <v>0.53100000000000003</v>
      </c>
      <c r="C283" s="32">
        <v>-696.2</v>
      </c>
      <c r="D283" s="32">
        <v>-1312</v>
      </c>
      <c r="E283" s="33">
        <v>1156.9230769230769</v>
      </c>
      <c r="F283" s="33">
        <f t="shared" si="2"/>
        <v>-2468.9230769230771</v>
      </c>
    </row>
    <row r="284" spans="1:6" x14ac:dyDescent="0.15">
      <c r="A284" s="28" t="s">
        <v>56</v>
      </c>
      <c r="B284" s="32">
        <v>0.30199999999999999</v>
      </c>
      <c r="C284" s="32">
        <v>-644.79999999999995</v>
      </c>
      <c r="D284" s="32">
        <v>-2138</v>
      </c>
      <c r="E284" s="33">
        <v>951.29411764705878</v>
      </c>
      <c r="F284" s="33">
        <f t="shared" si="2"/>
        <v>-3089.2941176470586</v>
      </c>
    </row>
    <row r="285" spans="1:6" x14ac:dyDescent="0.15">
      <c r="A285" s="28" t="s">
        <v>55</v>
      </c>
      <c r="B285" s="32">
        <v>6.3E-2</v>
      </c>
      <c r="C285" s="32">
        <v>-189.3</v>
      </c>
      <c r="D285" s="32">
        <v>-2998</v>
      </c>
      <c r="E285" s="33">
        <v>842.71428571428567</v>
      </c>
      <c r="F285" s="33">
        <f t="shared" si="2"/>
        <v>-3840.7142857142858</v>
      </c>
    </row>
    <row r="288" spans="1:6" x14ac:dyDescent="0.15">
      <c r="A288" s="28" t="s">
        <v>155</v>
      </c>
      <c r="B288" s="29"/>
      <c r="C288" s="28"/>
      <c r="D288" s="28"/>
      <c r="E288" s="30"/>
      <c r="F288" s="30"/>
    </row>
    <row r="289" spans="1:6" ht="29" x14ac:dyDescent="0.2">
      <c r="A289" s="31" t="s">
        <v>63</v>
      </c>
      <c r="B289" s="28" t="s">
        <v>138</v>
      </c>
      <c r="C289" s="28" t="s">
        <v>139</v>
      </c>
      <c r="D289" s="28" t="s">
        <v>140</v>
      </c>
      <c r="E289" s="28" t="s">
        <v>141</v>
      </c>
      <c r="F289" s="28" t="s">
        <v>142</v>
      </c>
    </row>
    <row r="290" spans="1:6" ht="15" x14ac:dyDescent="0.15">
      <c r="A290" s="28" t="s">
        <v>25</v>
      </c>
      <c r="B290" s="29" t="s">
        <v>8</v>
      </c>
      <c r="C290" s="28" t="s">
        <v>152</v>
      </c>
      <c r="D290" s="28" t="s">
        <v>151</v>
      </c>
      <c r="E290" s="28" t="s">
        <v>151</v>
      </c>
      <c r="F290" s="28" t="s">
        <v>151</v>
      </c>
    </row>
    <row r="291" spans="1:6" x14ac:dyDescent="0.15">
      <c r="A291" s="28" t="s">
        <v>7</v>
      </c>
      <c r="B291">
        <v>4.0000000000000001E-3</v>
      </c>
      <c r="C291" s="66">
        <v>-1.2</v>
      </c>
      <c r="D291">
        <v>-279</v>
      </c>
      <c r="E291" s="6">
        <f>D291-F291</f>
        <v>-1074.8892818440681</v>
      </c>
      <c r="F291" s="33">
        <v>795.88928184406814</v>
      </c>
    </row>
    <row r="292" spans="1:6" x14ac:dyDescent="0.15">
      <c r="A292" s="28" t="s">
        <v>61</v>
      </c>
      <c r="B292">
        <v>0.223</v>
      </c>
      <c r="C292" s="66">
        <v>-118</v>
      </c>
      <c r="D292">
        <v>-529</v>
      </c>
      <c r="E292" s="6">
        <f t="shared" ref="E292:E298" si="3">D292-F292</f>
        <v>-1476.5</v>
      </c>
      <c r="F292" s="33">
        <v>947.5</v>
      </c>
    </row>
    <row r="293" spans="1:6" x14ac:dyDescent="0.15">
      <c r="A293" s="28" t="s">
        <v>60</v>
      </c>
      <c r="B293">
        <v>0.70499999999999996</v>
      </c>
      <c r="C293" s="66">
        <v>-470.2</v>
      </c>
      <c r="D293">
        <v>-667</v>
      </c>
      <c r="E293" s="6">
        <f t="shared" si="3"/>
        <v>-1640.5714285714284</v>
      </c>
      <c r="F293" s="33">
        <v>973.57142857142856</v>
      </c>
    </row>
    <row r="294" spans="1:6" x14ac:dyDescent="0.15">
      <c r="A294" s="28" t="s">
        <v>59</v>
      </c>
      <c r="B294">
        <v>0.67700000000000005</v>
      </c>
      <c r="C294" s="66">
        <v>-714.7</v>
      </c>
      <c r="D294">
        <v>-1055</v>
      </c>
      <c r="E294" s="6">
        <f t="shared" si="3"/>
        <v>-1908.3333333333335</v>
      </c>
      <c r="F294" s="33">
        <v>853.33333333333337</v>
      </c>
    </row>
    <row r="295" spans="1:6" x14ac:dyDescent="0.15">
      <c r="A295" s="28" t="s">
        <v>58</v>
      </c>
      <c r="B295">
        <v>0.66600000000000004</v>
      </c>
      <c r="C295" s="66">
        <v>-931</v>
      </c>
      <c r="D295">
        <v>-1398</v>
      </c>
      <c r="E295" s="6">
        <f t="shared" si="3"/>
        <v>-2378</v>
      </c>
      <c r="F295" s="33">
        <v>980</v>
      </c>
    </row>
    <row r="296" spans="1:6" x14ac:dyDescent="0.15">
      <c r="A296" s="28" t="s">
        <v>57</v>
      </c>
      <c r="B296">
        <v>0.53100000000000003</v>
      </c>
      <c r="C296" s="66">
        <v>-1127.9000000000001</v>
      </c>
      <c r="D296">
        <v>-2125</v>
      </c>
      <c r="E296" s="6">
        <f t="shared" si="3"/>
        <v>-3086.1111111111113</v>
      </c>
      <c r="F296" s="33">
        <v>961.11111111111109</v>
      </c>
    </row>
    <row r="297" spans="1:6" x14ac:dyDescent="0.15">
      <c r="A297" s="28" t="s">
        <v>56</v>
      </c>
      <c r="B297">
        <v>0.30199999999999999</v>
      </c>
      <c r="C297" s="66">
        <v>-962</v>
      </c>
      <c r="D297">
        <v>-3190</v>
      </c>
      <c r="E297" s="6">
        <f t="shared" si="3"/>
        <v>-4128.333333333333</v>
      </c>
      <c r="F297" s="33">
        <v>938.33333333333337</v>
      </c>
    </row>
    <row r="298" spans="1:6" x14ac:dyDescent="0.15">
      <c r="A298" s="28" t="s">
        <v>55</v>
      </c>
      <c r="B298">
        <v>6.3E-2</v>
      </c>
      <c r="C298" s="66">
        <v>-222.1</v>
      </c>
      <c r="D298">
        <v>-3518</v>
      </c>
      <c r="E298" s="6">
        <f t="shared" si="3"/>
        <v>-4429.666666666667</v>
      </c>
      <c r="F298" s="33">
        <v>911.66666666666663</v>
      </c>
    </row>
  </sheetData>
  <mergeCells count="20">
    <mergeCell ref="D274:F274"/>
    <mergeCell ref="D41:F41"/>
    <mergeCell ref="D54:F54"/>
    <mergeCell ref="D119:F119"/>
    <mergeCell ref="D197:F197"/>
    <mergeCell ref="D261:F261"/>
    <mergeCell ref="D210:F210"/>
    <mergeCell ref="D222:F222"/>
    <mergeCell ref="D236:F236"/>
    <mergeCell ref="D248:F248"/>
    <mergeCell ref="D118:F118"/>
    <mergeCell ref="D132:F132"/>
    <mergeCell ref="D145:F145"/>
    <mergeCell ref="D170:F170"/>
    <mergeCell ref="D183:F183"/>
    <mergeCell ref="D15:F15"/>
    <mergeCell ref="D67:F67"/>
    <mergeCell ref="D80:F80"/>
    <mergeCell ref="D93:F93"/>
    <mergeCell ref="D106:F106"/>
  </mergeCells>
  <phoneticPr fontId="5" type="noConversion"/>
  <pageMargins left="0.75" right="0.75" top="1" bottom="1" header="0.4921259845" footer="0.4921259845"/>
  <pageSetup paperSize="9"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authors and abbreviations</vt:lpstr>
      <vt:lpstr>Mb_Tabelle</vt:lpstr>
      <vt:lpstr>elevation zones</vt:lpstr>
    </vt:vector>
  </TitlesOfParts>
  <Company>meteo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Fritzp</dc:creator>
  <cp:lastModifiedBy>Tom Fish</cp:lastModifiedBy>
  <cp:lastPrinted>2008-04-08T08:13:13Z</cp:lastPrinted>
  <dcterms:created xsi:type="dcterms:W3CDTF">2004-10-29T10:20:30Z</dcterms:created>
  <dcterms:modified xsi:type="dcterms:W3CDTF">2025-01-15T17:45:03Z</dcterms:modified>
</cp:coreProperties>
</file>