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HP\Desktop\ms excel\"/>
    </mc:Choice>
  </mc:AlternateContent>
  <xr:revisionPtr revIDLastSave="0" documentId="13_ncr:1_{363A7336-EEAD-4216-A6F7-0431A0216AB2}" xr6:coauthVersionLast="47" xr6:coauthVersionMax="47" xr10:uidLastSave="{00000000-0000-0000-0000-000000000000}"/>
  <bookViews>
    <workbookView xWindow="-103" yWindow="-103" windowWidth="16663" windowHeight="8743" firstSheet="1" activeTab="4" xr2:uid="{26D4546B-D2A1-4444-8EAF-A6228F96F0C1}"/>
  </bookViews>
  <sheets>
    <sheet name="Sheet10" sheetId="14" r:id="rId1"/>
    <sheet name="Sheet11" sheetId="15" r:id="rId2"/>
    <sheet name="pivot" sheetId="17" r:id="rId3"/>
    <sheet name="Data" sheetId="2" r:id="rId4"/>
    <sheet name="cus_rep" sheetId="16" r:id="rId5"/>
    <sheet name="Assets" sheetId="4" r:id="rId6"/>
  </sheets>
  <definedNames>
    <definedName name="_xlnm._FilterDatabase" localSheetId="3"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 name="Slicer_Representative1">#N/A</definedName>
  </definedNames>
  <calcPr calcId="191029"/>
  <pivotCaches>
    <pivotCache cacheId="0" r:id="rId7"/>
    <pivotCache cacheId="1" r:id="rId8"/>
    <pivotCache cacheId="2" r:id="rId9"/>
    <pivotCache cacheId="3" r:id="rId10"/>
    <pivotCache cacheId="4" r:id="rId11"/>
    <pivotCache cacheId="5" r:id="rId12"/>
    <pivotCache cacheId="44" r:id="rId13"/>
    <pivotCache cacheId="47" r:id="rId14"/>
    <pivotCache cacheId="50" r:id="rId15"/>
    <pivotCache cacheId="53" r:id="rId16"/>
    <pivotCache cacheId="56"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7" i="17" l="1"/>
  <c r="L32" i="16" s="1"/>
  <c r="C98" i="17"/>
  <c r="C101" i="17" s="1"/>
  <c r="B106" i="17" s="1"/>
  <c r="L40" i="16" s="1"/>
  <c r="C97" i="17"/>
  <c r="C100" i="17" s="1"/>
  <c r="B105" i="17" s="1"/>
  <c r="L39" i="16" s="1"/>
  <c r="C96" i="17"/>
  <c r="B104" i="17" s="1"/>
  <c r="L38" i="16" s="1"/>
  <c r="P17" i="16" a="1"/>
  <c r="P17" i="16" s="1"/>
  <c r="O18" i="16" a="1"/>
  <c r="O18" i="16" s="1"/>
  <c r="K52" i="17"/>
  <c r="K57" i="17" s="1"/>
  <c r="G55" i="17" a="1"/>
  <c r="G55" i="1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8" i="17" l="1"/>
  <c r="J59" i="17"/>
  <c r="K59" i="17"/>
  <c r="K55" i="17"/>
  <c r="K58" i="17"/>
  <c r="J55" i="17"/>
  <c r="J56" i="17"/>
  <c r="J57" i="17"/>
  <c r="K56"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8F60B2-A8B2-4611-A0E0-75F86D601F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F3CB0B-EE7C-4360-B891-52AFD4280C58}"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4887C324-7246-478C-9B41-59AE5529E356}"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<sst xmlns="http://schemas.openxmlformats.org/spreadsheetml/2006/main" count="3229" uniqueCount="1092">
  <si>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</si>
  <si>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</si>
  <si>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</si>
  <si>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</si>
  <si>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</si>
  <si>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</si>
  <si>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</si>
  <si>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</si>
  <si>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</si>
  <si>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</si>
  <si>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</si>
  <si>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</si>
  <si>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</si>
  <si>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</si>
  <si>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</si>
  <si>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</si>
  <si>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</si>
  <si>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</si>
  <si>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</si>
  <si>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</si>
  <si>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</si>
  <si>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</si>
  <si>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</si>
  <si>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</si>
  <si>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</si>
  <si>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</si>
  <si>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</si>
  <si>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</si>
  <si>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</si>
  <si>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</si>
  <si>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</si>
  <si>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</si>
  <si>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</si>
  <si>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</si>
  <si>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</si>
  <si>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</si>
  <si>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</si>
  <si>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</si>
  <si>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</si>
  <si>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</si>
  <si>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</si>
  <si>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</si>
  <si>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</si>
  <si>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</si>
  <si>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</si>
  <si>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</si>
  <si>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</si>
  <si>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</si>
  <si>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</si>
  <si>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</si>
  <si>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</si>
  <si>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</si>
  <si>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</si>
  <si>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</si>
  <si>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</si>
  <si>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</si>
  <si>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</si>
  <si>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</si>
  <si>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</si>
  <si>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</si>
  <si>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</si>
  <si>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</si>
  <si>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</si>
  <si>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</si>
  <si>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</si>
  <si>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</si>
  <si>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</si>
  <si>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</si>
  <si>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</si>
  <si>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</si>
  <si>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</si>
  <si>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</si>
  <si>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</si>
  <si>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</si>
  <si>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</si>
  <si>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</si>
  <si>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</si>
  <si>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</si>
  <si>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</si>
  <si>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</si>
  <si>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</si>
  <si>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</si>
  <si>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</si>
  <si>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</si>
  <si>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</si>
  <si>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</si>
  <si>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</si>
  <si>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</si>
  <si>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</si>
  <si>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</si>
  <si>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</si>
  <si>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</si>
  <si>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</si>
  <si>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</si>
  <si>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</si>
  <si>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</si>
  <si>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</si>
  <si>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</si>
  <si>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</si>
  <si>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</si>
  <si>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</si>
  <si>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</si>
  <si>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</si>
  <si>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</si>
  <si>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</si>
  <si>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</si>
  <si>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</si>
  <si>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</si>
  <si>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</si>
  <si>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</si>
  <si>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</si>
  <si>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</si>
  <si>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</si>
  <si>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</si>
  <si>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</si>
  <si>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</si>
  <si>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</si>
  <si>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</si>
  <si>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</si>
  <si>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</si>
  <si>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</si>
  <si>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</si>
  <si>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</si>
  <si>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</si>
  <si>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</si>
  <si>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</si>
  <si>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</si>
  <si>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</si>
  <si>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</si>
  <si>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</si>
  <si>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</si>
  <si>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</si>
  <si>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</si>
  <si>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</si>
  <si>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</si>
  <si>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</si>
  <si>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</si>
  <si>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</si>
  <si>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</si>
  <si>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</si>
  <si>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</si>
  <si>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</si>
  <si>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</si>
  <si>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</si>
  <si>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</si>
  <si>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</si>
  <si>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</si>
  <si>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</si>
  <si>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</si>
  <si>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</si>
  <si>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</si>
  <si>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</si>
  <si>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</si>
  <si>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</si>
  <si>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</si>
  <si>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</si>
  <si>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</si>
  <si>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</si>
  <si>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</si>
  <si>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</si>
  <si>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</si>
  <si>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</si>
  <si>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</si>
  <si>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</si>
  <si>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</si>
  <si>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</si>
  <si>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</si>
  <si>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</si>
  <si>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</si>
  <si>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</si>
  <si>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</si>
  <si>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</si>
  <si>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</si>
  <si>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</si>
  <si>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</si>
  <si>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</si>
  <si>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</si>
  <si>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</si>
  <si>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</si>
  <si>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</si>
  <si>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</si>
  <si>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</si>
  <si>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</si>
  <si>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</si>
  <si>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</si>
  <si>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</si>
  <si>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</si>
  <si>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</si>
  <si>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</si>
  <si>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</si>
  <si>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</si>
  <si>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</si>
  <si>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</si>
  <si>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</si>
  <si>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</si>
  <si>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</si>
  <si>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</si>
  <si>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</si>
  <si>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</si>
  <si>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</si>
  <si>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</si>
  <si>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</si>
  <si>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</si>
  <si>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</si>
  <si>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</si>
  <si>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</si>
  <si>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</si>
  <si>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</si>
  <si>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</si>
  <si>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</si>
  <si>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</si>
  <si>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</si>
  <si>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</si>
  <si>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</si>
  <si>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</si>
  <si>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</si>
  <si>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</si>
  <si>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</si>
  <si>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</si>
  <si>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</si>
  <si>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</si>
  <si>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</si>
  <si>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</si>
  <si>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</si>
  <si>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</si>
  <si>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</si>
  <si>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</si>
  <si>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</si>
  <si>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</si>
  <si>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</si>
  <si>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</si>
  <si>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</si>
  <si>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</si>
  <si>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</si>
  <si>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</si>
  <si>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</si>
  <si>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</si>
  <si>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</si>
  <si>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</si>
  <si>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</si>
  <si>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</si>
  <si>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</si>
  <si>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</si>
  <si>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</si>
  <si>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</si>
  <si>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</si>
  <si>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</si>
  <si>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</si>
  <si>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</si>
  <si>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</si>
  <si>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</si>
  <si>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</si>
  <si>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</si>
  <si>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</si>
  <si>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</si>
  <si>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</si>
  <si>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</si>
  <si>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</si>
  <si>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</si>
  <si>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</si>
  <si>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</si>
  <si>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</si>
  <si>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</si>
  <si>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</si>
  <si>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</si>
  <si>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</si>
  <si>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</si>
  <si>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</si>
  <si>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</si>
  <si>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</si>
  <si>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</si>
  <si>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</si>
  <si>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</si>
  <si>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</si>
  <si>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</si>
  <si>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</si>
  <si>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</si>
  <si>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</si>
  <si>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</si>
  <si>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</si>
  <si>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</si>
  <si>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</si>
  <si>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</si>
  <si>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</si>
  <si>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</si>
  <si>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</si>
  <si>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</si>
  <si>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</si>
  <si>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</si>
  <si>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</si>
  <si>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</si>
  <si>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</si>
  <si>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</si>
  <si>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</si>
  <si>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</si>
  <si>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</si>
  <si>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</si>
  <si>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</si>
  <si>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</si>
  <si>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</si>
  <si>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</si>
  <si>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</si>
  <si>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</si>
  <si>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</si>
  <si>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</si>
  <si>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</si>
  <si>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</si>
  <si>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</si>
  <si>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</si>
  <si>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</si>
  <si>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</si>
  <si>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</si>
  <si>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</si>
  <si>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</si>
  <si>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</si>
  <si>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</si>
  <si>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</si>
  <si>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</si>
  <si>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</si>
  <si>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</si>
  <si>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</si>
  <si>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</si>
  <si>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</si>
  <si>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</si>
  <si>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</si>
  <si>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</si>
  <si>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</si>
  <si>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</si>
  <si>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</si>
  <si>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</si>
  <si>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</si>
  <si>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</si>
  <si>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</si>
  <si>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</si>
  <si>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</si>
  <si>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</si>
  <si>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</si>
  <si>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</si>
  <si>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</si>
  <si>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</si>
  <si>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</si>
  <si>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</si>
  <si>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</si>
  <si>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</si>
  <si>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</si>
  <si>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</si>
  <si>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</si>
  <si>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</si>
  <si>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</si>
  <si>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</si>
  <si>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</si>
  <si>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</si>
  <si>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</si>
  <si>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</si>
  <si>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</si>
  <si>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</si>
  <si>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</si>
  <si>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</si>
  <si>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</si>
  <si>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</si>
  <si>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</si>
  <si>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</si>
  <si>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</si>
  <si>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</si>
  <si>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</si>
  <si>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</si>
  <si>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</si>
  <si>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</si>
  <si>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</si>
  <si>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</si>
  <si>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</si>
  <si>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</si>
  <si>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</si>
  <si>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</si>
  <si>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</si>
  <si>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</si>
  <si>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</si>
  <si>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</si>
  <si>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</si>
  <si>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</si>
  <si>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</si>
  <si>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</si>
  <si>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</si>
  <si>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</si>
  <si>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</si>
  <si>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</si>
  <si>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</si>
  <si>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</si>
  <si>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</si>
  <si>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</si>
  <si>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</si>
  <si>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</si>
  <si>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</si>
  <si>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</si>
  <si>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</si>
  <si>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</si>
  <si>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</si>
  <si>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</si>
  <si>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</si>
  <si>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</si>
  <si>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</si>
  <si>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</si>
  <si>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</si>
  <si>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</si>
  <si>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</si>
  <si>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</si>
  <si>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</si>
  <si>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</si>
  <si>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</si>
  <si>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</si>
  <si>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</si>
  <si>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</si>
  <si>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</si>
  <si>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</si>
  <si>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</si>
  <si>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</si>
  <si>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</si>
  <si>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</si>
  <si>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</si>
  <si>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</si>
  <si>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</si>
  <si>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</si>
  <si>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</si>
  <si>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</si>
  <si>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</si>
  <si>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</si>
  <si>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</si>
  <si>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</si>
  <si>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</si>
  <si>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</si>
  <si>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</si>
  <si>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</si>
  <si>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</si>
  <si>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</si>
  <si>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</si>
  <si>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</si>
  <si>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</si>
  <si>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</si>
  <si>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</si>
  <si>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</si>
  <si>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</si>
  <si>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</si>
  <si>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</si>
  <si>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</si>
  <si>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</si>
  <si>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</si>
  <si>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</si>
  <si>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</si>
  <si>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</si>
  <si>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</si>
  <si>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</si>
  <si>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</si>
  <si>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</si>
  <si>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</si>
  <si>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</si>
  <si>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</si>
  <si>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</si>
  <si>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</si>
  <si>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</si>
  <si>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</si>
  <si>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</si>
  <si>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</si>
  <si>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</si>
  <si>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</si>
  <si>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</si>
  <si>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</si>
  <si>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</si>
  <si>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</si>
  <si>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</si>
  <si>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</si>
  <si>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</si>
  <si>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</si>
  <si>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</si>
  <si>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</si>
  <si>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</si>
  <si>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</si>
  <si>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</si>
  <si>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</si>
  <si>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</si>
  <si>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</si>
  <si>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</si>
  <si>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</si>
  <si>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</si>
  <si>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</si>
  <si>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</si>
  <si>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</si>
  <si>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</si>
  <si>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</si>
  <si>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</si>
  <si>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</si>
  <si>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</si>
  <si>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</si>
  <si>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</si>
  <si>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</si>
  <si>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</si>
  <si>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</si>
  <si>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</si>
  <si>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</si>
  <si>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</si>
  <si>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</si>
  <si>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</si>
  <si>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</si>
  <si>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</si>
  <si>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</si>
  <si>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</si>
  <si>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</si>
  <si>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</si>
  <si>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</si>
  <si>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</si>
  <si>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</si>
  <si>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</si>
  <si>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</si>
  <si>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</si>
  <si>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</si>
  <si>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</si>
  <si>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</si>
  <si>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</si>
  <si>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</si>
  <si>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</si>
  <si>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</si>
  <si>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</si>
  <si>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</si>
  <si>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</si>
  <si>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</si>
  <si>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</si>
  <si>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</si>
  <si>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</si>
  <si>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</si>
  <si>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</si>
  <si>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</si>
  <si>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</si>
  <si>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</si>
  <si>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</si>
  <si>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</si>
  <si>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</si>
  <si>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</si>
  <si>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</si>
  <si>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</si>
  <si>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</si>
  <si>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</si>
  <si>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</si>
  <si>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</si>
  <si>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</si>
  <si>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</si>
  <si>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</si>
  <si>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</si>
  <si>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</si>
  <si>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</si>
  <si>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</si>
  <si>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</si>
  <si>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</si>
  <si>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</si>
  <si>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</si>
  <si>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</si>
  <si>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</si>
  <si>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</si>
  <si>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</si>
  <si>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</si>
  <si>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</si>
  <si>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</si>
  <si>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</si>
  <si>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</si>
  <si>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</si>
  <si>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</si>
  <si>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</si>
  <si>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</si>
  <si>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</si>
  <si>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</si>
  <si>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</si>
  <si>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</si>
  <si>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</si>
  <si>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</si>
  <si>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</si>
  <si>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</si>
  <si>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</si>
  <si>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</si>
  <si>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</si>
  <si>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</si>
  <si>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</si>
  <si>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</si>
  <si>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</si>
  <si>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</si>
  <si>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</si>
  <si>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</si>
  <si>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</si>
  <si>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</si>
  <si>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</si>
  <si>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</si>
  <si>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</si>
  <si>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</si>
  <si>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</si>
  <si>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</si>
  <si>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</si>
  <si>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</si>
  <si>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</si>
  <si>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</si>
  <si>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</si>
  <si>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</si>
  <si>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</si>
  <si>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</si>
  <si>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</si>
  <si>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</si>
  <si>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</si>
  <si>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</si>
  <si>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</si>
  <si>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</si>
  <si>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</si>
  <si>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</si>
  <si>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</si>
  <si>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</si>
  <si>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</si>
  <si>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</si>
  <si>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</si>
  <si>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</si>
  <si>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</si>
  <si>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</si>
  <si>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</si>
  <si>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</si>
  <si>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</si>
  <si>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</si>
  <si>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</si>
  <si>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</si>
  <si>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</si>
  <si>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</si>
  <si>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</si>
  <si>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</si>
  <si>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</si>
  <si>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</si>
  <si>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</si>
  <si>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</si>
  <si>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</si>
  <si>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</si>
  <si>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</si>
  <si>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</si>
  <si>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</si>
  <si>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</si>
  <si>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</si>
  <si>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</si>
  <si>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</si>
  <si>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</si>
  <si>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</si>
  <si>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</si>
  <si>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</si>
  <si>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</si>
  <si>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</si>
  <si>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</si>
  <si>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</si>
  <si>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</si>
  <si>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</si>
  <si>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</si>
  <si>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</si>
  <si>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</si>
  <si>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</si>
  <si>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</si>
  <si>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</si>
  <si>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</si>
  <si>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</si>
  <si>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</si>
  <si>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</si>
  <si>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</si>
  <si>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</si>
  <si>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</si>
  <si>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</si>
  <si>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</si>
  <si>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</si>
  <si>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</si>
  <si>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</si>
  <si>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</si>
  <si>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</si>
  <si>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</si>
  <si>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</si>
  <si>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</si>
  <si>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</si>
  <si>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</si>
  <si>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</si>
  <si>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</si>
  <si>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</si>
  <si>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</si>
  <si>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</si>
  <si>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</si>
  <si>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</si>
  <si>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</si>
  <si>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</si>
  <si>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</si>
  <si>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</si>
  <si>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</si>
  <si>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</si>
  <si>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</si>
  <si>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</si>
  <si>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</si>
  <si>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</si>
  <si>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</si>
  <si>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</si>
  <si>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</si>
  <si>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</si>
  <si>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</si>
  <si>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</si>
  <si>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</si>
  <si>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</si>
  <si>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</si>
  <si>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</si>
  <si>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</si>
  <si>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</si>
  <si>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</si>
  <si>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</si>
  <si>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</si>
  <si>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</si>
  <si>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</si>
  <si>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</si>
  <si>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</si>
  <si>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</si>
  <si>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</si>
  <si>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</si>
  <si>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</si>
  <si>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</si>
  <si>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</si>
  <si>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</si>
  <si>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</si>
  <si>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</si>
  <si>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</si>
  <si>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</si>
  <si>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</si>
  <si>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</si>
  <si>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</si>
  <si>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</si>
  <si>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</si>
  <si>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</si>
  <si>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</si>
  <si>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</si>
  <si>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</si>
  <si>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</si>
  <si>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</si>
  <si>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</si>
  <si>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</si>
  <si>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</si>
  <si>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</si>
  <si>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</si>
  <si>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</si>
  <si>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</si>
  <si>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</si>
  <si>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</si>
  <si>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</si>
  <si>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</si>
  <si>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</si>
  <si>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</si>
  <si>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</si>
  <si>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</si>
  <si>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</si>
  <si>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</si>
  <si>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</si>
  <si>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</si>
  <si>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</si>
  <si>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</si>
  <si>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</si>
  <si>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</si>
  <si>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</si>
  <si>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</si>
  <si>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</si>
  <si>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</si>
  <si>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</si>
  <si>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</si>
  <si>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</si>
  <si>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</si>
  <si>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</si>
  <si>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</si>
  <si>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</si>
  <si>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</si>
  <si>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</si>
  <si>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</si>
  <si>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</si>
  <si>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</si>
  <si>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</si>
  <si>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</si>
  <si>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</si>
  <si>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</si>
  <si>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</si>
  <si>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</si>
  <si>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</si>
  <si>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</si>
  <si>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</si>
  <si>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</si>
  <si>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</si>
  <si>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</si>
  <si>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</si>
  <si>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</si>
  <si>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</si>
  <si>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</si>
  <si>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</si>
  <si>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</si>
  <si>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</si>
  <si>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</si>
  <si>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</si>
  <si>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</si>
  <si>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</si>
  <si>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</si>
  <si>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</si>
  <si>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</si>
  <si>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</si>
  <si>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</si>
  <si>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</si>
  <si>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</si>
  <si>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</si>
  <si>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</si>
  <si>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</si>
  <si>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</si>
  <si>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</si>
  <si>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</si>
  <si>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</si>
  <si>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</si>
  <si>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</si>
  <si>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</si>
  <si>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</si>
  <si>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</si>
  <si>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</si>
  <si>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</si>
  <si>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</si>
  <si>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</si>
  <si>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</si>
  <si>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</si>
  <si>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</si>
  <si>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</si>
  <si>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</si>
  <si>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</si>
  <si>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</si>
  <si>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</si>
  <si>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</si>
  <si>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</si>
  <si>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</si>
  <si>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</si>
  <si>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</si>
  <si>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</si>
  <si>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</si>
  <si>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</si>
  <si>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</si>
  <si>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</si>
  <si>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</si>
  <si>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</si>
  <si>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</si>
  <si>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</si>
  <si>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</si>
  <si>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</si>
  <si>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</si>
  <si>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</si>
  <si>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</si>
  <si>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</si>
  <si>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</si>
  <si>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</si>
  <si>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</si>
  <si>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</si>
  <si>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</si>
  <si>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</si>
  <si>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</si>
  <si>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</si>
  <si>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</si>
  <si>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</si>
  <si>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</si>
  <si>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</si>
  <si>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</si>
  <si>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</si>
  <si>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</si>
  <si>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</si>
  <si>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</si>
  <si>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</si>
  <si>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</si>
  <si>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</si>
  <si>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</si>
  <si>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</si>
  <si>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</si>
  <si>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</si>
  <si>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</si>
  <si>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</si>
  <si>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</si>
  <si>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</si>
  <si>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</si>
  <si>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</si>
  <si>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</si>
  <si>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</si>
  <si>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</si>
  <si>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</si>
  <si>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</si>
  <si>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</si>
  <si>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</si>
  <si>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</si>
  <si>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</si>
  <si>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</si>
  <si>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</si>
  <si>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</si>
  <si>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</si>
  <si>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</si>
  <si>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</si>
  <si>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</si>
  <si>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</si>
  <si>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</si>
  <si>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</si>
  <si>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</si>
  <si>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</si>
  <si>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</si>
  <si>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</si>
  <si>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</si>
  <si>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</si>
  <si>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</si>
  <si>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</si>
  <si>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</si>
  <si>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</si>
  <si>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</si>
  <si>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</si>
  <si>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</si>
  <si>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</si>
  <si>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</si>
  <si>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</si>
  <si>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</si>
  <si>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</si>
  <si>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</si>
  <si>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</si>
  <si>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</si>
  <si>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</si>
  <si>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</si>
  <si>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</si>
  <si>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</si>
  <si>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</si>
  <si>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</si>
  <si>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</si>
  <si>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</si>
  <si>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</si>
  <si>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</si>
  <si>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</si>
  <si>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</si>
  <si>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</si>
  <si>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</si>
  <si>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</si>
  <si>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</si>
  <si>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</si>
  <si>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</si>
  <si>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</si>
  <si>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</si>
  <si>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</si>
  <si>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</si>
  <si>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</si>
  <si>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</si>
  <si>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</si>
  <si>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</si>
  <si>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</si>
  <si>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</si>
  <si>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</si>
  <si>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</si>
  <si>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</si>
  <si>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</si>
  <si>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</si>
  <si>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</si>
  <si>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</si>
  <si>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</si>
  <si>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</si>
  <si>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</si>
  <si>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</si>
  <si>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</si>
  <si>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</si>
  <si>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</si>
  <si>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</si>
  <si>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</si>
  <si>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</si>
  <si>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</si>
  <si>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</si>
  <si>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</si>
  <si>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</si>
  <si>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</si>
  <si>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</si>
  <si>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</si>
  <si>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</si>
  <si>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</si>
  <si>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</si>
  <si>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</si>
  <si>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</si>
  <si>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</si>
  <si>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</si>
  <si>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</si>
  <si>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</si>
  <si>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</si>
  <si>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</si>
  <si>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</si>
  <si>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</si>
  <si>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</si>
  <si>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</si>
  <si>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</si>
  <si>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</si>
  <si>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</si>
  <si>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</si>
  <si>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</si>
  <si>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</si>
  <si>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</si>
  <si>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</si>
  <si>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</si>
  <si>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</si>
  <si>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</si>
  <si>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</si>
  <si>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</si>
  <si>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</si>
  <si>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</si>
  <si>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</si>
  <si>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</si>
  <si>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</si>
  <si>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</si>
  <si>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</si>
  <si>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</si>
  <si>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</si>
  <si>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</si>
  <si>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</si>
  <si>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</si>
  <si>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</si>
  <si>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</si>
  <si>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</si>
  <si>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</si>
  <si>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</si>
  <si>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</si>
  <si>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</si>
  <si>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</si>
  <si>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</si>
  <si>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</si>
  <si>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</si>
  <si>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</si>
  <si>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</si>
  <si>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</si>
  <si>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</si>
  <si>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</si>
  <si>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</si>
  <si>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</si>
  <si>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</si>
  <si>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</si>
  <si>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</si>
  <si>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</si>
  <si>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</si>
  <si>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</si>
  <si>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</si>
  <si>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</si>
  <si>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</si>
  <si>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</si>
  <si>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</si>
  <si>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</si>
  <si>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</si>
  <si>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</si>
  <si>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</si>
  <si>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</si>
  <si>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</si>
  <si>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Row Labels</t>
  </si>
  <si>
    <t>Grand Total</t>
  </si>
  <si>
    <t>Column Labels</t>
  </si>
  <si>
    <t>Count of Call number</t>
  </si>
  <si>
    <t>Sum of Purchase Amount</t>
  </si>
  <si>
    <t>Saturday</t>
  </si>
  <si>
    <t>More than 2 hours</t>
  </si>
  <si>
    <t>Thursday</t>
  </si>
  <si>
    <t>1 to 2 hours</t>
  </si>
  <si>
    <t>Friday</t>
  </si>
  <si>
    <t>30 to 60 mins</t>
  </si>
  <si>
    <t>Tuesday</t>
  </si>
  <si>
    <t>Monday</t>
  </si>
  <si>
    <t>Sunday</t>
  </si>
  <si>
    <t>Wednesday</t>
  </si>
  <si>
    <t>10 to 30 mins</t>
  </si>
  <si>
    <t>Jan</t>
  </si>
  <si>
    <t>Feb</t>
  </si>
  <si>
    <t>Mar</t>
  </si>
  <si>
    <t>Apr</t>
  </si>
  <si>
    <t>May</t>
  </si>
  <si>
    <t>Jun</t>
  </si>
  <si>
    <t>Jul</t>
  </si>
  <si>
    <t>Aug</t>
  </si>
  <si>
    <t>Sep</t>
  </si>
  <si>
    <t>Oct</t>
  </si>
  <si>
    <t>Nov</t>
  </si>
  <si>
    <t>Dec</t>
  </si>
  <si>
    <t>Under 10 mins</t>
  </si>
  <si>
    <t>call count</t>
  </si>
  <si>
    <t>tot_amt</t>
  </si>
  <si>
    <t>tot_dur</t>
  </si>
  <si>
    <t>avg_rat</t>
  </si>
  <si>
    <t>count_5</t>
  </si>
  <si>
    <t>c</t>
  </si>
  <si>
    <t>reps</t>
  </si>
  <si>
    <t>amt</t>
  </si>
  <si>
    <t xml:space="preserve">count calls </t>
  </si>
  <si>
    <t xml:space="preserve">sel calls </t>
  </si>
  <si>
    <t>sel amt</t>
  </si>
  <si>
    <t>sel reps :</t>
  </si>
  <si>
    <t>% calls</t>
  </si>
  <si>
    <t>call rank</t>
  </si>
  <si>
    <t>amt rank</t>
  </si>
  <si>
    <t xml:space="preserve">calls </t>
  </si>
  <si>
    <t>amts</t>
  </si>
  <si>
    <t>Rep summary:</t>
  </si>
  <si>
    <t>Labels:</t>
  </si>
  <si>
    <t>image:</t>
  </si>
  <si>
    <t>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</si>
</sst>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quot;₹&quot;\ #,##0;#,##0\ \-&quot;₹&quot;;&quot;₹&quot;\ #,##0"/>
    <numFmt numFmtId="167" formatCode="\$#,###.0,\k"/>
    <numFmt numFmtId="168" formatCode="&quot;₹&quot;\ #,##0"/>
    <numFmt numFmtId="169" formatCode="&quot;₹&quot;\ #,##0;#,##0\ \-&quot;₹&quot;;&quot;₹&quot;\ #,##0"/>
  </numFmts>
  <fonts count="8"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20"/>
      <color theme="1"/>
      <name val="Aptos Narrow"/>
      <family val="2"/>
      <scheme val="minor"/>
    </font>
    <font>
      <sz val="10"/>
      <color theme="1"/>
      <name val="Aptos Narrow"/>
      <family val="2"/>
      <scheme val="minor"/>
    </font>
    <font>
      <sz val="22"/>
      <color theme="1"/>
      <name val="Aptos Narrow"/>
      <family val="2"/>
      <scheme val="minor"/>
    </font>
    <font>
      <b/>
      <u/>
      <sz val="36"/>
      <color theme="1"/>
      <name val="Aptos ExtraBold"/>
      <family val="2"/>
    </font>
  </fonts>
  <fills count="6">
    <fill>
      <patternFill patternType="none"/>
    </fill>
    <fill>
      <patternFill patternType="gray125"/>
    </fill>
    <fill>
      <patternFill patternType="solid">
        <fgColor theme="7"/>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1">
    <xf numFmtId="0" fontId="0" fillId="0" borderId="0"/>
  </cellStyleXfs>
  <cellXfs count="5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3" fontId="0" fillId="0" borderId="0" xfId="0" applyNumberFormat="1"/>
    <xf numFmtId="166" fontId="0" fillId="0" borderId="0" xfId="0" applyNumberFormat="1"/>
    <xf numFmtId="165" fontId="0" fillId="0" borderId="0" xfId="0" applyNumberFormat="1"/>
    <xf numFmtId="1" fontId="0" fillId="0" borderId="0" xfId="0" applyNumberFormat="1"/>
    <xf numFmtId="0" fontId="0" fillId="3" borderId="0" xfId="0" applyFill="1"/>
    <xf numFmtId="0" fontId="0" fillId="4" borderId="0" xfId="0" applyFill="1"/>
    <xf numFmtId="0" fontId="4" fillId="4" borderId="0" xfId="0" applyFont="1" applyFill="1"/>
    <xf numFmtId="167" fontId="0" fillId="0" borderId="0" xfId="0" applyNumberFormat="1"/>
    <xf numFmtId="0" fontId="0" fillId="0" borderId="0" xfId="0" applyAlignment="1">
      <alignment horizontal="left" indent="1"/>
    </xf>
    <xf numFmtId="0" fontId="5" fillId="4" borderId="0" xfId="0" applyFont="1" applyFill="1"/>
    <xf numFmtId="0" fontId="5" fillId="5" borderId="19" xfId="0" applyFont="1" applyFill="1" applyBorder="1"/>
    <xf numFmtId="0" fontId="5" fillId="5" borderId="20" xfId="0" applyFont="1" applyFill="1" applyBorder="1"/>
    <xf numFmtId="0" fontId="5" fillId="5" borderId="21" xfId="0" applyFont="1" applyFill="1" applyBorder="1"/>
    <xf numFmtId="0" fontId="5" fillId="5" borderId="22" xfId="0" applyFont="1" applyFill="1" applyBorder="1" applyAlignment="1">
      <alignment horizontal="center"/>
    </xf>
    <xf numFmtId="0" fontId="5" fillId="5" borderId="0" xfId="0" applyFont="1" applyFill="1" applyBorder="1"/>
    <xf numFmtId="0" fontId="5" fillId="5" borderId="23" xfId="0" applyFont="1" applyFill="1" applyBorder="1"/>
    <xf numFmtId="168" fontId="5" fillId="5" borderId="0" xfId="0" applyNumberFormat="1" applyFont="1" applyFill="1" applyBorder="1"/>
    <xf numFmtId="168" fontId="5" fillId="5" borderId="23" xfId="0" applyNumberFormat="1" applyFont="1" applyFill="1" applyBorder="1"/>
    <xf numFmtId="0" fontId="5" fillId="5" borderId="24" xfId="0" applyFont="1" applyFill="1" applyBorder="1" applyAlignment="1">
      <alignment horizontal="center"/>
    </xf>
    <xf numFmtId="168" fontId="5" fillId="5" borderId="25" xfId="0" applyNumberFormat="1" applyFont="1" applyFill="1" applyBorder="1"/>
    <xf numFmtId="168" fontId="5" fillId="5" borderId="26" xfId="0" applyNumberFormat="1" applyFont="1" applyFill="1" applyBorder="1"/>
    <xf numFmtId="0" fontId="6" fillId="0" borderId="0" xfId="0" applyFont="1"/>
    <xf numFmtId="0" fontId="7" fillId="4" borderId="0" xfId="0" applyFont="1" applyFill="1"/>
    <xf numFmtId="0" fontId="0" fillId="4" borderId="0" xfId="0" applyFill="1" applyAlignment="1">
      <alignment horizontal="center" vertical="center"/>
    </xf>
    <xf numFmtId="169" fontId="0" fillId="0" borderId="0" xfId="0" applyNumberFormat="1"/>
  </cellXfs>
  <cellStyles count="1">
    <cellStyle name="Normal" xfId="0" builtinId="0"/>
  </cellStyles>
  <dxfs count="42">
    <dxf>
      <fill>
        <patternFill patternType="solid">
          <bgColor theme="4"/>
        </patternFill>
      </fill>
    </dxf>
    <dxf>
      <fill>
        <patternFill>
          <bgColor rgb="FF92D050"/>
        </patternFill>
      </fill>
    </dxf>
    <dxf>
      <fill>
        <patternFill patternType="solid">
          <bgColor theme="4"/>
        </patternFill>
      </fill>
    </dxf>
    <dxf>
      <fill>
        <patternFill>
          <bgColor rgb="FF92D050"/>
        </patternFill>
      </fill>
    </dxf>
    <dxf>
      <fill>
        <patternFill patternType="solid">
          <bgColor theme="4"/>
        </patternFill>
      </fill>
    </dxf>
    <dxf>
      <fill>
        <patternFill>
          <bgColor rgb="FF92D050"/>
        </patternFill>
      </fill>
    </dxf>
    <dxf>
      <fill>
        <patternFill>
          <bgColor rgb="FFFF5050"/>
        </patternFill>
      </fill>
    </dxf>
    <dxf>
      <fill>
        <patternFill>
          <fgColor rgb="FFFF5050"/>
          <bgColor rgb="FFFF5050"/>
        </patternFill>
      </fill>
    </dxf>
    <dxf>
      <fill>
        <patternFill>
          <fgColor rgb="FFFF0066"/>
          <bgColor rgb="FFFF0066"/>
        </patternFill>
      </fill>
    </dxf>
    <dxf>
      <fill>
        <patternFill>
          <bgColor rgb="FFFF5050"/>
        </patternFill>
      </fill>
      <border>
        <left style="thin">
          <color auto="1"/>
        </left>
        <right style="thin">
          <color auto="1"/>
        </right>
        <top style="thin">
          <color auto="1"/>
        </top>
        <bottom style="thin">
          <color auto="1"/>
        </bottom>
        <vertical/>
        <horizontal/>
      </border>
    </dxf>
    <dxf>
      <fill>
        <patternFill>
          <fgColor rgb="FFFF5050"/>
          <bgColor rgb="FFFF505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rgb="FF92D050"/>
        </patternFill>
      </fill>
    </dxf>
    <dxf>
      <fill>
        <patternFill patternType="solid">
          <bgColor theme="4"/>
        </patternFill>
      </fill>
    </dxf>
    <dxf>
      <fill>
        <patternFill>
          <bgColor rgb="FF92D050"/>
        </patternFill>
      </fill>
    </dxf>
    <dxf>
      <fill>
        <patternFill patternType="solid">
          <bgColor theme="4"/>
        </patternFill>
      </fill>
    </dxf>
    <dxf>
      <numFmt numFmtId="14" formatCode="0.00%"/>
    </dxf>
    <dxf>
      <numFmt numFmtId="33" formatCode="_ * #,##0_ ;_ * \-#,##0_ ;_ * &quot;-&quot;_ ;_ @_ "/>
    </dxf>
    <dxf>
      <numFmt numFmtId="35" formatCode="_ * #,##0.00_ ;_ * \-#,##0.00_ ;_ * &quot;-&quot;??_ ;_ @_ "/>
    </dxf>
    <dxf>
      <numFmt numFmtId="4" formatCode="#,##0.00"/>
    </dxf>
    <dxf>
      <numFmt numFmtId="4" formatCode="#,##0.00"/>
    </dxf>
    <dxf>
      <numFmt numFmtId="35" formatCode="_ * #,##0.00_ ;_ * \-#,##0.00_ ;_ * &quot;-&quot;??_ ;_ @_ "/>
    </dxf>
    <dxf>
      <numFmt numFmtId="34" formatCode="_ &quot;₹&quot;\ * #,##0.00_ ;_ &quot;₹&quot;\ * \-#,##0.00_ ;_ &quot;₹&quot;\ * &quot;-&quot;??_ ;_ @_ "/>
    </dxf>
    <dxf>
      <numFmt numFmtId="32" formatCode="_ &quot;₹&quot;\ * #,##0_ ;_ &quot;₹&quot;\ * \-#,##0_ ;_ &quot;₹&quot;\ * &quot;-&quot;_ ;_ @_ "/>
    </dxf>
    <dxf>
      <numFmt numFmtId="34" formatCode="_ &quot;₹&quot;\ * #,##0.00_ ;_ &quot;₹&quot;\ * \-#,##0.00_ ;_ &quot;₹&quot;\ * &quot;-&quot;??_ ;_ @_ "/>
    </dxf>
    <dxf>
      <border>
        <top style="thin">
          <color auto="1"/>
        </top>
      </border>
    </dxf>
    <dxf>
      <font>
        <color rgb="FFFF0000"/>
      </font>
    </dxf>
    <dxf>
      <font>
        <color rgb="FFFF0000"/>
      </font>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41"/>
    </tableStyle>
    <tableStyle name="Slicer Style 2" pivot="0" table="0" count="1" xr9:uid="{CEF41936-E8A4-43D7-9DF4-F575B4F6EF02}"/>
    <tableStyle name="Slicer Style 3" pivot="0" table="0" count="0" xr9:uid="{8946CE45-6483-428F-B373-0BCA62E531C9}"/>
    <tableStyle name="Slicer Style 4" pivot="0" table="0" count="1" xr9:uid="{5AB3A7AF-74C5-499C-8221-AFBA10852193}">
      <tableStyleElement type="wholeTable" dxfId="40"/>
    </tableStyle>
    <tableStyle name="Slicer Style 5" pivot="0" table="0" count="1" xr9:uid="{D517E96B-855A-434B-BC76-46FC1CE94623}">
      <tableStyleElement type="wholeTable" dxfId="39"/>
    </tableStyle>
    <tableStyle name="Slicer Style 6" pivot="0" table="0" count="3" xr9:uid="{D7A15568-15A9-44FE-BFC8-83DDC76232FB}">
      <tableStyleElement type="wholeTable" dxfId="38"/>
    </tableStyle>
  </tableStyles>
  <colors>
    <mruColors>
      <color rgb="FFFF5050"/>
      <color rgb="FFFF0066"/>
      <color rgb="FF30B9C0"/>
    </mruColors>
  </colors>
  <extLst>
    <ext xmlns:x14="http://schemas.microsoft.com/office/spreadsheetml/2009/9/main" uri="{46F421CA-312F-682f-3DD2-61675219B42D}">
      <x14:dxfs count="3">
        <dxf>
          <fill>
            <patternFill>
              <bgColor rgb="FFFF0000"/>
            </patternFill>
          </fill>
        </dxf>
        <dxf>
          <fill>
            <patternFill>
              <bgColor theme="5"/>
            </patternFill>
          </fill>
        </dxf>
        <dxf>
          <font>
            <color rgb="FFFFC000"/>
          </font>
        </dxf>
      </x14:dxfs>
    </ext>
    <ext xmlns:x14="http://schemas.microsoft.com/office/spreadsheetml/2009/9/main" uri="{EB79DEF2-80B8-43e5-95BD-54CBDDF9020C}">
      <x14:slicerStyles defaultSlicerStyle="Slicer Style 3">
        <x14:slicerStyle name="Slicer Style 2">
          <x14:slicerStyleElements>
            <x14:slicerStyleElement type="selectedItemWithData" dxfId="2"/>
          </x14:slicerStyleElements>
        </x14:slicerStyle>
        <x14:slicerStyle name="Slicer Style 3"/>
        <x14:slicerStyle name="Slicer Style 4"/>
        <x14:slicerStyle name="Slicer Style 5"/>
        <x14:slicerStyle name="Slicer Style 6">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2.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microsoft.com/office/2017/06/relationships/rdRichValueStructure" Target="richData/rdrichvaluestructure.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microsoft.com/office/2017/06/relationships/rdRichValue" Target="richData/rdrichvalue.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[call_centre_report.xlsx]Sheet10!PivotTable8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strRef>
              <c:f>Sheet10!$A$4:$A$16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Sheet10!$B$4:$B$16</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E8B7-401B-ADF0-201639897C9A}"/>
            </c:ext>
          </c:extLst>
        </c:ser>
        <c:dLbls>
          <c:showLegendKey val="0"/>
          <c:showVal val="0"/>
          <c:showCatName val="0"/>
          <c:showSerName val="0"/>
          <c:showPercent val="0"/>
          <c:showBubbleSize val="0"/>
        </c:dLbls>
        <c:smooth val="0"/>
        <c:axId val="572713839"/>
        <c:axId val="572709039"/>
      </c:lineChart>
      <c:catAx>
        <c:axId val="57271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709039"/>
        <c:crosses val="autoZero"/>
        <c:auto val="1"/>
        <c:lblAlgn val="ctr"/>
        <c:lblOffset val="100"/>
        <c:noMultiLvlLbl val="0"/>
      </c:catAx>
      <c:valAx>
        <c:axId val="57270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71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[call_centre_report.xlsx]Sheet10!PivotTable9</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41426071741032"/>
          <c:y val="0.14291447944006999"/>
          <c:w val="0.72956736657917765"/>
          <c:h val="0.53811424613589964"/>
        </c:manualLayout>
      </c:layout>
      <c:barChart>
        <c:barDir val="col"/>
        <c:grouping val="clustered"/>
        <c:varyColors val="0"/>
        <c:dLbls>
          <c:showLegendKey val="0"/>
          <c:showVal val="0"/>
          <c:showCatName val="0"/>
          <c:showSerName val="0"/>
          <c:showPercent val="0"/>
          <c:showBubbleSize val="0"/>
        </c:dLbls>
        <c:gapWidth val="219"/>
        <c:overlap val="-27"/>
        <c:axId val="637746095"/>
        <c:axId val="637746575"/>
      </c:barChart>
      <c:catAx>
        <c:axId val="63774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46575"/>
        <c:crosses val="autoZero"/>
        <c:auto val="1"/>
        <c:lblAlgn val="ctr"/>
        <c:lblOffset val="100"/>
        <c:noMultiLvlLbl val="0"/>
      </c:catAx>
      <c:valAx>
        <c:axId val="63774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4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Calls</a:t>
            </a:r>
          </a:p>
        </c:rich>
      </c:tx>
      <c:layout>
        <c:manualLayout>
          <c:xMode val="edge"/>
          <c:yMode val="edge"/>
          <c:x val="6.3781282589632712E-2"/>
          <c:y val="2.6822674664188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1-C2C8-4BCA-B91B-9917514EB8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pivot!$G$55:$G$59</c:f>
              <c:strCache>
                <c:ptCount val="5"/>
                <c:pt idx="0">
                  <c:v>R01</c:v>
                </c:pt>
                <c:pt idx="1">
                  <c:v>R02</c:v>
                </c:pt>
                <c:pt idx="2">
                  <c:v>R03</c:v>
                </c:pt>
                <c:pt idx="3">
                  <c:v>R04</c:v>
                </c:pt>
                <c:pt idx="4">
                  <c:v>R05</c:v>
                </c:pt>
              </c:strCache>
            </c:strRef>
          </c:cat>
          <c:val>
            <c:numRef>
              <c:f>pivot!$I$55:$I$59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2-C2C8-4BCA-B91B-9917514EB873}"/>
            </c:ext>
          </c:extLst>
        </c:ser>
        <c:ser>
          <c:idx val="1"/>
          <c:order val="1"/>
          <c:tx>
            <c:strRef>
              <c:f>pivot!$J$54</c:f>
              <c:strCache>
                <c:ptCount val="1"/>
                <c:pt idx="0">
                  <c:v>sel calls </c:v>
                </c:pt>
              </c:strCache>
            </c:strRef>
          </c:tx>
          <c:spPr>
            <a:solidFill>
              <a:schemeClr val="accent2"/>
            </a:solidFill>
            <a:ln>
              <a:noFill/>
            </a:ln>
            <a:effectLst/>
          </c:spPr>
          <c:invertIfNegative val="0"/>
          <c:val>
            <c:numRef>
              <c:f>pivot!$J$55:$J$59</c:f>
              <c:numCache>
                <c:formatCode>General</c:formatCode>
                <c:ptCount val="5"/>
                <c:pt idx="0">
                  <c:v>0</c:v>
                </c:pt>
                <c:pt idx="1">
                  <c:v>0</c:v>
                </c:pt>
                <c:pt idx="2">
                  <c:v>207</c:v>
                </c:pt>
                <c:pt idx="3">
                  <c:v>0</c:v>
                </c:pt>
                <c:pt idx="4">
                  <c:v>0</c:v>
                </c:pt>
              </c:numCache>
            </c:numRef>
          </c:val>
          <c:extLst>
            <c:ext xmlns:c16="http://schemas.microsoft.com/office/drawing/2014/chart" uri="{C3380CC4-5D6E-409C-BE32-E72D297353CC}">
              <c16:uniqueId val="{00000003-C2C8-4BCA-B91B-9917514EB873}"/>
            </c:ext>
          </c:extLst>
        </c:ser>
        <c:dLbls>
          <c:showLegendKey val="0"/>
          <c:showVal val="0"/>
          <c:showCatName val="0"/>
          <c:showSerName val="0"/>
          <c:showPercent val="0"/>
          <c:showBubbleSize val="0"/>
        </c:dLbls>
        <c:gapWidth val="25"/>
        <c:overlap val="100"/>
        <c:axId val="1006119887"/>
        <c:axId val="1006114127"/>
      </c:barChart>
      <c:catAx>
        <c:axId val="1006119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114127"/>
        <c:crosses val="autoZero"/>
        <c:auto val="1"/>
        <c:lblAlgn val="ctr"/>
        <c:lblOffset val="100"/>
        <c:noMultiLvlLbl val="0"/>
      </c:catAx>
      <c:valAx>
        <c:axId val="1006114127"/>
        <c:scaling>
          <c:orientation val="minMax"/>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00611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[call_centre_report.xlsx]pivot!rep_sat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pivot!$N$105</c:f>
              <c:strCache>
                <c:ptCount val="1"/>
                <c:pt idx="0">
                  <c:v>Total</c:v>
                </c:pt>
              </c:strCache>
            </c:strRef>
          </c:tx>
          <c:spPr>
            <a:solidFill>
              <a:srgbClr val="30B9C0"/>
            </a:solidFill>
            <a:ln>
              <a:noFill/>
            </a:ln>
            <a:effectLst/>
          </c:spPr>
          <c:invertIfNegative val="0"/>
          <c:cat>
            <c:strRef>
              <c:f>pivot!$M$106:$M$112</c:f>
              <c:strCache>
                <c:ptCount val="6"/>
                <c:pt idx="0">
                  <c:v>0</c:v>
                </c:pt>
                <c:pt idx="1">
                  <c:v>1</c:v>
                </c:pt>
                <c:pt idx="2">
                  <c:v>2</c:v>
                </c:pt>
                <c:pt idx="3">
                  <c:v>3</c:v>
                </c:pt>
                <c:pt idx="4">
                  <c:v>4</c:v>
                </c:pt>
                <c:pt idx="5">
                  <c:v>5</c:v>
                </c:pt>
              </c:strCache>
            </c:strRef>
          </c:cat>
          <c:val>
            <c:numRef>
              <c:f>pivot!$N$106:$N$112</c:f>
              <c:numCache>
                <c:formatCode>General</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1577-4575-8BC0-37DC0EB3B41F}"/>
            </c:ext>
          </c:extLst>
        </c:ser>
        <c:dLbls>
          <c:showLegendKey val="0"/>
          <c:showVal val="0"/>
          <c:showCatName val="0"/>
          <c:showSerName val="0"/>
          <c:showPercent val="0"/>
          <c:showBubbleSize val="0"/>
        </c:dLbls>
        <c:gapWidth val="25"/>
        <c:overlap val="-27"/>
        <c:axId val="1249932223"/>
        <c:axId val="1249933183"/>
      </c:barChart>
      <c:catAx>
        <c:axId val="124993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33183"/>
        <c:crosses val="autoZero"/>
        <c:auto val="1"/>
        <c:lblAlgn val="ctr"/>
        <c:lblOffset val="100"/>
        <c:noMultiLvlLbl val="0"/>
      </c:catAx>
      <c:valAx>
        <c:axId val="124993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322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[call_centre_report.xlsx]pivot!monthly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Call</a:t>
            </a:r>
            <a:r>
              <a:rPr lang="en-IN" b="1" baseline="0">
                <a:solidFill>
                  <a:srgbClr val="FF0000"/>
                </a:solidFill>
              </a:rPr>
              <a:t> Trend</a:t>
            </a:r>
            <a:endParaRPr lang="en-IN" b="1">
              <a:solidFill>
                <a:srgbClr val="FF0000"/>
              </a:solidFill>
            </a:endParaRPr>
          </a:p>
        </c:rich>
      </c:tx>
      <c:layout>
        <c:manualLayout>
          <c:xMode val="edge"/>
          <c:yMode val="edge"/>
          <c:x val="2.3274795710214744E-3"/>
          <c:y val="0"/>
        </c:manualLayout>
      </c:layout>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0000">
                <a:srgbClr val="FF0000"/>
              </a:gs>
              <a:gs pos="100000">
                <a:schemeClr val="accent1">
                  <a:lumMod val="30000"/>
                  <a:lumOff val="70000"/>
                </a:schemeClr>
              </a:gs>
            </a:gsLst>
            <a:lin ang="5400000" scaled="1"/>
          </a:gradFill>
          <a:ln>
            <a:noFill/>
          </a:ln>
          <a:effectLst>
            <a:outerShdw blurRad="25400" dist="508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pivot!$G$14</c:f>
              <c:strCache>
                <c:ptCount val="1"/>
                <c:pt idx="0">
                  <c:v>c</c:v>
                </c:pt>
              </c:strCache>
            </c:strRef>
          </c:tx>
          <c:spPr>
            <a:gradFill>
              <a:gsLst>
                <a:gs pos="70000">
                  <a:srgbClr val="FF0000"/>
                </a:gs>
                <a:gs pos="100000">
                  <a:schemeClr val="accent1">
                    <a:lumMod val="30000"/>
                    <a:lumOff val="70000"/>
                  </a:schemeClr>
                </a:gs>
              </a:gsLst>
              <a:lin ang="5400000" scaled="1"/>
            </a:gradFill>
            <a:ln>
              <a:noFill/>
            </a:ln>
            <a:effectLst>
              <a:outerShdw blurRad="25400" dist="50800" dir="5400000" algn="ctr" rotWithShape="0">
                <a:srgbClr val="000000">
                  <a:alpha val="50000"/>
                </a:srgbClr>
              </a:outerShdw>
            </a:effectLst>
          </c:spPr>
          <c:cat>
            <c:strRef>
              <c:f>pivot!$E$15:$E$27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pivot!$G$15:$G$27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D2BA-4E96-8EE5-19F0E1441BCB}"/>
            </c:ext>
          </c:extLst>
        </c:ser>
        <c:dLbls>
          <c:showLegendKey val="0"/>
          <c:showVal val="0"/>
          <c:showCatName val="0"/>
          <c:showSerName val="0"/>
          <c:showPercent val="0"/>
          <c:showBubbleSize val="0"/>
        </c:dLbls>
        <c:axId val="997430559"/>
        <c:axId val="997437759"/>
      </c:areaChart>
      <c:lineChart>
        <c:grouping val="standard"/>
        <c:varyColors val="0"/>
        <c:ser>
          <c:idx val="0"/>
          <c:order val="0"/>
          <c:tx>
            <c:strRef>
              <c:f>pivot!$F$14</c:f>
              <c:strCache>
                <c:ptCount val="1"/>
                <c:pt idx="0">
                  <c:v>Count of Call number</c:v>
                </c:pt>
              </c:strCache>
            </c:strRef>
          </c:tx>
          <c:spPr>
            <a:ln w="28575" cap="rnd">
              <a:solidFill>
                <a:schemeClr val="accent1">
                  <a:alpha val="50000"/>
                </a:schemeClr>
              </a:solidFill>
              <a:round/>
            </a:ln>
            <a:effectLst/>
          </c:spPr>
          <c:marker>
            <c:symbol val="none"/>
          </c:marker>
          <c:cat>
            <c:strRef>
              <c:f>pivot!$E$15:$E$27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pivot!$F$15:$F$27</c:f>
              <c:numCache>
                <c:formatCode>General</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D2BA-4E96-8EE5-19F0E1441BCB}"/>
            </c:ext>
          </c:extLst>
        </c:ser>
        <c:dLbls>
          <c:showLegendKey val="0"/>
          <c:showVal val="0"/>
          <c:showCatName val="0"/>
          <c:showSerName val="0"/>
          <c:showPercent val="0"/>
          <c:showBubbleSize val="0"/>
        </c:dLbls>
        <c:marker val="1"/>
        <c:smooth val="0"/>
        <c:axId val="997430559"/>
        <c:axId val="997437759"/>
      </c:lineChart>
      <c:catAx>
        <c:axId val="99743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37759"/>
        <c:crosses val="autoZero"/>
        <c:auto val="1"/>
        <c:lblAlgn val="ctr"/>
        <c:lblOffset val="100"/>
        <c:noMultiLvlLbl val="0"/>
      </c:catAx>
      <c:valAx>
        <c:axId val="997437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3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3204">
          <a:schemeClr val="bg1"/>
        </a:gs>
        <a:gs pos="61000">
          <a:schemeClr val="bg1"/>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[call_centre_report.xlsx]pivot!weekly</c:name>
    <c:fmtId val="17"/>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pivot!$G$42</c:f>
              <c:strCache>
                <c:ptCount val="1"/>
                <c:pt idx="0">
                  <c:v>Total</c:v>
                </c:pt>
              </c:strCache>
            </c:strRef>
          </c:tx>
          <c:spPr>
            <a:solidFill>
              <a:srgbClr val="FF0000"/>
            </a:solidFill>
            <a:ln>
              <a:noFill/>
            </a:ln>
            <a:effectLst/>
          </c:spPr>
          <c:invertIfNegative val="0"/>
          <c:cat>
            <c:strRef>
              <c:f>pivot!$F$43:$F$50</c:f>
              <c:strCache>
                <c:ptCount val="7"/>
                <c:pt idx="0">
                  <c:v>Monday</c:v>
                </c:pt>
                <c:pt idx="1">
                  <c:v>Tuesday</c:v>
                </c:pt>
                <c:pt idx="2">
                  <c:v>Wednesday</c:v>
                </c:pt>
                <c:pt idx="3">
                  <c:v>Thursday</c:v>
                </c:pt>
                <c:pt idx="4">
                  <c:v>Friday</c:v>
                </c:pt>
                <c:pt idx="5">
                  <c:v>Saturday</c:v>
                </c:pt>
                <c:pt idx="6">
                  <c:v>Sunday</c:v>
                </c:pt>
              </c:strCache>
            </c:strRef>
          </c:cat>
          <c:val>
            <c:numRef>
              <c:f>pivot!$G$43:$G$50</c:f>
              <c:numCache>
                <c:formatCode>General</c:formatCode>
                <c:ptCount val="7"/>
                <c:pt idx="0">
                  <c:v>34</c:v>
                </c:pt>
                <c:pt idx="1">
                  <c:v>26</c:v>
                </c:pt>
                <c:pt idx="2">
                  <c:v>38</c:v>
                </c:pt>
                <c:pt idx="3">
                  <c:v>27</c:v>
                </c:pt>
                <c:pt idx="4">
                  <c:v>27</c:v>
                </c:pt>
                <c:pt idx="5">
                  <c:v>25</c:v>
                </c:pt>
                <c:pt idx="6">
                  <c:v>30</c:v>
                </c:pt>
              </c:numCache>
            </c:numRef>
          </c:val>
          <c:extLst>
            <c:ext xmlns:c16="http://schemas.microsoft.com/office/drawing/2014/chart" uri="{C3380CC4-5D6E-409C-BE32-E72D297353CC}">
              <c16:uniqueId val="{00000000-8EE9-40E8-905F-8090CAFBA848}"/>
            </c:ext>
          </c:extLst>
        </c:ser>
        <c:dLbls>
          <c:showLegendKey val="0"/>
          <c:showVal val="0"/>
          <c:showCatName val="0"/>
          <c:showSerName val="0"/>
          <c:showPercent val="0"/>
          <c:showBubbleSize val="0"/>
        </c:dLbls>
        <c:gapWidth val="259"/>
        <c:overlap val="-17"/>
        <c:axId val="997970783"/>
        <c:axId val="997979903"/>
      </c:barChart>
      <c:catAx>
        <c:axId val="997970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979903"/>
        <c:crosses val="autoZero"/>
        <c:auto val="1"/>
        <c:lblAlgn val="ctr"/>
        <c:lblOffset val="100"/>
        <c:noMultiLvlLbl val="0"/>
      </c:catAx>
      <c:valAx>
        <c:axId val="997979903"/>
        <c:scaling>
          <c:orientation val="minMax"/>
        </c:scaling>
        <c:delete val="1"/>
        <c:axPos val="l"/>
        <c:numFmt formatCode="General" sourceLinked="1"/>
        <c:majorTickMark val="out"/>
        <c:minorTickMark val="none"/>
        <c:tickLblPos val="nextTo"/>
        <c:crossAx val="99797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alpha val="96000"/>
                  </a:schemeClr>
                </a:solidFill>
                <a:latin typeface="+mn-lt"/>
                <a:ea typeface="+mn-ea"/>
                <a:cs typeface="+mn-cs"/>
              </a:defRPr>
            </a:pPr>
            <a:r>
              <a:rPr lang="en-IN" sz="1600" b="1">
                <a:solidFill>
                  <a:srgbClr val="FF0000">
                    <a:alpha val="96000"/>
                  </a:srgbClr>
                </a:solidFill>
              </a:rPr>
              <a:t>Calls</a:t>
            </a:r>
          </a:p>
        </c:rich>
      </c:tx>
      <c:layout>
        <c:manualLayout>
          <c:xMode val="edge"/>
          <c:yMode val="edge"/>
          <c:x val="6.3781282589632712E-2"/>
          <c:y val="2.6822674664188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96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Pt>
            <c:idx val="3"/>
            <c:invertIfNegative val="0"/>
            <c:bubble3D val="0"/>
            <c:spPr>
              <a:solidFill>
                <a:schemeClr val="accent1"/>
              </a:solidFill>
              <a:ln>
                <a:noFill/>
              </a:ln>
              <a:effectLst/>
            </c:spPr>
            <c:extLst>
              <c:ext xmlns:c16="http://schemas.microsoft.com/office/drawing/2014/chart" uri="{C3380CC4-5D6E-409C-BE32-E72D297353CC}">
                <c16:uniqueId val="{00000001-9BA9-4946-8D52-B0617B8673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6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pivot!$G$55:$G$59</c:f>
              <c:strCache>
                <c:ptCount val="5"/>
                <c:pt idx="0">
                  <c:v>R01</c:v>
                </c:pt>
                <c:pt idx="1">
                  <c:v>R02</c:v>
                </c:pt>
                <c:pt idx="2">
                  <c:v>R03</c:v>
                </c:pt>
                <c:pt idx="3">
                  <c:v>R04</c:v>
                </c:pt>
                <c:pt idx="4">
                  <c:v>R05</c:v>
                </c:pt>
              </c:strCache>
            </c:strRef>
          </c:cat>
          <c:val>
            <c:numRef>
              <c:f>pivot!$I$55:$I$59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2-9BA9-4946-8D52-B0617B867324}"/>
            </c:ext>
          </c:extLst>
        </c:ser>
        <c:ser>
          <c:idx val="1"/>
          <c:order val="1"/>
          <c:tx>
            <c:strRef>
              <c:f>pivot!$J$54</c:f>
              <c:strCache>
                <c:ptCount val="1"/>
                <c:pt idx="0">
                  <c:v>sel calls </c:v>
                </c:pt>
              </c:strCache>
            </c:strRef>
          </c:tx>
          <c:spPr>
            <a:solidFill>
              <a:srgbClr val="FF0000"/>
            </a:solidFill>
            <a:ln>
              <a:noFill/>
            </a:ln>
            <a:effectLst/>
          </c:spPr>
          <c:invertIfNegative val="0"/>
          <c:val>
            <c:numRef>
              <c:f>pivot!$J$55:$J$59</c:f>
              <c:numCache>
                <c:formatCode>General</c:formatCode>
                <c:ptCount val="5"/>
                <c:pt idx="0">
                  <c:v>0</c:v>
                </c:pt>
                <c:pt idx="1">
                  <c:v>0</c:v>
                </c:pt>
                <c:pt idx="2">
                  <c:v>207</c:v>
                </c:pt>
                <c:pt idx="3">
                  <c:v>0</c:v>
                </c:pt>
                <c:pt idx="4">
                  <c:v>0</c:v>
                </c:pt>
              </c:numCache>
            </c:numRef>
          </c:val>
          <c:extLst>
            <c:ext xmlns:c16="http://schemas.microsoft.com/office/drawing/2014/chart" uri="{C3380CC4-5D6E-409C-BE32-E72D297353CC}">
              <c16:uniqueId val="{00000003-9BA9-4946-8D52-B0617B867324}"/>
            </c:ext>
          </c:extLst>
        </c:ser>
        <c:dLbls>
          <c:showLegendKey val="0"/>
          <c:showVal val="0"/>
          <c:showCatName val="0"/>
          <c:showSerName val="0"/>
          <c:showPercent val="0"/>
          <c:showBubbleSize val="0"/>
        </c:dLbls>
        <c:gapWidth val="25"/>
        <c:overlap val="100"/>
        <c:axId val="1006119887"/>
        <c:axId val="1006114127"/>
      </c:barChart>
      <c:catAx>
        <c:axId val="1006119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alpha val="97000"/>
                  </a:schemeClr>
                </a:solidFill>
                <a:latin typeface="+mn-lt"/>
                <a:ea typeface="+mn-ea"/>
                <a:cs typeface="+mn-cs"/>
              </a:defRPr>
            </a:pPr>
            <a:endParaRPr lang="en-US"/>
          </a:p>
        </c:txPr>
        <c:crossAx val="1006114127"/>
        <c:crosses val="autoZero"/>
        <c:auto val="1"/>
        <c:lblAlgn val="ctr"/>
        <c:lblOffset val="100"/>
        <c:noMultiLvlLbl val="0"/>
      </c:catAx>
      <c:valAx>
        <c:axId val="1006114127"/>
        <c:scaling>
          <c:orientation val="minMax"/>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006119887"/>
        <c:crosses val="autoZero"/>
        <c:crossBetween val="between"/>
      </c:valAx>
      <c:spPr>
        <a:noFill/>
        <a:ln w="12700">
          <a:solidFill>
            <a:schemeClr val="accent1"/>
          </a:solidFill>
        </a:ln>
        <a:effectLst>
          <a:glow rad="241300">
            <a:schemeClr val="accent1">
              <a:alpha val="40000"/>
            </a:schemeClr>
          </a:glow>
          <a:outerShdw blurRad="50800" dist="50800" dir="2400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alpha val="96000"/>
            </a:schemeClr>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rgbClr val="FF0000"/>
                </a:solidFill>
              </a:rPr>
              <a:t>Amount</a:t>
            </a:r>
          </a:p>
        </c:rich>
      </c:tx>
      <c:layout>
        <c:manualLayout>
          <c:xMode val="edge"/>
          <c:yMode val="edge"/>
          <c:x val="7.8404213459823763E-2"/>
          <c:y val="3.24727862344608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pivot!$H$54</c:f>
              <c:strCache>
                <c:ptCount val="1"/>
                <c:pt idx="0">
                  <c:v>amt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pivot!$G$55:$G$59</c:f>
              <c:strCache>
                <c:ptCount val="5"/>
                <c:pt idx="0">
                  <c:v>R01</c:v>
                </c:pt>
                <c:pt idx="1">
                  <c:v>R02</c:v>
                </c:pt>
                <c:pt idx="2">
                  <c:v>R03</c:v>
                </c:pt>
                <c:pt idx="3">
                  <c:v>R04</c:v>
                </c:pt>
                <c:pt idx="4">
                  <c:v>R05</c:v>
                </c:pt>
              </c:strCache>
            </c:strRef>
          </c:cat>
          <c:val>
            <c:numRef>
              <c:f>pivot!$H$55:$H$59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946-43D5-AC96-5CED4F1FF4CA}"/>
            </c:ext>
          </c:extLst>
        </c:ser>
        <c:ser>
          <c:idx val="1"/>
          <c:order val="1"/>
          <c:tx>
            <c:strRef>
              <c:f>pivot!$K$54</c:f>
              <c:strCache>
                <c:ptCount val="1"/>
                <c:pt idx="0">
                  <c:v>sel amt</c:v>
                </c:pt>
              </c:strCache>
            </c:strRef>
          </c:tx>
          <c:spPr>
            <a:solidFill>
              <a:srgbClr val="FF0000"/>
            </a:solidFill>
            <a:ln>
              <a:noFill/>
            </a:ln>
            <a:effectLst/>
          </c:spPr>
          <c:invertIfNegative val="0"/>
          <c:val>
            <c:numRef>
              <c:f>pivot!$K$55:$K$59</c:f>
              <c:numCache>
                <c:formatCode>General</c:formatCode>
                <c:ptCount val="5"/>
                <c:pt idx="0">
                  <c:v>0</c:v>
                </c:pt>
                <c:pt idx="1">
                  <c:v>0</c:v>
                </c:pt>
                <c:pt idx="2" formatCode="\$#,###.0,\k">
                  <c:v>20872</c:v>
                </c:pt>
                <c:pt idx="3">
                  <c:v>0</c:v>
                </c:pt>
                <c:pt idx="4">
                  <c:v>0</c:v>
                </c:pt>
              </c:numCache>
            </c:numRef>
          </c:val>
          <c:extLst>
            <c:ext xmlns:c16="http://schemas.microsoft.com/office/drawing/2014/chart" uri="{C3380CC4-5D6E-409C-BE32-E72D297353CC}">
              <c16:uniqueId val="{00000001-6946-43D5-AC96-5CED4F1FF4CA}"/>
            </c:ext>
          </c:extLst>
        </c:ser>
        <c:dLbls>
          <c:showLegendKey val="0"/>
          <c:showVal val="0"/>
          <c:showCatName val="0"/>
          <c:showSerName val="0"/>
          <c:showPercent val="0"/>
          <c:showBubbleSize val="0"/>
        </c:dLbls>
        <c:gapWidth val="25"/>
        <c:overlap val="100"/>
        <c:axId val="1006105967"/>
        <c:axId val="1006094927"/>
      </c:barChart>
      <c:catAx>
        <c:axId val="10061059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94927"/>
        <c:crosses val="autoZero"/>
        <c:auto val="1"/>
        <c:lblAlgn val="ctr"/>
        <c:lblOffset val="100"/>
        <c:noMultiLvlLbl val="0"/>
      </c:catAx>
      <c:valAx>
        <c:axId val="1006094927"/>
        <c:scaling>
          <c:orientation val="minMax"/>
        </c:scaling>
        <c:delete val="1"/>
        <c:axPos val="t"/>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100610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7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C000"/>
                </a:solidFill>
              </a:rPr>
              <a:t>Female</a:t>
            </a:r>
            <a:r>
              <a:rPr lang="en-IN" baseline="0"/>
              <a:t> Vs </a:t>
            </a:r>
            <a:r>
              <a:rPr lang="en-IN" baseline="0">
                <a:solidFill>
                  <a:srgbClr val="30B9C0"/>
                </a:solidFill>
              </a:rPr>
              <a:t>Male </a:t>
            </a:r>
            <a:r>
              <a:rPr lang="en-IN" baseline="0"/>
              <a:t>Callers</a:t>
            </a:r>
            <a:endParaRPr lang="en-IN"/>
          </a:p>
        </c:rich>
      </c:tx>
      <c:layout>
        <c:manualLayout>
          <c:xMode val="edge"/>
          <c:yMode val="edge"/>
          <c:x val="0.25041841696057593"/>
          <c:y val="0.12724319460027911"/>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pivotFmt>
      <c:pivotFmt>
        <c:idx val="3"/>
        <c:spPr>
          <a:solidFill>
            <a:srgbClr val="0070C0"/>
          </a:solidFill>
          <a:ln>
            <a:noFill/>
          </a:ln>
          <a:effectLst/>
        </c:spPr>
      </c:pivotFmt>
      <c:pivotFmt>
        <c:idx val="4"/>
        <c:spPr>
          <a:solidFill>
            <a:srgbClr val="0070C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pivotFmt>
      <c:pivotFmt>
        <c:idx val="7"/>
        <c:spPr>
          <a:solidFill>
            <a:srgbClr val="0070C0"/>
          </a:solidFill>
          <a:ln>
            <a:noFill/>
          </a:ln>
          <a:effectLst/>
        </c:spPr>
      </c:pivotFmt>
      <c:pivotFmt>
        <c:idx val="8"/>
        <c:spPr>
          <a:solidFill>
            <a:srgbClr val="0070C0"/>
          </a:solidFill>
          <a:ln>
            <a:noFill/>
          </a:ln>
          <a:effectLst/>
        </c:spPr>
      </c:pivotFmt>
      <c:pivotFmt>
        <c:idx val="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solidFill>
              <a:srgbClr val="FFC00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rgbClr val="FFC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30B9C0"/>
          </a:solidFill>
          <a:ln>
            <a:noFill/>
          </a:ln>
          <a:effectLst/>
        </c:spPr>
        <c:marker>
          <c:symbol val="none"/>
        </c:marker>
        <c:dLbl>
          <c:idx val="0"/>
          <c:spPr>
            <a:solidFill>
              <a:srgbClr val="30B9C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5"/>
        <c:spPr>
          <a:solidFill>
            <a:srgbClr val="30B9C0"/>
          </a:solidFill>
          <a:ln>
            <a:noFill/>
          </a:ln>
          <a:effectLst/>
        </c:spPr>
        <c:dLbl>
          <c:idx val="0"/>
          <c:spPr>
            <a:solidFill>
              <a:srgbClr val="30B9C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6"/>
        <c:spPr>
          <a:solidFill>
            <a:srgbClr val="30B9C0"/>
          </a:solidFill>
          <a:ln>
            <a:noFill/>
          </a:ln>
          <a:effectLst/>
        </c:spPr>
        <c:dLbl>
          <c:idx val="0"/>
          <c:spPr>
            <a:solidFill>
              <a:srgbClr val="30B9C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rgbClr val="30B9C0"/>
          </a:solidFill>
          <a:ln>
            <a:noFill/>
          </a:ln>
          <a:effectLst/>
        </c:spPr>
        <c:dLbl>
          <c:idx val="0"/>
          <c:spPr>
            <a:solidFill>
              <a:srgbClr val="30B9C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pivot!$M$91:$M$92</c:f>
              <c:strCache>
                <c:ptCount val="1"/>
                <c:pt idx="0">
                  <c:v>Female</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3ED3-4DC3-B1C2-CFB4493C7E68}"/>
              </c:ext>
            </c:extLst>
          </c:dPt>
          <c:dPt>
            <c:idx val="1"/>
            <c:invertIfNegative val="0"/>
            <c:bubble3D val="0"/>
            <c:spPr>
              <a:solidFill>
                <a:srgbClr val="FFC000"/>
              </a:solidFill>
              <a:ln>
                <a:noFill/>
              </a:ln>
              <a:effectLst/>
            </c:spPr>
            <c:extLst>
              <c:ext xmlns:c16="http://schemas.microsoft.com/office/drawing/2014/chart" uri="{C3380CC4-5D6E-409C-BE32-E72D297353CC}">
                <c16:uniqueId val="{00000003-3ED3-4DC3-B1C2-CFB4493C7E68}"/>
              </c:ext>
            </c:extLst>
          </c:dPt>
          <c:dPt>
            <c:idx val="2"/>
            <c:invertIfNegative val="0"/>
            <c:bubble3D val="0"/>
            <c:spPr>
              <a:solidFill>
                <a:srgbClr val="FFC000"/>
              </a:solidFill>
              <a:ln>
                <a:noFill/>
              </a:ln>
              <a:effectLst/>
            </c:spPr>
            <c:extLst>
              <c:ext xmlns:c16="http://schemas.microsoft.com/office/drawing/2014/chart" uri="{C3380CC4-5D6E-409C-BE32-E72D297353CC}">
                <c16:uniqueId val="{00000005-3ED3-4DC3-B1C2-CFB4493C7E68}"/>
              </c:ext>
            </c:extLst>
          </c:dPt>
          <c:dLbls>
            <c:spPr>
              <a:solidFill>
                <a:srgbClr val="FFC00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pivot!$L$93:$L$96</c:f>
              <c:strCache>
                <c:ptCount val="3"/>
                <c:pt idx="0">
                  <c:v>Cincinnati</c:v>
                </c:pt>
                <c:pt idx="1">
                  <c:v>Cleveland</c:v>
                </c:pt>
                <c:pt idx="2">
                  <c:v>Columbus</c:v>
                </c:pt>
              </c:strCache>
            </c:strRef>
          </c:cat>
          <c:val>
            <c:numRef>
              <c:f>pivot!$M$93:$M$96</c:f>
              <c:numCache>
                <c:formatCode>#,##0</c:formatCode>
                <c:ptCount val="3"/>
                <c:pt idx="0">
                  <c:v>144</c:v>
                </c:pt>
                <c:pt idx="1">
                  <c:v>326</c:v>
                </c:pt>
                <c:pt idx="2">
                  <c:v>129</c:v>
                </c:pt>
              </c:numCache>
            </c:numRef>
          </c:val>
          <c:extLst>
            <c:ext xmlns:c16="http://schemas.microsoft.com/office/drawing/2014/chart" uri="{C3380CC4-5D6E-409C-BE32-E72D297353CC}">
              <c16:uniqueId val="{00000006-3ED3-4DC3-B1C2-CFB4493C7E68}"/>
            </c:ext>
          </c:extLst>
        </c:ser>
        <c:ser>
          <c:idx val="1"/>
          <c:order val="1"/>
          <c:tx>
            <c:strRef>
              <c:f>pivot!$N$91:$N$92</c:f>
              <c:strCache>
                <c:ptCount val="1"/>
                <c:pt idx="0">
                  <c:v>Male</c:v>
                </c:pt>
              </c:strCache>
            </c:strRef>
          </c:tx>
          <c:spPr>
            <a:solidFill>
              <a:srgbClr val="30B9C0"/>
            </a:solidFill>
            <a:ln>
              <a:noFill/>
            </a:ln>
            <a:effectLst/>
          </c:spPr>
          <c:invertIfNegative val="0"/>
          <c:dPt>
            <c:idx val="0"/>
            <c:invertIfNegative val="0"/>
            <c:bubble3D val="0"/>
            <c:extLst>
              <c:ext xmlns:c16="http://schemas.microsoft.com/office/drawing/2014/chart" uri="{C3380CC4-5D6E-409C-BE32-E72D297353CC}">
                <c16:uniqueId val="{0000000A-3ED3-4DC3-B1C2-CFB4493C7E68}"/>
              </c:ext>
            </c:extLst>
          </c:dPt>
          <c:dPt>
            <c:idx val="1"/>
            <c:invertIfNegative val="0"/>
            <c:bubble3D val="0"/>
            <c:extLst>
              <c:ext xmlns:c16="http://schemas.microsoft.com/office/drawing/2014/chart" uri="{C3380CC4-5D6E-409C-BE32-E72D297353CC}">
                <c16:uniqueId val="{00000009-3ED3-4DC3-B1C2-CFB4493C7E68}"/>
              </c:ext>
            </c:extLst>
          </c:dPt>
          <c:dPt>
            <c:idx val="2"/>
            <c:invertIfNegative val="0"/>
            <c:bubble3D val="0"/>
            <c:extLst>
              <c:ext xmlns:c16="http://schemas.microsoft.com/office/drawing/2014/chart" uri="{C3380CC4-5D6E-409C-BE32-E72D297353CC}">
                <c16:uniqueId val="{00000008-3ED3-4DC3-B1C2-CFB4493C7E6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ED3-4DC3-B1C2-CFB4493C7E68}"/>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D3-4DC3-B1C2-CFB4493C7E6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ED3-4DC3-B1C2-CFB4493C7E68}"/>
                </c:ext>
              </c:extLst>
            </c:dLbl>
            <c:spPr>
              <a:solidFill>
                <a:srgbClr val="30B9C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pivot!$L$93:$L$96</c:f>
              <c:strCache>
                <c:ptCount val="3"/>
                <c:pt idx="0">
                  <c:v>Cincinnati</c:v>
                </c:pt>
                <c:pt idx="1">
                  <c:v>Cleveland</c:v>
                </c:pt>
                <c:pt idx="2">
                  <c:v>Columbus</c:v>
                </c:pt>
              </c:strCache>
            </c:strRef>
          </c:cat>
          <c:val>
            <c:numRef>
              <c:f>pivot!$N$93:$N$96</c:f>
              <c:numCache>
                <c:formatCode>#,##0</c:formatCode>
                <c:ptCount val="3"/>
                <c:pt idx="0">
                  <c:v>132</c:v>
                </c:pt>
                <c:pt idx="1">
                  <c:v>63</c:v>
                </c:pt>
                <c:pt idx="2">
                  <c:v>206</c:v>
                </c:pt>
              </c:numCache>
            </c:numRef>
          </c:val>
          <c:extLst>
            <c:ext xmlns:c16="http://schemas.microsoft.com/office/drawing/2014/chart" uri="{C3380CC4-5D6E-409C-BE32-E72D297353CC}">
              <c16:uniqueId val="{00000007-3ED3-4DC3-B1C2-CFB4493C7E68}"/>
            </c:ext>
          </c:extLst>
        </c:ser>
        <c:dLbls>
          <c:showLegendKey val="0"/>
          <c:showVal val="0"/>
          <c:showCatName val="0"/>
          <c:showSerName val="0"/>
          <c:showPercent val="0"/>
          <c:showBubbleSize val="0"/>
        </c:dLbls>
        <c:gapWidth val="25"/>
        <c:overlap val="100"/>
        <c:axId val="996006911"/>
        <c:axId val="996015551"/>
      </c:barChart>
      <c:catAx>
        <c:axId val="99600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15551"/>
        <c:crosses val="autoZero"/>
        <c:auto val="1"/>
        <c:lblAlgn val="ctr"/>
        <c:lblOffset val="100"/>
        <c:noMultiLvlLbl val="0"/>
      </c:catAx>
      <c:valAx>
        <c:axId val="99601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[call_centre_report.xlsx]pivot!rep_sat</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30B9C0"/>
                </a:solidFill>
              </a:rPr>
              <a:t>Rating</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0B9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pivot!$N$105</c:f>
              <c:strCache>
                <c:ptCount val="1"/>
                <c:pt idx="0">
                  <c:v>Total</c:v>
                </c:pt>
              </c:strCache>
            </c:strRef>
          </c:tx>
          <c:spPr>
            <a:solidFill>
              <a:srgbClr val="30B9C0"/>
            </a:solidFill>
            <a:ln>
              <a:noFill/>
            </a:ln>
            <a:effectLst/>
          </c:spPr>
          <c:invertIfNegative val="0"/>
          <c:cat>
            <c:strRef>
              <c:f>pivot!$M$106:$M$112</c:f>
              <c:strCache>
                <c:ptCount val="6"/>
                <c:pt idx="0">
                  <c:v>0</c:v>
                </c:pt>
                <c:pt idx="1">
                  <c:v>1</c:v>
                </c:pt>
                <c:pt idx="2">
                  <c:v>2</c:v>
                </c:pt>
                <c:pt idx="3">
                  <c:v>3</c:v>
                </c:pt>
                <c:pt idx="4">
                  <c:v>4</c:v>
                </c:pt>
                <c:pt idx="5">
                  <c:v>5</c:v>
                </c:pt>
              </c:strCache>
            </c:strRef>
          </c:cat>
          <c:val>
            <c:numRef>
              <c:f>pivot!$N$106:$N$112</c:f>
              <c:numCache>
                <c:formatCode>General</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3473-4EEE-8297-A515AAD05B6E}"/>
            </c:ext>
          </c:extLst>
        </c:ser>
        <c:dLbls>
          <c:showLegendKey val="0"/>
          <c:showVal val="0"/>
          <c:showCatName val="0"/>
          <c:showSerName val="0"/>
          <c:showPercent val="0"/>
          <c:showBubbleSize val="0"/>
        </c:dLbls>
        <c:gapWidth val="25"/>
        <c:overlap val="-27"/>
        <c:axId val="1249932223"/>
        <c:axId val="1249933183"/>
      </c:barChart>
      <c:catAx>
        <c:axId val="124993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33183"/>
        <c:crosses val="autoZero"/>
        <c:auto val="1"/>
        <c:lblAlgn val="ctr"/>
        <c:lblOffset val="100"/>
        <c:noMultiLvlLbl val="0"/>
      </c:catAx>
      <c:valAx>
        <c:axId val="124993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322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7.xml"/><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chart" Target="../charts/chart6.xml"/><Relationship Id="rId2" Type="http://schemas.openxmlformats.org/officeDocument/2006/relationships/image" Target="../media/image8.svg"/><Relationship Id="rId16" Type="http://schemas.openxmlformats.org/officeDocument/2006/relationships/chart" Target="../charts/chart10.xml"/><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chart" Target="../charts/chart5.xml"/><Relationship Id="rId5" Type="http://schemas.openxmlformats.org/officeDocument/2006/relationships/image" Target="../media/image11.png"/><Relationship Id="rId15" Type="http://schemas.openxmlformats.org/officeDocument/2006/relationships/chart" Target="../charts/chart9.xml"/><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 Id="rId1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9.png"/><Relationship Id="rId7" Type="http://schemas.openxmlformats.org/officeDocument/2006/relationships/image" Target="../media/image17.png"/><Relationship Id="rId12" Type="http://schemas.openxmlformats.org/officeDocument/2006/relationships/image" Target="../media/image14.svg"/><Relationship Id="rId2" Type="http://schemas.openxmlformats.org/officeDocument/2006/relationships/image" Target="../media/image16.svg"/><Relationship Id="rId1" Type="http://schemas.openxmlformats.org/officeDocument/2006/relationships/image" Target="../media/image15.png"/><Relationship Id="rId6" Type="http://schemas.openxmlformats.org/officeDocument/2006/relationships/image" Target="../media/image12.svg"/><Relationship Id="rId11" Type="http://schemas.openxmlformats.org/officeDocument/2006/relationships/image" Target="../media/image13.png"/><Relationship Id="rId5" Type="http://schemas.openxmlformats.org/officeDocument/2006/relationships/image" Target="../media/image11.png"/><Relationship Id="rId10" Type="http://schemas.openxmlformats.org/officeDocument/2006/relationships/image" Target="../media/image20.svg"/><Relationship Id="rId4" Type="http://schemas.openxmlformats.org/officeDocument/2006/relationships/image" Target="../media/image10.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5</xdr:col>
      <xdr:colOff>644549</xdr:colOff>
      <xdr:row>3</xdr:row>
      <xdr:rowOff>35808</xdr:rowOff>
    </xdr:from>
    <xdr:to>
      <xdr:col>11</xdr:col>
      <xdr:colOff>580094</xdr:colOff>
      <xdr:row>16</xdr:row>
      <xdr:rowOff>107424</xdr:rowOff>
    </xdr:to>
    <xdr:graphicFrame macro="">
      <xdr:nvGraphicFramePr>
        <xdr:cNvPr id="2" name="Chart 1">
          <a:extLst>
            <a:ext uri="{FF2B5EF4-FFF2-40B4-BE49-F238E27FC236}">
              <a16:creationId xmlns:a16="http://schemas.microsoft.com/office/drawing/2014/main" id="{84741D41-9FF0-A845-95C1-69A7D0D57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419248</xdr:colOff>
      <xdr:row>3</xdr:row>
      <xdr:rowOff>17188</xdr:rowOff>
    </xdr:from>
    <xdr:to>
      <xdr:col>4</xdr:col>
      <xdr:colOff>125890</xdr:colOff>
      <xdr:row>17</xdr:row>
      <xdr:rowOff>56925</xdr:rowOff>
    </xdr:to>
    <mc:AlternateContent xmlns:mc="http://schemas.openxmlformats.org/markup-compatibility/2006" xmlns:a14="http://schemas.microsoft.com/office/drawing/2010/main">
      <mc:Choice Requires="a14">
        <xdr:graphicFrame macro="">
          <xdr:nvGraphicFramePr>
            <xdr:cNvPr id="3" name="Representative 1">
              <a:extLst>
                <a:ext uri="{FF2B5EF4-FFF2-40B4-BE49-F238E27FC236}">
                  <a16:creationId xmlns:a16="http://schemas.microsoft.com/office/drawing/2014/main" id="{74B22852-E480-694D-A935-B1FEB3930059}"/>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2523820" y="561473"/>
              <a:ext cx="1729571" cy="2579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323629</xdr:colOff>
      <xdr:row>41</xdr:row>
      <xdr:rowOff>106796</xdr:rowOff>
    </xdr:from>
    <xdr:to>
      <xdr:col>4</xdr:col>
      <xdr:colOff>80907</xdr:colOff>
      <xdr:row>56</xdr:row>
      <xdr:rowOff>91792</xdr:rowOff>
    </xdr:to>
    <xdr:graphicFrame macro="">
      <xdr:nvGraphicFramePr>
        <xdr:cNvPr id="4" name="Chart 3">
          <a:extLst>
            <a:ext uri="{FF2B5EF4-FFF2-40B4-BE49-F238E27FC236}">
              <a16:creationId xmlns:a16="http://schemas.microsoft.com/office/drawing/2014/main" id="{B515B7A2-8FB6-939B-1B2F-D08E7DB7D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91</xdr:row>
      <xdr:rowOff>0</xdr:rowOff>
    </xdr:from>
    <xdr:to>
      <xdr:col>8</xdr:col>
      <xdr:colOff>477235</xdr:colOff>
      <xdr:row>106</xdr:row>
      <xdr:rowOff>81121</xdr:rowOff>
    </xdr:to>
    <xdr:graphicFrame macro="">
      <xdr:nvGraphicFramePr>
        <xdr:cNvPr id="10" name="Chart 9">
          <a:extLst>
            <a:ext uri="{FF2B5EF4-FFF2-40B4-BE49-F238E27FC236}">
              <a16:creationId xmlns:a16="http://schemas.microsoft.com/office/drawing/2014/main" id="{EE25309E-B49F-4828-BE01-84F463EF3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106</xdr:row>
      <xdr:rowOff>0</xdr:rowOff>
    </xdr:from>
    <xdr:to>
      <xdr:col>11</xdr:col>
      <xdr:colOff>553994</xdr:colOff>
      <xdr:row>120</xdr:row>
      <xdr:rowOff>68584</xdr:rowOff>
    </xdr:to>
    <xdr:graphicFrame macro="">
      <xdr:nvGraphicFramePr>
        <xdr:cNvPr id="13" name="Chart 12">
          <a:extLst>
            <a:ext uri="{FF2B5EF4-FFF2-40B4-BE49-F238E27FC236}">
              <a16:creationId xmlns:a16="http://schemas.microsoft.com/office/drawing/2014/main" id="{87D95DA1-AA4C-4ADF-91A0-4C2D73F16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43543</xdr:colOff>
      <xdr:row>1</xdr:row>
      <xdr:rowOff>108858</xdr:rowOff>
    </xdr:from>
    <xdr:to>
      <xdr:col>3</xdr:col>
      <xdr:colOff>375556</xdr:colOff>
      <xdr:row>6</xdr:row>
      <xdr:rowOff>92529</xdr:rowOff>
    </xdr:to>
    <xdr:sp macro="" textlink="pivot!A4">
      <xdr:nvSpPr>
        <xdr:cNvPr id="2" name="Rectangle 1">
          <a:extLst>
            <a:ext uri="{FF2B5EF4-FFF2-40B4-BE49-F238E27FC236}">
              <a16:creationId xmlns:a16="http://schemas.microsoft.com/office/drawing/2014/main" id="{7C8EEF35-C61C-793C-8CBF-D1CDE6722931}"/>
            </a:ext>
          </a:extLst>
        </xdr:cNvPr>
        <xdr:cNvSpPr/>
      </xdr:nvSpPr>
      <xdr:spPr>
        <a:xfrm>
          <a:off x="337457" y="293915"/>
          <a:ext cx="1447799" cy="908957"/>
        </a:xfrm>
        <a:prstGeom prst="rect">
          <a:avLst/>
        </a:prstGeom>
        <a:solidFill>
          <a:srgbClr val="FF00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78A494-A830-4FF3-B563-BCD615102EA5}" type="TxLink">
            <a:rPr lang="en-US" sz="1600" b="1" i="0" u="none" strike="noStrike">
              <a:solidFill>
                <a:schemeClr val="bg1"/>
              </a:solidFill>
              <a:latin typeface="Aptos Narrow"/>
            </a:rPr>
            <a:pPr algn="ctr"/>
            <a:t>1,000</a:t>
          </a:fld>
          <a:endParaRPr lang="en-US" sz="1600" b="1">
            <a:solidFill>
              <a:schemeClr val="bg1"/>
            </a:solidFill>
          </a:endParaRPr>
        </a:p>
      </xdr:txBody>
    </xdr:sp>
    <xdr:clientData/>
  </xdr:twoCellAnchor>
  <xdr:oneCellAnchor>
    <xdr:from>
      <xdr:col>1</xdr:col>
      <xdr:colOff>59872</xdr:colOff>
      <xdr:row>1</xdr:row>
      <xdr:rowOff>118047</xdr:rowOff>
    </xdr:from>
    <xdr:ext cx="1398814" cy="311496"/>
    <xdr:sp macro="" textlink="">
      <xdr:nvSpPr>
        <xdr:cNvPr id="4" name="TextBox 3">
          <a:extLst>
            <a:ext uri="{FF2B5EF4-FFF2-40B4-BE49-F238E27FC236}">
              <a16:creationId xmlns:a16="http://schemas.microsoft.com/office/drawing/2014/main" id="{97CC58A8-3987-ADC4-A05E-ED0CE6C05951}"/>
            </a:ext>
          </a:extLst>
        </xdr:cNvPr>
        <xdr:cNvSpPr txBox="1"/>
      </xdr:nvSpPr>
      <xdr:spPr>
        <a:xfrm>
          <a:off x="353786" y="303104"/>
          <a:ext cx="1398814" cy="311496"/>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bg2"/>
              </a:solidFill>
            </a:rPr>
            <a:t> Calls</a:t>
          </a:r>
        </a:p>
      </xdr:txBody>
    </xdr:sp>
    <xdr:clientData/>
  </xdr:oneCellAnchor>
  <xdr:twoCellAnchor editAs="oneCell">
    <xdr:from>
      <xdr:col>1</xdr:col>
      <xdr:colOff>59872</xdr:colOff>
      <xdr:row>1</xdr:row>
      <xdr:rowOff>118048</xdr:rowOff>
    </xdr:from>
    <xdr:to>
      <xdr:col>2</xdr:col>
      <xdr:colOff>5443</xdr:colOff>
      <xdr:row>2</xdr:row>
      <xdr:rowOff>149701</xdr:rowOff>
    </xdr:to>
    <xdr:pic>
      <xdr:nvPicPr>
        <xdr:cNvPr id="6" name="Graphic 5" descr="Receiver with solid fill">
          <a:extLst>
            <a:ext uri="{FF2B5EF4-FFF2-40B4-BE49-F238E27FC236}">
              <a16:creationId xmlns:a16="http://schemas.microsoft.com/office/drawing/2014/main" id="{1AFC4A83-C207-4CDB-AFC9-B723095AA29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3786" y="303105"/>
          <a:ext cx="223157" cy="216711"/>
        </a:xfrm>
        <a:prstGeom prst="rect">
          <a:avLst/>
        </a:prstGeom>
      </xdr:spPr>
    </xdr:pic>
    <xdr:clientData/>
  </xdr:twoCellAnchor>
  <xdr:oneCellAnchor>
    <xdr:from>
      <xdr:col>1</xdr:col>
      <xdr:colOff>101738</xdr:colOff>
      <xdr:row>4</xdr:row>
      <xdr:rowOff>66571</xdr:rowOff>
    </xdr:from>
    <xdr:ext cx="1349830" cy="264560"/>
    <xdr:sp macro="" textlink="pivot!A9">
      <xdr:nvSpPr>
        <xdr:cNvPr id="7" name="TextBox 6">
          <a:extLst>
            <a:ext uri="{FF2B5EF4-FFF2-40B4-BE49-F238E27FC236}">
              <a16:creationId xmlns:a16="http://schemas.microsoft.com/office/drawing/2014/main" id="{7FF6A8A1-8FA9-ED67-4AE7-5CE669E5A915}"/>
            </a:ext>
          </a:extLst>
        </xdr:cNvPr>
        <xdr:cNvSpPr txBox="1"/>
      </xdr:nvSpPr>
      <xdr:spPr>
        <a:xfrm>
          <a:off x="394815" y="949989"/>
          <a:ext cx="1349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3296A4E-4D89-4551-B288-ECE82085897F}" type="TxLink">
            <a:rPr lang="en-US" sz="1100" b="0" i="0" u="none" strike="noStrike">
              <a:solidFill>
                <a:schemeClr val="bg2"/>
              </a:solidFill>
              <a:latin typeface="Aptos Narrow"/>
            </a:rPr>
            <a:pPr algn="ctr"/>
            <a:t>207</a:t>
          </a:fld>
          <a:endParaRPr lang="en-IN" sz="1100" b="0">
            <a:solidFill>
              <a:schemeClr val="bg2"/>
            </a:solidFill>
          </a:endParaRPr>
        </a:p>
      </xdr:txBody>
    </xdr:sp>
    <xdr:clientData/>
  </xdr:oneCellAnchor>
  <xdr:twoCellAnchor>
    <xdr:from>
      <xdr:col>1</xdr:col>
      <xdr:colOff>54429</xdr:colOff>
      <xdr:row>8</xdr:row>
      <xdr:rowOff>70758</xdr:rowOff>
    </xdr:from>
    <xdr:to>
      <xdr:col>3</xdr:col>
      <xdr:colOff>386442</xdr:colOff>
      <xdr:row>14</xdr:row>
      <xdr:rowOff>16329</xdr:rowOff>
    </xdr:to>
    <xdr:sp macro="" textlink="pivot!B4">
      <xdr:nvSpPr>
        <xdr:cNvPr id="8" name="Rectangle 7">
          <a:extLst>
            <a:ext uri="{FF2B5EF4-FFF2-40B4-BE49-F238E27FC236}">
              <a16:creationId xmlns:a16="http://schemas.microsoft.com/office/drawing/2014/main" id="{E551AF2E-DBB7-4B74-8AE3-07A69CCBCA76}"/>
            </a:ext>
          </a:extLst>
        </xdr:cNvPr>
        <xdr:cNvSpPr/>
      </xdr:nvSpPr>
      <xdr:spPr>
        <a:xfrm>
          <a:off x="347506" y="1691055"/>
          <a:ext cx="1445705" cy="1050889"/>
        </a:xfrm>
        <a:prstGeom prst="rect">
          <a:avLst/>
        </a:prstGeom>
        <a:solidFill>
          <a:srgbClr val="FF00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6BE06B-59C3-4446-8E95-3280F9351A86}" type="TxLink">
            <a:rPr lang="en-US" sz="1600" b="1" i="0" u="none" strike="noStrike">
              <a:solidFill>
                <a:schemeClr val="bg2"/>
              </a:solidFill>
              <a:latin typeface="Aptos Narrow"/>
            </a:rPr>
            <a:pPr algn="ctr"/>
            <a:t>₹ 96,623</a:t>
          </a:fld>
          <a:endParaRPr lang="en-US" sz="1600" b="1">
            <a:solidFill>
              <a:schemeClr val="bg2"/>
            </a:solidFill>
          </a:endParaRPr>
        </a:p>
      </xdr:txBody>
    </xdr:sp>
    <xdr:clientData/>
  </xdr:twoCellAnchor>
  <xdr:oneCellAnchor>
    <xdr:from>
      <xdr:col>1</xdr:col>
      <xdr:colOff>70758</xdr:colOff>
      <xdr:row>8</xdr:row>
      <xdr:rowOff>79947</xdr:rowOff>
    </xdr:from>
    <xdr:ext cx="1398814" cy="311496"/>
    <xdr:sp macro="" textlink="">
      <xdr:nvSpPr>
        <xdr:cNvPr id="9" name="TextBox 8">
          <a:extLst>
            <a:ext uri="{FF2B5EF4-FFF2-40B4-BE49-F238E27FC236}">
              <a16:creationId xmlns:a16="http://schemas.microsoft.com/office/drawing/2014/main" id="{B894583C-89AA-44F4-A756-E1CF0DC9E443}"/>
            </a:ext>
          </a:extLst>
        </xdr:cNvPr>
        <xdr:cNvSpPr txBox="1"/>
      </xdr:nvSpPr>
      <xdr:spPr>
        <a:xfrm>
          <a:off x="364672" y="1707361"/>
          <a:ext cx="1398814" cy="311496"/>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bg2"/>
              </a:solidFill>
            </a:rPr>
            <a:t> Amount</a:t>
          </a:r>
        </a:p>
      </xdr:txBody>
    </xdr:sp>
    <xdr:clientData/>
  </xdr:oneCellAnchor>
  <xdr:oneCellAnchor>
    <xdr:from>
      <xdr:col>1</xdr:col>
      <xdr:colOff>125185</xdr:colOff>
      <xdr:row>11</xdr:row>
      <xdr:rowOff>179614</xdr:rowOff>
    </xdr:from>
    <xdr:ext cx="1349830" cy="264560"/>
    <xdr:sp macro="" textlink="pivot!B9">
      <xdr:nvSpPr>
        <xdr:cNvPr id="11" name="TextBox 10">
          <a:extLst>
            <a:ext uri="{FF2B5EF4-FFF2-40B4-BE49-F238E27FC236}">
              <a16:creationId xmlns:a16="http://schemas.microsoft.com/office/drawing/2014/main" id="{4B9FBD03-19DE-478A-9C6E-CA9ADD44E18A}"/>
            </a:ext>
          </a:extLst>
        </xdr:cNvPr>
        <xdr:cNvSpPr txBox="1"/>
      </xdr:nvSpPr>
      <xdr:spPr>
        <a:xfrm>
          <a:off x="419099" y="2362200"/>
          <a:ext cx="1349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F4E034D-CB61-485F-BF6B-11CE9BC45257}" type="TxLink">
            <a:rPr lang="en-US" sz="1100" b="0" i="0" u="none" strike="noStrike">
              <a:solidFill>
                <a:schemeClr val="bg2"/>
              </a:solidFill>
              <a:latin typeface="Aptos Narrow"/>
            </a:rPr>
            <a:pPr algn="ctr"/>
            <a:t>₹ 20,872</a:t>
          </a:fld>
          <a:endParaRPr lang="en-IN" sz="1100" b="0">
            <a:solidFill>
              <a:schemeClr val="bg2"/>
            </a:solidFill>
          </a:endParaRPr>
        </a:p>
      </xdr:txBody>
    </xdr:sp>
    <xdr:clientData/>
  </xdr:oneCellAnchor>
  <xdr:twoCellAnchor>
    <xdr:from>
      <xdr:col>1</xdr:col>
      <xdr:colOff>59872</xdr:colOff>
      <xdr:row>16</xdr:row>
      <xdr:rowOff>27214</xdr:rowOff>
    </xdr:from>
    <xdr:to>
      <xdr:col>3</xdr:col>
      <xdr:colOff>391885</xdr:colOff>
      <xdr:row>21</xdr:row>
      <xdr:rowOff>157842</xdr:rowOff>
    </xdr:to>
    <xdr:sp macro="" textlink="pivot!C4">
      <xdr:nvSpPr>
        <xdr:cNvPr id="12" name="Rectangle 11">
          <a:extLst>
            <a:ext uri="{FF2B5EF4-FFF2-40B4-BE49-F238E27FC236}">
              <a16:creationId xmlns:a16="http://schemas.microsoft.com/office/drawing/2014/main" id="{51520DC7-B95E-4E21-B05D-E2D0EBD2AA7D}"/>
            </a:ext>
          </a:extLst>
        </xdr:cNvPr>
        <xdr:cNvSpPr/>
      </xdr:nvSpPr>
      <xdr:spPr>
        <a:xfrm>
          <a:off x="353786" y="3135085"/>
          <a:ext cx="1447799" cy="1055914"/>
        </a:xfrm>
        <a:prstGeom prst="rect">
          <a:avLst/>
        </a:prstGeom>
        <a:solidFill>
          <a:srgbClr val="FF00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2343B7-201B-43D1-A033-35458C99CE6D}" type="TxLink">
            <a:rPr lang="en-US" sz="1600" b="1" i="0" u="none" strike="noStrike">
              <a:solidFill>
                <a:schemeClr val="bg2"/>
              </a:solidFill>
              <a:latin typeface="Aptos Narrow"/>
            </a:rPr>
            <a:pPr algn="ctr"/>
            <a:t>89850</a:t>
          </a:fld>
          <a:endParaRPr lang="en-US" sz="1600" b="1">
            <a:solidFill>
              <a:schemeClr val="bg2"/>
            </a:solidFill>
          </a:endParaRPr>
        </a:p>
      </xdr:txBody>
    </xdr:sp>
    <xdr:clientData/>
  </xdr:twoCellAnchor>
  <xdr:oneCellAnchor>
    <xdr:from>
      <xdr:col>1</xdr:col>
      <xdr:colOff>76201</xdr:colOff>
      <xdr:row>16</xdr:row>
      <xdr:rowOff>36403</xdr:rowOff>
    </xdr:from>
    <xdr:ext cx="1398814" cy="311496"/>
    <xdr:sp macro="" textlink="">
      <xdr:nvSpPr>
        <xdr:cNvPr id="13" name="TextBox 12">
          <a:extLst>
            <a:ext uri="{FF2B5EF4-FFF2-40B4-BE49-F238E27FC236}">
              <a16:creationId xmlns:a16="http://schemas.microsoft.com/office/drawing/2014/main" id="{A80A313E-A0EA-410C-BCE3-6931000B5AF1}"/>
            </a:ext>
          </a:extLst>
        </xdr:cNvPr>
        <xdr:cNvSpPr txBox="1"/>
      </xdr:nvSpPr>
      <xdr:spPr>
        <a:xfrm>
          <a:off x="370115" y="3144274"/>
          <a:ext cx="1398814" cy="311496"/>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bg2"/>
              </a:solidFill>
            </a:rPr>
            <a:t> Call</a:t>
          </a:r>
          <a:r>
            <a:rPr lang="en-IN" sz="1400" b="1" baseline="0">
              <a:solidFill>
                <a:schemeClr val="bg2"/>
              </a:solidFill>
            </a:rPr>
            <a:t> Duration</a:t>
          </a:r>
          <a:endParaRPr lang="en-IN" sz="1400" b="1">
            <a:solidFill>
              <a:schemeClr val="bg2"/>
            </a:solidFill>
          </a:endParaRPr>
        </a:p>
      </xdr:txBody>
    </xdr:sp>
    <xdr:clientData/>
  </xdr:oneCellAnchor>
  <xdr:oneCellAnchor>
    <xdr:from>
      <xdr:col>1</xdr:col>
      <xdr:colOff>130628</xdr:colOff>
      <xdr:row>19</xdr:row>
      <xdr:rowOff>136070</xdr:rowOff>
    </xdr:from>
    <xdr:ext cx="1349830" cy="264560"/>
    <xdr:sp macro="" textlink="pivot!C9">
      <xdr:nvSpPr>
        <xdr:cNvPr id="15" name="TextBox 14">
          <a:extLst>
            <a:ext uri="{FF2B5EF4-FFF2-40B4-BE49-F238E27FC236}">
              <a16:creationId xmlns:a16="http://schemas.microsoft.com/office/drawing/2014/main" id="{ED2D8653-3426-4630-83A3-8BA755F6CDB4}"/>
            </a:ext>
          </a:extLst>
        </xdr:cNvPr>
        <xdr:cNvSpPr txBox="1"/>
      </xdr:nvSpPr>
      <xdr:spPr>
        <a:xfrm>
          <a:off x="422210" y="3848876"/>
          <a:ext cx="1349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0D298D2-4520-470F-8072-D0B39A3EAF9C}" type="TxLink">
            <a:rPr lang="en-US" sz="1100" b="0" i="0" u="none" strike="noStrike">
              <a:solidFill>
                <a:schemeClr val="bg2"/>
              </a:solidFill>
              <a:latin typeface="Aptos Narrow"/>
            </a:rPr>
            <a:pPr algn="ctr"/>
            <a:t>17700</a:t>
          </a:fld>
          <a:endParaRPr lang="en-IN" sz="1100" b="0">
            <a:solidFill>
              <a:schemeClr val="bg2"/>
            </a:solidFill>
          </a:endParaRPr>
        </a:p>
      </xdr:txBody>
    </xdr:sp>
    <xdr:clientData/>
  </xdr:oneCellAnchor>
  <xdr:twoCellAnchor>
    <xdr:from>
      <xdr:col>1</xdr:col>
      <xdr:colOff>54429</xdr:colOff>
      <xdr:row>24</xdr:row>
      <xdr:rowOff>32656</xdr:rowOff>
    </xdr:from>
    <xdr:to>
      <xdr:col>3</xdr:col>
      <xdr:colOff>386442</xdr:colOff>
      <xdr:row>29</xdr:row>
      <xdr:rowOff>163285</xdr:rowOff>
    </xdr:to>
    <xdr:sp macro="" textlink="pivot!D4">
      <xdr:nvSpPr>
        <xdr:cNvPr id="16" name="Rectangle 15">
          <a:extLst>
            <a:ext uri="{FF2B5EF4-FFF2-40B4-BE49-F238E27FC236}">
              <a16:creationId xmlns:a16="http://schemas.microsoft.com/office/drawing/2014/main" id="{48672968-5522-4021-A601-AC425D804FE1}"/>
            </a:ext>
          </a:extLst>
        </xdr:cNvPr>
        <xdr:cNvSpPr/>
      </xdr:nvSpPr>
      <xdr:spPr>
        <a:xfrm>
          <a:off x="348343" y="4620985"/>
          <a:ext cx="1447799" cy="1055914"/>
        </a:xfrm>
        <a:prstGeom prst="rect">
          <a:avLst/>
        </a:prstGeom>
        <a:solidFill>
          <a:srgbClr val="FF00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CCABBF-F538-4C54-8F7F-916287A43568}" type="TxLink">
            <a:rPr lang="en-US" sz="1600" b="1" i="0" u="none" strike="noStrike">
              <a:solidFill>
                <a:schemeClr val="bg2"/>
              </a:solidFill>
              <a:latin typeface="Aptos Narrow"/>
            </a:rPr>
            <a:pPr algn="ctr"/>
            <a:t>3.9</a:t>
          </a:fld>
          <a:endParaRPr lang="en-US" sz="1600" b="1">
            <a:solidFill>
              <a:schemeClr val="bg2"/>
            </a:solidFill>
          </a:endParaRPr>
        </a:p>
      </xdr:txBody>
    </xdr:sp>
    <xdr:clientData/>
  </xdr:twoCellAnchor>
  <xdr:oneCellAnchor>
    <xdr:from>
      <xdr:col>1</xdr:col>
      <xdr:colOff>70758</xdr:colOff>
      <xdr:row>24</xdr:row>
      <xdr:rowOff>41845</xdr:rowOff>
    </xdr:from>
    <xdr:ext cx="1398814" cy="311496"/>
    <xdr:sp macro="" textlink="">
      <xdr:nvSpPr>
        <xdr:cNvPr id="17" name="TextBox 16">
          <a:extLst>
            <a:ext uri="{FF2B5EF4-FFF2-40B4-BE49-F238E27FC236}">
              <a16:creationId xmlns:a16="http://schemas.microsoft.com/office/drawing/2014/main" id="{A30D6640-D078-46C7-B347-B88A958CE849}"/>
            </a:ext>
          </a:extLst>
        </xdr:cNvPr>
        <xdr:cNvSpPr txBox="1"/>
      </xdr:nvSpPr>
      <xdr:spPr>
        <a:xfrm>
          <a:off x="364672" y="4630174"/>
          <a:ext cx="1398814" cy="311496"/>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bg2"/>
              </a:solidFill>
            </a:rPr>
            <a:t> Avg-Rating</a:t>
          </a:r>
        </a:p>
      </xdr:txBody>
    </xdr:sp>
    <xdr:clientData/>
  </xdr:oneCellAnchor>
  <xdr:oneCellAnchor>
    <xdr:from>
      <xdr:col>1</xdr:col>
      <xdr:colOff>125185</xdr:colOff>
      <xdr:row>27</xdr:row>
      <xdr:rowOff>141513</xdr:rowOff>
    </xdr:from>
    <xdr:ext cx="1349830" cy="264560"/>
    <xdr:sp macro="" textlink="pivot!D9">
      <xdr:nvSpPr>
        <xdr:cNvPr id="19" name="TextBox 18">
          <a:extLst>
            <a:ext uri="{FF2B5EF4-FFF2-40B4-BE49-F238E27FC236}">
              <a16:creationId xmlns:a16="http://schemas.microsoft.com/office/drawing/2014/main" id="{30568610-F37B-42AF-901C-AC1782E44DF6}"/>
            </a:ext>
          </a:extLst>
        </xdr:cNvPr>
        <xdr:cNvSpPr txBox="1"/>
      </xdr:nvSpPr>
      <xdr:spPr>
        <a:xfrm>
          <a:off x="419099" y="5285013"/>
          <a:ext cx="1349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16F95E6-7FAF-42CF-8405-60C65962105A}" type="TxLink">
            <a:rPr lang="en-US" sz="1100" b="0" i="0" u="none" strike="noStrike">
              <a:solidFill>
                <a:schemeClr val="bg2"/>
              </a:solidFill>
              <a:latin typeface="Aptos Narrow"/>
            </a:rPr>
            <a:pPr algn="ctr"/>
            <a:t>3.9</a:t>
          </a:fld>
          <a:endParaRPr lang="en-IN" sz="1100" b="0">
            <a:solidFill>
              <a:schemeClr val="bg2"/>
            </a:solidFill>
          </a:endParaRPr>
        </a:p>
      </xdr:txBody>
    </xdr:sp>
    <xdr:clientData/>
  </xdr:oneCellAnchor>
  <xdr:twoCellAnchor>
    <xdr:from>
      <xdr:col>1</xdr:col>
      <xdr:colOff>77755</xdr:colOff>
      <xdr:row>32</xdr:row>
      <xdr:rowOff>85531</xdr:rowOff>
    </xdr:from>
    <xdr:to>
      <xdr:col>3</xdr:col>
      <xdr:colOff>409768</xdr:colOff>
      <xdr:row>38</xdr:row>
      <xdr:rowOff>30325</xdr:rowOff>
    </xdr:to>
    <xdr:sp macro="" textlink="pivot!E4">
      <xdr:nvSpPr>
        <xdr:cNvPr id="20" name="Rectangle 19">
          <a:extLst>
            <a:ext uri="{FF2B5EF4-FFF2-40B4-BE49-F238E27FC236}">
              <a16:creationId xmlns:a16="http://schemas.microsoft.com/office/drawing/2014/main" id="{2DB6F732-1736-4553-8A55-ACACB7AD0B85}"/>
            </a:ext>
          </a:extLst>
        </xdr:cNvPr>
        <xdr:cNvSpPr/>
      </xdr:nvSpPr>
      <xdr:spPr>
        <a:xfrm>
          <a:off x="373225" y="6204858"/>
          <a:ext cx="1451686" cy="1064467"/>
        </a:xfrm>
        <a:prstGeom prst="rect">
          <a:avLst/>
        </a:prstGeom>
        <a:solidFill>
          <a:srgbClr val="FF00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A367FA-60AA-4921-BBC7-F07E4A323083}" type="TxLink">
            <a:rPr lang="en-US" sz="1600" b="1" i="0" u="none" strike="noStrike">
              <a:solidFill>
                <a:schemeClr val="bg2"/>
              </a:solidFill>
              <a:latin typeface="Aptos Narrow"/>
            </a:rPr>
            <a:pPr algn="ctr"/>
            <a:t>307</a:t>
          </a:fld>
          <a:endParaRPr lang="en-US" sz="1600" b="1">
            <a:solidFill>
              <a:schemeClr val="bg2"/>
            </a:solidFill>
          </a:endParaRPr>
        </a:p>
      </xdr:txBody>
    </xdr:sp>
    <xdr:clientData/>
  </xdr:twoCellAnchor>
  <xdr:oneCellAnchor>
    <xdr:from>
      <xdr:col>1</xdr:col>
      <xdr:colOff>94084</xdr:colOff>
      <xdr:row>32</xdr:row>
      <xdr:rowOff>94720</xdr:rowOff>
    </xdr:from>
    <xdr:ext cx="1398814" cy="311496"/>
    <xdr:sp macro="" textlink="">
      <xdr:nvSpPr>
        <xdr:cNvPr id="21" name="TextBox 20">
          <a:extLst>
            <a:ext uri="{FF2B5EF4-FFF2-40B4-BE49-F238E27FC236}">
              <a16:creationId xmlns:a16="http://schemas.microsoft.com/office/drawing/2014/main" id="{729BC600-8BDA-4AFD-986D-32C5AC2FD8B7}"/>
            </a:ext>
          </a:extLst>
        </xdr:cNvPr>
        <xdr:cNvSpPr txBox="1"/>
      </xdr:nvSpPr>
      <xdr:spPr>
        <a:xfrm>
          <a:off x="389554" y="6214047"/>
          <a:ext cx="1398814" cy="311496"/>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bg2"/>
              </a:solidFill>
            </a:rPr>
            <a:t> 5star</a:t>
          </a:r>
          <a:r>
            <a:rPr lang="en-IN" sz="1400" b="1" baseline="0">
              <a:solidFill>
                <a:schemeClr val="bg2"/>
              </a:solidFill>
            </a:rPr>
            <a:t> Ratings</a:t>
          </a:r>
          <a:endParaRPr lang="en-IN" sz="1400" b="1">
            <a:solidFill>
              <a:schemeClr val="bg2"/>
            </a:solidFill>
          </a:endParaRPr>
        </a:p>
      </xdr:txBody>
    </xdr:sp>
    <xdr:clientData/>
  </xdr:oneCellAnchor>
  <xdr:oneCellAnchor>
    <xdr:from>
      <xdr:col>1</xdr:col>
      <xdr:colOff>148511</xdr:colOff>
      <xdr:row>36</xdr:row>
      <xdr:rowOff>8552</xdr:rowOff>
    </xdr:from>
    <xdr:ext cx="1349830" cy="264560"/>
    <xdr:sp macro="" textlink="pivot!E9">
      <xdr:nvSpPr>
        <xdr:cNvPr id="23" name="TextBox 22">
          <a:extLst>
            <a:ext uri="{FF2B5EF4-FFF2-40B4-BE49-F238E27FC236}">
              <a16:creationId xmlns:a16="http://schemas.microsoft.com/office/drawing/2014/main" id="{139065AB-EA6A-40D4-8689-57F5BCC168C1}"/>
            </a:ext>
          </a:extLst>
        </xdr:cNvPr>
        <xdr:cNvSpPr txBox="1"/>
      </xdr:nvSpPr>
      <xdr:spPr>
        <a:xfrm>
          <a:off x="443981" y="6874328"/>
          <a:ext cx="1349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A7A2195-D3C9-469B-8B71-BB942C275E87}" type="TxLink">
            <a:rPr lang="en-US" sz="1100" b="0" i="0" u="none" strike="noStrike">
              <a:solidFill>
                <a:schemeClr val="bg2"/>
              </a:solidFill>
              <a:latin typeface="Aptos Narrow"/>
            </a:rPr>
            <a:pPr algn="ctr"/>
            <a:t>60</a:t>
          </a:fld>
          <a:endParaRPr lang="en-IN" sz="1100" b="0">
            <a:solidFill>
              <a:schemeClr val="bg2"/>
            </a:solidFill>
          </a:endParaRPr>
        </a:p>
      </xdr:txBody>
    </xdr:sp>
    <xdr:clientData/>
  </xdr:oneCellAnchor>
  <xdr:twoCellAnchor editAs="oneCell">
    <xdr:from>
      <xdr:col>1</xdr:col>
      <xdr:colOff>51665</xdr:colOff>
      <xdr:row>16</xdr:row>
      <xdr:rowOff>38878</xdr:rowOff>
    </xdr:from>
    <xdr:to>
      <xdr:col>2</xdr:col>
      <xdr:colOff>33374</xdr:colOff>
      <xdr:row>17</xdr:row>
      <xdr:rowOff>110154</xdr:rowOff>
    </xdr:to>
    <xdr:pic>
      <xdr:nvPicPr>
        <xdr:cNvPr id="24" name="Graphic 23" descr="Hourglass Finished with solid fill">
          <a:extLst>
            <a:ext uri="{FF2B5EF4-FFF2-40B4-BE49-F238E27FC236}">
              <a16:creationId xmlns:a16="http://schemas.microsoft.com/office/drawing/2014/main" id="{4CEDD0A6-896B-4ECB-AB8E-081A8F456C1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43247" y="3187960"/>
          <a:ext cx="260331" cy="259183"/>
        </a:xfrm>
        <a:prstGeom prst="rect">
          <a:avLst/>
        </a:prstGeom>
      </xdr:spPr>
    </xdr:pic>
    <xdr:clientData/>
  </xdr:twoCellAnchor>
  <xdr:twoCellAnchor editAs="oneCell">
    <xdr:from>
      <xdr:col>1</xdr:col>
      <xdr:colOff>77755</xdr:colOff>
      <xdr:row>8</xdr:row>
      <xdr:rowOff>71275</xdr:rowOff>
    </xdr:from>
    <xdr:to>
      <xdr:col>2</xdr:col>
      <xdr:colOff>103674</xdr:colOff>
      <xdr:row>9</xdr:row>
      <xdr:rowOff>174715</xdr:rowOff>
    </xdr:to>
    <xdr:pic>
      <xdr:nvPicPr>
        <xdr:cNvPr id="25" name="Graphic 24" descr="Shopping cart with solid fill">
          <a:extLst>
            <a:ext uri="{FF2B5EF4-FFF2-40B4-BE49-F238E27FC236}">
              <a16:creationId xmlns:a16="http://schemas.microsoft.com/office/drawing/2014/main" id="{51482BF2-4824-4CA1-AEC2-1F9BB9632A1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69337" y="1717092"/>
          <a:ext cx="304541" cy="291347"/>
        </a:xfrm>
        <a:prstGeom prst="rect">
          <a:avLst/>
        </a:prstGeom>
      </xdr:spPr>
    </xdr:pic>
    <xdr:clientData/>
  </xdr:twoCellAnchor>
  <xdr:twoCellAnchor editAs="oneCell">
    <xdr:from>
      <xdr:col>1</xdr:col>
      <xdr:colOff>97193</xdr:colOff>
      <xdr:row>24</xdr:row>
      <xdr:rowOff>58318</xdr:rowOff>
    </xdr:from>
    <xdr:to>
      <xdr:col>2</xdr:col>
      <xdr:colOff>90714</xdr:colOff>
      <xdr:row>25</xdr:row>
      <xdr:rowOff>134725</xdr:rowOff>
    </xdr:to>
    <xdr:pic>
      <xdr:nvPicPr>
        <xdr:cNvPr id="26" name="Graphic 25" descr="Rating Star with solid fill">
          <a:extLst>
            <a:ext uri="{FF2B5EF4-FFF2-40B4-BE49-F238E27FC236}">
              <a16:creationId xmlns:a16="http://schemas.microsoft.com/office/drawing/2014/main" id="{9BAAED71-1B1F-431D-8C6C-5C844C57084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88775" y="4710664"/>
          <a:ext cx="272143" cy="264317"/>
        </a:xfrm>
        <a:prstGeom prst="rect">
          <a:avLst/>
        </a:prstGeom>
      </xdr:spPr>
    </xdr:pic>
    <xdr:clientData/>
  </xdr:twoCellAnchor>
  <xdr:twoCellAnchor editAs="oneCell">
    <xdr:from>
      <xdr:col>1</xdr:col>
      <xdr:colOff>77756</xdr:colOff>
      <xdr:row>32</xdr:row>
      <xdr:rowOff>123114</xdr:rowOff>
    </xdr:from>
    <xdr:to>
      <xdr:col>2</xdr:col>
      <xdr:colOff>32398</xdr:colOff>
      <xdr:row>33</xdr:row>
      <xdr:rowOff>161733</xdr:rowOff>
    </xdr:to>
    <xdr:pic>
      <xdr:nvPicPr>
        <xdr:cNvPr id="27" name="Graphic 26" descr="Star-struck face outline with solid fill">
          <a:extLst>
            <a:ext uri="{FF2B5EF4-FFF2-40B4-BE49-F238E27FC236}">
              <a16:creationId xmlns:a16="http://schemas.microsoft.com/office/drawing/2014/main" id="{285ECD69-4001-47B0-B410-3AF1B69EBE7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69338" y="6278726"/>
          <a:ext cx="233264" cy="226527"/>
        </a:xfrm>
        <a:prstGeom prst="rect">
          <a:avLst/>
        </a:prstGeom>
      </xdr:spPr>
    </xdr:pic>
    <xdr:clientData/>
  </xdr:twoCellAnchor>
  <xdr:twoCellAnchor editAs="oneCell">
    <xdr:from>
      <xdr:col>11</xdr:col>
      <xdr:colOff>178004</xdr:colOff>
      <xdr:row>15</xdr:row>
      <xdr:rowOff>112193</xdr:rowOff>
    </xdr:from>
    <xdr:to>
      <xdr:col>13</xdr:col>
      <xdr:colOff>241940</xdr:colOff>
      <xdr:row>29</xdr:row>
      <xdr:rowOff>48576</xdr:rowOff>
    </xdr:to>
    <mc:AlternateContent xmlns:mc="http://schemas.openxmlformats.org/markup-compatibility/2006" xmlns:a14="http://schemas.microsoft.com/office/drawing/2010/main">
      <mc:Choice Requires="a14">
        <xdr:graphicFrame macro="">
          <xdr:nvGraphicFramePr>
            <xdr:cNvPr id="28" name="Representative">
              <a:extLst>
                <a:ext uri="{FF2B5EF4-FFF2-40B4-BE49-F238E27FC236}">
                  <a16:creationId xmlns:a16="http://schemas.microsoft.com/office/drawing/2014/main" id="{AB6BE60D-167F-44FE-A46A-11DD567E42D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275914" y="4001844"/>
              <a:ext cx="1736619" cy="2538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601153</xdr:colOff>
      <xdr:row>2</xdr:row>
      <xdr:rowOff>8125</xdr:rowOff>
    </xdr:from>
    <xdr:to>
      <xdr:col>9</xdr:col>
      <xdr:colOff>243710</xdr:colOff>
      <xdr:row>13</xdr:row>
      <xdr:rowOff>170596</xdr:rowOff>
    </xdr:to>
    <xdr:graphicFrame macro="">
      <xdr:nvGraphicFramePr>
        <xdr:cNvPr id="29" name="Chart 28">
          <a:extLst>
            <a:ext uri="{FF2B5EF4-FFF2-40B4-BE49-F238E27FC236}">
              <a16:creationId xmlns:a16="http://schemas.microsoft.com/office/drawing/2014/main" id="{CA71F603-C9B7-4027-A1CA-DA68A0DA1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463049</xdr:colOff>
      <xdr:row>2</xdr:row>
      <xdr:rowOff>121857</xdr:rowOff>
    </xdr:from>
    <xdr:to>
      <xdr:col>13</xdr:col>
      <xdr:colOff>438678</xdr:colOff>
      <xdr:row>13</xdr:row>
      <xdr:rowOff>138102</xdr:rowOff>
    </xdr:to>
    <xdr:graphicFrame macro="">
      <xdr:nvGraphicFramePr>
        <xdr:cNvPr id="30" name="Chart 29">
          <a:extLst>
            <a:ext uri="{FF2B5EF4-FFF2-40B4-BE49-F238E27FC236}">
              <a16:creationId xmlns:a16="http://schemas.microsoft.com/office/drawing/2014/main" id="{5FDE1BCE-3D23-4D44-8470-F1BEC2060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620857</xdr:colOff>
      <xdr:row>16</xdr:row>
      <xdr:rowOff>84694</xdr:rowOff>
    </xdr:from>
    <xdr:to>
      <xdr:col>7</xdr:col>
      <xdr:colOff>325236</xdr:colOff>
      <xdr:row>37</xdr:row>
      <xdr:rowOff>48482</xdr:rowOff>
    </xdr:to>
    <xdr:graphicFrame macro="">
      <xdr:nvGraphicFramePr>
        <xdr:cNvPr id="31" name="Chart 30">
          <a:extLst>
            <a:ext uri="{FF2B5EF4-FFF2-40B4-BE49-F238E27FC236}">
              <a16:creationId xmlns:a16="http://schemas.microsoft.com/office/drawing/2014/main" id="{D013F5AA-EECB-4157-84E2-89F30BB03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328941</xdr:colOff>
      <xdr:row>16</xdr:row>
      <xdr:rowOff>55763</xdr:rowOff>
    </xdr:from>
    <xdr:to>
      <xdr:col>10</xdr:col>
      <xdr:colOff>588898</xdr:colOff>
      <xdr:row>37</xdr:row>
      <xdr:rowOff>64577</xdr:rowOff>
    </xdr:to>
    <xdr:graphicFrame macro="">
      <xdr:nvGraphicFramePr>
        <xdr:cNvPr id="32" name="Chart 31">
          <a:extLst>
            <a:ext uri="{FF2B5EF4-FFF2-40B4-BE49-F238E27FC236}">
              <a16:creationId xmlns:a16="http://schemas.microsoft.com/office/drawing/2014/main" id="{10CFE9DF-F222-4535-8D9D-B294C4541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725172</xdr:colOff>
      <xdr:row>2</xdr:row>
      <xdr:rowOff>52111</xdr:rowOff>
    </xdr:from>
    <xdr:to>
      <xdr:col>18</xdr:col>
      <xdr:colOff>315933</xdr:colOff>
      <xdr:row>13</xdr:row>
      <xdr:rowOff>134787</xdr:rowOff>
    </xdr:to>
    <xdr:graphicFrame macro="">
      <xdr:nvGraphicFramePr>
        <xdr:cNvPr id="34" name="Chart 33">
          <a:extLst>
            <a:ext uri="{FF2B5EF4-FFF2-40B4-BE49-F238E27FC236}">
              <a16:creationId xmlns:a16="http://schemas.microsoft.com/office/drawing/2014/main" id="{9FA3EC7D-42A1-4656-9256-5CD0E10BC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571845</xdr:colOff>
      <xdr:row>2</xdr:row>
      <xdr:rowOff>62008</xdr:rowOff>
    </xdr:from>
    <xdr:to>
      <xdr:col>23</xdr:col>
      <xdr:colOff>55118</xdr:colOff>
      <xdr:row>13</xdr:row>
      <xdr:rowOff>179133</xdr:rowOff>
    </xdr:to>
    <xdr:graphicFrame macro="">
      <xdr:nvGraphicFramePr>
        <xdr:cNvPr id="36" name="Chart 35">
          <a:extLst>
            <a:ext uri="{FF2B5EF4-FFF2-40B4-BE49-F238E27FC236}">
              <a16:creationId xmlns:a16="http://schemas.microsoft.com/office/drawing/2014/main" id="{A0D1FC89-CA43-4D38-A98F-10FBEFC31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0</xdr:col>
      <xdr:colOff>634211</xdr:colOff>
      <xdr:row>1</xdr:row>
      <xdr:rowOff>64326</xdr:rowOff>
    </xdr:from>
    <xdr:to>
      <xdr:col>1</xdr:col>
      <xdr:colOff>390718</xdr:colOff>
      <xdr:row>2</xdr:row>
      <xdr:rowOff>283476</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34211" y="248909"/>
          <a:ext cx="409650" cy="403735"/>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1213</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1.696480324077" createdVersion="8" refreshedVersion="8" minRefreshableVersion="3" recordCount="1000" xr:uid="{08F16716-6173-44FB-A6EB-1B6CAFCFDE71}">
  <cacheSource type="worksheet">
    <worksheetSource name="calls"/>
  </cacheSource>
  <cacheFields count="14">
    <cacheField name="Call number" numFmtId="0">
      <sharedItems count="1000">
        <s v="Call_7271"/>
        <s v="Call_7272"/>
        <s v="Call_7273"/>
        <s v="Call_7274"/>
        <s v="Call_7275"/>
        <s v="Call_7276"/>
        <s v="Call_7277"/>
        <s v="Call_7278"/>
        <s v="Call_7279"/>
        <s v="Call_7280"/>
        <s v="Call_7281"/>
        <s v="Call_7282"/>
        <s v="Call_7283"/>
        <s v="Call_7284"/>
        <s v="Call_7285"/>
        <s v="Call_7286"/>
        <s v="Call_7287"/>
        <s v="Call_7288"/>
        <s v="Call_7289"/>
        <s v="Call_7290"/>
        <s v="Call_7291"/>
        <s v="Call_7292"/>
        <s v="Call_7293"/>
        <s v="Call_7294"/>
        <s v="Call_7295"/>
        <s v="Call_7296"/>
        <s v="Call_7297"/>
        <s v="Call_7298"/>
        <s v="Call_7299"/>
        <s v="Call_7300"/>
        <s v="Call_7301"/>
        <s v="Call_7302"/>
        <s v="Call_7303"/>
        <s v="Call_7304"/>
        <s v="Call_7305"/>
        <s v="Call_7306"/>
        <s v="Call_7307"/>
        <s v="Call_7308"/>
        <s v="Call_7309"/>
        <s v="Call_7310"/>
        <s v="Call_7311"/>
        <s v="Call_7312"/>
        <s v="Call_7313"/>
        <s v="Call_7314"/>
        <s v="Call_7315"/>
        <s v="Call_7316"/>
        <s v="Call_7317"/>
        <s v="Call_7318"/>
        <s v="Call_7319"/>
        <s v="Call_7320"/>
        <s v="Call_7321"/>
        <s v="Call_7322"/>
        <s v="Call_7323"/>
        <s v="Call_7324"/>
        <s v="Call_7325"/>
        <s v="Call_7326"/>
        <s v="Call_7327"/>
        <s v="Call_7328"/>
        <s v="Call_7329"/>
        <s v="Call_7330"/>
        <s v="Call_7331"/>
        <s v="Call_7332"/>
        <s v="Call_7333"/>
        <s v="Call_7334"/>
        <s v="Call_7335"/>
        <s v="Call_7336"/>
        <s v="Call_7337"/>
        <s v="Call_7338"/>
        <s v="Call_7339"/>
        <s v="Call_7340"/>
        <s v="Call_7341"/>
        <s v="Call_7342"/>
        <s v="Call_7343"/>
        <s v="Call_7344"/>
        <s v="Call_7345"/>
        <s v="Call_7346"/>
        <s v="Call_7347"/>
        <s v="Call_7348"/>
        <s v="Call_7349"/>
        <s v="Call_7350"/>
        <s v="Call_7351"/>
        <s v="Call_7352"/>
        <s v="Call_7353"/>
        <s v="Call_7354"/>
        <s v="Call_7355"/>
        <s v="Call_7356"/>
        <s v="Call_7357"/>
        <s v="Call_7358"/>
        <s v="Call_7359"/>
        <s v="Call_7360"/>
        <s v="Call_7361"/>
        <s v="Call_7362"/>
        <s v="Call_7363"/>
        <s v="Call_7364"/>
        <s v="Call_7365"/>
        <s v="Call_7366"/>
        <s v="Call_7367"/>
        <s v="Call_7368"/>
        <s v="Call_7369"/>
        <s v="Call_7370"/>
        <s v="Call_7371"/>
        <s v="Call_7372"/>
        <s v="Call_7373"/>
        <s v="Call_7374"/>
        <s v="Call_7375"/>
        <s v="Call_7376"/>
        <s v="Call_7377"/>
        <s v="Call_7378"/>
        <s v="Call_7379"/>
        <s v="Call_7380"/>
        <s v="Call_7381"/>
        <s v="Call_7382"/>
        <s v="Call_7383"/>
        <s v="Call_7384"/>
        <s v="Call_7385"/>
        <s v="Call_7386"/>
        <s v="Call_7387"/>
        <s v="Call_7388"/>
        <s v="Call_7389"/>
        <s v="Call_7390"/>
        <s v="Call_7391"/>
        <s v="Call_7392"/>
        <s v="Call_7393"/>
        <s v="Call_7394"/>
        <s v="Call_7395"/>
        <s v="Call_7396"/>
        <s v="Call_7397"/>
        <s v="Call_7398"/>
        <s v="Call_7399"/>
        <s v="Call_7400"/>
        <s v="Call_7401"/>
        <s v="Call_7402"/>
        <s v="Call_7403"/>
        <s v="Call_7404"/>
        <s v="Call_7405"/>
        <s v="Call_7406"/>
        <s v="Call_7407"/>
        <s v="Call_7408"/>
        <s v="Call_7409"/>
        <s v="Call_7410"/>
        <s v="Call_7411"/>
        <s v="Call_7412"/>
        <s v="Call_7413"/>
        <s v="Call_7414"/>
        <s v="Call_7415"/>
        <s v="Call_7416"/>
        <s v="Call_7417"/>
        <s v="Call_7418"/>
        <s v="Call_7419"/>
        <s v="Call_7420"/>
        <s v="Call_7421"/>
        <s v="Call_7422"/>
        <s v="Call_7423"/>
        <s v="Call_7424"/>
        <s v="Call_7425"/>
        <s v="Call_7426"/>
        <s v="Call_7427"/>
        <s v="Call_7428"/>
        <s v="Call_7429"/>
        <s v="Call_7430"/>
        <s v="Call_7431"/>
        <s v="Call_7432"/>
        <s v="Call_7433"/>
        <s v="Call_7434"/>
        <s v="Call_7435"/>
        <s v="Call_7436"/>
        <s v="Call_7437"/>
        <s v="Call_7438"/>
        <s v="Call_7439"/>
        <s v="Call_7440"/>
        <s v="Call_7441"/>
        <s v="Call_7442"/>
        <s v="Call_7443"/>
        <s v="Call_7444"/>
        <s v="Call_7445"/>
        <s v="Call_7446"/>
        <s v="Call_7447"/>
        <s v="Call_7448"/>
        <s v="Call_7449"/>
        <s v="Call_7450"/>
        <s v="Call_7451"/>
        <s v="Call_7452"/>
        <s v="Call_7453"/>
        <s v="Call_7454"/>
        <s v="Call_7455"/>
        <s v="Call_7456"/>
        <s v="Call_7457"/>
        <s v="Call_7458"/>
        <s v="Call_7459"/>
        <s v="Call_7460"/>
        <s v="Call_7461"/>
        <s v="Call_7462"/>
        <s v="Call_7463"/>
        <s v="Call_7464"/>
        <s v="Call_7465"/>
        <s v="Call_7466"/>
        <s v="Call_7467"/>
        <s v="Call_7468"/>
        <s v="Call_7469"/>
        <s v="Call_7470"/>
        <s v="Call_7471"/>
        <s v="Call_7472"/>
        <s v="Call_7473"/>
        <s v="Call_7474"/>
        <s v="Call_7475"/>
        <s v="Call_7476"/>
        <s v="Call_7477"/>
        <s v="Call_7478"/>
        <s v="Call_7479"/>
        <s v="Call_7480"/>
        <s v="Call_7481"/>
        <s v="Call_7482"/>
        <s v="Call_7483"/>
        <s v="Call_7484"/>
        <s v="Call_7485"/>
        <s v="Call_7486"/>
        <s v="Call_7487"/>
        <s v="Call_7488"/>
        <s v="Call_7489"/>
        <s v="Call_7490"/>
        <s v="Call_7491"/>
        <s v="Call_7492"/>
        <s v="Call_7493"/>
        <s v="Call_7494"/>
        <s v="Call_7495"/>
        <s v="Call_7496"/>
        <s v="Call_7497"/>
        <s v="Call_7498"/>
        <s v="Call_7499"/>
        <s v="Call_7500"/>
        <s v="Call_7501"/>
        <s v="Call_7502"/>
        <s v="Call_7503"/>
        <s v="Call_7504"/>
        <s v="Call_7505"/>
        <s v="Call_7506"/>
        <s v="Call_7507"/>
        <s v="Call_7508"/>
        <s v="Call_7509"/>
        <s v="Call_7510"/>
        <s v="Call_7511"/>
        <s v="Call_7512"/>
        <s v="Call_7513"/>
        <s v="Call_7514"/>
        <s v="Call_7515"/>
        <s v="Call_7516"/>
        <s v="Call_7517"/>
        <s v="Call_7518"/>
        <s v="Call_7519"/>
        <s v="Call_7520"/>
        <s v="Call_7521"/>
        <s v="Call_7522"/>
        <s v="Call_7523"/>
        <s v="Call_7524"/>
        <s v="Call_7525"/>
        <s v="Call_7526"/>
        <s v="Call_7527"/>
        <s v="Call_7528"/>
        <s v="Call_7529"/>
        <s v="Call_7530"/>
        <s v="Call_7531"/>
        <s v="Call_7532"/>
        <s v="Call_7533"/>
        <s v="Call_7534"/>
        <s v="Call_7535"/>
        <s v="Call_7536"/>
        <s v="Call_7537"/>
        <s v="Call_7538"/>
        <s v="Call_7539"/>
        <s v="Call_7540"/>
        <s v="Call_7541"/>
        <s v="Call_7542"/>
        <s v="Call_7543"/>
        <s v="Call_7544"/>
        <s v="Call_7545"/>
        <s v="Call_7546"/>
        <s v="Call_7547"/>
        <s v="Call_7548"/>
        <s v="Call_7549"/>
        <s v="Call_7550"/>
        <s v="Call_7551"/>
        <s v="Call_7552"/>
        <s v="Call_7553"/>
        <s v="Call_7554"/>
        <s v="Call_7555"/>
        <s v="Call_7556"/>
        <s v="Call_7557"/>
        <s v="Call_7558"/>
        <s v="Call_7559"/>
        <s v="Call_7560"/>
        <s v="Call_7561"/>
        <s v="Call_7562"/>
        <s v="Call_7563"/>
        <s v="Call_7564"/>
        <s v="Call_7565"/>
        <s v="Call_7566"/>
        <s v="Call_7567"/>
        <s v="Call_7568"/>
        <s v="Call_7569"/>
        <s v="Call_7570"/>
        <s v="Call_7571"/>
        <s v="Call_7572"/>
        <s v="Call_7573"/>
        <s v="Call_7574"/>
        <s v="Call_7575"/>
        <s v="Call_7576"/>
        <s v="Call_7577"/>
        <s v="Call_7578"/>
        <s v="Call_7579"/>
        <s v="Call_7580"/>
        <s v="Call_7581"/>
        <s v="Call_7582"/>
        <s v="Call_7583"/>
        <s v="Call_7584"/>
        <s v="Call_7585"/>
        <s v="Call_7586"/>
        <s v="Call_7587"/>
        <s v="Call_7588"/>
        <s v="Call_7589"/>
        <s v="Call_7590"/>
        <s v="Call_7591"/>
        <s v="Call_7592"/>
        <s v="Call_7593"/>
        <s v="Call_7594"/>
        <s v="Call_7595"/>
        <s v="Call_7596"/>
        <s v="Call_7597"/>
        <s v="Call_7598"/>
        <s v="Call_7599"/>
        <s v="Call_7600"/>
        <s v="Call_7601"/>
        <s v="Call_7602"/>
        <s v="Call_7603"/>
        <s v="Call_7604"/>
        <s v="Call_7605"/>
        <s v="Call_7606"/>
        <s v="Call_7607"/>
        <s v="Call_7608"/>
        <s v="Call_7609"/>
        <s v="Call_7610"/>
        <s v="Call_7611"/>
        <s v="Call_7612"/>
        <s v="Call_7613"/>
        <s v="Call_7614"/>
        <s v="Call_7615"/>
        <s v="Call_7616"/>
        <s v="Call_7617"/>
        <s v="Call_7618"/>
        <s v="Call_7619"/>
        <s v="Call_7620"/>
        <s v="Call_7621"/>
        <s v="Call_7622"/>
        <s v="Call_7623"/>
        <s v="Call_7624"/>
        <s v="Call_7625"/>
        <s v="Call_7626"/>
        <s v="Call_7627"/>
        <s v="Call_7628"/>
        <s v="Call_7629"/>
        <s v="Call_7630"/>
        <s v="Call_7631"/>
        <s v="Call_7632"/>
        <s v="Call_7633"/>
        <s v="Call_7634"/>
        <s v="Call_7635"/>
        <s v="Call_7636"/>
        <s v="Call_7637"/>
        <s v="Call_7638"/>
        <s v="Call_7639"/>
        <s v="Call_7640"/>
        <s v="Call_7641"/>
        <s v="Call_7642"/>
        <s v="Call_7643"/>
        <s v="Call_7644"/>
        <s v="Call_7645"/>
        <s v="Call_7646"/>
        <s v="Call_7647"/>
        <s v="Call_7648"/>
        <s v="Call_7649"/>
        <s v="Call_7650"/>
        <s v="Call_7651"/>
        <s v="Call_7652"/>
        <s v="Call_7653"/>
        <s v="Call_7654"/>
        <s v="Call_7655"/>
        <s v="Call_7656"/>
        <s v="Call_7657"/>
        <s v="Call_7658"/>
        <s v="Call_7659"/>
        <s v="Call_7660"/>
        <s v="Call_7661"/>
        <s v="Call_7662"/>
        <s v="Call_7663"/>
        <s v="Call_7664"/>
        <s v="Call_7665"/>
        <s v="Call_7666"/>
        <s v="Call_7667"/>
        <s v="Call_7668"/>
        <s v="Call_7669"/>
        <s v="Call_7670"/>
        <s v="Call_7671"/>
        <s v="Call_7672"/>
        <s v="Call_7673"/>
        <s v="Call_7674"/>
        <s v="Call_7675"/>
        <s v="Call_7676"/>
        <s v="Call_7677"/>
        <s v="Call_7678"/>
        <s v="Call_7679"/>
        <s v="Call_7680"/>
        <s v="Call_7681"/>
        <s v="Call_7682"/>
        <s v="Call_7683"/>
        <s v="Call_7684"/>
        <s v="Call_7685"/>
        <s v="Call_7686"/>
        <s v="Call_7687"/>
        <s v="Call_7688"/>
        <s v="Call_7689"/>
        <s v="Call_7690"/>
        <s v="Call_7691"/>
        <s v="Call_7692"/>
        <s v="Call_7693"/>
        <s v="Call_7694"/>
        <s v="Call_7695"/>
        <s v="Call_7696"/>
        <s v="Call_7697"/>
        <s v="Call_7698"/>
        <s v="Call_7699"/>
        <s v="Call_7700"/>
        <s v="Call_7701"/>
        <s v="Call_7702"/>
        <s v="Call_7703"/>
        <s v="Call_7704"/>
        <s v="Call_7705"/>
        <s v="Call_7706"/>
        <s v="Call_7707"/>
        <s v="Call_7708"/>
        <s v="Call_7709"/>
        <s v="Call_7710"/>
        <s v="Call_7711"/>
        <s v="Call_7712"/>
        <s v="Call_7713"/>
        <s v="Call_7714"/>
        <s v="Call_7715"/>
        <s v="Call_7716"/>
        <s v="Call_7717"/>
        <s v="Call_7718"/>
        <s v="Call_7719"/>
        <s v="Call_7720"/>
        <s v="Call_7721"/>
        <s v="Call_7722"/>
        <s v="Call_7723"/>
        <s v="Call_7724"/>
        <s v="Call_7725"/>
        <s v="Call_7726"/>
        <s v="Call_7727"/>
        <s v="Call_7728"/>
        <s v="Call_7729"/>
        <s v="Call_7730"/>
        <s v="Call_7731"/>
        <s v="Call_7732"/>
        <s v="Call_7733"/>
        <s v="Call_7734"/>
        <s v="Call_7735"/>
        <s v="Call_7736"/>
        <s v="Call_7737"/>
        <s v="Call_7738"/>
        <s v="Call_7739"/>
        <s v="Call_7740"/>
        <s v="Call_7741"/>
        <s v="Call_7742"/>
        <s v="Call_7743"/>
        <s v="Call_7744"/>
        <s v="Call_7745"/>
        <s v="Call_7746"/>
        <s v="Call_7747"/>
        <s v="Call_7748"/>
        <s v="Call_7749"/>
        <s v="Call_7750"/>
        <s v="Call_7751"/>
        <s v="Call_7752"/>
        <s v="Call_7753"/>
        <s v="Call_7754"/>
        <s v="Call_7755"/>
        <s v="Call_7756"/>
        <s v="Call_7757"/>
        <s v="Call_7758"/>
        <s v="Call_7759"/>
        <s v="Call_7760"/>
        <s v="Call_7761"/>
        <s v="Call_7762"/>
        <s v="Call_7763"/>
        <s v="Call_7764"/>
        <s v="Call_7765"/>
        <s v="Call_7766"/>
        <s v="Call_7767"/>
        <s v="Call_7768"/>
        <s v="Call_7769"/>
        <s v="Call_7770"/>
        <s v="Call_7771"/>
        <s v="Call_7772"/>
        <s v="Call_7773"/>
        <s v="Call_7774"/>
        <s v="Call_7775"/>
        <s v="Call_7776"/>
        <s v="Call_7777"/>
        <s v="Call_7778"/>
        <s v="Call_7779"/>
        <s v="Call_7780"/>
        <s v="Call_7781"/>
        <s v="Call_7782"/>
        <s v="Call_7783"/>
        <s v="Call_7784"/>
        <s v="Call_7785"/>
        <s v="Call_7786"/>
        <s v="Call_7787"/>
        <s v="Call_7788"/>
        <s v="Call_7789"/>
        <s v="Call_7790"/>
        <s v="Call_7791"/>
        <s v="Call_7792"/>
        <s v="Call_7793"/>
        <s v="Call_7794"/>
        <s v="Call_7795"/>
        <s v="Call_7796"/>
        <s v="Call_7797"/>
        <s v="Call_7798"/>
        <s v="Call_7799"/>
        <s v="Call_7800"/>
        <s v="Call_7801"/>
        <s v="Call_7802"/>
        <s v="Call_7803"/>
        <s v="Call_7804"/>
        <s v="Call_7805"/>
        <s v="Call_7806"/>
        <s v="Call_7807"/>
        <s v="Call_7808"/>
        <s v="Call_7809"/>
        <s v="Call_7810"/>
        <s v="Call_7811"/>
        <s v="Call_7812"/>
        <s v="Call_7813"/>
        <s v="Call_7814"/>
        <s v="Call_7815"/>
        <s v="Call_7816"/>
        <s v="Call_7817"/>
        <s v="Call_7818"/>
        <s v="Call_7819"/>
        <s v="Call_7820"/>
        <s v="Call_7821"/>
        <s v="Call_7822"/>
        <s v="Call_7823"/>
        <s v="Call_7824"/>
        <s v="Call_7825"/>
        <s v="Call_7826"/>
        <s v="Call_7827"/>
        <s v="Call_7828"/>
        <s v="Call_7829"/>
        <s v="Call_7830"/>
        <s v="Call_7831"/>
        <s v="Call_7832"/>
        <s v="Call_7833"/>
        <s v="Call_7834"/>
        <s v="Call_7835"/>
        <s v="Call_7836"/>
        <s v="Call_7837"/>
        <s v="Call_7838"/>
        <s v="Call_7839"/>
        <s v="Call_7840"/>
        <s v="Call_7841"/>
        <s v="Call_7842"/>
        <s v="Call_7843"/>
        <s v="Call_7844"/>
        <s v="Call_7845"/>
        <s v="Call_7846"/>
        <s v="Call_7847"/>
        <s v="Call_7848"/>
        <s v="Call_7849"/>
        <s v="Call_7850"/>
        <s v="Call_7851"/>
        <s v="Call_7852"/>
        <s v="Call_7853"/>
        <s v="Call_7854"/>
        <s v="Call_7855"/>
        <s v="Call_7856"/>
        <s v="Call_7857"/>
        <s v="Call_7858"/>
        <s v="Call_7859"/>
        <s v="Call_7860"/>
        <s v="Call_7861"/>
        <s v="Call_7862"/>
        <s v="Call_7863"/>
        <s v="Call_7864"/>
        <s v="Call_7865"/>
        <s v="Call_7866"/>
        <s v="Call_7867"/>
        <s v="Call_7868"/>
        <s v="Call_7869"/>
        <s v="Call_7870"/>
        <s v="Call_7871"/>
        <s v="Call_7872"/>
        <s v="Call_7873"/>
        <s v="Call_7874"/>
        <s v="Call_7875"/>
        <s v="Call_7876"/>
        <s v="Call_7877"/>
        <s v="Call_7878"/>
        <s v="Call_7879"/>
        <s v="Call_7880"/>
        <s v="Call_7881"/>
        <s v="Call_7882"/>
        <s v="Call_7883"/>
        <s v="Call_7884"/>
        <s v="Call_7885"/>
        <s v="Call_7886"/>
        <s v="Call_7887"/>
        <s v="Call_7888"/>
        <s v="Call_7889"/>
        <s v="Call_7890"/>
        <s v="Call_7891"/>
        <s v="Call_7892"/>
        <s v="Call_7893"/>
        <s v="Call_7894"/>
        <s v="Call_7895"/>
        <s v="Call_7896"/>
        <s v="Call_7897"/>
        <s v="Call_7898"/>
        <s v="Call_7899"/>
        <s v="Call_7900"/>
        <s v="Call_7901"/>
        <s v="Call_7902"/>
        <s v="Call_7903"/>
        <s v="Call_7904"/>
        <s v="Call_7905"/>
        <s v="Call_7906"/>
        <s v="Call_7907"/>
        <s v="Call_7908"/>
        <s v="Call_7909"/>
        <s v="Call_7910"/>
        <s v="Call_7911"/>
        <s v="Call_7912"/>
        <s v="Call_7913"/>
        <s v="Call_7914"/>
        <s v="Call_7915"/>
        <s v="Call_7916"/>
        <s v="Call_7917"/>
        <s v="Call_7918"/>
        <s v="Call_7919"/>
        <s v="Call_7920"/>
        <s v="Call_7921"/>
        <s v="Call_7922"/>
        <s v="Call_7923"/>
        <s v="Call_7924"/>
        <s v="Call_7925"/>
        <s v="Call_7926"/>
        <s v="Call_7927"/>
        <s v="Call_7928"/>
        <s v="Call_7929"/>
        <s v="Call_7930"/>
        <s v="Call_7931"/>
        <s v="Call_7932"/>
        <s v="Call_7933"/>
        <s v="Call_7934"/>
        <s v="Call_7935"/>
        <s v="Call_7936"/>
        <s v="Call_7937"/>
        <s v="Call_7938"/>
        <s v="Call_7939"/>
        <s v="Call_7940"/>
        <s v="Call_7941"/>
        <s v="Call_7942"/>
        <s v="Call_7943"/>
        <s v="Call_7944"/>
        <s v="Call_7945"/>
        <s v="Call_7946"/>
        <s v="Call_7947"/>
        <s v="Call_7948"/>
        <s v="Call_7949"/>
        <s v="Call_7950"/>
        <s v="Call_7951"/>
        <s v="Call_7952"/>
        <s v="Call_7953"/>
        <s v="Call_7954"/>
        <s v="Call_7955"/>
        <s v="Call_7956"/>
        <s v="Call_7957"/>
        <s v="Call_7958"/>
        <s v="Call_7959"/>
        <s v="Call_7960"/>
        <s v="Call_7961"/>
        <s v="Call_7962"/>
        <s v="Call_7963"/>
        <s v="Call_7964"/>
        <s v="Call_7965"/>
        <s v="Call_7966"/>
        <s v="Call_7967"/>
        <s v="Call_7968"/>
        <s v="Call_7969"/>
        <s v="Call_7970"/>
        <s v="Call_7971"/>
        <s v="Call_7972"/>
        <s v="Call_7973"/>
        <s v="Call_7974"/>
        <s v="Call_7975"/>
        <s v="Call_7976"/>
        <s v="Call_7977"/>
        <s v="Call_7978"/>
        <s v="Call_7979"/>
        <s v="Call_7980"/>
        <s v="Call_7981"/>
        <s v="Call_7982"/>
        <s v="Call_7983"/>
        <s v="Call_7984"/>
        <s v="Call_7985"/>
        <s v="Call_7986"/>
        <s v="Call_7987"/>
        <s v="Call_7988"/>
        <s v="Call_7989"/>
        <s v="Call_7990"/>
        <s v="Call_7991"/>
        <s v="Call_7992"/>
        <s v="Call_7993"/>
        <s v="Call_7994"/>
        <s v="Call_7995"/>
        <s v="Call_7996"/>
        <s v="Call_7997"/>
        <s v="Call_7998"/>
        <s v="Call_7999"/>
        <s v="Call_8000"/>
        <s v="Call_8001"/>
        <s v="Call_8002"/>
        <s v="Call_8003"/>
        <s v="Call_8004"/>
        <s v="Call_8005"/>
        <s v="Call_8006"/>
        <s v="Call_8007"/>
        <s v="Call_8008"/>
        <s v="Call_8009"/>
        <s v="Call_8010"/>
        <s v="Call_8011"/>
        <s v="Call_8012"/>
        <s v="Call_8013"/>
        <s v="Call_8014"/>
        <s v="Call_8015"/>
        <s v="Call_8016"/>
        <s v="Call_8017"/>
        <s v="Call_8018"/>
        <s v="Call_8019"/>
        <s v="Call_8020"/>
        <s v="Call_8021"/>
        <s v="Call_8022"/>
        <s v="Call_8023"/>
        <s v="Call_8024"/>
        <s v="Call_8025"/>
        <s v="Call_8026"/>
        <s v="Call_8027"/>
        <s v="Call_8028"/>
        <s v="Call_8029"/>
        <s v="Call_8030"/>
        <s v="Call_8031"/>
        <s v="Call_8032"/>
        <s v="Call_8033"/>
        <s v="Call_8034"/>
        <s v="Call_8035"/>
        <s v="Call_8036"/>
        <s v="Call_8037"/>
        <s v="Call_8038"/>
        <s v="Call_8039"/>
        <s v="Call_8040"/>
        <s v="Call_8041"/>
        <s v="Call_8042"/>
        <s v="Call_8043"/>
        <s v="Call_8044"/>
        <s v="Call_8045"/>
        <s v="Call_8046"/>
        <s v="Call_8047"/>
        <s v="Call_8048"/>
        <s v="Call_8049"/>
        <s v="Call_8050"/>
        <s v="Call_8051"/>
        <s v="Call_8052"/>
        <s v="Call_8053"/>
        <s v="Call_8054"/>
        <s v="Call_8055"/>
        <s v="Call_8056"/>
        <s v="Call_8057"/>
        <s v="Call_8058"/>
        <s v="Call_8059"/>
        <s v="Call_8060"/>
        <s v="Call_8061"/>
        <s v="Call_8062"/>
        <s v="Call_8063"/>
        <s v="Call_8064"/>
        <s v="Call_8065"/>
        <s v="Call_8066"/>
        <s v="Call_8067"/>
        <s v="Call_8068"/>
        <s v="Call_8069"/>
        <s v="Call_8070"/>
        <s v="Call_8071"/>
        <s v="Call_8072"/>
        <s v="Call_8073"/>
        <s v="Call_8074"/>
        <s v="Call_8075"/>
        <s v="Call_8076"/>
        <s v="Call_8077"/>
        <s v="Call_8078"/>
        <s v="Call_8079"/>
        <s v="Call_8080"/>
        <s v="Call_8081"/>
        <s v="Call_8082"/>
        <s v="Call_8083"/>
        <s v="Call_8084"/>
        <s v="Call_8085"/>
        <s v="Call_8086"/>
        <s v="Call_8087"/>
        <s v="Call_8088"/>
        <s v="Call_8089"/>
        <s v="Call_8090"/>
        <s v="Call_8091"/>
        <s v="Call_8092"/>
        <s v="Call_8093"/>
        <s v="Call_8094"/>
        <s v="Call_8095"/>
        <s v="Call_8096"/>
        <s v="Call_8097"/>
        <s v="Call_8098"/>
        <s v="Call_8099"/>
        <s v="Call_8100"/>
        <s v="Call_8101"/>
        <s v="Call_8102"/>
        <s v="Call_8103"/>
        <s v="Call_8104"/>
        <s v="Call_8105"/>
        <s v="Call_8106"/>
        <s v="Call_8107"/>
        <s v="Call_8108"/>
        <s v="Call_8109"/>
        <s v="Call_8110"/>
        <s v="Call_8111"/>
        <s v="Call_8112"/>
        <s v="Call_8113"/>
        <s v="Call_8114"/>
        <s v="Call_8115"/>
        <s v="Call_8116"/>
        <s v="Call_8117"/>
        <s v="Call_8118"/>
        <s v="Call_8119"/>
        <s v="Call_8120"/>
        <s v="Call_8121"/>
        <s v="Call_8122"/>
        <s v="Call_8123"/>
        <s v="Call_8124"/>
        <s v="Call_8125"/>
        <s v="Call_8126"/>
        <s v="Call_8127"/>
        <s v="Call_8128"/>
        <s v="Call_8129"/>
        <s v="Call_8130"/>
        <s v="Call_8131"/>
        <s v="Call_8132"/>
        <s v="Call_8133"/>
        <s v="Call_8134"/>
        <s v="Call_8135"/>
        <s v="Call_8136"/>
        <s v="Call_8137"/>
        <s v="Call_8138"/>
        <s v="Call_8139"/>
        <s v="Call_8140"/>
        <s v="Call_8141"/>
        <s v="Call_8142"/>
        <s v="Call_8143"/>
        <s v="Call_8144"/>
        <s v="Call_8145"/>
        <s v="Call_8146"/>
        <s v="Call_8147"/>
        <s v="Call_8148"/>
        <s v="Call_8149"/>
        <s v="Call_8150"/>
        <s v="Call_8151"/>
        <s v="Call_8152"/>
        <s v="Call_8153"/>
        <s v="Call_8154"/>
        <s v="Call_8155"/>
        <s v="Call_8156"/>
        <s v="Call_8157"/>
        <s v="Call_8158"/>
        <s v="Call_8159"/>
        <s v="Call_8160"/>
        <s v="Call_8161"/>
        <s v="Call_8162"/>
        <s v="Call_8163"/>
        <s v="Call_8164"/>
        <s v="Call_8165"/>
        <s v="Call_8166"/>
        <s v="Call_8167"/>
        <s v="Call_8168"/>
        <s v="Call_8169"/>
        <s v="Call_8170"/>
        <s v="Call_8171"/>
        <s v="Call_8172"/>
        <s v="Call_8173"/>
        <s v="Call_8174"/>
        <s v="Call_8175"/>
        <s v="Call_8176"/>
        <s v="Call_8177"/>
        <s v="Call_8178"/>
        <s v="Call_8179"/>
        <s v="Call_8180"/>
        <s v="Call_8181"/>
        <s v="Call_8182"/>
        <s v="Call_8183"/>
        <s v="Call_8184"/>
        <s v="Call_8185"/>
        <s v="Call_8186"/>
        <s v="Call_8187"/>
        <s v="Call_8188"/>
        <s v="Call_8189"/>
        <s v="Call_8190"/>
        <s v="Call_8191"/>
        <s v="Call_8192"/>
        <s v="Call_8193"/>
        <s v="Call_8194"/>
        <s v="Call_8195"/>
        <s v="Call_8196"/>
        <s v="Call_8197"/>
        <s v="Call_8198"/>
        <s v="Call_8199"/>
        <s v="Call_8200"/>
        <s v="Call_8201"/>
        <s v="Call_8202"/>
        <s v="Call_8203"/>
        <s v="Call_8204"/>
        <s v="Call_8205"/>
        <s v="Call_8206"/>
        <s v="Call_8207"/>
        <s v="Call_8208"/>
        <s v="Call_8209"/>
        <s v="Call_8210"/>
        <s v="Call_8211"/>
        <s v="Call_8212"/>
        <s v="Call_8213"/>
        <s v="Call_8214"/>
        <s v="Call_8215"/>
        <s v="Call_8216"/>
        <s v="Call_8217"/>
        <s v="Call_8218"/>
        <s v="Call_8219"/>
        <s v="Call_8220"/>
        <s v="Call_8221"/>
        <s v="Call_8222"/>
        <s v="Call_8223"/>
        <s v="Call_8224"/>
        <s v="Call_8225"/>
        <s v="Call_8226"/>
        <s v="Call_8227"/>
        <s v="Call_8228"/>
        <s v="Call_8229"/>
        <s v="Call_8230"/>
        <s v="Call_8231"/>
        <s v="Call_8232"/>
        <s v="Call_8233"/>
        <s v="Call_8234"/>
        <s v="Call_8235"/>
        <s v="Call_8236"/>
        <s v="Call_8237"/>
        <s v="Call_8238"/>
        <s v="Call_8239"/>
        <s v="Call_8240"/>
        <s v="Call_8241"/>
        <s v="Call_8242"/>
        <s v="Call_8243"/>
        <s v="Call_8244"/>
        <s v="Call_8245"/>
        <s v="Call_8246"/>
        <s v="Call_8247"/>
        <s v="Call_8248"/>
        <s v="Call_8249"/>
        <s v="Call_8250"/>
        <s v="Call_8251"/>
        <s v="Call_8252"/>
        <s v="Call_8253"/>
        <s v="Call_8254"/>
        <s v="Call_8255"/>
        <s v="Call_8256"/>
        <s v="Call_8257"/>
        <s v="Call_8258"/>
        <s v="Call_8259"/>
        <s v="Call_8260"/>
        <s v="Call_8261"/>
        <s v="Call_8262"/>
        <s v="Call_8263"/>
        <s v="Call_8264"/>
        <s v="Call_8265"/>
        <s v="Call_8266"/>
        <s v="Call_8267"/>
        <s v="Call_8268"/>
        <s v="Call_8269"/>
        <s v="Call_827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ount="165">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n v="9" u="1"/>
      </sharedItems>
      <fieldGroup par="11"/>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3"/>
    </cacheField>
    <cacheField name="Purchase Amount" numFmtId="0">
      <sharedItems containsSemiMixedTypes="0" containsString="0" containsNumber="1" containsInteger="1" minValue="20" maxValue="225" count="107">
        <n v="128"/>
        <n v="135"/>
        <n v="66"/>
        <n v="22"/>
        <n v="31"/>
        <n v="60"/>
        <n v="148"/>
        <n v="105"/>
        <n v="69"/>
        <n v="46"/>
        <n v="108"/>
        <n v="96"/>
        <n v="68"/>
        <n v="24"/>
        <n v="195"/>
        <n v="28"/>
        <n v="170"/>
        <n v="30"/>
        <n v="72"/>
        <n v="92"/>
        <n v="165"/>
        <n v="140"/>
        <n v="111"/>
        <n v="63"/>
        <n v="80"/>
        <n v="50"/>
        <n v="123"/>
        <n v="110"/>
        <n v="42"/>
        <n v="125"/>
        <n v="26"/>
        <n v="120"/>
        <n v="132"/>
        <n v="86"/>
        <n v="155"/>
        <n v="168"/>
        <n v="56"/>
        <n v="32"/>
        <n v="78"/>
        <n v="64"/>
        <n v="136"/>
        <n v="126"/>
        <n v="160"/>
        <n v="48"/>
        <n v="90"/>
        <n v="40"/>
        <n v="215"/>
        <n v="156"/>
        <n v="54"/>
        <n v="205"/>
        <n v="23"/>
        <n v="99"/>
        <n v="34"/>
        <n v="62"/>
        <n v="112"/>
        <n v="124"/>
        <n v="35"/>
        <n v="43"/>
        <n v="130"/>
        <n v="84"/>
        <n v="172"/>
        <n v="74"/>
        <n v="100"/>
        <n v="70"/>
        <n v="37"/>
        <n v="21"/>
        <n v="88"/>
        <n v="180"/>
        <n v="52"/>
        <n v="150"/>
        <n v="200"/>
        <n v="102"/>
        <n v="104"/>
        <n v="36"/>
        <n v="114"/>
        <n v="75"/>
        <n v="93"/>
        <n v="39"/>
        <n v="25"/>
        <n v="27"/>
        <n v="210"/>
        <n v="58"/>
        <n v="45"/>
        <n v="117"/>
        <n v="164"/>
        <n v="44"/>
        <n v="129"/>
        <n v="29"/>
        <n v="20"/>
        <n v="144"/>
        <n v="87"/>
        <n v="81"/>
        <n v="176"/>
        <n v="116"/>
        <n v="225"/>
        <n v="82"/>
        <n v="220"/>
        <n v="175"/>
        <n v="145"/>
        <n v="115"/>
        <n v="38"/>
        <n v="185"/>
        <n v="41"/>
        <n v="76"/>
        <n v="190"/>
        <n v="33"/>
        <n v="152"/>
      </sharedItems>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ount="2">
        <n v="2023"/>
        <n v="2024"/>
      </sharedItems>
    </cacheField>
    <cacheField name="Day of week" numFmtId="0">
      <sharedItems count="7">
        <s v="Sunday"/>
        <s v="Monday"/>
        <s v="Tuesday"/>
        <s v="Wednesday"/>
        <s v="Thursday"/>
        <s v="Friday"/>
        <s v="Saturday"/>
      </sharedItems>
    </cacheField>
    <cacheField name="Duration Bucket" numFmtId="0">
      <sharedItems count="5">
        <s v="1 to 2 hours"/>
        <s v="More than 2 hours"/>
        <s v="30 to 60 mins"/>
        <s v="10 to 30 mins"/>
        <s v="Under 10 mins"/>
      </sharedItems>
    </cacheField>
    <cacheField name="Rating rounded" numFmtId="0">
      <sharedItems containsSemiMixedTypes="0" containsString="0" containsNumber="1" containsInteger="1" minValue="0" maxValue="5" count="6">
        <n v="5"/>
        <n v="3"/>
        <n v="4"/>
        <n v="2"/>
        <n v="0"/>
        <n v="1"/>
      </sharedItems>
    </cacheField>
    <cacheField name="Duration2" numFmtId="0" databaseField="0">
      <fieldGroup base="2">
        <discretePr count="165">
          <x v="2"/>
          <x v="2"/>
          <x v="1"/>
          <x v="2"/>
          <x v="3"/>
          <x v="2"/>
          <x v="2"/>
          <x v="3"/>
          <x v="3"/>
          <x v="2"/>
          <x v="2"/>
          <x v="2"/>
          <x v="2"/>
          <x v="3"/>
          <x v="2"/>
          <x v="2"/>
          <x v="3"/>
          <x v="1"/>
          <x v="3"/>
          <x v="1"/>
          <x v="1"/>
          <x v="1"/>
          <x v="2"/>
          <x v="2"/>
          <x v="1"/>
          <x v="2"/>
          <x v="3"/>
          <x v="2"/>
          <x v="2"/>
          <x v="1"/>
          <x v="2"/>
          <x v="2"/>
          <x v="2"/>
          <x v="1"/>
          <x v="2"/>
          <x v="2"/>
          <x v="3"/>
          <x v="2"/>
          <x v="2"/>
          <x v="3"/>
          <x v="2"/>
          <x v="2"/>
          <x v="1"/>
          <x v="2"/>
          <x v="1"/>
          <x v="2"/>
          <x v="2"/>
          <x v="1"/>
          <x v="2"/>
          <x v="2"/>
          <x v="2"/>
          <x v="1"/>
          <x v="2"/>
          <x v="1"/>
          <x v="3"/>
          <x v="2"/>
          <x v="2"/>
          <x v="2"/>
          <x v="2"/>
          <x v="2"/>
          <x v="3"/>
          <x v="2"/>
          <x v="3"/>
          <x v="1"/>
          <x v="3"/>
          <x v="2"/>
          <x v="2"/>
          <x v="1"/>
          <x v="3"/>
          <x v="2"/>
          <x v="2"/>
          <x v="1"/>
          <x v="2"/>
          <x v="1"/>
          <x v="2"/>
          <x v="2"/>
          <x v="2"/>
          <x v="1"/>
          <x v="3"/>
          <x v="3"/>
          <x v="3"/>
          <x v="3"/>
          <x v="1"/>
          <x v="1"/>
          <x v="1"/>
          <x v="2"/>
          <x v="2"/>
          <x v="2"/>
          <x v="2"/>
          <x v="2"/>
          <x v="1"/>
          <x v="0"/>
          <x v="2"/>
          <x v="1"/>
          <x v="2"/>
          <x v="1"/>
          <x v="2"/>
          <x v="2"/>
          <x v="3"/>
          <x v="2"/>
          <x v="3"/>
          <x v="3"/>
          <x v="2"/>
          <x v="3"/>
          <x v="2"/>
          <x v="3"/>
          <x v="2"/>
          <x v="2"/>
          <x v="1"/>
          <x v="3"/>
          <x v="2"/>
          <x v="2"/>
          <x v="2"/>
          <x v="1"/>
          <x v="2"/>
          <x v="2"/>
          <x v="2"/>
          <x v="2"/>
          <x v="2"/>
          <x v="2"/>
          <x v="1"/>
          <x v="3"/>
          <x v="2"/>
          <x v="3"/>
          <x v="2"/>
          <x v="3"/>
          <x v="0"/>
          <x v="2"/>
          <x v="3"/>
          <x v="2"/>
          <x v="2"/>
          <x v="1"/>
          <x v="3"/>
          <x v="2"/>
          <x v="2"/>
          <x v="3"/>
          <x v="2"/>
          <x v="3"/>
          <x v="3"/>
          <x v="2"/>
          <x v="3"/>
          <x v="2"/>
          <x v="3"/>
          <x v="1"/>
          <x v="3"/>
          <x v="1"/>
          <x v="2"/>
          <x v="3"/>
          <x v="2"/>
          <x v="2"/>
          <x v="2"/>
          <x v="2"/>
          <x v="2"/>
          <x v="2"/>
          <x v="3"/>
          <x v="2"/>
          <x v="2"/>
          <x v="3"/>
          <x v="3"/>
          <x v="0"/>
          <x v="2"/>
          <x v="2"/>
          <x v="0"/>
          <x v="0"/>
          <x v="4"/>
        </discretePr>
        <groupItems count="5">
          <s v="Group1"/>
          <s v="Group3"/>
          <s v="Group4"/>
          <s v="Group2"/>
          <n v="9"/>
        </groupItems>
      </fieldGroup>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8065917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832685879628" backgroundQuery="1" createdVersion="8" refreshedVersion="8" minRefreshableVersion="3" recordCount="0" supportSubquery="1" supportAdvancedDrill="1" xr:uid="{964AF152-5313-4F38-97C6-B93C8B1AB210}">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754744212965" backgroundQuery="1" createdVersion="8" refreshedVersion="8" minRefreshableVersion="3" recordCount="0" supportSubquery="1" supportAdvancedDrill="1" xr:uid="{C9DC090D-4727-4821-B5CE-1680344F2C3E}">
  <cacheSource type="external" connectionId="1"/>
  <cacheFields count="0"/>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827530324073" backgroundQuery="1" createdVersion="8" refreshedVersion="8" minRefreshableVersion="3" recordCount="0" supportSubquery="1" supportAdvancedDrill="1" xr:uid="{EB4AF82B-149E-470D-92D7-7EA816993A5E}">
  <cacheSource type="external" connectionId="1"/>
  <cacheFields count="3">
    <cacheField name="[calls].[Representative].[Representative]" caption="Representative" numFmtId="0" hierarchy="3" level="1">
      <sharedItems count="5">
        <s v="R01"/>
        <s v="R02"/>
        <s v="R03"/>
        <s v="R04"/>
        <s v="R05"/>
      </sharedItems>
    </cacheField>
    <cacheField name="[Measures].[Sum of Purchase Amount]" caption="Sum of Purchase Amount" numFmtId="0" hierarchy="28" level="32767"/>
    <cacheField name="[Measures].[Count of Call number]" caption="Count of Call number" numFmtId="0" hierarchy="27"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827531944444" backgroundQuery="1" createdVersion="8" refreshedVersion="8" minRefreshableVersion="3" recordCount="0" supportSubquery="1" supportAdvancedDrill="1" xr:uid="{BA6C139F-07DD-4A8D-A5D3-B94CB7043219}">
  <cacheSource type="external" connectionId="1"/>
  <cacheFields count="5">
    <cacheField name="[Measures].[call count]" caption="call count" numFmtId="0" hierarchy="17" level="32767"/>
    <cacheField name="[Measures].[tot_amt]" caption="tot_amt" numFmtId="0" hierarchy="18" level="32767"/>
    <cacheField name="[Measures].[tot_dur]" caption="tot_dur" numFmtId="0" hierarchy="19" level="32767"/>
    <cacheField name="[Measures].[avg_rat]" caption="avg_rat" numFmtId="0" hierarchy="20" level="32767"/>
    <cacheField name="[Measures].[count_5]" caption="count_5" numFmtId="0" hierarchy="21"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_amt]" caption="tot_amt" measure="1" displayFolder="" measureGroup="calls" count="0" oneField="1">
      <fieldsUsage count="1">
        <fieldUsage x="1"/>
      </fieldsUsage>
    </cacheHierarchy>
    <cacheHierarchy uniqueName="[Measures].[tot_dur]" caption="tot_dur" measure="1" displayFolder="" measureGroup="calls" count="0" oneField="1">
      <fieldsUsage count="1">
        <fieldUsage x="2"/>
      </fieldsUsage>
    </cacheHierarchy>
    <cacheHierarchy uniqueName="[Measures].[avg_rat]" caption="avg_rat" measure="1" displayFolder="" measureGroup="calls" count="0" oneField="1">
      <fieldsUsage count="1">
        <fieldUsage x="3"/>
      </fieldsUsage>
    </cacheHierarchy>
    <cacheHierarchy uniqueName="[Measures].[count_5]" caption="count_5"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920089004627" backgroundQuery="1" createdVersion="8" refreshedVersion="8" minRefreshableVersion="3" recordCount="0" supportSubquery="1" supportAdvancedDrill="1" xr:uid="{250FE3BD-69C2-4668-8C03-694A1CEC627A}">
  <cacheSource type="external" connectionId="1"/>
  <cacheFields count="5">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_amt]" caption="tot_amt" numFmtId="0" hierarchy="18"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3"/>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oneField="1">
      <fieldsUsage count="1">
        <fieldUsage x="4"/>
      </fieldsUsage>
    </cacheHierarchy>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981380671299" backgroundQuery="1" createdVersion="8" refreshedVersion="8" minRefreshableVersion="3" recordCount="0" supportSubquery="1" supportAdvancedDrill="1" xr:uid="{72DFD4D4-E69E-4C9C-8743-08A23F12F763}">
  <cacheSource type="external" connectionId="1"/>
  <cacheFields count="6">
    <cacheField name="[Measures].[call count]" caption="call count" numFmtId="0" hierarchy="17" level="32767"/>
    <cacheField name="[Measures].[tot_amt]" caption="tot_amt" numFmtId="0" hierarchy="18" level="32767"/>
    <cacheField name="[Measures].[tot_dur]" caption="tot_dur" numFmtId="0" hierarchy="19" level="32767"/>
    <cacheField name="[Measures].[avg_rat]" caption="avg_rat" numFmtId="0" hierarchy="20" level="32767"/>
    <cacheField name="[Measures].[count_5]" caption="count_5" numFmtId="0" hierarchy="21"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_amt]" caption="tot_amt" measure="1" displayFolder="" measureGroup="calls" count="0" oneField="1">
      <fieldsUsage count="1">
        <fieldUsage x="1"/>
      </fieldsUsage>
    </cacheHierarchy>
    <cacheHierarchy uniqueName="[Measures].[tot_dur]" caption="tot_dur" measure="1" displayFolder="" measureGroup="calls" count="0" oneField="1">
      <fieldsUsage count="1">
        <fieldUsage x="2"/>
      </fieldsUsage>
    </cacheHierarchy>
    <cacheHierarchy uniqueName="[Measures].[avg_rat]" caption="avg_rat" measure="1" displayFolder="" measureGroup="calls" count="0" oneField="1">
      <fieldsUsage count="1">
        <fieldUsage x="3"/>
      </fieldsUsage>
    </cacheHierarchy>
    <cacheHierarchy uniqueName="[Measures].[count_5]" caption="count_5"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981381134261" backgroundQuery="1" createdVersion="8" refreshedVersion="8" minRefreshableVersion="3" recordCount="0" supportSubquery="1" supportAdvancedDrill="1" xr:uid="{5BB06390-4B25-4050-8119-FDC682FDED2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of Call number]" caption="Count of Call number" numFmtId="0" hierarchy="27" level="32767"/>
    <cacheField name="[Measures].[call count]" caption="call count" numFmtId="0" hierarchy="17"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4"/>
      </fieldsUsage>
    </cacheHierarchy>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981381481484" backgroundQuery="1" createdVersion="8" refreshedVersion="8" minRefreshableVersion="3" recordCount="0" supportSubquery="1" supportAdvancedDrill="1" xr:uid="{A7311ED3-CB22-4740-9B31-18C2E58DDA02}">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27"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9813818287" backgroundQuery="1" createdVersion="8" refreshedVersion="8" minRefreshableVersion="3" recordCount="0" supportSubquery="1" supportAdvancedDrill="1" xr:uid="{FC642F3B-50E8-435E-BB67-FC37A093D19F}">
  <cacheSource type="external" connectionId="1"/>
  <cacheFields count="1">
    <cacheField name="[calls].[Representative].[Representative]" caption="Representative" numFmtId="0" hierarchy="3" level="1">
      <sharedItems count="1">
        <s v="R03"/>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981382175923" backgroundQuery="1" createdVersion="8" refreshedVersion="8" minRefreshableVersion="3" recordCount="0" supportSubquery="1" supportAdvancedDrill="1" xr:uid="{A8784CFA-2A96-4C6B-9313-32455E1C17A4}">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ount of Call number]" caption="Count of Call number" numFmtId="0" hierarchy="27"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2.82752013889" backgroundQuery="1" createdVersion="3" refreshedVersion="8" minRefreshableVersion="3" recordCount="0" supportSubquery="1" supportAdvancedDrill="1" xr:uid="{D087C70B-A2FA-411E-BA9A-310ABBC6D217}">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_amt]" caption="tot_amt" measure="1" displayFolder="" measureGroup="calls" count="0"/>
    <cacheHierarchy uniqueName="[Measures].[tot_dur]" caption="tot_dur" measure="1" displayFolder="" measureGroup="calls" count="0"/>
    <cacheHierarchy uniqueName="[Measures].[avg_rat]" caption="avg_rat" measure="1" displayFolder="" measureGroup="calls" count="0"/>
    <cacheHierarchy uniqueName="[Measures].[count_5]" caption="count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14865690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n v="4.9000000000000004"/>
    <x v="0"/>
    <x v="0"/>
    <x v="0"/>
    <x v="0"/>
  </r>
  <r>
    <x v="1"/>
    <x v="1"/>
    <x v="1"/>
    <x v="0"/>
    <x v="0"/>
    <x v="1"/>
    <n v="2.9"/>
    <x v="0"/>
    <x v="0"/>
    <x v="0"/>
    <x v="1"/>
  </r>
  <r>
    <x v="2"/>
    <x v="2"/>
    <x v="2"/>
    <x v="1"/>
    <x v="0"/>
    <x v="2"/>
    <n v="4.7"/>
    <x v="0"/>
    <x v="0"/>
    <x v="0"/>
    <x v="0"/>
  </r>
  <r>
    <x v="3"/>
    <x v="3"/>
    <x v="1"/>
    <x v="1"/>
    <x v="0"/>
    <x v="3"/>
    <n v="2.9"/>
    <x v="0"/>
    <x v="0"/>
    <x v="0"/>
    <x v="1"/>
  </r>
  <r>
    <x v="4"/>
    <x v="4"/>
    <x v="3"/>
    <x v="2"/>
    <x v="1"/>
    <x v="4"/>
    <n v="2.8"/>
    <x v="0"/>
    <x v="1"/>
    <x v="1"/>
    <x v="1"/>
  </r>
  <r>
    <x v="5"/>
    <x v="4"/>
    <x v="4"/>
    <x v="1"/>
    <x v="2"/>
    <x v="1"/>
    <n v="4.8"/>
    <x v="0"/>
    <x v="2"/>
    <x v="2"/>
    <x v="0"/>
  </r>
  <r>
    <x v="6"/>
    <x v="5"/>
    <x v="5"/>
    <x v="0"/>
    <x v="2"/>
    <x v="5"/>
    <n v="4.7"/>
    <x v="0"/>
    <x v="2"/>
    <x v="0"/>
    <x v="0"/>
  </r>
  <r>
    <x v="7"/>
    <x v="0"/>
    <x v="6"/>
    <x v="3"/>
    <x v="2"/>
    <x v="6"/>
    <n v="4.4000000000000004"/>
    <x v="0"/>
    <x v="2"/>
    <x v="0"/>
    <x v="2"/>
  </r>
  <r>
    <x v="8"/>
    <x v="2"/>
    <x v="7"/>
    <x v="1"/>
    <x v="2"/>
    <x v="1"/>
    <n v="3.6"/>
    <x v="0"/>
    <x v="2"/>
    <x v="2"/>
    <x v="2"/>
  </r>
  <r>
    <x v="9"/>
    <x v="6"/>
    <x v="8"/>
    <x v="4"/>
    <x v="2"/>
    <x v="7"/>
    <n v="2.9"/>
    <x v="0"/>
    <x v="2"/>
    <x v="2"/>
    <x v="1"/>
  </r>
  <r>
    <x v="10"/>
    <x v="4"/>
    <x v="9"/>
    <x v="1"/>
    <x v="2"/>
    <x v="8"/>
    <n v="4.9000000000000004"/>
    <x v="0"/>
    <x v="2"/>
    <x v="0"/>
    <x v="0"/>
  </r>
  <r>
    <x v="11"/>
    <x v="7"/>
    <x v="10"/>
    <x v="0"/>
    <x v="2"/>
    <x v="9"/>
    <n v="3.4"/>
    <x v="0"/>
    <x v="2"/>
    <x v="1"/>
    <x v="1"/>
  </r>
  <r>
    <x v="12"/>
    <x v="8"/>
    <x v="11"/>
    <x v="1"/>
    <x v="3"/>
    <x v="10"/>
    <n v="3.5"/>
    <x v="0"/>
    <x v="3"/>
    <x v="0"/>
    <x v="2"/>
  </r>
  <r>
    <x v="13"/>
    <x v="6"/>
    <x v="12"/>
    <x v="1"/>
    <x v="3"/>
    <x v="11"/>
    <n v="4"/>
    <x v="0"/>
    <x v="3"/>
    <x v="1"/>
    <x v="2"/>
  </r>
  <r>
    <x v="14"/>
    <x v="7"/>
    <x v="13"/>
    <x v="2"/>
    <x v="3"/>
    <x v="12"/>
    <n v="4.9000000000000004"/>
    <x v="0"/>
    <x v="3"/>
    <x v="2"/>
    <x v="0"/>
  </r>
  <r>
    <x v="15"/>
    <x v="6"/>
    <x v="14"/>
    <x v="0"/>
    <x v="4"/>
    <x v="13"/>
    <n v="4.8"/>
    <x v="0"/>
    <x v="4"/>
    <x v="1"/>
    <x v="0"/>
  </r>
  <r>
    <x v="16"/>
    <x v="6"/>
    <x v="15"/>
    <x v="2"/>
    <x v="4"/>
    <x v="14"/>
    <n v="3.9"/>
    <x v="0"/>
    <x v="4"/>
    <x v="0"/>
    <x v="2"/>
  </r>
  <r>
    <x v="17"/>
    <x v="9"/>
    <x v="16"/>
    <x v="4"/>
    <x v="4"/>
    <x v="15"/>
    <n v="3.8"/>
    <x v="0"/>
    <x v="4"/>
    <x v="3"/>
    <x v="2"/>
  </r>
  <r>
    <x v="18"/>
    <x v="5"/>
    <x v="17"/>
    <x v="1"/>
    <x v="4"/>
    <x v="16"/>
    <n v="4.3"/>
    <x v="0"/>
    <x v="4"/>
    <x v="2"/>
    <x v="2"/>
  </r>
  <r>
    <x v="19"/>
    <x v="10"/>
    <x v="13"/>
    <x v="0"/>
    <x v="5"/>
    <x v="17"/>
    <n v="4.4000000000000004"/>
    <x v="0"/>
    <x v="5"/>
    <x v="2"/>
    <x v="2"/>
  </r>
  <r>
    <x v="20"/>
    <x v="1"/>
    <x v="3"/>
    <x v="0"/>
    <x v="5"/>
    <x v="18"/>
    <n v="5"/>
    <x v="0"/>
    <x v="5"/>
    <x v="1"/>
    <x v="0"/>
  </r>
  <r>
    <x v="21"/>
    <x v="1"/>
    <x v="18"/>
    <x v="3"/>
    <x v="6"/>
    <x v="19"/>
    <n v="4.9000000000000004"/>
    <x v="0"/>
    <x v="6"/>
    <x v="2"/>
    <x v="0"/>
  </r>
  <r>
    <x v="22"/>
    <x v="0"/>
    <x v="19"/>
    <x v="3"/>
    <x v="7"/>
    <x v="20"/>
    <n v="4.5"/>
    <x v="0"/>
    <x v="0"/>
    <x v="0"/>
    <x v="0"/>
  </r>
  <r>
    <x v="23"/>
    <x v="11"/>
    <x v="20"/>
    <x v="1"/>
    <x v="7"/>
    <x v="21"/>
    <n v="2.1"/>
    <x v="0"/>
    <x v="0"/>
    <x v="2"/>
    <x v="3"/>
  </r>
  <r>
    <x v="24"/>
    <x v="6"/>
    <x v="17"/>
    <x v="2"/>
    <x v="7"/>
    <x v="22"/>
    <n v="3.3"/>
    <x v="0"/>
    <x v="0"/>
    <x v="2"/>
    <x v="1"/>
  </r>
  <r>
    <x v="25"/>
    <x v="12"/>
    <x v="16"/>
    <x v="0"/>
    <x v="8"/>
    <x v="23"/>
    <n v="4.0999999999999996"/>
    <x v="0"/>
    <x v="1"/>
    <x v="3"/>
    <x v="2"/>
  </r>
  <r>
    <x v="26"/>
    <x v="8"/>
    <x v="21"/>
    <x v="0"/>
    <x v="8"/>
    <x v="24"/>
    <n v="4.2"/>
    <x v="0"/>
    <x v="1"/>
    <x v="0"/>
    <x v="2"/>
  </r>
  <r>
    <x v="27"/>
    <x v="4"/>
    <x v="22"/>
    <x v="0"/>
    <x v="9"/>
    <x v="25"/>
    <n v="4.5999999999999996"/>
    <x v="0"/>
    <x v="2"/>
    <x v="0"/>
    <x v="0"/>
  </r>
  <r>
    <x v="28"/>
    <x v="9"/>
    <x v="7"/>
    <x v="3"/>
    <x v="9"/>
    <x v="26"/>
    <n v="2.9"/>
    <x v="0"/>
    <x v="2"/>
    <x v="2"/>
    <x v="1"/>
  </r>
  <r>
    <x v="29"/>
    <x v="11"/>
    <x v="23"/>
    <x v="2"/>
    <x v="9"/>
    <x v="27"/>
    <n v="4.8"/>
    <x v="0"/>
    <x v="2"/>
    <x v="1"/>
    <x v="0"/>
  </r>
  <r>
    <x v="30"/>
    <x v="9"/>
    <x v="24"/>
    <x v="0"/>
    <x v="9"/>
    <x v="21"/>
    <n v="4.2"/>
    <x v="0"/>
    <x v="2"/>
    <x v="0"/>
    <x v="2"/>
  </r>
  <r>
    <x v="31"/>
    <x v="4"/>
    <x v="25"/>
    <x v="0"/>
    <x v="10"/>
    <x v="28"/>
    <n v="3.7"/>
    <x v="0"/>
    <x v="4"/>
    <x v="0"/>
    <x v="2"/>
  </r>
  <r>
    <x v="32"/>
    <x v="4"/>
    <x v="26"/>
    <x v="2"/>
    <x v="10"/>
    <x v="16"/>
    <n v="5"/>
    <x v="0"/>
    <x v="4"/>
    <x v="3"/>
    <x v="0"/>
  </r>
  <r>
    <x v="33"/>
    <x v="10"/>
    <x v="27"/>
    <x v="1"/>
    <x v="11"/>
    <x v="7"/>
    <n v="5"/>
    <x v="0"/>
    <x v="6"/>
    <x v="1"/>
    <x v="0"/>
  </r>
  <r>
    <x v="34"/>
    <x v="13"/>
    <x v="28"/>
    <x v="0"/>
    <x v="12"/>
    <x v="29"/>
    <n v="4.8"/>
    <x v="0"/>
    <x v="0"/>
    <x v="0"/>
    <x v="0"/>
  </r>
  <r>
    <x v="35"/>
    <x v="9"/>
    <x v="29"/>
    <x v="4"/>
    <x v="12"/>
    <x v="30"/>
    <n v="2.4"/>
    <x v="0"/>
    <x v="0"/>
    <x v="0"/>
    <x v="3"/>
  </r>
  <r>
    <x v="36"/>
    <x v="11"/>
    <x v="30"/>
    <x v="4"/>
    <x v="13"/>
    <x v="31"/>
    <n v="3.1"/>
    <x v="0"/>
    <x v="1"/>
    <x v="0"/>
    <x v="1"/>
  </r>
  <r>
    <x v="37"/>
    <x v="1"/>
    <x v="31"/>
    <x v="1"/>
    <x v="13"/>
    <x v="32"/>
    <n v="3.2"/>
    <x v="0"/>
    <x v="1"/>
    <x v="0"/>
    <x v="1"/>
  </r>
  <r>
    <x v="38"/>
    <x v="11"/>
    <x v="22"/>
    <x v="3"/>
    <x v="14"/>
    <x v="33"/>
    <n v="2.4"/>
    <x v="0"/>
    <x v="2"/>
    <x v="0"/>
    <x v="3"/>
  </r>
  <r>
    <x v="39"/>
    <x v="9"/>
    <x v="32"/>
    <x v="0"/>
    <x v="14"/>
    <x v="10"/>
    <n v="5"/>
    <x v="0"/>
    <x v="2"/>
    <x v="0"/>
    <x v="0"/>
  </r>
  <r>
    <x v="40"/>
    <x v="1"/>
    <x v="33"/>
    <x v="3"/>
    <x v="14"/>
    <x v="11"/>
    <n v="4.7"/>
    <x v="0"/>
    <x v="2"/>
    <x v="0"/>
    <x v="0"/>
  </r>
  <r>
    <x v="41"/>
    <x v="6"/>
    <x v="28"/>
    <x v="1"/>
    <x v="15"/>
    <x v="24"/>
    <n v="4.7"/>
    <x v="0"/>
    <x v="3"/>
    <x v="0"/>
    <x v="0"/>
  </r>
  <r>
    <x v="42"/>
    <x v="9"/>
    <x v="34"/>
    <x v="0"/>
    <x v="15"/>
    <x v="34"/>
    <n v="4.0999999999999996"/>
    <x v="0"/>
    <x v="3"/>
    <x v="0"/>
    <x v="2"/>
  </r>
  <r>
    <x v="43"/>
    <x v="7"/>
    <x v="35"/>
    <x v="4"/>
    <x v="15"/>
    <x v="35"/>
    <n v="4.0999999999999996"/>
    <x v="0"/>
    <x v="3"/>
    <x v="1"/>
    <x v="2"/>
  </r>
  <r>
    <x v="44"/>
    <x v="13"/>
    <x v="28"/>
    <x v="2"/>
    <x v="15"/>
    <x v="36"/>
    <n v="3.6"/>
    <x v="0"/>
    <x v="3"/>
    <x v="0"/>
    <x v="2"/>
  </r>
  <r>
    <x v="45"/>
    <x v="4"/>
    <x v="36"/>
    <x v="4"/>
    <x v="16"/>
    <x v="37"/>
    <n v="4.4000000000000004"/>
    <x v="0"/>
    <x v="4"/>
    <x v="3"/>
    <x v="2"/>
  </r>
  <r>
    <x v="46"/>
    <x v="3"/>
    <x v="37"/>
    <x v="2"/>
    <x v="16"/>
    <x v="38"/>
    <n v="4.4000000000000004"/>
    <x v="0"/>
    <x v="4"/>
    <x v="1"/>
    <x v="2"/>
  </r>
  <r>
    <x v="47"/>
    <x v="1"/>
    <x v="38"/>
    <x v="0"/>
    <x v="16"/>
    <x v="33"/>
    <n v="4"/>
    <x v="0"/>
    <x v="4"/>
    <x v="0"/>
    <x v="2"/>
  </r>
  <r>
    <x v="48"/>
    <x v="0"/>
    <x v="31"/>
    <x v="1"/>
    <x v="17"/>
    <x v="39"/>
    <n v="3.8"/>
    <x v="0"/>
    <x v="5"/>
    <x v="0"/>
    <x v="2"/>
  </r>
  <r>
    <x v="49"/>
    <x v="12"/>
    <x v="39"/>
    <x v="1"/>
    <x v="17"/>
    <x v="11"/>
    <n v="3.6"/>
    <x v="0"/>
    <x v="5"/>
    <x v="2"/>
    <x v="2"/>
  </r>
  <r>
    <x v="50"/>
    <x v="8"/>
    <x v="40"/>
    <x v="2"/>
    <x v="17"/>
    <x v="18"/>
    <n v="4.3"/>
    <x v="0"/>
    <x v="5"/>
    <x v="1"/>
    <x v="2"/>
  </r>
  <r>
    <x v="51"/>
    <x v="7"/>
    <x v="41"/>
    <x v="3"/>
    <x v="18"/>
    <x v="1"/>
    <n v="3.8"/>
    <x v="0"/>
    <x v="6"/>
    <x v="0"/>
    <x v="2"/>
  </r>
  <r>
    <x v="52"/>
    <x v="7"/>
    <x v="42"/>
    <x v="4"/>
    <x v="18"/>
    <x v="21"/>
    <n v="4.5"/>
    <x v="0"/>
    <x v="6"/>
    <x v="0"/>
    <x v="0"/>
  </r>
  <r>
    <x v="53"/>
    <x v="14"/>
    <x v="43"/>
    <x v="2"/>
    <x v="18"/>
    <x v="8"/>
    <n v="4.5"/>
    <x v="0"/>
    <x v="6"/>
    <x v="1"/>
    <x v="0"/>
  </r>
  <r>
    <x v="54"/>
    <x v="7"/>
    <x v="44"/>
    <x v="0"/>
    <x v="19"/>
    <x v="40"/>
    <n v="4.5999999999999996"/>
    <x v="0"/>
    <x v="0"/>
    <x v="2"/>
    <x v="0"/>
  </r>
  <r>
    <x v="55"/>
    <x v="12"/>
    <x v="45"/>
    <x v="2"/>
    <x v="19"/>
    <x v="15"/>
    <n v="4.5"/>
    <x v="0"/>
    <x v="0"/>
    <x v="0"/>
    <x v="0"/>
  </r>
  <r>
    <x v="56"/>
    <x v="14"/>
    <x v="20"/>
    <x v="1"/>
    <x v="20"/>
    <x v="1"/>
    <n v="3.3"/>
    <x v="0"/>
    <x v="1"/>
    <x v="2"/>
    <x v="1"/>
  </r>
  <r>
    <x v="57"/>
    <x v="11"/>
    <x v="46"/>
    <x v="1"/>
    <x v="20"/>
    <x v="41"/>
    <n v="2.2999999999999998"/>
    <x v="0"/>
    <x v="1"/>
    <x v="0"/>
    <x v="3"/>
  </r>
  <r>
    <x v="58"/>
    <x v="4"/>
    <x v="47"/>
    <x v="0"/>
    <x v="20"/>
    <x v="42"/>
    <n v="4.3"/>
    <x v="0"/>
    <x v="1"/>
    <x v="0"/>
    <x v="2"/>
  </r>
  <r>
    <x v="59"/>
    <x v="14"/>
    <x v="48"/>
    <x v="1"/>
    <x v="21"/>
    <x v="43"/>
    <n v="4.5999999999999996"/>
    <x v="0"/>
    <x v="2"/>
    <x v="0"/>
    <x v="0"/>
  </r>
  <r>
    <x v="60"/>
    <x v="7"/>
    <x v="33"/>
    <x v="2"/>
    <x v="21"/>
    <x v="2"/>
    <n v="4"/>
    <x v="0"/>
    <x v="2"/>
    <x v="0"/>
    <x v="2"/>
  </r>
  <r>
    <x v="61"/>
    <x v="6"/>
    <x v="49"/>
    <x v="3"/>
    <x v="21"/>
    <x v="41"/>
    <n v="2.5"/>
    <x v="0"/>
    <x v="2"/>
    <x v="1"/>
    <x v="1"/>
  </r>
  <r>
    <x v="62"/>
    <x v="11"/>
    <x v="50"/>
    <x v="4"/>
    <x v="21"/>
    <x v="11"/>
    <n v="5"/>
    <x v="0"/>
    <x v="2"/>
    <x v="0"/>
    <x v="0"/>
  </r>
  <r>
    <x v="63"/>
    <x v="7"/>
    <x v="51"/>
    <x v="0"/>
    <x v="22"/>
    <x v="44"/>
    <n v="3.8"/>
    <x v="0"/>
    <x v="3"/>
    <x v="0"/>
    <x v="2"/>
  </r>
  <r>
    <x v="64"/>
    <x v="13"/>
    <x v="52"/>
    <x v="3"/>
    <x v="22"/>
    <x v="7"/>
    <n v="4.4000000000000004"/>
    <x v="0"/>
    <x v="3"/>
    <x v="1"/>
    <x v="2"/>
  </r>
  <r>
    <x v="65"/>
    <x v="1"/>
    <x v="53"/>
    <x v="1"/>
    <x v="23"/>
    <x v="45"/>
    <n v="3.8"/>
    <x v="0"/>
    <x v="4"/>
    <x v="0"/>
    <x v="2"/>
  </r>
  <r>
    <x v="66"/>
    <x v="11"/>
    <x v="54"/>
    <x v="0"/>
    <x v="23"/>
    <x v="5"/>
    <n v="2"/>
    <x v="0"/>
    <x v="4"/>
    <x v="2"/>
    <x v="3"/>
  </r>
  <r>
    <x v="67"/>
    <x v="6"/>
    <x v="55"/>
    <x v="3"/>
    <x v="24"/>
    <x v="46"/>
    <n v="4.0999999999999996"/>
    <x v="0"/>
    <x v="5"/>
    <x v="1"/>
    <x v="2"/>
  </r>
  <r>
    <x v="68"/>
    <x v="2"/>
    <x v="22"/>
    <x v="2"/>
    <x v="24"/>
    <x v="47"/>
    <n v="2.6"/>
    <x v="0"/>
    <x v="5"/>
    <x v="0"/>
    <x v="1"/>
  </r>
  <r>
    <x v="69"/>
    <x v="10"/>
    <x v="56"/>
    <x v="4"/>
    <x v="24"/>
    <x v="48"/>
    <n v="0"/>
    <x v="0"/>
    <x v="5"/>
    <x v="1"/>
    <x v="4"/>
  </r>
  <r>
    <x v="70"/>
    <x v="10"/>
    <x v="57"/>
    <x v="4"/>
    <x v="25"/>
    <x v="42"/>
    <n v="3.9"/>
    <x v="0"/>
    <x v="6"/>
    <x v="1"/>
    <x v="2"/>
  </r>
  <r>
    <x v="71"/>
    <x v="13"/>
    <x v="58"/>
    <x v="2"/>
    <x v="25"/>
    <x v="24"/>
    <n v="4.8"/>
    <x v="0"/>
    <x v="6"/>
    <x v="0"/>
    <x v="0"/>
  </r>
  <r>
    <x v="72"/>
    <x v="7"/>
    <x v="19"/>
    <x v="2"/>
    <x v="25"/>
    <x v="35"/>
    <n v="2.6"/>
    <x v="0"/>
    <x v="6"/>
    <x v="0"/>
    <x v="1"/>
  </r>
  <r>
    <x v="73"/>
    <x v="14"/>
    <x v="59"/>
    <x v="4"/>
    <x v="26"/>
    <x v="28"/>
    <n v="2.6"/>
    <x v="0"/>
    <x v="1"/>
    <x v="0"/>
    <x v="1"/>
  </r>
  <r>
    <x v="74"/>
    <x v="2"/>
    <x v="60"/>
    <x v="2"/>
    <x v="26"/>
    <x v="49"/>
    <n v="3.6"/>
    <x v="0"/>
    <x v="1"/>
    <x v="2"/>
    <x v="2"/>
  </r>
  <r>
    <x v="75"/>
    <x v="4"/>
    <x v="53"/>
    <x v="4"/>
    <x v="26"/>
    <x v="10"/>
    <n v="3.3"/>
    <x v="0"/>
    <x v="1"/>
    <x v="0"/>
    <x v="1"/>
  </r>
  <r>
    <x v="76"/>
    <x v="6"/>
    <x v="61"/>
    <x v="1"/>
    <x v="26"/>
    <x v="38"/>
    <n v="1.9"/>
    <x v="0"/>
    <x v="1"/>
    <x v="1"/>
    <x v="3"/>
  </r>
  <r>
    <x v="77"/>
    <x v="1"/>
    <x v="62"/>
    <x v="4"/>
    <x v="26"/>
    <x v="50"/>
    <n v="4.9000000000000004"/>
    <x v="0"/>
    <x v="1"/>
    <x v="2"/>
    <x v="0"/>
  </r>
  <r>
    <x v="78"/>
    <x v="4"/>
    <x v="63"/>
    <x v="0"/>
    <x v="27"/>
    <x v="51"/>
    <n v="3.6"/>
    <x v="0"/>
    <x v="2"/>
    <x v="0"/>
    <x v="2"/>
  </r>
  <r>
    <x v="79"/>
    <x v="9"/>
    <x v="42"/>
    <x v="4"/>
    <x v="28"/>
    <x v="6"/>
    <n v="4.5"/>
    <x v="0"/>
    <x v="3"/>
    <x v="0"/>
    <x v="0"/>
  </r>
  <r>
    <x v="80"/>
    <x v="6"/>
    <x v="64"/>
    <x v="3"/>
    <x v="28"/>
    <x v="52"/>
    <n v="3.7"/>
    <x v="0"/>
    <x v="3"/>
    <x v="2"/>
    <x v="2"/>
  </r>
  <r>
    <x v="81"/>
    <x v="4"/>
    <x v="65"/>
    <x v="4"/>
    <x v="28"/>
    <x v="33"/>
    <n v="4.8"/>
    <x v="0"/>
    <x v="3"/>
    <x v="1"/>
    <x v="0"/>
  </r>
  <r>
    <x v="82"/>
    <x v="14"/>
    <x v="66"/>
    <x v="0"/>
    <x v="28"/>
    <x v="7"/>
    <n v="3.3"/>
    <x v="0"/>
    <x v="3"/>
    <x v="0"/>
    <x v="1"/>
  </r>
  <r>
    <x v="83"/>
    <x v="1"/>
    <x v="67"/>
    <x v="0"/>
    <x v="28"/>
    <x v="53"/>
    <n v="3.1"/>
    <x v="0"/>
    <x v="3"/>
    <x v="0"/>
    <x v="1"/>
  </r>
  <r>
    <x v="84"/>
    <x v="4"/>
    <x v="65"/>
    <x v="3"/>
    <x v="28"/>
    <x v="44"/>
    <n v="4.0999999999999996"/>
    <x v="0"/>
    <x v="3"/>
    <x v="1"/>
    <x v="2"/>
  </r>
  <r>
    <x v="85"/>
    <x v="3"/>
    <x v="15"/>
    <x v="0"/>
    <x v="29"/>
    <x v="54"/>
    <n v="4.9000000000000004"/>
    <x v="0"/>
    <x v="4"/>
    <x v="0"/>
    <x v="0"/>
  </r>
  <r>
    <x v="86"/>
    <x v="11"/>
    <x v="41"/>
    <x v="0"/>
    <x v="29"/>
    <x v="1"/>
    <n v="4"/>
    <x v="0"/>
    <x v="4"/>
    <x v="0"/>
    <x v="2"/>
  </r>
  <r>
    <x v="87"/>
    <x v="1"/>
    <x v="68"/>
    <x v="1"/>
    <x v="29"/>
    <x v="52"/>
    <n v="2.1"/>
    <x v="0"/>
    <x v="4"/>
    <x v="2"/>
    <x v="3"/>
  </r>
  <r>
    <x v="88"/>
    <x v="14"/>
    <x v="69"/>
    <x v="2"/>
    <x v="29"/>
    <x v="34"/>
    <n v="4.5"/>
    <x v="0"/>
    <x v="4"/>
    <x v="0"/>
    <x v="0"/>
  </r>
  <r>
    <x v="89"/>
    <x v="3"/>
    <x v="70"/>
    <x v="2"/>
    <x v="30"/>
    <x v="55"/>
    <n v="4.9000000000000004"/>
    <x v="0"/>
    <x v="6"/>
    <x v="1"/>
    <x v="0"/>
  </r>
  <r>
    <x v="90"/>
    <x v="11"/>
    <x v="5"/>
    <x v="0"/>
    <x v="30"/>
    <x v="14"/>
    <n v="4.0999999999999996"/>
    <x v="0"/>
    <x v="6"/>
    <x v="0"/>
    <x v="2"/>
  </r>
  <r>
    <x v="91"/>
    <x v="13"/>
    <x v="71"/>
    <x v="2"/>
    <x v="31"/>
    <x v="38"/>
    <n v="4.5"/>
    <x v="0"/>
    <x v="0"/>
    <x v="2"/>
    <x v="0"/>
  </r>
  <r>
    <x v="92"/>
    <x v="5"/>
    <x v="10"/>
    <x v="3"/>
    <x v="32"/>
    <x v="56"/>
    <n v="4.8"/>
    <x v="0"/>
    <x v="2"/>
    <x v="1"/>
    <x v="0"/>
  </r>
  <r>
    <x v="93"/>
    <x v="12"/>
    <x v="72"/>
    <x v="1"/>
    <x v="32"/>
    <x v="26"/>
    <n v="4.5999999999999996"/>
    <x v="0"/>
    <x v="2"/>
    <x v="1"/>
    <x v="0"/>
  </r>
  <r>
    <x v="94"/>
    <x v="2"/>
    <x v="35"/>
    <x v="1"/>
    <x v="32"/>
    <x v="57"/>
    <n v="4.5999999999999996"/>
    <x v="0"/>
    <x v="2"/>
    <x v="1"/>
    <x v="0"/>
  </r>
  <r>
    <x v="95"/>
    <x v="10"/>
    <x v="73"/>
    <x v="0"/>
    <x v="33"/>
    <x v="8"/>
    <n v="4.3"/>
    <x v="0"/>
    <x v="3"/>
    <x v="2"/>
    <x v="2"/>
  </r>
  <r>
    <x v="96"/>
    <x v="12"/>
    <x v="48"/>
    <x v="1"/>
    <x v="33"/>
    <x v="58"/>
    <n v="5"/>
    <x v="0"/>
    <x v="3"/>
    <x v="0"/>
    <x v="0"/>
  </r>
  <r>
    <x v="97"/>
    <x v="0"/>
    <x v="74"/>
    <x v="4"/>
    <x v="33"/>
    <x v="31"/>
    <n v="4"/>
    <x v="0"/>
    <x v="3"/>
    <x v="0"/>
    <x v="2"/>
  </r>
  <r>
    <x v="98"/>
    <x v="13"/>
    <x v="64"/>
    <x v="0"/>
    <x v="34"/>
    <x v="59"/>
    <n v="4.5999999999999996"/>
    <x v="0"/>
    <x v="4"/>
    <x v="2"/>
    <x v="0"/>
  </r>
  <r>
    <x v="99"/>
    <x v="0"/>
    <x v="35"/>
    <x v="4"/>
    <x v="35"/>
    <x v="54"/>
    <n v="4.5"/>
    <x v="0"/>
    <x v="5"/>
    <x v="1"/>
    <x v="0"/>
  </r>
  <r>
    <x v="100"/>
    <x v="7"/>
    <x v="48"/>
    <x v="0"/>
    <x v="35"/>
    <x v="2"/>
    <n v="4.5999999999999996"/>
    <x v="0"/>
    <x v="5"/>
    <x v="0"/>
    <x v="0"/>
  </r>
  <r>
    <x v="101"/>
    <x v="12"/>
    <x v="37"/>
    <x v="2"/>
    <x v="35"/>
    <x v="60"/>
    <n v="2.6"/>
    <x v="0"/>
    <x v="5"/>
    <x v="1"/>
    <x v="1"/>
  </r>
  <r>
    <x v="102"/>
    <x v="9"/>
    <x v="19"/>
    <x v="3"/>
    <x v="36"/>
    <x v="13"/>
    <n v="4.3"/>
    <x v="0"/>
    <x v="6"/>
    <x v="0"/>
    <x v="2"/>
  </r>
  <r>
    <x v="103"/>
    <x v="3"/>
    <x v="75"/>
    <x v="2"/>
    <x v="37"/>
    <x v="57"/>
    <n v="3.9"/>
    <x v="0"/>
    <x v="0"/>
    <x v="0"/>
    <x v="2"/>
  </r>
  <r>
    <x v="104"/>
    <x v="2"/>
    <x v="67"/>
    <x v="1"/>
    <x v="37"/>
    <x v="50"/>
    <n v="5"/>
    <x v="0"/>
    <x v="0"/>
    <x v="0"/>
    <x v="0"/>
  </r>
  <r>
    <x v="105"/>
    <x v="8"/>
    <x v="16"/>
    <x v="4"/>
    <x v="37"/>
    <x v="61"/>
    <n v="3.5"/>
    <x v="0"/>
    <x v="0"/>
    <x v="3"/>
    <x v="2"/>
  </r>
  <r>
    <x v="106"/>
    <x v="1"/>
    <x v="76"/>
    <x v="3"/>
    <x v="38"/>
    <x v="20"/>
    <n v="4.7"/>
    <x v="0"/>
    <x v="1"/>
    <x v="1"/>
    <x v="0"/>
  </r>
  <r>
    <x v="107"/>
    <x v="11"/>
    <x v="65"/>
    <x v="2"/>
    <x v="38"/>
    <x v="52"/>
    <n v="2.9"/>
    <x v="0"/>
    <x v="1"/>
    <x v="1"/>
    <x v="1"/>
  </r>
  <r>
    <x v="108"/>
    <x v="1"/>
    <x v="77"/>
    <x v="4"/>
    <x v="38"/>
    <x v="39"/>
    <n v="3.4"/>
    <x v="0"/>
    <x v="1"/>
    <x v="0"/>
    <x v="1"/>
  </r>
  <r>
    <x v="109"/>
    <x v="2"/>
    <x v="24"/>
    <x v="3"/>
    <x v="39"/>
    <x v="34"/>
    <n v="3.2"/>
    <x v="0"/>
    <x v="2"/>
    <x v="0"/>
    <x v="1"/>
  </r>
  <r>
    <x v="110"/>
    <x v="1"/>
    <x v="48"/>
    <x v="1"/>
    <x v="40"/>
    <x v="31"/>
    <n v="4.8"/>
    <x v="0"/>
    <x v="3"/>
    <x v="0"/>
    <x v="0"/>
  </r>
  <r>
    <x v="111"/>
    <x v="10"/>
    <x v="78"/>
    <x v="4"/>
    <x v="40"/>
    <x v="7"/>
    <n v="3.6"/>
    <x v="0"/>
    <x v="3"/>
    <x v="3"/>
    <x v="2"/>
  </r>
  <r>
    <x v="112"/>
    <x v="4"/>
    <x v="79"/>
    <x v="2"/>
    <x v="40"/>
    <x v="15"/>
    <n v="4.9000000000000004"/>
    <x v="0"/>
    <x v="3"/>
    <x v="3"/>
    <x v="0"/>
  </r>
  <r>
    <x v="113"/>
    <x v="6"/>
    <x v="18"/>
    <x v="3"/>
    <x v="40"/>
    <x v="62"/>
    <n v="4.8"/>
    <x v="0"/>
    <x v="3"/>
    <x v="2"/>
    <x v="0"/>
  </r>
  <r>
    <x v="114"/>
    <x v="7"/>
    <x v="71"/>
    <x v="2"/>
    <x v="40"/>
    <x v="50"/>
    <n v="3.6"/>
    <x v="0"/>
    <x v="3"/>
    <x v="2"/>
    <x v="2"/>
  </r>
  <r>
    <x v="115"/>
    <x v="9"/>
    <x v="80"/>
    <x v="4"/>
    <x v="41"/>
    <x v="63"/>
    <n v="3.9"/>
    <x v="0"/>
    <x v="4"/>
    <x v="3"/>
    <x v="2"/>
  </r>
  <r>
    <x v="116"/>
    <x v="9"/>
    <x v="81"/>
    <x v="4"/>
    <x v="41"/>
    <x v="64"/>
    <n v="1.9"/>
    <x v="0"/>
    <x v="4"/>
    <x v="2"/>
    <x v="3"/>
  </r>
  <r>
    <x v="117"/>
    <x v="8"/>
    <x v="0"/>
    <x v="0"/>
    <x v="41"/>
    <x v="21"/>
    <n v="3.6"/>
    <x v="0"/>
    <x v="4"/>
    <x v="0"/>
    <x v="2"/>
  </r>
  <r>
    <x v="118"/>
    <x v="0"/>
    <x v="15"/>
    <x v="1"/>
    <x v="41"/>
    <x v="38"/>
    <n v="4.0999999999999996"/>
    <x v="0"/>
    <x v="4"/>
    <x v="0"/>
    <x v="2"/>
  </r>
  <r>
    <x v="119"/>
    <x v="1"/>
    <x v="29"/>
    <x v="4"/>
    <x v="42"/>
    <x v="65"/>
    <n v="4.2"/>
    <x v="0"/>
    <x v="5"/>
    <x v="0"/>
    <x v="2"/>
  </r>
  <r>
    <x v="120"/>
    <x v="2"/>
    <x v="82"/>
    <x v="0"/>
    <x v="42"/>
    <x v="66"/>
    <n v="4.3"/>
    <x v="0"/>
    <x v="5"/>
    <x v="2"/>
    <x v="2"/>
  </r>
  <r>
    <x v="121"/>
    <x v="5"/>
    <x v="23"/>
    <x v="0"/>
    <x v="43"/>
    <x v="67"/>
    <n v="2.2000000000000002"/>
    <x v="0"/>
    <x v="6"/>
    <x v="1"/>
    <x v="3"/>
  </r>
  <r>
    <x v="122"/>
    <x v="0"/>
    <x v="2"/>
    <x v="1"/>
    <x v="43"/>
    <x v="3"/>
    <n v="3.3"/>
    <x v="0"/>
    <x v="6"/>
    <x v="0"/>
    <x v="1"/>
  </r>
  <r>
    <x v="123"/>
    <x v="6"/>
    <x v="48"/>
    <x v="1"/>
    <x v="43"/>
    <x v="68"/>
    <n v="4.8"/>
    <x v="0"/>
    <x v="6"/>
    <x v="0"/>
    <x v="0"/>
  </r>
  <r>
    <x v="124"/>
    <x v="11"/>
    <x v="83"/>
    <x v="0"/>
    <x v="44"/>
    <x v="24"/>
    <n v="4"/>
    <x v="0"/>
    <x v="0"/>
    <x v="0"/>
    <x v="2"/>
  </r>
  <r>
    <x v="125"/>
    <x v="4"/>
    <x v="59"/>
    <x v="2"/>
    <x v="44"/>
    <x v="48"/>
    <n v="1.1000000000000001"/>
    <x v="0"/>
    <x v="0"/>
    <x v="0"/>
    <x v="5"/>
  </r>
  <r>
    <x v="126"/>
    <x v="1"/>
    <x v="23"/>
    <x v="2"/>
    <x v="45"/>
    <x v="24"/>
    <n v="3.9"/>
    <x v="0"/>
    <x v="1"/>
    <x v="1"/>
    <x v="2"/>
  </r>
  <r>
    <x v="127"/>
    <x v="11"/>
    <x v="59"/>
    <x v="0"/>
    <x v="46"/>
    <x v="31"/>
    <n v="1.8"/>
    <x v="0"/>
    <x v="2"/>
    <x v="0"/>
    <x v="3"/>
  </r>
  <r>
    <x v="128"/>
    <x v="5"/>
    <x v="49"/>
    <x v="3"/>
    <x v="46"/>
    <x v="69"/>
    <n v="1"/>
    <x v="0"/>
    <x v="2"/>
    <x v="1"/>
    <x v="5"/>
  </r>
  <r>
    <x v="129"/>
    <x v="1"/>
    <x v="34"/>
    <x v="0"/>
    <x v="46"/>
    <x v="44"/>
    <n v="4.3"/>
    <x v="0"/>
    <x v="2"/>
    <x v="0"/>
    <x v="2"/>
  </r>
  <r>
    <x v="130"/>
    <x v="13"/>
    <x v="84"/>
    <x v="4"/>
    <x v="47"/>
    <x v="21"/>
    <n v="3.4"/>
    <x v="0"/>
    <x v="3"/>
    <x v="0"/>
    <x v="1"/>
  </r>
  <r>
    <x v="131"/>
    <x v="6"/>
    <x v="85"/>
    <x v="2"/>
    <x v="47"/>
    <x v="3"/>
    <n v="3.4"/>
    <x v="0"/>
    <x v="3"/>
    <x v="1"/>
    <x v="1"/>
  </r>
  <r>
    <x v="132"/>
    <x v="11"/>
    <x v="86"/>
    <x v="3"/>
    <x v="48"/>
    <x v="69"/>
    <n v="4.0999999999999996"/>
    <x v="0"/>
    <x v="4"/>
    <x v="0"/>
    <x v="2"/>
  </r>
  <r>
    <x v="133"/>
    <x v="14"/>
    <x v="87"/>
    <x v="1"/>
    <x v="49"/>
    <x v="56"/>
    <n v="4.8"/>
    <x v="0"/>
    <x v="5"/>
    <x v="1"/>
    <x v="0"/>
  </r>
  <r>
    <x v="134"/>
    <x v="3"/>
    <x v="88"/>
    <x v="0"/>
    <x v="49"/>
    <x v="70"/>
    <n v="2"/>
    <x v="0"/>
    <x v="5"/>
    <x v="1"/>
    <x v="3"/>
  </r>
  <r>
    <x v="135"/>
    <x v="11"/>
    <x v="84"/>
    <x v="4"/>
    <x v="50"/>
    <x v="69"/>
    <n v="4.5999999999999996"/>
    <x v="0"/>
    <x v="6"/>
    <x v="0"/>
    <x v="0"/>
  </r>
  <r>
    <x v="136"/>
    <x v="9"/>
    <x v="63"/>
    <x v="0"/>
    <x v="50"/>
    <x v="65"/>
    <n v="2.6"/>
    <x v="0"/>
    <x v="6"/>
    <x v="0"/>
    <x v="1"/>
  </r>
  <r>
    <x v="137"/>
    <x v="13"/>
    <x v="89"/>
    <x v="3"/>
    <x v="51"/>
    <x v="9"/>
    <n v="4.9000000000000004"/>
    <x v="0"/>
    <x v="0"/>
    <x v="1"/>
    <x v="0"/>
  </r>
  <r>
    <x v="138"/>
    <x v="12"/>
    <x v="9"/>
    <x v="2"/>
    <x v="51"/>
    <x v="20"/>
    <n v="2.7"/>
    <x v="0"/>
    <x v="0"/>
    <x v="0"/>
    <x v="1"/>
  </r>
  <r>
    <x v="139"/>
    <x v="10"/>
    <x v="90"/>
    <x v="0"/>
    <x v="51"/>
    <x v="59"/>
    <n v="4.0999999999999996"/>
    <x v="0"/>
    <x v="0"/>
    <x v="0"/>
    <x v="2"/>
  </r>
  <r>
    <x v="140"/>
    <x v="1"/>
    <x v="91"/>
    <x v="2"/>
    <x v="52"/>
    <x v="71"/>
    <n v="4.4000000000000004"/>
    <x v="0"/>
    <x v="1"/>
    <x v="4"/>
    <x v="2"/>
  </r>
  <r>
    <x v="141"/>
    <x v="10"/>
    <x v="92"/>
    <x v="0"/>
    <x v="52"/>
    <x v="67"/>
    <n v="4.8"/>
    <x v="0"/>
    <x v="1"/>
    <x v="1"/>
    <x v="0"/>
  </r>
  <r>
    <x v="142"/>
    <x v="9"/>
    <x v="60"/>
    <x v="3"/>
    <x v="53"/>
    <x v="22"/>
    <n v="3"/>
    <x v="0"/>
    <x v="2"/>
    <x v="2"/>
    <x v="1"/>
  </r>
  <r>
    <x v="143"/>
    <x v="9"/>
    <x v="51"/>
    <x v="4"/>
    <x v="53"/>
    <x v="72"/>
    <n v="3.1"/>
    <x v="0"/>
    <x v="2"/>
    <x v="0"/>
    <x v="1"/>
  </r>
  <r>
    <x v="144"/>
    <x v="2"/>
    <x v="93"/>
    <x v="2"/>
    <x v="53"/>
    <x v="24"/>
    <n v="2.6"/>
    <x v="0"/>
    <x v="2"/>
    <x v="2"/>
    <x v="1"/>
  </r>
  <r>
    <x v="145"/>
    <x v="4"/>
    <x v="23"/>
    <x v="4"/>
    <x v="54"/>
    <x v="32"/>
    <n v="4.5999999999999996"/>
    <x v="0"/>
    <x v="3"/>
    <x v="1"/>
    <x v="0"/>
  </r>
  <r>
    <x v="146"/>
    <x v="4"/>
    <x v="31"/>
    <x v="3"/>
    <x v="54"/>
    <x v="16"/>
    <n v="3.7"/>
    <x v="0"/>
    <x v="3"/>
    <x v="0"/>
    <x v="2"/>
  </r>
  <r>
    <x v="147"/>
    <x v="10"/>
    <x v="94"/>
    <x v="1"/>
    <x v="54"/>
    <x v="73"/>
    <n v="3.8"/>
    <x v="0"/>
    <x v="3"/>
    <x v="1"/>
    <x v="2"/>
  </r>
  <r>
    <x v="148"/>
    <x v="8"/>
    <x v="34"/>
    <x v="4"/>
    <x v="54"/>
    <x v="41"/>
    <n v="3.6"/>
    <x v="0"/>
    <x v="3"/>
    <x v="0"/>
    <x v="2"/>
  </r>
  <r>
    <x v="149"/>
    <x v="11"/>
    <x v="72"/>
    <x v="2"/>
    <x v="54"/>
    <x v="46"/>
    <n v="4.4000000000000004"/>
    <x v="0"/>
    <x v="3"/>
    <x v="1"/>
    <x v="2"/>
  </r>
  <r>
    <x v="150"/>
    <x v="8"/>
    <x v="65"/>
    <x v="3"/>
    <x v="54"/>
    <x v="74"/>
    <n v="3.2"/>
    <x v="0"/>
    <x v="3"/>
    <x v="1"/>
    <x v="1"/>
  </r>
  <r>
    <x v="151"/>
    <x v="8"/>
    <x v="62"/>
    <x v="3"/>
    <x v="54"/>
    <x v="51"/>
    <n v="4.7"/>
    <x v="0"/>
    <x v="3"/>
    <x v="2"/>
    <x v="0"/>
  </r>
  <r>
    <x v="152"/>
    <x v="6"/>
    <x v="59"/>
    <x v="3"/>
    <x v="55"/>
    <x v="50"/>
    <n v="4.8"/>
    <x v="0"/>
    <x v="4"/>
    <x v="0"/>
    <x v="0"/>
  </r>
  <r>
    <x v="153"/>
    <x v="3"/>
    <x v="6"/>
    <x v="4"/>
    <x v="55"/>
    <x v="75"/>
    <n v="2.7"/>
    <x v="0"/>
    <x v="4"/>
    <x v="0"/>
    <x v="1"/>
  </r>
  <r>
    <x v="154"/>
    <x v="8"/>
    <x v="11"/>
    <x v="2"/>
    <x v="55"/>
    <x v="62"/>
    <n v="3.8"/>
    <x v="0"/>
    <x v="4"/>
    <x v="0"/>
    <x v="2"/>
  </r>
  <r>
    <x v="155"/>
    <x v="10"/>
    <x v="32"/>
    <x v="1"/>
    <x v="55"/>
    <x v="10"/>
    <n v="4.3"/>
    <x v="0"/>
    <x v="4"/>
    <x v="0"/>
    <x v="2"/>
  </r>
  <r>
    <x v="156"/>
    <x v="1"/>
    <x v="74"/>
    <x v="1"/>
    <x v="55"/>
    <x v="10"/>
    <n v="5"/>
    <x v="0"/>
    <x v="4"/>
    <x v="0"/>
    <x v="0"/>
  </r>
  <r>
    <x v="157"/>
    <x v="3"/>
    <x v="95"/>
    <x v="1"/>
    <x v="55"/>
    <x v="15"/>
    <n v="4.8"/>
    <x v="0"/>
    <x v="4"/>
    <x v="0"/>
    <x v="0"/>
  </r>
  <r>
    <x v="158"/>
    <x v="9"/>
    <x v="96"/>
    <x v="0"/>
    <x v="56"/>
    <x v="63"/>
    <n v="4.9000000000000004"/>
    <x v="0"/>
    <x v="5"/>
    <x v="0"/>
    <x v="0"/>
  </r>
  <r>
    <x v="159"/>
    <x v="2"/>
    <x v="90"/>
    <x v="0"/>
    <x v="56"/>
    <x v="60"/>
    <n v="4.0999999999999996"/>
    <x v="0"/>
    <x v="5"/>
    <x v="0"/>
    <x v="2"/>
  </r>
  <r>
    <x v="160"/>
    <x v="1"/>
    <x v="97"/>
    <x v="2"/>
    <x v="56"/>
    <x v="26"/>
    <n v="4.4000000000000004"/>
    <x v="0"/>
    <x v="5"/>
    <x v="0"/>
    <x v="2"/>
  </r>
  <r>
    <x v="161"/>
    <x v="1"/>
    <x v="98"/>
    <x v="1"/>
    <x v="56"/>
    <x v="76"/>
    <n v="3.4"/>
    <x v="0"/>
    <x v="5"/>
    <x v="3"/>
    <x v="1"/>
  </r>
  <r>
    <x v="162"/>
    <x v="12"/>
    <x v="99"/>
    <x v="0"/>
    <x v="56"/>
    <x v="2"/>
    <n v="4"/>
    <x v="0"/>
    <x v="5"/>
    <x v="0"/>
    <x v="2"/>
  </r>
  <r>
    <x v="163"/>
    <x v="12"/>
    <x v="37"/>
    <x v="1"/>
    <x v="56"/>
    <x v="77"/>
    <n v="2.4"/>
    <x v="0"/>
    <x v="5"/>
    <x v="1"/>
    <x v="3"/>
  </r>
  <r>
    <x v="164"/>
    <x v="0"/>
    <x v="100"/>
    <x v="4"/>
    <x v="56"/>
    <x v="78"/>
    <n v="2.1"/>
    <x v="0"/>
    <x v="5"/>
    <x v="3"/>
    <x v="3"/>
  </r>
  <r>
    <x v="165"/>
    <x v="13"/>
    <x v="96"/>
    <x v="2"/>
    <x v="56"/>
    <x v="12"/>
    <n v="3"/>
    <x v="0"/>
    <x v="5"/>
    <x v="0"/>
    <x v="1"/>
  </r>
  <r>
    <x v="166"/>
    <x v="2"/>
    <x v="16"/>
    <x v="4"/>
    <x v="56"/>
    <x v="59"/>
    <n v="3.2"/>
    <x v="0"/>
    <x v="5"/>
    <x v="3"/>
    <x v="1"/>
  </r>
  <r>
    <x v="167"/>
    <x v="4"/>
    <x v="12"/>
    <x v="1"/>
    <x v="57"/>
    <x v="66"/>
    <n v="3.4"/>
    <x v="0"/>
    <x v="6"/>
    <x v="1"/>
    <x v="1"/>
  </r>
  <r>
    <x v="168"/>
    <x v="10"/>
    <x v="25"/>
    <x v="2"/>
    <x v="57"/>
    <x v="76"/>
    <n v="2.7"/>
    <x v="0"/>
    <x v="6"/>
    <x v="0"/>
    <x v="1"/>
  </r>
  <r>
    <x v="169"/>
    <x v="1"/>
    <x v="58"/>
    <x v="4"/>
    <x v="57"/>
    <x v="0"/>
    <n v="5"/>
    <x v="0"/>
    <x v="6"/>
    <x v="0"/>
    <x v="0"/>
  </r>
  <r>
    <x v="170"/>
    <x v="2"/>
    <x v="29"/>
    <x v="3"/>
    <x v="57"/>
    <x v="45"/>
    <n v="3.4"/>
    <x v="0"/>
    <x v="6"/>
    <x v="0"/>
    <x v="1"/>
  </r>
  <r>
    <x v="171"/>
    <x v="6"/>
    <x v="101"/>
    <x v="4"/>
    <x v="58"/>
    <x v="19"/>
    <n v="4.7"/>
    <x v="0"/>
    <x v="0"/>
    <x v="2"/>
    <x v="0"/>
  </r>
  <r>
    <x v="172"/>
    <x v="8"/>
    <x v="96"/>
    <x v="1"/>
    <x v="58"/>
    <x v="79"/>
    <n v="4.5"/>
    <x v="0"/>
    <x v="0"/>
    <x v="0"/>
    <x v="0"/>
  </r>
  <r>
    <x v="173"/>
    <x v="5"/>
    <x v="37"/>
    <x v="0"/>
    <x v="58"/>
    <x v="21"/>
    <n v="4.0999999999999996"/>
    <x v="0"/>
    <x v="0"/>
    <x v="1"/>
    <x v="2"/>
  </r>
  <r>
    <x v="174"/>
    <x v="12"/>
    <x v="19"/>
    <x v="2"/>
    <x v="58"/>
    <x v="45"/>
    <n v="5"/>
    <x v="0"/>
    <x v="0"/>
    <x v="0"/>
    <x v="0"/>
  </r>
  <r>
    <x v="175"/>
    <x v="14"/>
    <x v="51"/>
    <x v="4"/>
    <x v="58"/>
    <x v="71"/>
    <n v="4.7"/>
    <x v="0"/>
    <x v="0"/>
    <x v="0"/>
    <x v="0"/>
  </r>
  <r>
    <x v="176"/>
    <x v="5"/>
    <x v="97"/>
    <x v="0"/>
    <x v="58"/>
    <x v="28"/>
    <n v="4.2"/>
    <x v="0"/>
    <x v="0"/>
    <x v="0"/>
    <x v="2"/>
  </r>
  <r>
    <x v="177"/>
    <x v="10"/>
    <x v="93"/>
    <x v="1"/>
    <x v="59"/>
    <x v="80"/>
    <n v="3.9"/>
    <x v="0"/>
    <x v="1"/>
    <x v="2"/>
    <x v="2"/>
  </r>
  <r>
    <x v="178"/>
    <x v="5"/>
    <x v="88"/>
    <x v="2"/>
    <x v="59"/>
    <x v="52"/>
    <n v="3"/>
    <x v="0"/>
    <x v="1"/>
    <x v="1"/>
    <x v="1"/>
  </r>
  <r>
    <x v="179"/>
    <x v="12"/>
    <x v="21"/>
    <x v="3"/>
    <x v="59"/>
    <x v="46"/>
    <n v="3.6"/>
    <x v="0"/>
    <x v="1"/>
    <x v="0"/>
    <x v="2"/>
  </r>
  <r>
    <x v="180"/>
    <x v="9"/>
    <x v="63"/>
    <x v="3"/>
    <x v="59"/>
    <x v="37"/>
    <n v="0.7"/>
    <x v="0"/>
    <x v="1"/>
    <x v="0"/>
    <x v="5"/>
  </r>
  <r>
    <x v="181"/>
    <x v="4"/>
    <x v="86"/>
    <x v="1"/>
    <x v="60"/>
    <x v="43"/>
    <n v="4.7"/>
    <x v="0"/>
    <x v="2"/>
    <x v="0"/>
    <x v="0"/>
  </r>
  <r>
    <x v="182"/>
    <x v="5"/>
    <x v="53"/>
    <x v="1"/>
    <x v="60"/>
    <x v="32"/>
    <n v="4.5"/>
    <x v="0"/>
    <x v="2"/>
    <x v="0"/>
    <x v="0"/>
  </r>
  <r>
    <x v="183"/>
    <x v="8"/>
    <x v="6"/>
    <x v="0"/>
    <x v="60"/>
    <x v="60"/>
    <n v="4.3"/>
    <x v="0"/>
    <x v="2"/>
    <x v="0"/>
    <x v="2"/>
  </r>
  <r>
    <x v="184"/>
    <x v="8"/>
    <x v="29"/>
    <x v="0"/>
    <x v="60"/>
    <x v="22"/>
    <n v="3.4"/>
    <x v="0"/>
    <x v="2"/>
    <x v="0"/>
    <x v="1"/>
  </r>
  <r>
    <x v="185"/>
    <x v="7"/>
    <x v="102"/>
    <x v="0"/>
    <x v="60"/>
    <x v="81"/>
    <n v="3.6"/>
    <x v="0"/>
    <x v="2"/>
    <x v="0"/>
    <x v="2"/>
  </r>
  <r>
    <x v="186"/>
    <x v="7"/>
    <x v="103"/>
    <x v="3"/>
    <x v="60"/>
    <x v="12"/>
    <n v="4"/>
    <x v="0"/>
    <x v="2"/>
    <x v="2"/>
    <x v="2"/>
  </r>
  <r>
    <x v="187"/>
    <x v="8"/>
    <x v="104"/>
    <x v="2"/>
    <x v="60"/>
    <x v="42"/>
    <n v="4.5"/>
    <x v="0"/>
    <x v="2"/>
    <x v="1"/>
    <x v="0"/>
  </r>
  <r>
    <x v="188"/>
    <x v="13"/>
    <x v="24"/>
    <x v="4"/>
    <x v="60"/>
    <x v="82"/>
    <n v="3"/>
    <x v="0"/>
    <x v="2"/>
    <x v="0"/>
    <x v="1"/>
  </r>
  <r>
    <x v="189"/>
    <x v="14"/>
    <x v="6"/>
    <x v="1"/>
    <x v="61"/>
    <x v="83"/>
    <n v="3"/>
    <x v="0"/>
    <x v="3"/>
    <x v="0"/>
    <x v="1"/>
  </r>
  <r>
    <x v="190"/>
    <x v="10"/>
    <x v="105"/>
    <x v="0"/>
    <x v="62"/>
    <x v="3"/>
    <n v="1.6"/>
    <x v="0"/>
    <x v="4"/>
    <x v="3"/>
    <x v="3"/>
  </r>
  <r>
    <x v="191"/>
    <x v="14"/>
    <x v="29"/>
    <x v="4"/>
    <x v="62"/>
    <x v="14"/>
    <n v="3"/>
    <x v="0"/>
    <x v="4"/>
    <x v="0"/>
    <x v="1"/>
  </r>
  <r>
    <x v="192"/>
    <x v="7"/>
    <x v="24"/>
    <x v="2"/>
    <x v="62"/>
    <x v="35"/>
    <n v="3.7"/>
    <x v="0"/>
    <x v="4"/>
    <x v="0"/>
    <x v="2"/>
  </r>
  <r>
    <x v="193"/>
    <x v="5"/>
    <x v="106"/>
    <x v="3"/>
    <x v="63"/>
    <x v="9"/>
    <n v="4.9000000000000004"/>
    <x v="0"/>
    <x v="5"/>
    <x v="0"/>
    <x v="0"/>
  </r>
  <r>
    <x v="194"/>
    <x v="1"/>
    <x v="23"/>
    <x v="0"/>
    <x v="63"/>
    <x v="84"/>
    <n v="3.4"/>
    <x v="0"/>
    <x v="5"/>
    <x v="1"/>
    <x v="1"/>
  </r>
  <r>
    <x v="195"/>
    <x v="5"/>
    <x v="47"/>
    <x v="3"/>
    <x v="63"/>
    <x v="43"/>
    <n v="5"/>
    <x v="0"/>
    <x v="5"/>
    <x v="0"/>
    <x v="0"/>
  </r>
  <r>
    <x v="196"/>
    <x v="2"/>
    <x v="28"/>
    <x v="1"/>
    <x v="63"/>
    <x v="11"/>
    <n v="5"/>
    <x v="0"/>
    <x v="5"/>
    <x v="0"/>
    <x v="0"/>
  </r>
  <r>
    <x v="197"/>
    <x v="5"/>
    <x v="51"/>
    <x v="3"/>
    <x v="63"/>
    <x v="7"/>
    <n v="4"/>
    <x v="0"/>
    <x v="5"/>
    <x v="0"/>
    <x v="2"/>
  </r>
  <r>
    <x v="198"/>
    <x v="1"/>
    <x v="41"/>
    <x v="3"/>
    <x v="64"/>
    <x v="85"/>
    <n v="3.6"/>
    <x v="0"/>
    <x v="6"/>
    <x v="0"/>
    <x v="2"/>
  </r>
  <r>
    <x v="199"/>
    <x v="0"/>
    <x v="107"/>
    <x v="2"/>
    <x v="64"/>
    <x v="32"/>
    <n v="3.7"/>
    <x v="0"/>
    <x v="6"/>
    <x v="0"/>
    <x v="2"/>
  </r>
  <r>
    <x v="200"/>
    <x v="2"/>
    <x v="5"/>
    <x v="0"/>
    <x v="64"/>
    <x v="48"/>
    <n v="4.2"/>
    <x v="0"/>
    <x v="6"/>
    <x v="0"/>
    <x v="2"/>
  </r>
  <r>
    <x v="201"/>
    <x v="13"/>
    <x v="108"/>
    <x v="4"/>
    <x v="64"/>
    <x v="86"/>
    <n v="2.1"/>
    <x v="0"/>
    <x v="6"/>
    <x v="2"/>
    <x v="3"/>
  </r>
  <r>
    <x v="202"/>
    <x v="13"/>
    <x v="47"/>
    <x v="3"/>
    <x v="64"/>
    <x v="28"/>
    <n v="4"/>
    <x v="0"/>
    <x v="6"/>
    <x v="0"/>
    <x v="2"/>
  </r>
  <r>
    <x v="203"/>
    <x v="9"/>
    <x v="45"/>
    <x v="3"/>
    <x v="64"/>
    <x v="28"/>
    <n v="4.2"/>
    <x v="0"/>
    <x v="6"/>
    <x v="0"/>
    <x v="2"/>
  </r>
  <r>
    <x v="204"/>
    <x v="7"/>
    <x v="104"/>
    <x v="0"/>
    <x v="64"/>
    <x v="67"/>
    <n v="3.1"/>
    <x v="0"/>
    <x v="6"/>
    <x v="1"/>
    <x v="1"/>
  </r>
  <r>
    <x v="205"/>
    <x v="4"/>
    <x v="21"/>
    <x v="3"/>
    <x v="65"/>
    <x v="52"/>
    <n v="4.8"/>
    <x v="0"/>
    <x v="0"/>
    <x v="0"/>
    <x v="0"/>
  </r>
  <r>
    <x v="206"/>
    <x v="14"/>
    <x v="91"/>
    <x v="4"/>
    <x v="65"/>
    <x v="87"/>
    <n v="4.7"/>
    <x v="0"/>
    <x v="0"/>
    <x v="4"/>
    <x v="0"/>
  </r>
  <r>
    <x v="207"/>
    <x v="12"/>
    <x v="109"/>
    <x v="1"/>
    <x v="65"/>
    <x v="20"/>
    <n v="3.3"/>
    <x v="0"/>
    <x v="0"/>
    <x v="2"/>
    <x v="1"/>
  </r>
  <r>
    <x v="208"/>
    <x v="14"/>
    <x v="110"/>
    <x v="3"/>
    <x v="66"/>
    <x v="37"/>
    <n v="3.7"/>
    <x v="0"/>
    <x v="1"/>
    <x v="1"/>
    <x v="2"/>
  </r>
  <r>
    <x v="209"/>
    <x v="13"/>
    <x v="84"/>
    <x v="2"/>
    <x v="66"/>
    <x v="42"/>
    <n v="4.9000000000000004"/>
    <x v="0"/>
    <x v="1"/>
    <x v="0"/>
    <x v="0"/>
  </r>
  <r>
    <x v="210"/>
    <x v="7"/>
    <x v="111"/>
    <x v="0"/>
    <x v="66"/>
    <x v="21"/>
    <n v="3.5"/>
    <x v="0"/>
    <x v="1"/>
    <x v="1"/>
    <x v="2"/>
  </r>
  <r>
    <x v="211"/>
    <x v="12"/>
    <x v="61"/>
    <x v="0"/>
    <x v="66"/>
    <x v="40"/>
    <n v="4.4000000000000004"/>
    <x v="0"/>
    <x v="1"/>
    <x v="1"/>
    <x v="2"/>
  </r>
  <r>
    <x v="212"/>
    <x v="2"/>
    <x v="106"/>
    <x v="4"/>
    <x v="66"/>
    <x v="2"/>
    <n v="2.8"/>
    <x v="0"/>
    <x v="1"/>
    <x v="0"/>
    <x v="1"/>
  </r>
  <r>
    <x v="213"/>
    <x v="12"/>
    <x v="36"/>
    <x v="2"/>
    <x v="67"/>
    <x v="23"/>
    <n v="4.0999999999999996"/>
    <x v="0"/>
    <x v="2"/>
    <x v="3"/>
    <x v="2"/>
  </r>
  <r>
    <x v="214"/>
    <x v="0"/>
    <x v="112"/>
    <x v="3"/>
    <x v="67"/>
    <x v="85"/>
    <n v="3.5"/>
    <x v="0"/>
    <x v="2"/>
    <x v="1"/>
    <x v="2"/>
  </r>
  <r>
    <x v="215"/>
    <x v="7"/>
    <x v="16"/>
    <x v="1"/>
    <x v="67"/>
    <x v="38"/>
    <n v="3.8"/>
    <x v="0"/>
    <x v="2"/>
    <x v="3"/>
    <x v="2"/>
  </r>
  <r>
    <x v="216"/>
    <x v="7"/>
    <x v="1"/>
    <x v="3"/>
    <x v="67"/>
    <x v="88"/>
    <n v="3.9"/>
    <x v="0"/>
    <x v="2"/>
    <x v="0"/>
    <x v="2"/>
  </r>
  <r>
    <x v="217"/>
    <x v="14"/>
    <x v="83"/>
    <x v="4"/>
    <x v="67"/>
    <x v="59"/>
    <n v="2.5"/>
    <x v="0"/>
    <x v="2"/>
    <x v="0"/>
    <x v="1"/>
  </r>
  <r>
    <x v="218"/>
    <x v="8"/>
    <x v="2"/>
    <x v="4"/>
    <x v="67"/>
    <x v="37"/>
    <n v="4.9000000000000004"/>
    <x v="0"/>
    <x v="2"/>
    <x v="0"/>
    <x v="0"/>
  </r>
  <r>
    <x v="219"/>
    <x v="9"/>
    <x v="113"/>
    <x v="1"/>
    <x v="67"/>
    <x v="32"/>
    <n v="3.4"/>
    <x v="0"/>
    <x v="2"/>
    <x v="0"/>
    <x v="1"/>
  </r>
  <r>
    <x v="220"/>
    <x v="9"/>
    <x v="47"/>
    <x v="0"/>
    <x v="67"/>
    <x v="7"/>
    <n v="3.3"/>
    <x v="0"/>
    <x v="2"/>
    <x v="0"/>
    <x v="1"/>
  </r>
  <r>
    <x v="221"/>
    <x v="1"/>
    <x v="12"/>
    <x v="3"/>
    <x v="68"/>
    <x v="43"/>
    <n v="4.7"/>
    <x v="0"/>
    <x v="3"/>
    <x v="1"/>
    <x v="0"/>
  </r>
  <r>
    <x v="222"/>
    <x v="7"/>
    <x v="44"/>
    <x v="3"/>
    <x v="68"/>
    <x v="39"/>
    <n v="4"/>
    <x v="0"/>
    <x v="3"/>
    <x v="2"/>
    <x v="2"/>
  </r>
  <r>
    <x v="223"/>
    <x v="10"/>
    <x v="87"/>
    <x v="0"/>
    <x v="68"/>
    <x v="85"/>
    <n v="3.8"/>
    <x v="0"/>
    <x v="3"/>
    <x v="1"/>
    <x v="2"/>
  </r>
  <r>
    <x v="224"/>
    <x v="1"/>
    <x v="68"/>
    <x v="1"/>
    <x v="68"/>
    <x v="31"/>
    <n v="3.1"/>
    <x v="0"/>
    <x v="3"/>
    <x v="2"/>
    <x v="1"/>
  </r>
  <r>
    <x v="225"/>
    <x v="10"/>
    <x v="33"/>
    <x v="1"/>
    <x v="68"/>
    <x v="89"/>
    <n v="4.8"/>
    <x v="0"/>
    <x v="3"/>
    <x v="0"/>
    <x v="0"/>
  </r>
  <r>
    <x v="226"/>
    <x v="9"/>
    <x v="83"/>
    <x v="1"/>
    <x v="68"/>
    <x v="90"/>
    <n v="2.7"/>
    <x v="0"/>
    <x v="3"/>
    <x v="0"/>
    <x v="1"/>
  </r>
  <r>
    <x v="227"/>
    <x v="4"/>
    <x v="114"/>
    <x v="4"/>
    <x v="68"/>
    <x v="73"/>
    <n v="3.6"/>
    <x v="0"/>
    <x v="3"/>
    <x v="1"/>
    <x v="2"/>
  </r>
  <r>
    <x v="228"/>
    <x v="9"/>
    <x v="31"/>
    <x v="3"/>
    <x v="69"/>
    <x v="18"/>
    <n v="4.7"/>
    <x v="0"/>
    <x v="4"/>
    <x v="0"/>
    <x v="0"/>
  </r>
  <r>
    <x v="229"/>
    <x v="13"/>
    <x v="76"/>
    <x v="0"/>
    <x v="69"/>
    <x v="69"/>
    <n v="4.4000000000000004"/>
    <x v="0"/>
    <x v="4"/>
    <x v="1"/>
    <x v="2"/>
  </r>
  <r>
    <x v="230"/>
    <x v="3"/>
    <x v="73"/>
    <x v="1"/>
    <x v="69"/>
    <x v="12"/>
    <n v="4.3"/>
    <x v="0"/>
    <x v="4"/>
    <x v="2"/>
    <x v="2"/>
  </r>
  <r>
    <x v="231"/>
    <x v="1"/>
    <x v="30"/>
    <x v="0"/>
    <x v="69"/>
    <x v="51"/>
    <n v="4.9000000000000004"/>
    <x v="0"/>
    <x v="4"/>
    <x v="0"/>
    <x v="0"/>
  </r>
  <r>
    <x v="232"/>
    <x v="4"/>
    <x v="17"/>
    <x v="1"/>
    <x v="69"/>
    <x v="30"/>
    <n v="4.8"/>
    <x v="0"/>
    <x v="4"/>
    <x v="2"/>
    <x v="0"/>
  </r>
  <r>
    <x v="233"/>
    <x v="9"/>
    <x v="38"/>
    <x v="1"/>
    <x v="69"/>
    <x v="66"/>
    <n v="3.2"/>
    <x v="0"/>
    <x v="4"/>
    <x v="0"/>
    <x v="1"/>
  </r>
  <r>
    <x v="234"/>
    <x v="5"/>
    <x v="41"/>
    <x v="1"/>
    <x v="69"/>
    <x v="55"/>
    <n v="3.4"/>
    <x v="0"/>
    <x v="4"/>
    <x v="0"/>
    <x v="1"/>
  </r>
  <r>
    <x v="235"/>
    <x v="10"/>
    <x v="5"/>
    <x v="1"/>
    <x v="69"/>
    <x v="18"/>
    <n v="3.5"/>
    <x v="0"/>
    <x v="4"/>
    <x v="0"/>
    <x v="2"/>
  </r>
  <r>
    <x v="236"/>
    <x v="0"/>
    <x v="102"/>
    <x v="2"/>
    <x v="70"/>
    <x v="29"/>
    <n v="4.9000000000000004"/>
    <x v="0"/>
    <x v="5"/>
    <x v="0"/>
    <x v="0"/>
  </r>
  <r>
    <x v="237"/>
    <x v="6"/>
    <x v="90"/>
    <x v="0"/>
    <x v="70"/>
    <x v="3"/>
    <n v="4.0999999999999996"/>
    <x v="0"/>
    <x v="5"/>
    <x v="0"/>
    <x v="2"/>
  </r>
  <r>
    <x v="238"/>
    <x v="2"/>
    <x v="34"/>
    <x v="3"/>
    <x v="71"/>
    <x v="63"/>
    <n v="4.9000000000000004"/>
    <x v="0"/>
    <x v="6"/>
    <x v="0"/>
    <x v="0"/>
  </r>
  <r>
    <x v="239"/>
    <x v="11"/>
    <x v="101"/>
    <x v="1"/>
    <x v="71"/>
    <x v="13"/>
    <n v="4.3"/>
    <x v="0"/>
    <x v="6"/>
    <x v="2"/>
    <x v="2"/>
  </r>
  <r>
    <x v="240"/>
    <x v="7"/>
    <x v="29"/>
    <x v="4"/>
    <x v="71"/>
    <x v="37"/>
    <n v="4.0999999999999996"/>
    <x v="0"/>
    <x v="6"/>
    <x v="0"/>
    <x v="2"/>
  </r>
  <r>
    <x v="241"/>
    <x v="13"/>
    <x v="32"/>
    <x v="2"/>
    <x v="71"/>
    <x v="54"/>
    <n v="4.4000000000000004"/>
    <x v="0"/>
    <x v="6"/>
    <x v="0"/>
    <x v="2"/>
  </r>
  <r>
    <x v="242"/>
    <x v="6"/>
    <x v="20"/>
    <x v="1"/>
    <x v="72"/>
    <x v="57"/>
    <n v="4.5"/>
    <x v="0"/>
    <x v="0"/>
    <x v="2"/>
    <x v="0"/>
  </r>
  <r>
    <x v="243"/>
    <x v="10"/>
    <x v="5"/>
    <x v="2"/>
    <x v="72"/>
    <x v="3"/>
    <n v="3.5"/>
    <x v="0"/>
    <x v="0"/>
    <x v="0"/>
    <x v="2"/>
  </r>
  <r>
    <x v="244"/>
    <x v="9"/>
    <x v="115"/>
    <x v="2"/>
    <x v="72"/>
    <x v="76"/>
    <n v="4.4000000000000004"/>
    <x v="0"/>
    <x v="0"/>
    <x v="1"/>
    <x v="2"/>
  </r>
  <r>
    <x v="245"/>
    <x v="6"/>
    <x v="19"/>
    <x v="2"/>
    <x v="72"/>
    <x v="82"/>
    <n v="3.5"/>
    <x v="0"/>
    <x v="0"/>
    <x v="0"/>
    <x v="2"/>
  </r>
  <r>
    <x v="246"/>
    <x v="1"/>
    <x v="116"/>
    <x v="2"/>
    <x v="73"/>
    <x v="11"/>
    <n v="3.8"/>
    <x v="0"/>
    <x v="1"/>
    <x v="1"/>
    <x v="2"/>
  </r>
  <r>
    <x v="247"/>
    <x v="1"/>
    <x v="34"/>
    <x v="1"/>
    <x v="73"/>
    <x v="11"/>
    <n v="3.3"/>
    <x v="0"/>
    <x v="1"/>
    <x v="0"/>
    <x v="1"/>
  </r>
  <r>
    <x v="248"/>
    <x v="2"/>
    <x v="108"/>
    <x v="0"/>
    <x v="73"/>
    <x v="4"/>
    <n v="4.4000000000000004"/>
    <x v="0"/>
    <x v="1"/>
    <x v="2"/>
    <x v="2"/>
  </r>
  <r>
    <x v="249"/>
    <x v="4"/>
    <x v="13"/>
    <x v="1"/>
    <x v="73"/>
    <x v="70"/>
    <n v="3.9"/>
    <x v="0"/>
    <x v="1"/>
    <x v="2"/>
    <x v="2"/>
  </r>
  <r>
    <x v="250"/>
    <x v="1"/>
    <x v="71"/>
    <x v="0"/>
    <x v="73"/>
    <x v="51"/>
    <n v="2.7"/>
    <x v="0"/>
    <x v="1"/>
    <x v="2"/>
    <x v="1"/>
  </r>
  <r>
    <x v="251"/>
    <x v="3"/>
    <x v="117"/>
    <x v="4"/>
    <x v="73"/>
    <x v="89"/>
    <n v="2.9"/>
    <x v="0"/>
    <x v="1"/>
    <x v="0"/>
    <x v="1"/>
  </r>
  <r>
    <x v="252"/>
    <x v="2"/>
    <x v="9"/>
    <x v="2"/>
    <x v="74"/>
    <x v="91"/>
    <n v="4"/>
    <x v="0"/>
    <x v="2"/>
    <x v="0"/>
    <x v="2"/>
  </r>
  <r>
    <x v="253"/>
    <x v="3"/>
    <x v="23"/>
    <x v="4"/>
    <x v="74"/>
    <x v="63"/>
    <n v="4.4000000000000004"/>
    <x v="0"/>
    <x v="2"/>
    <x v="1"/>
    <x v="2"/>
  </r>
  <r>
    <x v="254"/>
    <x v="1"/>
    <x v="47"/>
    <x v="4"/>
    <x v="74"/>
    <x v="6"/>
    <n v="5"/>
    <x v="0"/>
    <x v="2"/>
    <x v="0"/>
    <x v="0"/>
  </r>
  <r>
    <x v="255"/>
    <x v="5"/>
    <x v="44"/>
    <x v="2"/>
    <x v="74"/>
    <x v="46"/>
    <n v="4.0999999999999996"/>
    <x v="0"/>
    <x v="2"/>
    <x v="2"/>
    <x v="2"/>
  </r>
  <r>
    <x v="256"/>
    <x v="5"/>
    <x v="111"/>
    <x v="1"/>
    <x v="74"/>
    <x v="55"/>
    <n v="4.4000000000000004"/>
    <x v="0"/>
    <x v="2"/>
    <x v="1"/>
    <x v="2"/>
  </r>
  <r>
    <x v="257"/>
    <x v="10"/>
    <x v="97"/>
    <x v="3"/>
    <x v="74"/>
    <x v="35"/>
    <n v="4.0999999999999996"/>
    <x v="0"/>
    <x v="2"/>
    <x v="0"/>
    <x v="2"/>
  </r>
  <r>
    <x v="258"/>
    <x v="12"/>
    <x v="85"/>
    <x v="0"/>
    <x v="74"/>
    <x v="44"/>
    <n v="4.5"/>
    <x v="0"/>
    <x v="2"/>
    <x v="1"/>
    <x v="0"/>
  </r>
  <r>
    <x v="259"/>
    <x v="12"/>
    <x v="20"/>
    <x v="2"/>
    <x v="75"/>
    <x v="92"/>
    <n v="4.2"/>
    <x v="0"/>
    <x v="3"/>
    <x v="2"/>
    <x v="2"/>
  </r>
  <r>
    <x v="260"/>
    <x v="4"/>
    <x v="47"/>
    <x v="4"/>
    <x v="75"/>
    <x v="90"/>
    <n v="4.5999999999999996"/>
    <x v="0"/>
    <x v="3"/>
    <x v="0"/>
    <x v="0"/>
  </r>
  <r>
    <x v="261"/>
    <x v="9"/>
    <x v="44"/>
    <x v="1"/>
    <x v="75"/>
    <x v="0"/>
    <n v="4.5"/>
    <x v="0"/>
    <x v="3"/>
    <x v="2"/>
    <x v="0"/>
  </r>
  <r>
    <x v="262"/>
    <x v="14"/>
    <x v="92"/>
    <x v="4"/>
    <x v="75"/>
    <x v="31"/>
    <n v="4.0999999999999996"/>
    <x v="0"/>
    <x v="3"/>
    <x v="1"/>
    <x v="2"/>
  </r>
  <r>
    <x v="263"/>
    <x v="8"/>
    <x v="58"/>
    <x v="3"/>
    <x v="75"/>
    <x v="58"/>
    <n v="4.8"/>
    <x v="0"/>
    <x v="3"/>
    <x v="0"/>
    <x v="0"/>
  </r>
  <r>
    <x v="264"/>
    <x v="11"/>
    <x v="85"/>
    <x v="1"/>
    <x v="75"/>
    <x v="60"/>
    <n v="3.1"/>
    <x v="0"/>
    <x v="3"/>
    <x v="1"/>
    <x v="1"/>
  </r>
  <r>
    <x v="265"/>
    <x v="6"/>
    <x v="37"/>
    <x v="1"/>
    <x v="75"/>
    <x v="81"/>
    <n v="4.9000000000000004"/>
    <x v="0"/>
    <x v="3"/>
    <x v="1"/>
    <x v="0"/>
  </r>
  <r>
    <x v="266"/>
    <x v="5"/>
    <x v="75"/>
    <x v="3"/>
    <x v="76"/>
    <x v="33"/>
    <n v="4.0999999999999996"/>
    <x v="0"/>
    <x v="4"/>
    <x v="0"/>
    <x v="2"/>
  </r>
  <r>
    <x v="267"/>
    <x v="12"/>
    <x v="112"/>
    <x v="3"/>
    <x v="77"/>
    <x v="4"/>
    <n v="4.4000000000000004"/>
    <x v="0"/>
    <x v="5"/>
    <x v="1"/>
    <x v="2"/>
  </r>
  <r>
    <x v="268"/>
    <x v="2"/>
    <x v="107"/>
    <x v="4"/>
    <x v="77"/>
    <x v="18"/>
    <n v="4.4000000000000004"/>
    <x v="0"/>
    <x v="5"/>
    <x v="0"/>
    <x v="2"/>
  </r>
  <r>
    <x v="269"/>
    <x v="12"/>
    <x v="118"/>
    <x v="0"/>
    <x v="78"/>
    <x v="79"/>
    <n v="3"/>
    <x v="0"/>
    <x v="6"/>
    <x v="1"/>
    <x v="1"/>
  </r>
  <r>
    <x v="270"/>
    <x v="14"/>
    <x v="77"/>
    <x v="1"/>
    <x v="78"/>
    <x v="27"/>
    <n v="4.4000000000000004"/>
    <x v="0"/>
    <x v="6"/>
    <x v="0"/>
    <x v="2"/>
  </r>
  <r>
    <x v="271"/>
    <x v="10"/>
    <x v="53"/>
    <x v="4"/>
    <x v="78"/>
    <x v="41"/>
    <n v="3.7"/>
    <x v="0"/>
    <x v="6"/>
    <x v="0"/>
    <x v="2"/>
  </r>
  <r>
    <x v="272"/>
    <x v="9"/>
    <x v="40"/>
    <x v="0"/>
    <x v="78"/>
    <x v="5"/>
    <n v="3.9"/>
    <x v="0"/>
    <x v="6"/>
    <x v="1"/>
    <x v="2"/>
  </r>
  <r>
    <x v="273"/>
    <x v="12"/>
    <x v="82"/>
    <x v="4"/>
    <x v="78"/>
    <x v="56"/>
    <n v="3.5"/>
    <x v="0"/>
    <x v="6"/>
    <x v="2"/>
    <x v="2"/>
  </r>
  <r>
    <x v="274"/>
    <x v="1"/>
    <x v="97"/>
    <x v="1"/>
    <x v="78"/>
    <x v="91"/>
    <n v="3.5"/>
    <x v="0"/>
    <x v="6"/>
    <x v="0"/>
    <x v="2"/>
  </r>
  <r>
    <x v="275"/>
    <x v="0"/>
    <x v="27"/>
    <x v="0"/>
    <x v="78"/>
    <x v="93"/>
    <n v="3.4"/>
    <x v="0"/>
    <x v="6"/>
    <x v="1"/>
    <x v="1"/>
  </r>
  <r>
    <x v="276"/>
    <x v="4"/>
    <x v="119"/>
    <x v="2"/>
    <x v="78"/>
    <x v="5"/>
    <n v="4.5"/>
    <x v="0"/>
    <x v="6"/>
    <x v="1"/>
    <x v="0"/>
  </r>
  <r>
    <x v="277"/>
    <x v="10"/>
    <x v="120"/>
    <x v="0"/>
    <x v="79"/>
    <x v="58"/>
    <n v="4.2"/>
    <x v="0"/>
    <x v="0"/>
    <x v="0"/>
    <x v="2"/>
  </r>
  <r>
    <x v="278"/>
    <x v="7"/>
    <x v="46"/>
    <x v="3"/>
    <x v="79"/>
    <x v="51"/>
    <n v="5"/>
    <x v="0"/>
    <x v="0"/>
    <x v="0"/>
    <x v="0"/>
  </r>
  <r>
    <x v="279"/>
    <x v="11"/>
    <x v="29"/>
    <x v="1"/>
    <x v="79"/>
    <x v="1"/>
    <n v="4.7"/>
    <x v="0"/>
    <x v="0"/>
    <x v="0"/>
    <x v="0"/>
  </r>
  <r>
    <x v="280"/>
    <x v="1"/>
    <x v="6"/>
    <x v="0"/>
    <x v="79"/>
    <x v="28"/>
    <n v="2.8"/>
    <x v="0"/>
    <x v="0"/>
    <x v="0"/>
    <x v="1"/>
  </r>
  <r>
    <x v="281"/>
    <x v="10"/>
    <x v="0"/>
    <x v="3"/>
    <x v="80"/>
    <x v="23"/>
    <n v="3.4"/>
    <x v="0"/>
    <x v="1"/>
    <x v="0"/>
    <x v="1"/>
  </r>
  <r>
    <x v="282"/>
    <x v="5"/>
    <x v="84"/>
    <x v="2"/>
    <x v="80"/>
    <x v="21"/>
    <n v="1.8"/>
    <x v="0"/>
    <x v="1"/>
    <x v="0"/>
    <x v="3"/>
  </r>
  <r>
    <x v="283"/>
    <x v="12"/>
    <x v="116"/>
    <x v="1"/>
    <x v="80"/>
    <x v="0"/>
    <n v="4.2"/>
    <x v="0"/>
    <x v="1"/>
    <x v="1"/>
    <x v="2"/>
  </r>
  <r>
    <x v="284"/>
    <x v="8"/>
    <x v="56"/>
    <x v="4"/>
    <x v="80"/>
    <x v="24"/>
    <n v="4.4000000000000004"/>
    <x v="0"/>
    <x v="1"/>
    <x v="1"/>
    <x v="2"/>
  </r>
  <r>
    <x v="285"/>
    <x v="4"/>
    <x v="48"/>
    <x v="3"/>
    <x v="80"/>
    <x v="15"/>
    <n v="2.7"/>
    <x v="0"/>
    <x v="1"/>
    <x v="0"/>
    <x v="1"/>
  </r>
  <r>
    <x v="286"/>
    <x v="11"/>
    <x v="121"/>
    <x v="2"/>
    <x v="81"/>
    <x v="91"/>
    <n v="5"/>
    <x v="0"/>
    <x v="2"/>
    <x v="2"/>
    <x v="0"/>
  </r>
  <r>
    <x v="287"/>
    <x v="1"/>
    <x v="76"/>
    <x v="1"/>
    <x v="81"/>
    <x v="51"/>
    <n v="3.9"/>
    <x v="0"/>
    <x v="2"/>
    <x v="1"/>
    <x v="2"/>
  </r>
  <r>
    <x v="288"/>
    <x v="5"/>
    <x v="67"/>
    <x v="1"/>
    <x v="81"/>
    <x v="57"/>
    <n v="3.8"/>
    <x v="0"/>
    <x v="2"/>
    <x v="0"/>
    <x v="2"/>
  </r>
  <r>
    <x v="289"/>
    <x v="7"/>
    <x v="101"/>
    <x v="1"/>
    <x v="81"/>
    <x v="52"/>
    <n v="4.5999999999999996"/>
    <x v="0"/>
    <x v="2"/>
    <x v="2"/>
    <x v="0"/>
  </r>
  <r>
    <x v="290"/>
    <x v="5"/>
    <x v="108"/>
    <x v="2"/>
    <x v="81"/>
    <x v="94"/>
    <n v="4.5999999999999996"/>
    <x v="0"/>
    <x v="2"/>
    <x v="2"/>
    <x v="0"/>
  </r>
  <r>
    <x v="291"/>
    <x v="11"/>
    <x v="44"/>
    <x v="4"/>
    <x v="81"/>
    <x v="80"/>
    <n v="4.5"/>
    <x v="0"/>
    <x v="2"/>
    <x v="2"/>
    <x v="0"/>
  </r>
  <r>
    <x v="292"/>
    <x v="12"/>
    <x v="78"/>
    <x v="1"/>
    <x v="81"/>
    <x v="35"/>
    <n v="4.2"/>
    <x v="0"/>
    <x v="2"/>
    <x v="3"/>
    <x v="2"/>
  </r>
  <r>
    <x v="293"/>
    <x v="7"/>
    <x v="47"/>
    <x v="0"/>
    <x v="82"/>
    <x v="95"/>
    <n v="4.5"/>
    <x v="0"/>
    <x v="3"/>
    <x v="0"/>
    <x v="0"/>
  </r>
  <r>
    <x v="294"/>
    <x v="2"/>
    <x v="108"/>
    <x v="3"/>
    <x v="82"/>
    <x v="66"/>
    <n v="4.0999999999999996"/>
    <x v="0"/>
    <x v="3"/>
    <x v="2"/>
    <x v="2"/>
  </r>
  <r>
    <x v="295"/>
    <x v="14"/>
    <x v="48"/>
    <x v="0"/>
    <x v="82"/>
    <x v="22"/>
    <n v="3.3"/>
    <x v="0"/>
    <x v="3"/>
    <x v="0"/>
    <x v="1"/>
  </r>
  <r>
    <x v="296"/>
    <x v="13"/>
    <x v="3"/>
    <x v="4"/>
    <x v="82"/>
    <x v="5"/>
    <n v="3.8"/>
    <x v="0"/>
    <x v="3"/>
    <x v="1"/>
    <x v="2"/>
  </r>
  <r>
    <x v="297"/>
    <x v="4"/>
    <x v="4"/>
    <x v="0"/>
    <x v="82"/>
    <x v="24"/>
    <n v="3"/>
    <x v="0"/>
    <x v="3"/>
    <x v="2"/>
    <x v="1"/>
  </r>
  <r>
    <x v="298"/>
    <x v="13"/>
    <x v="34"/>
    <x v="2"/>
    <x v="83"/>
    <x v="44"/>
    <n v="4.5999999999999996"/>
    <x v="0"/>
    <x v="5"/>
    <x v="0"/>
    <x v="0"/>
  </r>
  <r>
    <x v="299"/>
    <x v="9"/>
    <x v="69"/>
    <x v="0"/>
    <x v="83"/>
    <x v="94"/>
    <n v="2.9"/>
    <x v="0"/>
    <x v="5"/>
    <x v="0"/>
    <x v="1"/>
  </r>
  <r>
    <x v="300"/>
    <x v="0"/>
    <x v="73"/>
    <x v="1"/>
    <x v="84"/>
    <x v="46"/>
    <n v="3.2"/>
    <x v="0"/>
    <x v="6"/>
    <x v="2"/>
    <x v="1"/>
  </r>
  <r>
    <x v="301"/>
    <x v="3"/>
    <x v="60"/>
    <x v="2"/>
    <x v="84"/>
    <x v="82"/>
    <n v="1.5"/>
    <x v="0"/>
    <x v="6"/>
    <x v="2"/>
    <x v="3"/>
  </r>
  <r>
    <x v="302"/>
    <x v="6"/>
    <x v="15"/>
    <x v="1"/>
    <x v="84"/>
    <x v="61"/>
    <n v="4"/>
    <x v="0"/>
    <x v="6"/>
    <x v="0"/>
    <x v="2"/>
  </r>
  <r>
    <x v="303"/>
    <x v="2"/>
    <x v="105"/>
    <x v="2"/>
    <x v="84"/>
    <x v="5"/>
    <n v="3.6"/>
    <x v="0"/>
    <x v="6"/>
    <x v="3"/>
    <x v="2"/>
  </r>
  <r>
    <x v="304"/>
    <x v="7"/>
    <x v="83"/>
    <x v="1"/>
    <x v="84"/>
    <x v="39"/>
    <n v="3.7"/>
    <x v="0"/>
    <x v="6"/>
    <x v="0"/>
    <x v="2"/>
  </r>
  <r>
    <x v="305"/>
    <x v="12"/>
    <x v="51"/>
    <x v="0"/>
    <x v="85"/>
    <x v="27"/>
    <n v="4.8"/>
    <x v="0"/>
    <x v="0"/>
    <x v="0"/>
    <x v="0"/>
  </r>
  <r>
    <x v="306"/>
    <x v="1"/>
    <x v="48"/>
    <x v="4"/>
    <x v="85"/>
    <x v="68"/>
    <n v="1.2"/>
    <x v="0"/>
    <x v="0"/>
    <x v="0"/>
    <x v="5"/>
  </r>
  <r>
    <x v="307"/>
    <x v="2"/>
    <x v="22"/>
    <x v="3"/>
    <x v="86"/>
    <x v="42"/>
    <n v="4.7"/>
    <x v="0"/>
    <x v="1"/>
    <x v="0"/>
    <x v="0"/>
  </r>
  <r>
    <x v="308"/>
    <x v="10"/>
    <x v="65"/>
    <x v="3"/>
    <x v="86"/>
    <x v="46"/>
    <n v="4.7"/>
    <x v="0"/>
    <x v="1"/>
    <x v="1"/>
    <x v="0"/>
  </r>
  <r>
    <x v="309"/>
    <x v="10"/>
    <x v="101"/>
    <x v="4"/>
    <x v="86"/>
    <x v="96"/>
    <n v="4.5"/>
    <x v="0"/>
    <x v="1"/>
    <x v="2"/>
    <x v="0"/>
  </r>
  <r>
    <x v="310"/>
    <x v="6"/>
    <x v="75"/>
    <x v="1"/>
    <x v="87"/>
    <x v="97"/>
    <n v="3.5"/>
    <x v="0"/>
    <x v="2"/>
    <x v="0"/>
    <x v="2"/>
  </r>
  <r>
    <x v="311"/>
    <x v="12"/>
    <x v="32"/>
    <x v="1"/>
    <x v="87"/>
    <x v="98"/>
    <n v="4.0999999999999996"/>
    <x v="0"/>
    <x v="2"/>
    <x v="0"/>
    <x v="2"/>
  </r>
  <r>
    <x v="312"/>
    <x v="3"/>
    <x v="122"/>
    <x v="2"/>
    <x v="87"/>
    <x v="18"/>
    <n v="4.4000000000000004"/>
    <x v="0"/>
    <x v="2"/>
    <x v="1"/>
    <x v="2"/>
  </r>
  <r>
    <x v="313"/>
    <x v="5"/>
    <x v="18"/>
    <x v="1"/>
    <x v="88"/>
    <x v="91"/>
    <n v="3.6"/>
    <x v="0"/>
    <x v="3"/>
    <x v="2"/>
    <x v="2"/>
  </r>
  <r>
    <x v="314"/>
    <x v="11"/>
    <x v="49"/>
    <x v="4"/>
    <x v="88"/>
    <x v="48"/>
    <n v="4.0999999999999996"/>
    <x v="0"/>
    <x v="3"/>
    <x v="1"/>
    <x v="2"/>
  </r>
  <r>
    <x v="315"/>
    <x v="7"/>
    <x v="123"/>
    <x v="2"/>
    <x v="88"/>
    <x v="7"/>
    <n v="4.8"/>
    <x v="0"/>
    <x v="3"/>
    <x v="3"/>
    <x v="0"/>
  </r>
  <r>
    <x v="316"/>
    <x v="11"/>
    <x v="55"/>
    <x v="1"/>
    <x v="89"/>
    <x v="92"/>
    <n v="3.9"/>
    <x v="0"/>
    <x v="4"/>
    <x v="1"/>
    <x v="2"/>
  </r>
  <r>
    <x v="317"/>
    <x v="2"/>
    <x v="99"/>
    <x v="1"/>
    <x v="89"/>
    <x v="99"/>
    <n v="3.8"/>
    <x v="0"/>
    <x v="4"/>
    <x v="0"/>
    <x v="2"/>
  </r>
  <r>
    <x v="318"/>
    <x v="10"/>
    <x v="73"/>
    <x v="0"/>
    <x v="89"/>
    <x v="93"/>
    <n v="3.9"/>
    <x v="0"/>
    <x v="4"/>
    <x v="2"/>
    <x v="2"/>
  </r>
  <r>
    <x v="319"/>
    <x v="10"/>
    <x v="119"/>
    <x v="4"/>
    <x v="89"/>
    <x v="62"/>
    <n v="4.0999999999999996"/>
    <x v="0"/>
    <x v="4"/>
    <x v="1"/>
    <x v="2"/>
  </r>
  <r>
    <x v="320"/>
    <x v="9"/>
    <x v="50"/>
    <x v="4"/>
    <x v="90"/>
    <x v="73"/>
    <n v="2.2000000000000002"/>
    <x v="0"/>
    <x v="5"/>
    <x v="0"/>
    <x v="3"/>
  </r>
  <r>
    <x v="321"/>
    <x v="13"/>
    <x v="95"/>
    <x v="4"/>
    <x v="90"/>
    <x v="74"/>
    <n v="5"/>
    <x v="0"/>
    <x v="5"/>
    <x v="0"/>
    <x v="0"/>
  </r>
  <r>
    <x v="322"/>
    <x v="13"/>
    <x v="124"/>
    <x v="0"/>
    <x v="90"/>
    <x v="13"/>
    <n v="3.8"/>
    <x v="0"/>
    <x v="5"/>
    <x v="1"/>
    <x v="2"/>
  </r>
  <r>
    <x v="323"/>
    <x v="5"/>
    <x v="125"/>
    <x v="1"/>
    <x v="90"/>
    <x v="1"/>
    <n v="4.5999999999999996"/>
    <x v="0"/>
    <x v="5"/>
    <x v="2"/>
    <x v="0"/>
  </r>
  <r>
    <x v="324"/>
    <x v="11"/>
    <x v="33"/>
    <x v="1"/>
    <x v="90"/>
    <x v="17"/>
    <n v="4"/>
    <x v="0"/>
    <x v="5"/>
    <x v="0"/>
    <x v="2"/>
  </r>
  <r>
    <x v="325"/>
    <x v="1"/>
    <x v="29"/>
    <x v="1"/>
    <x v="90"/>
    <x v="59"/>
    <n v="2.8"/>
    <x v="0"/>
    <x v="5"/>
    <x v="0"/>
    <x v="1"/>
  </r>
  <r>
    <x v="326"/>
    <x v="14"/>
    <x v="95"/>
    <x v="3"/>
    <x v="90"/>
    <x v="28"/>
    <n v="4.4000000000000004"/>
    <x v="0"/>
    <x v="5"/>
    <x v="0"/>
    <x v="2"/>
  </r>
  <r>
    <x v="327"/>
    <x v="9"/>
    <x v="123"/>
    <x v="4"/>
    <x v="90"/>
    <x v="83"/>
    <n v="2.4"/>
    <x v="0"/>
    <x v="5"/>
    <x v="3"/>
    <x v="3"/>
  </r>
  <r>
    <x v="328"/>
    <x v="6"/>
    <x v="38"/>
    <x v="2"/>
    <x v="90"/>
    <x v="84"/>
    <n v="4"/>
    <x v="0"/>
    <x v="5"/>
    <x v="0"/>
    <x v="2"/>
  </r>
  <r>
    <x v="329"/>
    <x v="13"/>
    <x v="48"/>
    <x v="3"/>
    <x v="91"/>
    <x v="26"/>
    <n v="4.4000000000000004"/>
    <x v="0"/>
    <x v="6"/>
    <x v="0"/>
    <x v="2"/>
  </r>
  <r>
    <x v="330"/>
    <x v="4"/>
    <x v="4"/>
    <x v="0"/>
    <x v="91"/>
    <x v="60"/>
    <n v="2.9"/>
    <x v="0"/>
    <x v="6"/>
    <x v="2"/>
    <x v="1"/>
  </r>
  <r>
    <x v="331"/>
    <x v="12"/>
    <x v="126"/>
    <x v="4"/>
    <x v="91"/>
    <x v="88"/>
    <n v="4.8"/>
    <x v="0"/>
    <x v="6"/>
    <x v="4"/>
    <x v="0"/>
  </r>
  <r>
    <x v="332"/>
    <x v="13"/>
    <x v="43"/>
    <x v="0"/>
    <x v="91"/>
    <x v="18"/>
    <n v="3.7"/>
    <x v="0"/>
    <x v="6"/>
    <x v="1"/>
    <x v="2"/>
  </r>
  <r>
    <x v="333"/>
    <x v="2"/>
    <x v="33"/>
    <x v="1"/>
    <x v="91"/>
    <x v="37"/>
    <n v="4.8"/>
    <x v="0"/>
    <x v="6"/>
    <x v="0"/>
    <x v="0"/>
  </r>
  <r>
    <x v="334"/>
    <x v="9"/>
    <x v="113"/>
    <x v="3"/>
    <x v="91"/>
    <x v="21"/>
    <n v="3.2"/>
    <x v="0"/>
    <x v="6"/>
    <x v="0"/>
    <x v="1"/>
  </r>
  <r>
    <x v="335"/>
    <x v="2"/>
    <x v="42"/>
    <x v="1"/>
    <x v="92"/>
    <x v="31"/>
    <n v="4.9000000000000004"/>
    <x v="0"/>
    <x v="0"/>
    <x v="0"/>
    <x v="0"/>
  </r>
  <r>
    <x v="336"/>
    <x v="11"/>
    <x v="123"/>
    <x v="1"/>
    <x v="92"/>
    <x v="33"/>
    <n v="2.2000000000000002"/>
    <x v="0"/>
    <x v="0"/>
    <x v="3"/>
    <x v="3"/>
  </r>
  <r>
    <x v="337"/>
    <x v="1"/>
    <x v="53"/>
    <x v="1"/>
    <x v="92"/>
    <x v="32"/>
    <n v="5"/>
    <x v="0"/>
    <x v="0"/>
    <x v="0"/>
    <x v="0"/>
  </r>
  <r>
    <x v="338"/>
    <x v="10"/>
    <x v="90"/>
    <x v="1"/>
    <x v="92"/>
    <x v="24"/>
    <n v="3.3"/>
    <x v="0"/>
    <x v="0"/>
    <x v="0"/>
    <x v="1"/>
  </r>
  <r>
    <x v="339"/>
    <x v="8"/>
    <x v="68"/>
    <x v="0"/>
    <x v="92"/>
    <x v="32"/>
    <n v="3.7"/>
    <x v="0"/>
    <x v="0"/>
    <x v="2"/>
    <x v="2"/>
  </r>
  <r>
    <x v="340"/>
    <x v="2"/>
    <x v="71"/>
    <x v="3"/>
    <x v="92"/>
    <x v="79"/>
    <n v="3.7"/>
    <x v="0"/>
    <x v="0"/>
    <x v="2"/>
    <x v="2"/>
  </r>
  <r>
    <x v="341"/>
    <x v="6"/>
    <x v="38"/>
    <x v="3"/>
    <x v="93"/>
    <x v="12"/>
    <n v="3.6"/>
    <x v="0"/>
    <x v="1"/>
    <x v="0"/>
    <x v="2"/>
  </r>
  <r>
    <x v="342"/>
    <x v="8"/>
    <x v="0"/>
    <x v="1"/>
    <x v="93"/>
    <x v="3"/>
    <n v="4.7"/>
    <x v="0"/>
    <x v="1"/>
    <x v="0"/>
    <x v="0"/>
  </r>
  <r>
    <x v="343"/>
    <x v="11"/>
    <x v="15"/>
    <x v="3"/>
    <x v="93"/>
    <x v="28"/>
    <n v="3.1"/>
    <x v="0"/>
    <x v="1"/>
    <x v="0"/>
    <x v="1"/>
  </r>
  <r>
    <x v="344"/>
    <x v="6"/>
    <x v="5"/>
    <x v="3"/>
    <x v="94"/>
    <x v="100"/>
    <n v="3.3"/>
    <x v="0"/>
    <x v="2"/>
    <x v="0"/>
    <x v="1"/>
  </r>
  <r>
    <x v="345"/>
    <x v="12"/>
    <x v="127"/>
    <x v="3"/>
    <x v="94"/>
    <x v="28"/>
    <n v="4.5"/>
    <x v="0"/>
    <x v="2"/>
    <x v="1"/>
    <x v="0"/>
  </r>
  <r>
    <x v="346"/>
    <x v="5"/>
    <x v="128"/>
    <x v="0"/>
    <x v="94"/>
    <x v="75"/>
    <n v="3.9"/>
    <x v="0"/>
    <x v="2"/>
    <x v="3"/>
    <x v="2"/>
  </r>
  <r>
    <x v="347"/>
    <x v="12"/>
    <x v="93"/>
    <x v="4"/>
    <x v="95"/>
    <x v="50"/>
    <n v="4.9000000000000004"/>
    <x v="0"/>
    <x v="3"/>
    <x v="2"/>
    <x v="0"/>
  </r>
  <r>
    <x v="348"/>
    <x v="12"/>
    <x v="34"/>
    <x v="0"/>
    <x v="95"/>
    <x v="70"/>
    <n v="4.8"/>
    <x v="0"/>
    <x v="3"/>
    <x v="0"/>
    <x v="0"/>
  </r>
  <r>
    <x v="349"/>
    <x v="3"/>
    <x v="21"/>
    <x v="1"/>
    <x v="96"/>
    <x v="82"/>
    <n v="3.6"/>
    <x v="0"/>
    <x v="4"/>
    <x v="0"/>
    <x v="2"/>
  </r>
  <r>
    <x v="350"/>
    <x v="11"/>
    <x v="54"/>
    <x v="1"/>
    <x v="96"/>
    <x v="7"/>
    <n v="3.5"/>
    <x v="0"/>
    <x v="4"/>
    <x v="2"/>
    <x v="2"/>
  </r>
  <r>
    <x v="351"/>
    <x v="4"/>
    <x v="11"/>
    <x v="1"/>
    <x v="96"/>
    <x v="3"/>
    <n v="3.8"/>
    <x v="0"/>
    <x v="4"/>
    <x v="0"/>
    <x v="2"/>
  </r>
  <r>
    <x v="352"/>
    <x v="7"/>
    <x v="59"/>
    <x v="3"/>
    <x v="97"/>
    <x v="41"/>
    <n v="4.4000000000000004"/>
    <x v="0"/>
    <x v="5"/>
    <x v="0"/>
    <x v="2"/>
  </r>
  <r>
    <x v="353"/>
    <x v="10"/>
    <x v="19"/>
    <x v="3"/>
    <x v="97"/>
    <x v="56"/>
    <n v="3"/>
    <x v="0"/>
    <x v="5"/>
    <x v="0"/>
    <x v="1"/>
  </r>
  <r>
    <x v="354"/>
    <x v="2"/>
    <x v="129"/>
    <x v="1"/>
    <x v="97"/>
    <x v="59"/>
    <n v="4.5"/>
    <x v="0"/>
    <x v="5"/>
    <x v="0"/>
    <x v="0"/>
  </r>
  <r>
    <x v="355"/>
    <x v="14"/>
    <x v="19"/>
    <x v="1"/>
    <x v="98"/>
    <x v="60"/>
    <n v="4.5"/>
    <x v="0"/>
    <x v="6"/>
    <x v="0"/>
    <x v="0"/>
  </r>
  <r>
    <x v="356"/>
    <x v="7"/>
    <x v="12"/>
    <x v="0"/>
    <x v="98"/>
    <x v="74"/>
    <n v="4"/>
    <x v="0"/>
    <x v="6"/>
    <x v="1"/>
    <x v="2"/>
  </r>
  <r>
    <x v="357"/>
    <x v="14"/>
    <x v="9"/>
    <x v="0"/>
    <x v="98"/>
    <x v="5"/>
    <n v="3.8"/>
    <x v="0"/>
    <x v="6"/>
    <x v="0"/>
    <x v="2"/>
  </r>
  <r>
    <x v="358"/>
    <x v="13"/>
    <x v="130"/>
    <x v="2"/>
    <x v="98"/>
    <x v="30"/>
    <n v="3.3"/>
    <x v="0"/>
    <x v="6"/>
    <x v="0"/>
    <x v="1"/>
  </r>
  <r>
    <x v="359"/>
    <x v="5"/>
    <x v="131"/>
    <x v="1"/>
    <x v="98"/>
    <x v="80"/>
    <n v="4.3"/>
    <x v="0"/>
    <x v="6"/>
    <x v="0"/>
    <x v="2"/>
  </r>
  <r>
    <x v="360"/>
    <x v="9"/>
    <x v="106"/>
    <x v="0"/>
    <x v="98"/>
    <x v="86"/>
    <n v="4.2"/>
    <x v="0"/>
    <x v="6"/>
    <x v="0"/>
    <x v="2"/>
  </r>
  <r>
    <x v="361"/>
    <x v="10"/>
    <x v="71"/>
    <x v="2"/>
    <x v="98"/>
    <x v="46"/>
    <n v="4.3"/>
    <x v="0"/>
    <x v="6"/>
    <x v="2"/>
    <x v="2"/>
  </r>
  <r>
    <x v="362"/>
    <x v="13"/>
    <x v="132"/>
    <x v="4"/>
    <x v="98"/>
    <x v="8"/>
    <n v="4.5999999999999996"/>
    <x v="0"/>
    <x v="6"/>
    <x v="3"/>
    <x v="0"/>
  </r>
  <r>
    <x v="363"/>
    <x v="10"/>
    <x v="3"/>
    <x v="4"/>
    <x v="98"/>
    <x v="21"/>
    <n v="3"/>
    <x v="0"/>
    <x v="6"/>
    <x v="1"/>
    <x v="1"/>
  </r>
  <r>
    <x v="364"/>
    <x v="11"/>
    <x v="64"/>
    <x v="2"/>
    <x v="99"/>
    <x v="47"/>
    <n v="2.7"/>
    <x v="0"/>
    <x v="0"/>
    <x v="2"/>
    <x v="1"/>
  </r>
  <r>
    <x v="365"/>
    <x v="13"/>
    <x v="103"/>
    <x v="4"/>
    <x v="99"/>
    <x v="84"/>
    <n v="3.1"/>
    <x v="0"/>
    <x v="0"/>
    <x v="2"/>
    <x v="1"/>
  </r>
  <r>
    <x v="366"/>
    <x v="8"/>
    <x v="4"/>
    <x v="4"/>
    <x v="99"/>
    <x v="14"/>
    <n v="2.6"/>
    <x v="0"/>
    <x v="0"/>
    <x v="2"/>
    <x v="1"/>
  </r>
  <r>
    <x v="367"/>
    <x v="1"/>
    <x v="98"/>
    <x v="3"/>
    <x v="99"/>
    <x v="61"/>
    <n v="4.5999999999999996"/>
    <x v="0"/>
    <x v="0"/>
    <x v="3"/>
    <x v="0"/>
  </r>
  <r>
    <x v="368"/>
    <x v="12"/>
    <x v="122"/>
    <x v="2"/>
    <x v="99"/>
    <x v="62"/>
    <n v="4"/>
    <x v="0"/>
    <x v="0"/>
    <x v="1"/>
    <x v="2"/>
  </r>
  <r>
    <x v="369"/>
    <x v="0"/>
    <x v="10"/>
    <x v="1"/>
    <x v="99"/>
    <x v="101"/>
    <n v="4.5"/>
    <x v="0"/>
    <x v="0"/>
    <x v="1"/>
    <x v="0"/>
  </r>
  <r>
    <x v="370"/>
    <x v="7"/>
    <x v="53"/>
    <x v="2"/>
    <x v="99"/>
    <x v="58"/>
    <n v="1.9"/>
    <x v="0"/>
    <x v="0"/>
    <x v="0"/>
    <x v="3"/>
  </r>
  <r>
    <x v="371"/>
    <x v="6"/>
    <x v="50"/>
    <x v="3"/>
    <x v="100"/>
    <x v="65"/>
    <n v="2.6"/>
    <x v="0"/>
    <x v="1"/>
    <x v="0"/>
    <x v="1"/>
  </r>
  <r>
    <x v="372"/>
    <x v="14"/>
    <x v="90"/>
    <x v="0"/>
    <x v="100"/>
    <x v="66"/>
    <n v="4.3"/>
    <x v="0"/>
    <x v="1"/>
    <x v="0"/>
    <x v="2"/>
  </r>
  <r>
    <x v="373"/>
    <x v="2"/>
    <x v="28"/>
    <x v="4"/>
    <x v="100"/>
    <x v="56"/>
    <n v="4.4000000000000004"/>
    <x v="0"/>
    <x v="1"/>
    <x v="0"/>
    <x v="2"/>
  </r>
  <r>
    <x v="374"/>
    <x v="14"/>
    <x v="133"/>
    <x v="1"/>
    <x v="100"/>
    <x v="12"/>
    <n v="4.3"/>
    <x v="0"/>
    <x v="1"/>
    <x v="1"/>
    <x v="2"/>
  </r>
  <r>
    <x v="375"/>
    <x v="11"/>
    <x v="118"/>
    <x v="1"/>
    <x v="100"/>
    <x v="6"/>
    <n v="4.5"/>
    <x v="0"/>
    <x v="1"/>
    <x v="1"/>
    <x v="0"/>
  </r>
  <r>
    <x v="376"/>
    <x v="2"/>
    <x v="117"/>
    <x v="0"/>
    <x v="101"/>
    <x v="91"/>
    <n v="4.2"/>
    <x v="0"/>
    <x v="2"/>
    <x v="0"/>
    <x v="2"/>
  </r>
  <r>
    <x v="377"/>
    <x v="7"/>
    <x v="91"/>
    <x v="0"/>
    <x v="101"/>
    <x v="75"/>
    <n v="3.9"/>
    <x v="0"/>
    <x v="2"/>
    <x v="4"/>
    <x v="2"/>
  </r>
  <r>
    <x v="378"/>
    <x v="9"/>
    <x v="53"/>
    <x v="2"/>
    <x v="102"/>
    <x v="37"/>
    <n v="3.6"/>
    <x v="0"/>
    <x v="3"/>
    <x v="0"/>
    <x v="2"/>
  </r>
  <r>
    <x v="379"/>
    <x v="13"/>
    <x v="99"/>
    <x v="2"/>
    <x v="102"/>
    <x v="47"/>
    <n v="3.8"/>
    <x v="0"/>
    <x v="3"/>
    <x v="0"/>
    <x v="2"/>
  </r>
  <r>
    <x v="380"/>
    <x v="1"/>
    <x v="31"/>
    <x v="1"/>
    <x v="102"/>
    <x v="51"/>
    <n v="4.9000000000000004"/>
    <x v="0"/>
    <x v="3"/>
    <x v="0"/>
    <x v="0"/>
  </r>
  <r>
    <x v="381"/>
    <x v="0"/>
    <x v="134"/>
    <x v="4"/>
    <x v="102"/>
    <x v="30"/>
    <n v="4"/>
    <x v="0"/>
    <x v="3"/>
    <x v="0"/>
    <x v="2"/>
  </r>
  <r>
    <x v="382"/>
    <x v="4"/>
    <x v="68"/>
    <x v="2"/>
    <x v="102"/>
    <x v="59"/>
    <n v="4.0999999999999996"/>
    <x v="0"/>
    <x v="3"/>
    <x v="2"/>
    <x v="2"/>
  </r>
  <r>
    <x v="383"/>
    <x v="3"/>
    <x v="73"/>
    <x v="4"/>
    <x v="102"/>
    <x v="59"/>
    <n v="4.8"/>
    <x v="0"/>
    <x v="3"/>
    <x v="2"/>
    <x v="0"/>
  </r>
  <r>
    <x v="384"/>
    <x v="10"/>
    <x v="90"/>
    <x v="1"/>
    <x v="102"/>
    <x v="16"/>
    <n v="2.2999999999999998"/>
    <x v="0"/>
    <x v="3"/>
    <x v="0"/>
    <x v="3"/>
  </r>
  <r>
    <x v="385"/>
    <x v="14"/>
    <x v="63"/>
    <x v="2"/>
    <x v="102"/>
    <x v="56"/>
    <n v="4.4000000000000004"/>
    <x v="0"/>
    <x v="3"/>
    <x v="0"/>
    <x v="2"/>
  </r>
  <r>
    <x v="386"/>
    <x v="6"/>
    <x v="117"/>
    <x v="2"/>
    <x v="103"/>
    <x v="56"/>
    <n v="3.8"/>
    <x v="0"/>
    <x v="4"/>
    <x v="0"/>
    <x v="2"/>
  </r>
  <r>
    <x v="387"/>
    <x v="11"/>
    <x v="0"/>
    <x v="2"/>
    <x v="103"/>
    <x v="32"/>
    <n v="5"/>
    <x v="0"/>
    <x v="4"/>
    <x v="0"/>
    <x v="0"/>
  </r>
  <r>
    <x v="388"/>
    <x v="1"/>
    <x v="25"/>
    <x v="0"/>
    <x v="104"/>
    <x v="89"/>
    <n v="3.3"/>
    <x v="0"/>
    <x v="5"/>
    <x v="0"/>
    <x v="1"/>
  </r>
  <r>
    <x v="389"/>
    <x v="14"/>
    <x v="15"/>
    <x v="1"/>
    <x v="104"/>
    <x v="43"/>
    <n v="5"/>
    <x v="0"/>
    <x v="5"/>
    <x v="0"/>
    <x v="0"/>
  </r>
  <r>
    <x v="390"/>
    <x v="14"/>
    <x v="71"/>
    <x v="0"/>
    <x v="104"/>
    <x v="70"/>
    <n v="2.2999999999999998"/>
    <x v="0"/>
    <x v="5"/>
    <x v="2"/>
    <x v="3"/>
  </r>
  <r>
    <x v="391"/>
    <x v="10"/>
    <x v="84"/>
    <x v="4"/>
    <x v="104"/>
    <x v="100"/>
    <n v="4.8"/>
    <x v="0"/>
    <x v="5"/>
    <x v="0"/>
    <x v="0"/>
  </r>
  <r>
    <x v="392"/>
    <x v="11"/>
    <x v="125"/>
    <x v="3"/>
    <x v="104"/>
    <x v="91"/>
    <n v="3.7"/>
    <x v="0"/>
    <x v="5"/>
    <x v="2"/>
    <x v="2"/>
  </r>
  <r>
    <x v="393"/>
    <x v="1"/>
    <x v="114"/>
    <x v="2"/>
    <x v="104"/>
    <x v="31"/>
    <n v="4.2"/>
    <x v="0"/>
    <x v="5"/>
    <x v="1"/>
    <x v="2"/>
  </r>
  <r>
    <x v="394"/>
    <x v="8"/>
    <x v="135"/>
    <x v="4"/>
    <x v="104"/>
    <x v="61"/>
    <n v="4.8"/>
    <x v="0"/>
    <x v="5"/>
    <x v="3"/>
    <x v="0"/>
  </r>
  <r>
    <x v="395"/>
    <x v="1"/>
    <x v="62"/>
    <x v="2"/>
    <x v="105"/>
    <x v="0"/>
    <n v="4.7"/>
    <x v="0"/>
    <x v="6"/>
    <x v="2"/>
    <x v="0"/>
  </r>
  <r>
    <x v="396"/>
    <x v="3"/>
    <x v="48"/>
    <x v="1"/>
    <x v="105"/>
    <x v="65"/>
    <n v="3.9"/>
    <x v="0"/>
    <x v="6"/>
    <x v="0"/>
    <x v="2"/>
  </r>
  <r>
    <x v="397"/>
    <x v="14"/>
    <x v="93"/>
    <x v="2"/>
    <x v="105"/>
    <x v="27"/>
    <n v="4.3"/>
    <x v="0"/>
    <x v="6"/>
    <x v="2"/>
    <x v="2"/>
  </r>
  <r>
    <x v="398"/>
    <x v="1"/>
    <x v="97"/>
    <x v="2"/>
    <x v="105"/>
    <x v="98"/>
    <n v="4"/>
    <x v="0"/>
    <x v="6"/>
    <x v="0"/>
    <x v="2"/>
  </r>
  <r>
    <x v="399"/>
    <x v="14"/>
    <x v="34"/>
    <x v="3"/>
    <x v="105"/>
    <x v="86"/>
    <n v="4"/>
    <x v="0"/>
    <x v="6"/>
    <x v="0"/>
    <x v="2"/>
  </r>
  <r>
    <x v="400"/>
    <x v="6"/>
    <x v="5"/>
    <x v="0"/>
    <x v="105"/>
    <x v="47"/>
    <n v="3.2"/>
    <x v="0"/>
    <x v="6"/>
    <x v="0"/>
    <x v="1"/>
  </r>
  <r>
    <x v="401"/>
    <x v="8"/>
    <x v="49"/>
    <x v="2"/>
    <x v="106"/>
    <x v="31"/>
    <n v="3.8"/>
    <x v="0"/>
    <x v="0"/>
    <x v="1"/>
    <x v="2"/>
  </r>
  <r>
    <x v="402"/>
    <x v="3"/>
    <x v="136"/>
    <x v="3"/>
    <x v="106"/>
    <x v="53"/>
    <n v="3.4"/>
    <x v="0"/>
    <x v="0"/>
    <x v="1"/>
    <x v="1"/>
  </r>
  <r>
    <x v="403"/>
    <x v="9"/>
    <x v="76"/>
    <x v="2"/>
    <x v="106"/>
    <x v="42"/>
    <n v="3.2"/>
    <x v="0"/>
    <x v="0"/>
    <x v="1"/>
    <x v="1"/>
  </r>
  <r>
    <x v="404"/>
    <x v="1"/>
    <x v="54"/>
    <x v="2"/>
    <x v="106"/>
    <x v="36"/>
    <n v="4.7"/>
    <x v="0"/>
    <x v="0"/>
    <x v="2"/>
    <x v="0"/>
  </r>
  <r>
    <x v="405"/>
    <x v="5"/>
    <x v="117"/>
    <x v="4"/>
    <x v="106"/>
    <x v="18"/>
    <n v="4"/>
    <x v="0"/>
    <x v="0"/>
    <x v="0"/>
    <x v="2"/>
  </r>
  <r>
    <x v="406"/>
    <x v="1"/>
    <x v="12"/>
    <x v="1"/>
    <x v="107"/>
    <x v="91"/>
    <n v="4.8"/>
    <x v="0"/>
    <x v="1"/>
    <x v="1"/>
    <x v="0"/>
  </r>
  <r>
    <x v="407"/>
    <x v="3"/>
    <x v="75"/>
    <x v="2"/>
    <x v="107"/>
    <x v="89"/>
    <n v="3.9"/>
    <x v="0"/>
    <x v="1"/>
    <x v="0"/>
    <x v="2"/>
  </r>
  <r>
    <x v="408"/>
    <x v="2"/>
    <x v="86"/>
    <x v="1"/>
    <x v="107"/>
    <x v="22"/>
    <n v="4.3"/>
    <x v="0"/>
    <x v="1"/>
    <x v="0"/>
    <x v="2"/>
  </r>
  <r>
    <x v="409"/>
    <x v="14"/>
    <x v="137"/>
    <x v="3"/>
    <x v="107"/>
    <x v="57"/>
    <n v="4.2"/>
    <x v="0"/>
    <x v="1"/>
    <x v="3"/>
    <x v="2"/>
  </r>
  <r>
    <x v="410"/>
    <x v="6"/>
    <x v="37"/>
    <x v="4"/>
    <x v="107"/>
    <x v="102"/>
    <n v="4.9000000000000004"/>
    <x v="0"/>
    <x v="1"/>
    <x v="1"/>
    <x v="0"/>
  </r>
  <r>
    <x v="411"/>
    <x v="2"/>
    <x v="80"/>
    <x v="4"/>
    <x v="107"/>
    <x v="61"/>
    <n v="4"/>
    <x v="0"/>
    <x v="1"/>
    <x v="3"/>
    <x v="2"/>
  </r>
  <r>
    <x v="412"/>
    <x v="12"/>
    <x v="29"/>
    <x v="2"/>
    <x v="107"/>
    <x v="57"/>
    <n v="4.9000000000000004"/>
    <x v="0"/>
    <x v="1"/>
    <x v="0"/>
    <x v="0"/>
  </r>
  <r>
    <x v="413"/>
    <x v="10"/>
    <x v="114"/>
    <x v="4"/>
    <x v="107"/>
    <x v="0"/>
    <n v="3.6"/>
    <x v="0"/>
    <x v="1"/>
    <x v="1"/>
    <x v="2"/>
  </r>
  <r>
    <x v="414"/>
    <x v="0"/>
    <x v="92"/>
    <x v="4"/>
    <x v="108"/>
    <x v="89"/>
    <n v="4.0999999999999996"/>
    <x v="0"/>
    <x v="2"/>
    <x v="1"/>
    <x v="2"/>
  </r>
  <r>
    <x v="415"/>
    <x v="12"/>
    <x v="55"/>
    <x v="1"/>
    <x v="108"/>
    <x v="32"/>
    <n v="4.9000000000000004"/>
    <x v="0"/>
    <x v="2"/>
    <x v="1"/>
    <x v="0"/>
  </r>
  <r>
    <x v="416"/>
    <x v="2"/>
    <x v="130"/>
    <x v="1"/>
    <x v="108"/>
    <x v="67"/>
    <n v="3.9"/>
    <x v="0"/>
    <x v="2"/>
    <x v="0"/>
    <x v="2"/>
  </r>
  <r>
    <x v="417"/>
    <x v="4"/>
    <x v="138"/>
    <x v="1"/>
    <x v="108"/>
    <x v="4"/>
    <n v="4.0999999999999996"/>
    <x v="0"/>
    <x v="2"/>
    <x v="3"/>
    <x v="2"/>
  </r>
  <r>
    <x v="418"/>
    <x v="2"/>
    <x v="131"/>
    <x v="1"/>
    <x v="108"/>
    <x v="71"/>
    <n v="3.8"/>
    <x v="0"/>
    <x v="2"/>
    <x v="0"/>
    <x v="2"/>
  </r>
  <r>
    <x v="419"/>
    <x v="5"/>
    <x v="116"/>
    <x v="2"/>
    <x v="109"/>
    <x v="97"/>
    <n v="4.8"/>
    <x v="0"/>
    <x v="3"/>
    <x v="1"/>
    <x v="0"/>
  </r>
  <r>
    <x v="420"/>
    <x v="12"/>
    <x v="137"/>
    <x v="0"/>
    <x v="109"/>
    <x v="90"/>
    <n v="4.7"/>
    <x v="0"/>
    <x v="3"/>
    <x v="3"/>
    <x v="0"/>
  </r>
  <r>
    <x v="421"/>
    <x v="8"/>
    <x v="28"/>
    <x v="2"/>
    <x v="109"/>
    <x v="2"/>
    <n v="4.2"/>
    <x v="0"/>
    <x v="3"/>
    <x v="0"/>
    <x v="2"/>
  </r>
  <r>
    <x v="422"/>
    <x v="8"/>
    <x v="7"/>
    <x v="2"/>
    <x v="109"/>
    <x v="78"/>
    <n v="3.2"/>
    <x v="0"/>
    <x v="3"/>
    <x v="2"/>
    <x v="1"/>
  </r>
  <r>
    <x v="423"/>
    <x v="2"/>
    <x v="66"/>
    <x v="1"/>
    <x v="109"/>
    <x v="41"/>
    <n v="3.4"/>
    <x v="0"/>
    <x v="3"/>
    <x v="0"/>
    <x v="1"/>
  </r>
  <r>
    <x v="424"/>
    <x v="0"/>
    <x v="97"/>
    <x v="3"/>
    <x v="110"/>
    <x v="28"/>
    <n v="4.5999999999999996"/>
    <x v="0"/>
    <x v="4"/>
    <x v="0"/>
    <x v="0"/>
  </r>
  <r>
    <x v="425"/>
    <x v="5"/>
    <x v="58"/>
    <x v="0"/>
    <x v="110"/>
    <x v="94"/>
    <n v="1.9"/>
    <x v="0"/>
    <x v="4"/>
    <x v="0"/>
    <x v="3"/>
  </r>
  <r>
    <x v="426"/>
    <x v="3"/>
    <x v="139"/>
    <x v="0"/>
    <x v="110"/>
    <x v="28"/>
    <n v="3.3"/>
    <x v="0"/>
    <x v="4"/>
    <x v="1"/>
    <x v="1"/>
  </r>
  <r>
    <x v="427"/>
    <x v="2"/>
    <x v="61"/>
    <x v="3"/>
    <x v="111"/>
    <x v="27"/>
    <n v="3.1"/>
    <x v="0"/>
    <x v="5"/>
    <x v="1"/>
    <x v="1"/>
  </r>
  <r>
    <x v="428"/>
    <x v="10"/>
    <x v="125"/>
    <x v="1"/>
    <x v="111"/>
    <x v="94"/>
    <n v="4.8"/>
    <x v="0"/>
    <x v="5"/>
    <x v="2"/>
    <x v="0"/>
  </r>
  <r>
    <x v="429"/>
    <x v="8"/>
    <x v="10"/>
    <x v="4"/>
    <x v="112"/>
    <x v="29"/>
    <n v="3.3"/>
    <x v="0"/>
    <x v="6"/>
    <x v="1"/>
    <x v="1"/>
  </r>
  <r>
    <x v="430"/>
    <x v="5"/>
    <x v="22"/>
    <x v="1"/>
    <x v="112"/>
    <x v="38"/>
    <n v="2.9"/>
    <x v="0"/>
    <x v="6"/>
    <x v="0"/>
    <x v="1"/>
  </r>
  <r>
    <x v="431"/>
    <x v="5"/>
    <x v="22"/>
    <x v="3"/>
    <x v="112"/>
    <x v="45"/>
    <n v="2.4"/>
    <x v="0"/>
    <x v="6"/>
    <x v="0"/>
    <x v="3"/>
  </r>
  <r>
    <x v="432"/>
    <x v="9"/>
    <x v="107"/>
    <x v="2"/>
    <x v="112"/>
    <x v="69"/>
    <n v="4.5999999999999996"/>
    <x v="0"/>
    <x v="6"/>
    <x v="0"/>
    <x v="0"/>
  </r>
  <r>
    <x v="433"/>
    <x v="2"/>
    <x v="140"/>
    <x v="1"/>
    <x v="112"/>
    <x v="11"/>
    <n v="4.8"/>
    <x v="0"/>
    <x v="6"/>
    <x v="3"/>
    <x v="0"/>
  </r>
  <r>
    <x v="434"/>
    <x v="8"/>
    <x v="48"/>
    <x v="3"/>
    <x v="113"/>
    <x v="75"/>
    <n v="4.8"/>
    <x v="0"/>
    <x v="0"/>
    <x v="0"/>
    <x v="0"/>
  </r>
  <r>
    <x v="435"/>
    <x v="9"/>
    <x v="22"/>
    <x v="3"/>
    <x v="113"/>
    <x v="5"/>
    <n v="3.6"/>
    <x v="0"/>
    <x v="0"/>
    <x v="0"/>
    <x v="2"/>
  </r>
  <r>
    <x v="436"/>
    <x v="14"/>
    <x v="73"/>
    <x v="1"/>
    <x v="114"/>
    <x v="102"/>
    <n v="4.8"/>
    <x v="0"/>
    <x v="1"/>
    <x v="2"/>
    <x v="0"/>
  </r>
  <r>
    <x v="437"/>
    <x v="7"/>
    <x v="65"/>
    <x v="2"/>
    <x v="114"/>
    <x v="88"/>
    <n v="4.2"/>
    <x v="0"/>
    <x v="1"/>
    <x v="1"/>
    <x v="2"/>
  </r>
  <r>
    <x v="438"/>
    <x v="1"/>
    <x v="141"/>
    <x v="4"/>
    <x v="114"/>
    <x v="59"/>
    <n v="2.6"/>
    <x v="0"/>
    <x v="1"/>
    <x v="0"/>
    <x v="1"/>
  </r>
  <r>
    <x v="439"/>
    <x v="8"/>
    <x v="77"/>
    <x v="0"/>
    <x v="114"/>
    <x v="21"/>
    <n v="3.7"/>
    <x v="0"/>
    <x v="1"/>
    <x v="0"/>
    <x v="2"/>
  </r>
  <r>
    <x v="440"/>
    <x v="11"/>
    <x v="21"/>
    <x v="1"/>
    <x v="114"/>
    <x v="2"/>
    <n v="4.8"/>
    <x v="0"/>
    <x v="1"/>
    <x v="0"/>
    <x v="0"/>
  </r>
  <r>
    <x v="441"/>
    <x v="6"/>
    <x v="1"/>
    <x v="2"/>
    <x v="114"/>
    <x v="7"/>
    <n v="4.7"/>
    <x v="0"/>
    <x v="1"/>
    <x v="0"/>
    <x v="0"/>
  </r>
  <r>
    <x v="442"/>
    <x v="0"/>
    <x v="10"/>
    <x v="3"/>
    <x v="115"/>
    <x v="72"/>
    <n v="4.0999999999999996"/>
    <x v="0"/>
    <x v="2"/>
    <x v="1"/>
    <x v="2"/>
  </r>
  <r>
    <x v="443"/>
    <x v="7"/>
    <x v="103"/>
    <x v="4"/>
    <x v="115"/>
    <x v="26"/>
    <n v="3.2"/>
    <x v="0"/>
    <x v="2"/>
    <x v="2"/>
    <x v="1"/>
  </r>
  <r>
    <x v="444"/>
    <x v="2"/>
    <x v="142"/>
    <x v="3"/>
    <x v="116"/>
    <x v="46"/>
    <n v="4.3"/>
    <x v="0"/>
    <x v="3"/>
    <x v="2"/>
    <x v="2"/>
  </r>
  <r>
    <x v="445"/>
    <x v="0"/>
    <x v="74"/>
    <x v="1"/>
    <x v="116"/>
    <x v="9"/>
    <n v="0.7"/>
    <x v="0"/>
    <x v="3"/>
    <x v="0"/>
    <x v="5"/>
  </r>
  <r>
    <x v="446"/>
    <x v="9"/>
    <x v="84"/>
    <x v="4"/>
    <x v="116"/>
    <x v="99"/>
    <n v="3.7"/>
    <x v="0"/>
    <x v="3"/>
    <x v="0"/>
    <x v="2"/>
  </r>
  <r>
    <x v="447"/>
    <x v="0"/>
    <x v="129"/>
    <x v="4"/>
    <x v="116"/>
    <x v="55"/>
    <n v="3.9"/>
    <x v="0"/>
    <x v="3"/>
    <x v="0"/>
    <x v="2"/>
  </r>
  <r>
    <x v="448"/>
    <x v="13"/>
    <x v="78"/>
    <x v="4"/>
    <x v="117"/>
    <x v="49"/>
    <n v="4.5"/>
    <x v="0"/>
    <x v="4"/>
    <x v="3"/>
    <x v="0"/>
  </r>
  <r>
    <x v="449"/>
    <x v="14"/>
    <x v="75"/>
    <x v="2"/>
    <x v="117"/>
    <x v="44"/>
    <n v="2.8"/>
    <x v="0"/>
    <x v="4"/>
    <x v="0"/>
    <x v="1"/>
  </r>
  <r>
    <x v="450"/>
    <x v="9"/>
    <x v="22"/>
    <x v="1"/>
    <x v="117"/>
    <x v="19"/>
    <n v="4.9000000000000004"/>
    <x v="0"/>
    <x v="4"/>
    <x v="0"/>
    <x v="0"/>
  </r>
  <r>
    <x v="451"/>
    <x v="8"/>
    <x v="101"/>
    <x v="3"/>
    <x v="118"/>
    <x v="10"/>
    <n v="4.2"/>
    <x v="0"/>
    <x v="6"/>
    <x v="2"/>
    <x v="2"/>
  </r>
  <r>
    <x v="452"/>
    <x v="14"/>
    <x v="70"/>
    <x v="3"/>
    <x v="118"/>
    <x v="48"/>
    <n v="4.4000000000000004"/>
    <x v="0"/>
    <x v="6"/>
    <x v="1"/>
    <x v="2"/>
  </r>
  <r>
    <x v="453"/>
    <x v="8"/>
    <x v="95"/>
    <x v="3"/>
    <x v="119"/>
    <x v="85"/>
    <n v="3.5"/>
    <x v="0"/>
    <x v="0"/>
    <x v="0"/>
    <x v="2"/>
  </r>
  <r>
    <x v="454"/>
    <x v="11"/>
    <x v="65"/>
    <x v="3"/>
    <x v="119"/>
    <x v="85"/>
    <n v="4.7"/>
    <x v="0"/>
    <x v="0"/>
    <x v="1"/>
    <x v="0"/>
  </r>
  <r>
    <x v="455"/>
    <x v="0"/>
    <x v="143"/>
    <x v="1"/>
    <x v="120"/>
    <x v="64"/>
    <n v="4.9000000000000004"/>
    <x v="0"/>
    <x v="1"/>
    <x v="2"/>
    <x v="0"/>
  </r>
  <r>
    <x v="456"/>
    <x v="1"/>
    <x v="7"/>
    <x v="2"/>
    <x v="120"/>
    <x v="67"/>
    <n v="4.5"/>
    <x v="0"/>
    <x v="1"/>
    <x v="2"/>
    <x v="0"/>
  </r>
  <r>
    <x v="457"/>
    <x v="0"/>
    <x v="59"/>
    <x v="4"/>
    <x v="120"/>
    <x v="7"/>
    <n v="4.9000000000000004"/>
    <x v="0"/>
    <x v="1"/>
    <x v="0"/>
    <x v="0"/>
  </r>
  <r>
    <x v="458"/>
    <x v="11"/>
    <x v="21"/>
    <x v="0"/>
    <x v="120"/>
    <x v="90"/>
    <n v="3.6"/>
    <x v="0"/>
    <x v="1"/>
    <x v="0"/>
    <x v="2"/>
  </r>
  <r>
    <x v="459"/>
    <x v="9"/>
    <x v="128"/>
    <x v="2"/>
    <x v="120"/>
    <x v="68"/>
    <n v="3.8"/>
    <x v="0"/>
    <x v="1"/>
    <x v="3"/>
    <x v="2"/>
  </r>
  <r>
    <x v="460"/>
    <x v="4"/>
    <x v="8"/>
    <x v="4"/>
    <x v="120"/>
    <x v="23"/>
    <n v="3.5"/>
    <x v="0"/>
    <x v="1"/>
    <x v="2"/>
    <x v="2"/>
  </r>
  <r>
    <x v="461"/>
    <x v="10"/>
    <x v="144"/>
    <x v="1"/>
    <x v="121"/>
    <x v="14"/>
    <n v="4.8"/>
    <x v="0"/>
    <x v="2"/>
    <x v="2"/>
    <x v="0"/>
  </r>
  <r>
    <x v="462"/>
    <x v="14"/>
    <x v="34"/>
    <x v="3"/>
    <x v="122"/>
    <x v="92"/>
    <n v="4.5"/>
    <x v="0"/>
    <x v="3"/>
    <x v="0"/>
    <x v="0"/>
  </r>
  <r>
    <x v="463"/>
    <x v="6"/>
    <x v="17"/>
    <x v="2"/>
    <x v="123"/>
    <x v="4"/>
    <n v="3.3"/>
    <x v="0"/>
    <x v="4"/>
    <x v="2"/>
    <x v="1"/>
  </r>
  <r>
    <x v="464"/>
    <x v="2"/>
    <x v="128"/>
    <x v="2"/>
    <x v="124"/>
    <x v="79"/>
    <n v="3.2"/>
    <x v="0"/>
    <x v="5"/>
    <x v="3"/>
    <x v="1"/>
  </r>
  <r>
    <x v="465"/>
    <x v="7"/>
    <x v="129"/>
    <x v="3"/>
    <x v="124"/>
    <x v="103"/>
    <n v="4.9000000000000004"/>
    <x v="0"/>
    <x v="5"/>
    <x v="0"/>
    <x v="0"/>
  </r>
  <r>
    <x v="466"/>
    <x v="4"/>
    <x v="111"/>
    <x v="4"/>
    <x v="124"/>
    <x v="53"/>
    <n v="4.8"/>
    <x v="0"/>
    <x v="5"/>
    <x v="1"/>
    <x v="0"/>
  </r>
  <r>
    <x v="467"/>
    <x v="7"/>
    <x v="22"/>
    <x v="1"/>
    <x v="125"/>
    <x v="62"/>
    <n v="1.3"/>
    <x v="0"/>
    <x v="0"/>
    <x v="0"/>
    <x v="5"/>
  </r>
  <r>
    <x v="468"/>
    <x v="13"/>
    <x v="102"/>
    <x v="2"/>
    <x v="125"/>
    <x v="85"/>
    <n v="3.1"/>
    <x v="0"/>
    <x v="0"/>
    <x v="0"/>
    <x v="1"/>
  </r>
  <r>
    <x v="469"/>
    <x v="2"/>
    <x v="86"/>
    <x v="3"/>
    <x v="125"/>
    <x v="35"/>
    <n v="3.4"/>
    <x v="0"/>
    <x v="0"/>
    <x v="0"/>
    <x v="1"/>
  </r>
  <r>
    <x v="470"/>
    <x v="5"/>
    <x v="108"/>
    <x v="3"/>
    <x v="126"/>
    <x v="70"/>
    <n v="4.5999999999999996"/>
    <x v="0"/>
    <x v="1"/>
    <x v="2"/>
    <x v="0"/>
  </r>
  <r>
    <x v="471"/>
    <x v="1"/>
    <x v="85"/>
    <x v="2"/>
    <x v="126"/>
    <x v="59"/>
    <n v="4.3"/>
    <x v="0"/>
    <x v="1"/>
    <x v="1"/>
    <x v="2"/>
  </r>
  <r>
    <x v="472"/>
    <x v="14"/>
    <x v="145"/>
    <x v="3"/>
    <x v="127"/>
    <x v="83"/>
    <n v="2.7"/>
    <x v="0"/>
    <x v="2"/>
    <x v="2"/>
    <x v="1"/>
  </r>
  <r>
    <x v="473"/>
    <x v="10"/>
    <x v="98"/>
    <x v="1"/>
    <x v="127"/>
    <x v="23"/>
    <n v="4.2"/>
    <x v="0"/>
    <x v="2"/>
    <x v="3"/>
    <x v="2"/>
  </r>
  <r>
    <x v="474"/>
    <x v="2"/>
    <x v="24"/>
    <x v="3"/>
    <x v="128"/>
    <x v="98"/>
    <n v="4.9000000000000004"/>
    <x v="0"/>
    <x v="3"/>
    <x v="0"/>
    <x v="0"/>
  </r>
  <r>
    <x v="475"/>
    <x v="14"/>
    <x v="12"/>
    <x v="2"/>
    <x v="128"/>
    <x v="96"/>
    <n v="3.2"/>
    <x v="0"/>
    <x v="3"/>
    <x v="1"/>
    <x v="1"/>
  </r>
  <r>
    <x v="476"/>
    <x v="8"/>
    <x v="54"/>
    <x v="1"/>
    <x v="128"/>
    <x v="30"/>
    <n v="4.7"/>
    <x v="0"/>
    <x v="3"/>
    <x v="2"/>
    <x v="0"/>
  </r>
  <r>
    <x v="477"/>
    <x v="2"/>
    <x v="117"/>
    <x v="3"/>
    <x v="128"/>
    <x v="38"/>
    <n v="4.3"/>
    <x v="0"/>
    <x v="3"/>
    <x v="0"/>
    <x v="2"/>
  </r>
  <r>
    <x v="478"/>
    <x v="6"/>
    <x v="79"/>
    <x v="4"/>
    <x v="129"/>
    <x v="32"/>
    <n v="4.3"/>
    <x v="0"/>
    <x v="4"/>
    <x v="3"/>
    <x v="2"/>
  </r>
  <r>
    <x v="479"/>
    <x v="9"/>
    <x v="38"/>
    <x v="4"/>
    <x v="130"/>
    <x v="12"/>
    <n v="3.7"/>
    <x v="0"/>
    <x v="5"/>
    <x v="0"/>
    <x v="2"/>
  </r>
  <r>
    <x v="480"/>
    <x v="1"/>
    <x v="19"/>
    <x v="2"/>
    <x v="131"/>
    <x v="86"/>
    <n v="4.7"/>
    <x v="0"/>
    <x v="0"/>
    <x v="0"/>
    <x v="0"/>
  </r>
  <r>
    <x v="481"/>
    <x v="12"/>
    <x v="99"/>
    <x v="4"/>
    <x v="131"/>
    <x v="99"/>
    <n v="4.9000000000000004"/>
    <x v="0"/>
    <x v="0"/>
    <x v="0"/>
    <x v="0"/>
  </r>
  <r>
    <x v="482"/>
    <x v="12"/>
    <x v="107"/>
    <x v="4"/>
    <x v="131"/>
    <x v="0"/>
    <n v="3.9"/>
    <x v="0"/>
    <x v="0"/>
    <x v="0"/>
    <x v="2"/>
  </r>
  <r>
    <x v="483"/>
    <x v="12"/>
    <x v="146"/>
    <x v="2"/>
    <x v="131"/>
    <x v="44"/>
    <n v="4.5"/>
    <x v="0"/>
    <x v="0"/>
    <x v="0"/>
    <x v="0"/>
  </r>
  <r>
    <x v="484"/>
    <x v="8"/>
    <x v="77"/>
    <x v="3"/>
    <x v="132"/>
    <x v="77"/>
    <n v="4.5999999999999996"/>
    <x v="0"/>
    <x v="1"/>
    <x v="0"/>
    <x v="0"/>
  </r>
  <r>
    <x v="485"/>
    <x v="6"/>
    <x v="90"/>
    <x v="4"/>
    <x v="132"/>
    <x v="32"/>
    <n v="3.3"/>
    <x v="0"/>
    <x v="1"/>
    <x v="0"/>
    <x v="1"/>
  </r>
  <r>
    <x v="486"/>
    <x v="4"/>
    <x v="147"/>
    <x v="4"/>
    <x v="132"/>
    <x v="16"/>
    <n v="3.8"/>
    <x v="0"/>
    <x v="1"/>
    <x v="2"/>
    <x v="2"/>
  </r>
  <r>
    <x v="487"/>
    <x v="12"/>
    <x v="86"/>
    <x v="2"/>
    <x v="132"/>
    <x v="28"/>
    <n v="4.7"/>
    <x v="0"/>
    <x v="1"/>
    <x v="0"/>
    <x v="0"/>
  </r>
  <r>
    <x v="488"/>
    <x v="3"/>
    <x v="23"/>
    <x v="3"/>
    <x v="133"/>
    <x v="64"/>
    <n v="4"/>
    <x v="0"/>
    <x v="2"/>
    <x v="1"/>
    <x v="2"/>
  </r>
  <r>
    <x v="489"/>
    <x v="1"/>
    <x v="146"/>
    <x v="3"/>
    <x v="133"/>
    <x v="66"/>
    <n v="4.7"/>
    <x v="0"/>
    <x v="2"/>
    <x v="0"/>
    <x v="0"/>
  </r>
  <r>
    <x v="490"/>
    <x v="14"/>
    <x v="47"/>
    <x v="3"/>
    <x v="133"/>
    <x v="24"/>
    <n v="2.5"/>
    <x v="0"/>
    <x v="2"/>
    <x v="0"/>
    <x v="1"/>
  </r>
  <r>
    <x v="491"/>
    <x v="6"/>
    <x v="44"/>
    <x v="0"/>
    <x v="134"/>
    <x v="26"/>
    <n v="3.6"/>
    <x v="0"/>
    <x v="3"/>
    <x v="2"/>
    <x v="2"/>
  </r>
  <r>
    <x v="492"/>
    <x v="10"/>
    <x v="122"/>
    <x v="4"/>
    <x v="134"/>
    <x v="4"/>
    <n v="3.7"/>
    <x v="0"/>
    <x v="3"/>
    <x v="1"/>
    <x v="2"/>
  </r>
  <r>
    <x v="493"/>
    <x v="13"/>
    <x v="58"/>
    <x v="1"/>
    <x v="134"/>
    <x v="49"/>
    <n v="3.9"/>
    <x v="0"/>
    <x v="3"/>
    <x v="0"/>
    <x v="2"/>
  </r>
  <r>
    <x v="494"/>
    <x v="7"/>
    <x v="89"/>
    <x v="3"/>
    <x v="135"/>
    <x v="26"/>
    <n v="3.7"/>
    <x v="0"/>
    <x v="4"/>
    <x v="1"/>
    <x v="2"/>
  </r>
  <r>
    <x v="495"/>
    <x v="4"/>
    <x v="148"/>
    <x v="4"/>
    <x v="135"/>
    <x v="26"/>
    <n v="4.3"/>
    <x v="0"/>
    <x v="4"/>
    <x v="1"/>
    <x v="2"/>
  </r>
  <r>
    <x v="496"/>
    <x v="14"/>
    <x v="149"/>
    <x v="4"/>
    <x v="135"/>
    <x v="73"/>
    <n v="2.9"/>
    <x v="0"/>
    <x v="4"/>
    <x v="1"/>
    <x v="1"/>
  </r>
  <r>
    <x v="497"/>
    <x v="7"/>
    <x v="22"/>
    <x v="4"/>
    <x v="135"/>
    <x v="93"/>
    <n v="4.3"/>
    <x v="0"/>
    <x v="4"/>
    <x v="0"/>
    <x v="2"/>
  </r>
  <r>
    <x v="498"/>
    <x v="9"/>
    <x v="86"/>
    <x v="4"/>
    <x v="135"/>
    <x v="45"/>
    <n v="4.9000000000000004"/>
    <x v="0"/>
    <x v="4"/>
    <x v="0"/>
    <x v="0"/>
  </r>
  <r>
    <x v="499"/>
    <x v="9"/>
    <x v="146"/>
    <x v="3"/>
    <x v="135"/>
    <x v="45"/>
    <n v="4"/>
    <x v="0"/>
    <x v="4"/>
    <x v="0"/>
    <x v="2"/>
  </r>
  <r>
    <x v="500"/>
    <x v="13"/>
    <x v="50"/>
    <x v="2"/>
    <x v="136"/>
    <x v="95"/>
    <n v="4"/>
    <x v="0"/>
    <x v="5"/>
    <x v="0"/>
    <x v="2"/>
  </r>
  <r>
    <x v="501"/>
    <x v="8"/>
    <x v="6"/>
    <x v="0"/>
    <x v="136"/>
    <x v="53"/>
    <n v="3.4"/>
    <x v="0"/>
    <x v="5"/>
    <x v="0"/>
    <x v="1"/>
  </r>
  <r>
    <x v="502"/>
    <x v="3"/>
    <x v="64"/>
    <x v="0"/>
    <x v="136"/>
    <x v="1"/>
    <n v="3.9"/>
    <x v="0"/>
    <x v="5"/>
    <x v="2"/>
    <x v="2"/>
  </r>
  <r>
    <x v="503"/>
    <x v="13"/>
    <x v="50"/>
    <x v="1"/>
    <x v="136"/>
    <x v="34"/>
    <n v="2.1"/>
    <x v="0"/>
    <x v="5"/>
    <x v="0"/>
    <x v="3"/>
  </r>
  <r>
    <x v="504"/>
    <x v="6"/>
    <x v="62"/>
    <x v="2"/>
    <x v="136"/>
    <x v="64"/>
    <n v="4.9000000000000004"/>
    <x v="0"/>
    <x v="5"/>
    <x v="2"/>
    <x v="0"/>
  </r>
  <r>
    <x v="505"/>
    <x v="13"/>
    <x v="38"/>
    <x v="3"/>
    <x v="137"/>
    <x v="36"/>
    <n v="3.4"/>
    <x v="0"/>
    <x v="6"/>
    <x v="0"/>
    <x v="1"/>
  </r>
  <r>
    <x v="506"/>
    <x v="13"/>
    <x v="58"/>
    <x v="3"/>
    <x v="137"/>
    <x v="101"/>
    <n v="5"/>
    <x v="0"/>
    <x v="6"/>
    <x v="0"/>
    <x v="0"/>
  </r>
  <r>
    <x v="507"/>
    <x v="0"/>
    <x v="71"/>
    <x v="2"/>
    <x v="138"/>
    <x v="98"/>
    <n v="4.5"/>
    <x v="0"/>
    <x v="0"/>
    <x v="2"/>
    <x v="0"/>
  </r>
  <r>
    <x v="508"/>
    <x v="7"/>
    <x v="101"/>
    <x v="0"/>
    <x v="138"/>
    <x v="93"/>
    <n v="2.6"/>
    <x v="0"/>
    <x v="0"/>
    <x v="2"/>
    <x v="1"/>
  </r>
  <r>
    <x v="509"/>
    <x v="6"/>
    <x v="150"/>
    <x v="4"/>
    <x v="138"/>
    <x v="82"/>
    <n v="4.2"/>
    <x v="0"/>
    <x v="0"/>
    <x v="1"/>
    <x v="2"/>
  </r>
  <r>
    <x v="510"/>
    <x v="4"/>
    <x v="11"/>
    <x v="3"/>
    <x v="139"/>
    <x v="56"/>
    <n v="4.5"/>
    <x v="0"/>
    <x v="1"/>
    <x v="0"/>
    <x v="0"/>
  </r>
  <r>
    <x v="511"/>
    <x v="9"/>
    <x v="50"/>
    <x v="0"/>
    <x v="139"/>
    <x v="62"/>
    <n v="4.4000000000000004"/>
    <x v="0"/>
    <x v="1"/>
    <x v="0"/>
    <x v="2"/>
  </r>
  <r>
    <x v="512"/>
    <x v="9"/>
    <x v="63"/>
    <x v="2"/>
    <x v="140"/>
    <x v="29"/>
    <n v="3.5"/>
    <x v="0"/>
    <x v="2"/>
    <x v="0"/>
    <x v="2"/>
  </r>
  <r>
    <x v="513"/>
    <x v="6"/>
    <x v="104"/>
    <x v="4"/>
    <x v="140"/>
    <x v="31"/>
    <n v="3"/>
    <x v="0"/>
    <x v="2"/>
    <x v="1"/>
    <x v="1"/>
  </r>
  <r>
    <x v="514"/>
    <x v="11"/>
    <x v="30"/>
    <x v="1"/>
    <x v="140"/>
    <x v="67"/>
    <n v="4.7"/>
    <x v="0"/>
    <x v="2"/>
    <x v="0"/>
    <x v="0"/>
  </r>
  <r>
    <x v="515"/>
    <x v="5"/>
    <x v="47"/>
    <x v="0"/>
    <x v="140"/>
    <x v="85"/>
    <n v="3"/>
    <x v="0"/>
    <x v="2"/>
    <x v="0"/>
    <x v="1"/>
  </r>
  <r>
    <x v="516"/>
    <x v="10"/>
    <x v="48"/>
    <x v="4"/>
    <x v="140"/>
    <x v="33"/>
    <n v="3.6"/>
    <x v="0"/>
    <x v="2"/>
    <x v="0"/>
    <x v="2"/>
  </r>
  <r>
    <x v="517"/>
    <x v="6"/>
    <x v="32"/>
    <x v="4"/>
    <x v="141"/>
    <x v="31"/>
    <n v="4.0999999999999996"/>
    <x v="0"/>
    <x v="3"/>
    <x v="0"/>
    <x v="2"/>
  </r>
  <r>
    <x v="518"/>
    <x v="3"/>
    <x v="30"/>
    <x v="1"/>
    <x v="141"/>
    <x v="62"/>
    <n v="3.7"/>
    <x v="0"/>
    <x v="3"/>
    <x v="0"/>
    <x v="2"/>
  </r>
  <r>
    <x v="519"/>
    <x v="3"/>
    <x v="145"/>
    <x v="1"/>
    <x v="142"/>
    <x v="10"/>
    <n v="4.5"/>
    <x v="0"/>
    <x v="4"/>
    <x v="2"/>
    <x v="0"/>
  </r>
  <r>
    <x v="520"/>
    <x v="14"/>
    <x v="121"/>
    <x v="1"/>
    <x v="142"/>
    <x v="9"/>
    <n v="4.5999999999999996"/>
    <x v="0"/>
    <x v="4"/>
    <x v="2"/>
    <x v="0"/>
  </r>
  <r>
    <x v="521"/>
    <x v="7"/>
    <x v="75"/>
    <x v="4"/>
    <x v="142"/>
    <x v="80"/>
    <n v="4.3"/>
    <x v="0"/>
    <x v="4"/>
    <x v="0"/>
    <x v="2"/>
  </r>
  <r>
    <x v="522"/>
    <x v="12"/>
    <x v="56"/>
    <x v="2"/>
    <x v="143"/>
    <x v="48"/>
    <n v="4.8"/>
    <x v="0"/>
    <x v="6"/>
    <x v="1"/>
    <x v="0"/>
  </r>
  <r>
    <x v="523"/>
    <x v="5"/>
    <x v="52"/>
    <x v="4"/>
    <x v="143"/>
    <x v="99"/>
    <n v="4.7"/>
    <x v="0"/>
    <x v="6"/>
    <x v="1"/>
    <x v="0"/>
  </r>
  <r>
    <x v="524"/>
    <x v="11"/>
    <x v="4"/>
    <x v="1"/>
    <x v="144"/>
    <x v="62"/>
    <n v="2.2000000000000002"/>
    <x v="0"/>
    <x v="0"/>
    <x v="2"/>
    <x v="3"/>
  </r>
  <r>
    <x v="525"/>
    <x v="2"/>
    <x v="29"/>
    <x v="4"/>
    <x v="144"/>
    <x v="100"/>
    <n v="4.4000000000000004"/>
    <x v="0"/>
    <x v="0"/>
    <x v="0"/>
    <x v="2"/>
  </r>
  <r>
    <x v="526"/>
    <x v="12"/>
    <x v="13"/>
    <x v="2"/>
    <x v="145"/>
    <x v="31"/>
    <n v="4.0999999999999996"/>
    <x v="0"/>
    <x v="1"/>
    <x v="2"/>
    <x v="2"/>
  </r>
  <r>
    <x v="527"/>
    <x v="9"/>
    <x v="13"/>
    <x v="2"/>
    <x v="145"/>
    <x v="31"/>
    <n v="4.0999999999999996"/>
    <x v="0"/>
    <x v="1"/>
    <x v="2"/>
    <x v="2"/>
  </r>
  <r>
    <x v="528"/>
    <x v="1"/>
    <x v="87"/>
    <x v="1"/>
    <x v="145"/>
    <x v="87"/>
    <n v="4.4000000000000004"/>
    <x v="0"/>
    <x v="1"/>
    <x v="1"/>
    <x v="2"/>
  </r>
  <r>
    <x v="529"/>
    <x v="10"/>
    <x v="111"/>
    <x v="1"/>
    <x v="146"/>
    <x v="78"/>
    <n v="3.7"/>
    <x v="0"/>
    <x v="2"/>
    <x v="1"/>
    <x v="2"/>
  </r>
  <r>
    <x v="530"/>
    <x v="13"/>
    <x v="1"/>
    <x v="4"/>
    <x v="147"/>
    <x v="93"/>
    <n v="3.8"/>
    <x v="0"/>
    <x v="3"/>
    <x v="0"/>
    <x v="2"/>
  </r>
  <r>
    <x v="531"/>
    <x v="1"/>
    <x v="58"/>
    <x v="2"/>
    <x v="148"/>
    <x v="32"/>
    <n v="4.3"/>
    <x v="0"/>
    <x v="4"/>
    <x v="0"/>
    <x v="2"/>
  </r>
  <r>
    <x v="532"/>
    <x v="10"/>
    <x v="44"/>
    <x v="4"/>
    <x v="149"/>
    <x v="44"/>
    <n v="3.5"/>
    <x v="0"/>
    <x v="5"/>
    <x v="2"/>
    <x v="2"/>
  </r>
  <r>
    <x v="533"/>
    <x v="7"/>
    <x v="118"/>
    <x v="0"/>
    <x v="149"/>
    <x v="90"/>
    <n v="4.0999999999999996"/>
    <x v="0"/>
    <x v="5"/>
    <x v="1"/>
    <x v="2"/>
  </r>
  <r>
    <x v="534"/>
    <x v="6"/>
    <x v="52"/>
    <x v="4"/>
    <x v="149"/>
    <x v="21"/>
    <n v="4.2"/>
    <x v="0"/>
    <x v="5"/>
    <x v="1"/>
    <x v="2"/>
  </r>
  <r>
    <x v="535"/>
    <x v="8"/>
    <x v="77"/>
    <x v="4"/>
    <x v="149"/>
    <x v="84"/>
    <n v="4.5"/>
    <x v="0"/>
    <x v="5"/>
    <x v="0"/>
    <x v="0"/>
  </r>
  <r>
    <x v="536"/>
    <x v="5"/>
    <x v="15"/>
    <x v="2"/>
    <x v="150"/>
    <x v="67"/>
    <n v="3.8"/>
    <x v="0"/>
    <x v="6"/>
    <x v="0"/>
    <x v="2"/>
  </r>
  <r>
    <x v="537"/>
    <x v="14"/>
    <x v="75"/>
    <x v="3"/>
    <x v="151"/>
    <x v="3"/>
    <n v="4.0999999999999996"/>
    <x v="0"/>
    <x v="0"/>
    <x v="0"/>
    <x v="2"/>
  </r>
  <r>
    <x v="538"/>
    <x v="4"/>
    <x v="52"/>
    <x v="0"/>
    <x v="151"/>
    <x v="95"/>
    <n v="4.4000000000000004"/>
    <x v="0"/>
    <x v="0"/>
    <x v="1"/>
    <x v="2"/>
  </r>
  <r>
    <x v="539"/>
    <x v="0"/>
    <x v="56"/>
    <x v="2"/>
    <x v="151"/>
    <x v="62"/>
    <n v="4.5999999999999996"/>
    <x v="0"/>
    <x v="0"/>
    <x v="1"/>
    <x v="0"/>
  </r>
  <r>
    <x v="540"/>
    <x v="8"/>
    <x v="51"/>
    <x v="4"/>
    <x v="152"/>
    <x v="68"/>
    <n v="3.4"/>
    <x v="0"/>
    <x v="1"/>
    <x v="0"/>
    <x v="1"/>
  </r>
  <r>
    <x v="541"/>
    <x v="8"/>
    <x v="110"/>
    <x v="0"/>
    <x v="153"/>
    <x v="59"/>
    <n v="4.5999999999999996"/>
    <x v="0"/>
    <x v="2"/>
    <x v="1"/>
    <x v="0"/>
  </r>
  <r>
    <x v="542"/>
    <x v="8"/>
    <x v="73"/>
    <x v="0"/>
    <x v="153"/>
    <x v="64"/>
    <n v="3.9"/>
    <x v="0"/>
    <x v="2"/>
    <x v="2"/>
    <x v="2"/>
  </r>
  <r>
    <x v="543"/>
    <x v="11"/>
    <x v="119"/>
    <x v="2"/>
    <x v="154"/>
    <x v="104"/>
    <n v="4"/>
    <x v="0"/>
    <x v="3"/>
    <x v="1"/>
    <x v="2"/>
  </r>
  <r>
    <x v="544"/>
    <x v="6"/>
    <x v="127"/>
    <x v="1"/>
    <x v="154"/>
    <x v="2"/>
    <n v="3.4"/>
    <x v="0"/>
    <x v="3"/>
    <x v="1"/>
    <x v="1"/>
  </r>
  <r>
    <x v="545"/>
    <x v="1"/>
    <x v="95"/>
    <x v="4"/>
    <x v="155"/>
    <x v="93"/>
    <n v="3.2"/>
    <x v="0"/>
    <x v="4"/>
    <x v="0"/>
    <x v="1"/>
  </r>
  <r>
    <x v="546"/>
    <x v="12"/>
    <x v="67"/>
    <x v="3"/>
    <x v="155"/>
    <x v="15"/>
    <n v="3.9"/>
    <x v="0"/>
    <x v="4"/>
    <x v="0"/>
    <x v="2"/>
  </r>
  <r>
    <x v="547"/>
    <x v="4"/>
    <x v="6"/>
    <x v="4"/>
    <x v="155"/>
    <x v="31"/>
    <n v="5"/>
    <x v="0"/>
    <x v="4"/>
    <x v="0"/>
    <x v="0"/>
  </r>
  <r>
    <x v="548"/>
    <x v="2"/>
    <x v="130"/>
    <x v="2"/>
    <x v="155"/>
    <x v="36"/>
    <n v="3.5"/>
    <x v="0"/>
    <x v="4"/>
    <x v="0"/>
    <x v="2"/>
  </r>
  <r>
    <x v="549"/>
    <x v="2"/>
    <x v="8"/>
    <x v="0"/>
    <x v="155"/>
    <x v="16"/>
    <n v="3.8"/>
    <x v="0"/>
    <x v="4"/>
    <x v="2"/>
    <x v="2"/>
  </r>
  <r>
    <x v="550"/>
    <x v="12"/>
    <x v="76"/>
    <x v="2"/>
    <x v="156"/>
    <x v="70"/>
    <n v="4.8"/>
    <x v="0"/>
    <x v="5"/>
    <x v="1"/>
    <x v="0"/>
  </r>
  <r>
    <x v="551"/>
    <x v="4"/>
    <x v="35"/>
    <x v="4"/>
    <x v="157"/>
    <x v="25"/>
    <n v="4.2"/>
    <x v="0"/>
    <x v="6"/>
    <x v="1"/>
    <x v="2"/>
  </r>
  <r>
    <x v="552"/>
    <x v="0"/>
    <x v="32"/>
    <x v="3"/>
    <x v="157"/>
    <x v="54"/>
    <n v="3.7"/>
    <x v="0"/>
    <x v="6"/>
    <x v="0"/>
    <x v="2"/>
  </r>
  <r>
    <x v="553"/>
    <x v="14"/>
    <x v="99"/>
    <x v="4"/>
    <x v="158"/>
    <x v="77"/>
    <n v="4.8"/>
    <x v="0"/>
    <x v="0"/>
    <x v="0"/>
    <x v="0"/>
  </r>
  <r>
    <x v="554"/>
    <x v="6"/>
    <x v="106"/>
    <x v="3"/>
    <x v="158"/>
    <x v="100"/>
    <n v="4.8"/>
    <x v="0"/>
    <x v="0"/>
    <x v="0"/>
    <x v="0"/>
  </r>
  <r>
    <x v="555"/>
    <x v="5"/>
    <x v="4"/>
    <x v="4"/>
    <x v="159"/>
    <x v="59"/>
    <n v="2.9"/>
    <x v="0"/>
    <x v="1"/>
    <x v="2"/>
    <x v="1"/>
  </r>
  <r>
    <x v="556"/>
    <x v="8"/>
    <x v="146"/>
    <x v="2"/>
    <x v="160"/>
    <x v="95"/>
    <n v="3.5"/>
    <x v="0"/>
    <x v="2"/>
    <x v="0"/>
    <x v="2"/>
  </r>
  <r>
    <x v="557"/>
    <x v="14"/>
    <x v="151"/>
    <x v="3"/>
    <x v="160"/>
    <x v="64"/>
    <n v="0.9"/>
    <x v="0"/>
    <x v="2"/>
    <x v="1"/>
    <x v="5"/>
  </r>
  <r>
    <x v="558"/>
    <x v="2"/>
    <x v="49"/>
    <x v="1"/>
    <x v="161"/>
    <x v="90"/>
    <n v="3.4"/>
    <x v="0"/>
    <x v="3"/>
    <x v="1"/>
    <x v="1"/>
  </r>
  <r>
    <x v="559"/>
    <x v="2"/>
    <x v="21"/>
    <x v="1"/>
    <x v="161"/>
    <x v="75"/>
    <n v="2.7"/>
    <x v="0"/>
    <x v="3"/>
    <x v="0"/>
    <x v="1"/>
  </r>
  <r>
    <x v="560"/>
    <x v="5"/>
    <x v="24"/>
    <x v="4"/>
    <x v="161"/>
    <x v="37"/>
    <n v="4.7"/>
    <x v="0"/>
    <x v="3"/>
    <x v="0"/>
    <x v="0"/>
  </r>
  <r>
    <x v="561"/>
    <x v="13"/>
    <x v="8"/>
    <x v="2"/>
    <x v="161"/>
    <x v="105"/>
    <n v="3"/>
    <x v="0"/>
    <x v="3"/>
    <x v="2"/>
    <x v="1"/>
  </r>
  <r>
    <x v="562"/>
    <x v="13"/>
    <x v="9"/>
    <x v="0"/>
    <x v="161"/>
    <x v="103"/>
    <n v="4.2"/>
    <x v="0"/>
    <x v="3"/>
    <x v="0"/>
    <x v="2"/>
  </r>
  <r>
    <x v="563"/>
    <x v="11"/>
    <x v="33"/>
    <x v="0"/>
    <x v="161"/>
    <x v="83"/>
    <n v="4.8"/>
    <x v="0"/>
    <x v="3"/>
    <x v="0"/>
    <x v="0"/>
  </r>
  <r>
    <x v="564"/>
    <x v="5"/>
    <x v="143"/>
    <x v="2"/>
    <x v="162"/>
    <x v="63"/>
    <n v="4.0999999999999996"/>
    <x v="0"/>
    <x v="5"/>
    <x v="2"/>
    <x v="2"/>
  </r>
  <r>
    <x v="565"/>
    <x v="5"/>
    <x v="33"/>
    <x v="1"/>
    <x v="162"/>
    <x v="64"/>
    <n v="2.7"/>
    <x v="0"/>
    <x v="5"/>
    <x v="0"/>
    <x v="1"/>
  </r>
  <r>
    <x v="566"/>
    <x v="2"/>
    <x v="74"/>
    <x v="0"/>
    <x v="162"/>
    <x v="9"/>
    <n v="2.9"/>
    <x v="0"/>
    <x v="5"/>
    <x v="0"/>
    <x v="1"/>
  </r>
  <r>
    <x v="567"/>
    <x v="7"/>
    <x v="38"/>
    <x v="4"/>
    <x v="162"/>
    <x v="40"/>
    <n v="5"/>
    <x v="0"/>
    <x v="5"/>
    <x v="0"/>
    <x v="0"/>
  </r>
  <r>
    <x v="568"/>
    <x v="2"/>
    <x v="114"/>
    <x v="0"/>
    <x v="163"/>
    <x v="85"/>
    <n v="4.5999999999999996"/>
    <x v="0"/>
    <x v="6"/>
    <x v="1"/>
    <x v="0"/>
  </r>
  <r>
    <x v="569"/>
    <x v="9"/>
    <x v="41"/>
    <x v="3"/>
    <x v="163"/>
    <x v="8"/>
    <n v="3"/>
    <x v="0"/>
    <x v="6"/>
    <x v="0"/>
    <x v="1"/>
  </r>
  <r>
    <x v="570"/>
    <x v="7"/>
    <x v="142"/>
    <x v="2"/>
    <x v="164"/>
    <x v="33"/>
    <n v="4.5999999999999996"/>
    <x v="0"/>
    <x v="0"/>
    <x v="2"/>
    <x v="0"/>
  </r>
  <r>
    <x v="571"/>
    <x v="5"/>
    <x v="114"/>
    <x v="4"/>
    <x v="164"/>
    <x v="12"/>
    <n v="4.5"/>
    <x v="0"/>
    <x v="0"/>
    <x v="1"/>
    <x v="0"/>
  </r>
  <r>
    <x v="572"/>
    <x v="8"/>
    <x v="122"/>
    <x v="2"/>
    <x v="165"/>
    <x v="65"/>
    <n v="3.7"/>
    <x v="0"/>
    <x v="1"/>
    <x v="1"/>
    <x v="2"/>
  </r>
  <r>
    <x v="573"/>
    <x v="2"/>
    <x v="116"/>
    <x v="1"/>
    <x v="165"/>
    <x v="104"/>
    <n v="2.4"/>
    <x v="0"/>
    <x v="1"/>
    <x v="1"/>
    <x v="3"/>
  </r>
  <r>
    <x v="574"/>
    <x v="5"/>
    <x v="121"/>
    <x v="0"/>
    <x v="165"/>
    <x v="92"/>
    <n v="4.3"/>
    <x v="0"/>
    <x v="1"/>
    <x v="2"/>
    <x v="2"/>
  </r>
  <r>
    <x v="575"/>
    <x v="11"/>
    <x v="7"/>
    <x v="4"/>
    <x v="165"/>
    <x v="60"/>
    <n v="3.9"/>
    <x v="0"/>
    <x v="1"/>
    <x v="2"/>
    <x v="2"/>
  </r>
  <r>
    <x v="576"/>
    <x v="4"/>
    <x v="128"/>
    <x v="2"/>
    <x v="165"/>
    <x v="59"/>
    <n v="4.5"/>
    <x v="0"/>
    <x v="1"/>
    <x v="3"/>
    <x v="0"/>
  </r>
  <r>
    <x v="577"/>
    <x v="1"/>
    <x v="35"/>
    <x v="3"/>
    <x v="166"/>
    <x v="28"/>
    <n v="5"/>
    <x v="0"/>
    <x v="2"/>
    <x v="1"/>
    <x v="0"/>
  </r>
  <r>
    <x v="578"/>
    <x v="7"/>
    <x v="47"/>
    <x v="1"/>
    <x v="166"/>
    <x v="63"/>
    <n v="1.6"/>
    <x v="0"/>
    <x v="2"/>
    <x v="0"/>
    <x v="3"/>
  </r>
  <r>
    <x v="579"/>
    <x v="9"/>
    <x v="10"/>
    <x v="3"/>
    <x v="166"/>
    <x v="5"/>
    <n v="4.3"/>
    <x v="0"/>
    <x v="2"/>
    <x v="1"/>
    <x v="2"/>
  </r>
  <r>
    <x v="580"/>
    <x v="6"/>
    <x v="58"/>
    <x v="1"/>
    <x v="166"/>
    <x v="59"/>
    <n v="3.5"/>
    <x v="0"/>
    <x v="2"/>
    <x v="0"/>
    <x v="2"/>
  </r>
  <r>
    <x v="581"/>
    <x v="8"/>
    <x v="24"/>
    <x v="0"/>
    <x v="167"/>
    <x v="12"/>
    <n v="3.1"/>
    <x v="0"/>
    <x v="3"/>
    <x v="0"/>
    <x v="1"/>
  </r>
  <r>
    <x v="582"/>
    <x v="13"/>
    <x v="16"/>
    <x v="0"/>
    <x v="167"/>
    <x v="85"/>
    <n v="2.9"/>
    <x v="0"/>
    <x v="3"/>
    <x v="3"/>
    <x v="1"/>
  </r>
  <r>
    <x v="583"/>
    <x v="6"/>
    <x v="9"/>
    <x v="3"/>
    <x v="168"/>
    <x v="51"/>
    <n v="3.2"/>
    <x v="0"/>
    <x v="4"/>
    <x v="0"/>
    <x v="1"/>
  </r>
  <r>
    <x v="584"/>
    <x v="7"/>
    <x v="73"/>
    <x v="3"/>
    <x v="169"/>
    <x v="2"/>
    <n v="3.2"/>
    <x v="0"/>
    <x v="5"/>
    <x v="2"/>
    <x v="1"/>
  </r>
  <r>
    <x v="585"/>
    <x v="3"/>
    <x v="6"/>
    <x v="3"/>
    <x v="169"/>
    <x v="71"/>
    <n v="4.5"/>
    <x v="0"/>
    <x v="5"/>
    <x v="0"/>
    <x v="0"/>
  </r>
  <r>
    <x v="586"/>
    <x v="8"/>
    <x v="31"/>
    <x v="0"/>
    <x v="170"/>
    <x v="86"/>
    <n v="3.9"/>
    <x v="1"/>
    <x v="6"/>
    <x v="0"/>
    <x v="2"/>
  </r>
  <r>
    <x v="587"/>
    <x v="12"/>
    <x v="117"/>
    <x v="3"/>
    <x v="170"/>
    <x v="24"/>
    <n v="4.2"/>
    <x v="1"/>
    <x v="6"/>
    <x v="0"/>
    <x v="2"/>
  </r>
  <r>
    <x v="588"/>
    <x v="3"/>
    <x v="39"/>
    <x v="3"/>
    <x v="170"/>
    <x v="48"/>
    <n v="1.8"/>
    <x v="1"/>
    <x v="6"/>
    <x v="2"/>
    <x v="3"/>
  </r>
  <r>
    <x v="589"/>
    <x v="13"/>
    <x v="112"/>
    <x v="0"/>
    <x v="170"/>
    <x v="93"/>
    <n v="4.2"/>
    <x v="1"/>
    <x v="6"/>
    <x v="1"/>
    <x v="2"/>
  </r>
  <r>
    <x v="590"/>
    <x v="13"/>
    <x v="88"/>
    <x v="2"/>
    <x v="170"/>
    <x v="71"/>
    <n v="3.1"/>
    <x v="1"/>
    <x v="6"/>
    <x v="1"/>
    <x v="1"/>
  </r>
  <r>
    <x v="591"/>
    <x v="10"/>
    <x v="3"/>
    <x v="1"/>
    <x v="170"/>
    <x v="21"/>
    <n v="4.3"/>
    <x v="1"/>
    <x v="6"/>
    <x v="1"/>
    <x v="2"/>
  </r>
  <r>
    <x v="592"/>
    <x v="7"/>
    <x v="50"/>
    <x v="1"/>
    <x v="171"/>
    <x v="72"/>
    <n v="4.4000000000000004"/>
    <x v="1"/>
    <x v="0"/>
    <x v="0"/>
    <x v="2"/>
  </r>
  <r>
    <x v="593"/>
    <x v="10"/>
    <x v="12"/>
    <x v="3"/>
    <x v="171"/>
    <x v="91"/>
    <n v="4.4000000000000004"/>
    <x v="1"/>
    <x v="0"/>
    <x v="1"/>
    <x v="2"/>
  </r>
  <r>
    <x v="594"/>
    <x v="6"/>
    <x v="66"/>
    <x v="4"/>
    <x v="172"/>
    <x v="21"/>
    <n v="2.4"/>
    <x v="1"/>
    <x v="2"/>
    <x v="0"/>
    <x v="3"/>
  </r>
  <r>
    <x v="595"/>
    <x v="1"/>
    <x v="82"/>
    <x v="0"/>
    <x v="173"/>
    <x v="31"/>
    <n v="3.5"/>
    <x v="1"/>
    <x v="3"/>
    <x v="2"/>
    <x v="2"/>
  </r>
  <r>
    <x v="596"/>
    <x v="6"/>
    <x v="2"/>
    <x v="3"/>
    <x v="173"/>
    <x v="102"/>
    <n v="3.1"/>
    <x v="1"/>
    <x v="3"/>
    <x v="0"/>
    <x v="1"/>
  </r>
  <r>
    <x v="597"/>
    <x v="4"/>
    <x v="3"/>
    <x v="3"/>
    <x v="173"/>
    <x v="93"/>
    <n v="2.2999999999999998"/>
    <x v="1"/>
    <x v="3"/>
    <x v="1"/>
    <x v="3"/>
  </r>
  <r>
    <x v="598"/>
    <x v="0"/>
    <x v="9"/>
    <x v="0"/>
    <x v="174"/>
    <x v="63"/>
    <n v="2.8"/>
    <x v="1"/>
    <x v="4"/>
    <x v="0"/>
    <x v="1"/>
  </r>
  <r>
    <x v="599"/>
    <x v="10"/>
    <x v="143"/>
    <x v="2"/>
    <x v="174"/>
    <x v="28"/>
    <n v="4.5"/>
    <x v="1"/>
    <x v="4"/>
    <x v="2"/>
    <x v="0"/>
  </r>
  <r>
    <x v="600"/>
    <x v="4"/>
    <x v="71"/>
    <x v="1"/>
    <x v="175"/>
    <x v="54"/>
    <n v="4.5"/>
    <x v="1"/>
    <x v="5"/>
    <x v="2"/>
    <x v="0"/>
  </r>
  <r>
    <x v="601"/>
    <x v="3"/>
    <x v="99"/>
    <x v="3"/>
    <x v="175"/>
    <x v="88"/>
    <n v="4.5"/>
    <x v="1"/>
    <x v="5"/>
    <x v="0"/>
    <x v="0"/>
  </r>
  <r>
    <x v="602"/>
    <x v="8"/>
    <x v="117"/>
    <x v="2"/>
    <x v="176"/>
    <x v="27"/>
    <n v="4.8"/>
    <x v="1"/>
    <x v="6"/>
    <x v="0"/>
    <x v="0"/>
  </r>
  <r>
    <x v="603"/>
    <x v="5"/>
    <x v="4"/>
    <x v="2"/>
    <x v="176"/>
    <x v="77"/>
    <n v="4.5999999999999996"/>
    <x v="1"/>
    <x v="6"/>
    <x v="2"/>
    <x v="0"/>
  </r>
  <r>
    <x v="604"/>
    <x v="8"/>
    <x v="113"/>
    <x v="0"/>
    <x v="176"/>
    <x v="103"/>
    <n v="4.5"/>
    <x v="1"/>
    <x v="6"/>
    <x v="0"/>
    <x v="0"/>
  </r>
  <r>
    <x v="605"/>
    <x v="1"/>
    <x v="54"/>
    <x v="0"/>
    <x v="176"/>
    <x v="45"/>
    <n v="5"/>
    <x v="1"/>
    <x v="6"/>
    <x v="2"/>
    <x v="0"/>
  </r>
  <r>
    <x v="606"/>
    <x v="8"/>
    <x v="143"/>
    <x v="3"/>
    <x v="176"/>
    <x v="28"/>
    <n v="4.8"/>
    <x v="1"/>
    <x v="6"/>
    <x v="2"/>
    <x v="0"/>
  </r>
  <r>
    <x v="607"/>
    <x v="2"/>
    <x v="106"/>
    <x v="4"/>
    <x v="177"/>
    <x v="46"/>
    <n v="3.5"/>
    <x v="1"/>
    <x v="0"/>
    <x v="0"/>
    <x v="2"/>
  </r>
  <r>
    <x v="608"/>
    <x v="9"/>
    <x v="11"/>
    <x v="4"/>
    <x v="178"/>
    <x v="58"/>
    <n v="3.4"/>
    <x v="1"/>
    <x v="1"/>
    <x v="0"/>
    <x v="1"/>
  </r>
  <r>
    <x v="609"/>
    <x v="11"/>
    <x v="143"/>
    <x v="4"/>
    <x v="178"/>
    <x v="104"/>
    <n v="3.3"/>
    <x v="1"/>
    <x v="1"/>
    <x v="2"/>
    <x v="1"/>
  </r>
  <r>
    <x v="610"/>
    <x v="4"/>
    <x v="85"/>
    <x v="2"/>
    <x v="178"/>
    <x v="84"/>
    <n v="4.9000000000000004"/>
    <x v="1"/>
    <x v="1"/>
    <x v="1"/>
    <x v="0"/>
  </r>
  <r>
    <x v="611"/>
    <x v="14"/>
    <x v="37"/>
    <x v="1"/>
    <x v="179"/>
    <x v="103"/>
    <n v="4.5"/>
    <x v="1"/>
    <x v="2"/>
    <x v="1"/>
    <x v="0"/>
  </r>
  <r>
    <x v="612"/>
    <x v="2"/>
    <x v="21"/>
    <x v="1"/>
    <x v="180"/>
    <x v="90"/>
    <n v="4.8"/>
    <x v="1"/>
    <x v="3"/>
    <x v="0"/>
    <x v="0"/>
  </r>
  <r>
    <x v="613"/>
    <x v="7"/>
    <x v="64"/>
    <x v="4"/>
    <x v="180"/>
    <x v="59"/>
    <n v="4.8"/>
    <x v="1"/>
    <x v="3"/>
    <x v="2"/>
    <x v="0"/>
  </r>
  <r>
    <x v="614"/>
    <x v="10"/>
    <x v="59"/>
    <x v="3"/>
    <x v="180"/>
    <x v="74"/>
    <n v="3.9"/>
    <x v="1"/>
    <x v="3"/>
    <x v="0"/>
    <x v="2"/>
  </r>
  <r>
    <x v="615"/>
    <x v="9"/>
    <x v="53"/>
    <x v="1"/>
    <x v="181"/>
    <x v="36"/>
    <n v="3.9"/>
    <x v="1"/>
    <x v="4"/>
    <x v="0"/>
    <x v="2"/>
  </r>
  <r>
    <x v="616"/>
    <x v="14"/>
    <x v="147"/>
    <x v="2"/>
    <x v="181"/>
    <x v="79"/>
    <n v="3.7"/>
    <x v="1"/>
    <x v="4"/>
    <x v="2"/>
    <x v="2"/>
  </r>
  <r>
    <x v="617"/>
    <x v="1"/>
    <x v="7"/>
    <x v="0"/>
    <x v="182"/>
    <x v="59"/>
    <n v="4.8"/>
    <x v="1"/>
    <x v="5"/>
    <x v="2"/>
    <x v="0"/>
  </r>
  <r>
    <x v="618"/>
    <x v="7"/>
    <x v="57"/>
    <x v="2"/>
    <x v="182"/>
    <x v="18"/>
    <n v="3.5"/>
    <x v="1"/>
    <x v="5"/>
    <x v="1"/>
    <x v="2"/>
  </r>
  <r>
    <x v="619"/>
    <x v="2"/>
    <x v="75"/>
    <x v="3"/>
    <x v="183"/>
    <x v="41"/>
    <n v="4.2"/>
    <x v="1"/>
    <x v="6"/>
    <x v="0"/>
    <x v="2"/>
  </r>
  <r>
    <x v="620"/>
    <x v="1"/>
    <x v="24"/>
    <x v="2"/>
    <x v="184"/>
    <x v="66"/>
    <n v="4.9000000000000004"/>
    <x v="1"/>
    <x v="0"/>
    <x v="0"/>
    <x v="0"/>
  </r>
  <r>
    <x v="621"/>
    <x v="0"/>
    <x v="39"/>
    <x v="2"/>
    <x v="184"/>
    <x v="55"/>
    <n v="4.5999999999999996"/>
    <x v="1"/>
    <x v="0"/>
    <x v="2"/>
    <x v="0"/>
  </r>
  <r>
    <x v="622"/>
    <x v="13"/>
    <x v="65"/>
    <x v="2"/>
    <x v="185"/>
    <x v="59"/>
    <n v="2.6"/>
    <x v="1"/>
    <x v="1"/>
    <x v="1"/>
    <x v="1"/>
  </r>
  <r>
    <x v="623"/>
    <x v="9"/>
    <x v="114"/>
    <x v="3"/>
    <x v="185"/>
    <x v="24"/>
    <n v="2.7"/>
    <x v="1"/>
    <x v="1"/>
    <x v="1"/>
    <x v="1"/>
  </r>
  <r>
    <x v="624"/>
    <x v="12"/>
    <x v="28"/>
    <x v="3"/>
    <x v="186"/>
    <x v="92"/>
    <n v="4.7"/>
    <x v="1"/>
    <x v="2"/>
    <x v="0"/>
    <x v="0"/>
  </r>
  <r>
    <x v="625"/>
    <x v="0"/>
    <x v="77"/>
    <x v="4"/>
    <x v="187"/>
    <x v="59"/>
    <n v="3.9"/>
    <x v="1"/>
    <x v="3"/>
    <x v="0"/>
    <x v="2"/>
  </r>
  <r>
    <x v="626"/>
    <x v="1"/>
    <x v="111"/>
    <x v="4"/>
    <x v="187"/>
    <x v="84"/>
    <n v="2.8"/>
    <x v="1"/>
    <x v="3"/>
    <x v="1"/>
    <x v="1"/>
  </r>
  <r>
    <x v="627"/>
    <x v="14"/>
    <x v="66"/>
    <x v="0"/>
    <x v="187"/>
    <x v="32"/>
    <n v="3.1"/>
    <x v="1"/>
    <x v="3"/>
    <x v="0"/>
    <x v="1"/>
  </r>
  <r>
    <x v="628"/>
    <x v="9"/>
    <x v="152"/>
    <x v="2"/>
    <x v="188"/>
    <x v="79"/>
    <n v="4.2"/>
    <x v="1"/>
    <x v="4"/>
    <x v="1"/>
    <x v="2"/>
  </r>
  <r>
    <x v="629"/>
    <x v="1"/>
    <x v="108"/>
    <x v="3"/>
    <x v="188"/>
    <x v="79"/>
    <n v="4.3"/>
    <x v="1"/>
    <x v="4"/>
    <x v="2"/>
    <x v="2"/>
  </r>
  <r>
    <x v="630"/>
    <x v="1"/>
    <x v="110"/>
    <x v="1"/>
    <x v="188"/>
    <x v="88"/>
    <n v="2.7"/>
    <x v="1"/>
    <x v="4"/>
    <x v="1"/>
    <x v="1"/>
  </r>
  <r>
    <x v="631"/>
    <x v="9"/>
    <x v="103"/>
    <x v="3"/>
    <x v="189"/>
    <x v="54"/>
    <n v="2.2999999999999998"/>
    <x v="1"/>
    <x v="5"/>
    <x v="2"/>
    <x v="3"/>
  </r>
  <r>
    <x v="632"/>
    <x v="3"/>
    <x v="73"/>
    <x v="2"/>
    <x v="189"/>
    <x v="5"/>
    <n v="2.2999999999999998"/>
    <x v="1"/>
    <x v="5"/>
    <x v="2"/>
    <x v="3"/>
  </r>
  <r>
    <x v="633"/>
    <x v="3"/>
    <x v="111"/>
    <x v="2"/>
    <x v="190"/>
    <x v="71"/>
    <n v="2.9"/>
    <x v="1"/>
    <x v="6"/>
    <x v="1"/>
    <x v="1"/>
  </r>
  <r>
    <x v="634"/>
    <x v="4"/>
    <x v="19"/>
    <x v="2"/>
    <x v="190"/>
    <x v="100"/>
    <n v="4.2"/>
    <x v="1"/>
    <x v="6"/>
    <x v="0"/>
    <x v="2"/>
  </r>
  <r>
    <x v="635"/>
    <x v="9"/>
    <x v="153"/>
    <x v="0"/>
    <x v="190"/>
    <x v="95"/>
    <n v="4.5999999999999996"/>
    <x v="1"/>
    <x v="6"/>
    <x v="1"/>
    <x v="0"/>
  </r>
  <r>
    <x v="636"/>
    <x v="3"/>
    <x v="69"/>
    <x v="1"/>
    <x v="191"/>
    <x v="29"/>
    <n v="4.5"/>
    <x v="1"/>
    <x v="2"/>
    <x v="0"/>
    <x v="0"/>
  </r>
  <r>
    <x v="637"/>
    <x v="11"/>
    <x v="154"/>
    <x v="4"/>
    <x v="192"/>
    <x v="18"/>
    <n v="3.7"/>
    <x v="1"/>
    <x v="3"/>
    <x v="4"/>
    <x v="2"/>
  </r>
  <r>
    <x v="638"/>
    <x v="1"/>
    <x v="87"/>
    <x v="4"/>
    <x v="192"/>
    <x v="14"/>
    <n v="4.0999999999999996"/>
    <x v="1"/>
    <x v="3"/>
    <x v="1"/>
    <x v="2"/>
  </r>
  <r>
    <x v="639"/>
    <x v="9"/>
    <x v="7"/>
    <x v="4"/>
    <x v="193"/>
    <x v="42"/>
    <n v="3.4"/>
    <x v="1"/>
    <x v="4"/>
    <x v="2"/>
    <x v="1"/>
  </r>
  <r>
    <x v="640"/>
    <x v="12"/>
    <x v="29"/>
    <x v="0"/>
    <x v="193"/>
    <x v="38"/>
    <n v="3.3"/>
    <x v="1"/>
    <x v="4"/>
    <x v="0"/>
    <x v="1"/>
  </r>
  <r>
    <x v="641"/>
    <x v="0"/>
    <x v="83"/>
    <x v="0"/>
    <x v="194"/>
    <x v="63"/>
    <n v="4.4000000000000004"/>
    <x v="1"/>
    <x v="5"/>
    <x v="0"/>
    <x v="2"/>
  </r>
  <r>
    <x v="642"/>
    <x v="2"/>
    <x v="32"/>
    <x v="3"/>
    <x v="194"/>
    <x v="7"/>
    <n v="4.2"/>
    <x v="1"/>
    <x v="5"/>
    <x v="0"/>
    <x v="2"/>
  </r>
  <r>
    <x v="643"/>
    <x v="0"/>
    <x v="99"/>
    <x v="3"/>
    <x v="195"/>
    <x v="38"/>
    <n v="3.4"/>
    <x v="1"/>
    <x v="6"/>
    <x v="0"/>
    <x v="1"/>
  </r>
  <r>
    <x v="644"/>
    <x v="13"/>
    <x v="67"/>
    <x v="3"/>
    <x v="196"/>
    <x v="49"/>
    <n v="4.4000000000000004"/>
    <x v="1"/>
    <x v="1"/>
    <x v="0"/>
    <x v="2"/>
  </r>
  <r>
    <x v="645"/>
    <x v="8"/>
    <x v="150"/>
    <x v="3"/>
    <x v="196"/>
    <x v="38"/>
    <n v="2.7"/>
    <x v="1"/>
    <x v="1"/>
    <x v="1"/>
    <x v="1"/>
  </r>
  <r>
    <x v="646"/>
    <x v="1"/>
    <x v="20"/>
    <x v="4"/>
    <x v="196"/>
    <x v="100"/>
    <n v="4.5"/>
    <x v="1"/>
    <x v="1"/>
    <x v="2"/>
    <x v="0"/>
  </r>
  <r>
    <x v="647"/>
    <x v="13"/>
    <x v="147"/>
    <x v="2"/>
    <x v="196"/>
    <x v="19"/>
    <n v="1.7"/>
    <x v="1"/>
    <x v="1"/>
    <x v="2"/>
    <x v="3"/>
  </r>
  <r>
    <x v="648"/>
    <x v="14"/>
    <x v="155"/>
    <x v="0"/>
    <x v="196"/>
    <x v="73"/>
    <n v="4.7"/>
    <x v="1"/>
    <x v="1"/>
    <x v="1"/>
    <x v="0"/>
  </r>
  <r>
    <x v="649"/>
    <x v="12"/>
    <x v="136"/>
    <x v="1"/>
    <x v="196"/>
    <x v="103"/>
    <n v="4.4000000000000004"/>
    <x v="1"/>
    <x v="1"/>
    <x v="1"/>
    <x v="2"/>
  </r>
  <r>
    <x v="650"/>
    <x v="5"/>
    <x v="51"/>
    <x v="0"/>
    <x v="197"/>
    <x v="16"/>
    <n v="3.5"/>
    <x v="1"/>
    <x v="3"/>
    <x v="0"/>
    <x v="2"/>
  </r>
  <r>
    <x v="651"/>
    <x v="13"/>
    <x v="6"/>
    <x v="4"/>
    <x v="198"/>
    <x v="83"/>
    <n v="4.7"/>
    <x v="1"/>
    <x v="4"/>
    <x v="0"/>
    <x v="0"/>
  </r>
  <r>
    <x v="652"/>
    <x v="10"/>
    <x v="53"/>
    <x v="1"/>
    <x v="198"/>
    <x v="88"/>
    <n v="4.3"/>
    <x v="1"/>
    <x v="4"/>
    <x v="0"/>
    <x v="2"/>
  </r>
  <r>
    <x v="653"/>
    <x v="12"/>
    <x v="75"/>
    <x v="4"/>
    <x v="198"/>
    <x v="51"/>
    <n v="4.0999999999999996"/>
    <x v="1"/>
    <x v="4"/>
    <x v="0"/>
    <x v="2"/>
  </r>
  <r>
    <x v="654"/>
    <x v="6"/>
    <x v="156"/>
    <x v="1"/>
    <x v="199"/>
    <x v="7"/>
    <n v="2.9"/>
    <x v="1"/>
    <x v="5"/>
    <x v="0"/>
    <x v="1"/>
  </r>
  <r>
    <x v="655"/>
    <x v="7"/>
    <x v="111"/>
    <x v="3"/>
    <x v="199"/>
    <x v="14"/>
    <n v="3.4"/>
    <x v="1"/>
    <x v="5"/>
    <x v="1"/>
    <x v="1"/>
  </r>
  <r>
    <x v="656"/>
    <x v="2"/>
    <x v="108"/>
    <x v="1"/>
    <x v="200"/>
    <x v="106"/>
    <n v="4.5999999999999996"/>
    <x v="1"/>
    <x v="6"/>
    <x v="2"/>
    <x v="0"/>
  </r>
  <r>
    <x v="657"/>
    <x v="7"/>
    <x v="35"/>
    <x v="3"/>
    <x v="201"/>
    <x v="14"/>
    <n v="4.9000000000000004"/>
    <x v="1"/>
    <x v="0"/>
    <x v="1"/>
    <x v="0"/>
  </r>
  <r>
    <x v="658"/>
    <x v="5"/>
    <x v="113"/>
    <x v="2"/>
    <x v="201"/>
    <x v="63"/>
    <n v="3.6"/>
    <x v="1"/>
    <x v="0"/>
    <x v="0"/>
    <x v="2"/>
  </r>
  <r>
    <x v="659"/>
    <x v="12"/>
    <x v="157"/>
    <x v="2"/>
    <x v="201"/>
    <x v="3"/>
    <n v="3.5"/>
    <x v="1"/>
    <x v="0"/>
    <x v="3"/>
    <x v="2"/>
  </r>
  <r>
    <x v="660"/>
    <x v="4"/>
    <x v="86"/>
    <x v="4"/>
    <x v="202"/>
    <x v="45"/>
    <n v="3.3"/>
    <x v="1"/>
    <x v="1"/>
    <x v="0"/>
    <x v="1"/>
  </r>
  <r>
    <x v="661"/>
    <x v="4"/>
    <x v="55"/>
    <x v="1"/>
    <x v="203"/>
    <x v="48"/>
    <n v="3.8"/>
    <x v="1"/>
    <x v="2"/>
    <x v="1"/>
    <x v="2"/>
  </r>
  <r>
    <x v="662"/>
    <x v="1"/>
    <x v="49"/>
    <x v="1"/>
    <x v="203"/>
    <x v="5"/>
    <n v="2.5"/>
    <x v="1"/>
    <x v="2"/>
    <x v="1"/>
    <x v="1"/>
  </r>
  <r>
    <x v="663"/>
    <x v="11"/>
    <x v="134"/>
    <x v="0"/>
    <x v="204"/>
    <x v="81"/>
    <n v="4.5999999999999996"/>
    <x v="1"/>
    <x v="4"/>
    <x v="0"/>
    <x v="0"/>
  </r>
  <r>
    <x v="664"/>
    <x v="6"/>
    <x v="29"/>
    <x v="4"/>
    <x v="204"/>
    <x v="96"/>
    <n v="4.7"/>
    <x v="1"/>
    <x v="4"/>
    <x v="0"/>
    <x v="0"/>
  </r>
  <r>
    <x v="665"/>
    <x v="0"/>
    <x v="47"/>
    <x v="4"/>
    <x v="204"/>
    <x v="79"/>
    <n v="3.6"/>
    <x v="1"/>
    <x v="4"/>
    <x v="0"/>
    <x v="2"/>
  </r>
  <r>
    <x v="666"/>
    <x v="7"/>
    <x v="33"/>
    <x v="4"/>
    <x v="205"/>
    <x v="30"/>
    <n v="4.3"/>
    <x v="1"/>
    <x v="6"/>
    <x v="0"/>
    <x v="2"/>
  </r>
  <r>
    <x v="667"/>
    <x v="10"/>
    <x v="104"/>
    <x v="3"/>
    <x v="206"/>
    <x v="42"/>
    <n v="4.7"/>
    <x v="1"/>
    <x v="0"/>
    <x v="1"/>
    <x v="0"/>
  </r>
  <r>
    <x v="668"/>
    <x v="12"/>
    <x v="6"/>
    <x v="1"/>
    <x v="206"/>
    <x v="70"/>
    <n v="4.9000000000000004"/>
    <x v="1"/>
    <x v="0"/>
    <x v="0"/>
    <x v="0"/>
  </r>
  <r>
    <x v="669"/>
    <x v="12"/>
    <x v="23"/>
    <x v="0"/>
    <x v="207"/>
    <x v="1"/>
    <n v="4.9000000000000004"/>
    <x v="1"/>
    <x v="3"/>
    <x v="1"/>
    <x v="0"/>
  </r>
  <r>
    <x v="670"/>
    <x v="0"/>
    <x v="3"/>
    <x v="1"/>
    <x v="208"/>
    <x v="3"/>
    <n v="1.9"/>
    <x v="1"/>
    <x v="4"/>
    <x v="1"/>
    <x v="3"/>
  </r>
  <r>
    <x v="671"/>
    <x v="6"/>
    <x v="34"/>
    <x v="3"/>
    <x v="209"/>
    <x v="84"/>
    <n v="4.5"/>
    <x v="1"/>
    <x v="5"/>
    <x v="0"/>
    <x v="0"/>
  </r>
  <r>
    <x v="672"/>
    <x v="4"/>
    <x v="22"/>
    <x v="0"/>
    <x v="209"/>
    <x v="65"/>
    <n v="4.9000000000000004"/>
    <x v="1"/>
    <x v="5"/>
    <x v="0"/>
    <x v="0"/>
  </r>
  <r>
    <x v="673"/>
    <x v="6"/>
    <x v="131"/>
    <x v="3"/>
    <x v="210"/>
    <x v="31"/>
    <n v="4.5"/>
    <x v="1"/>
    <x v="6"/>
    <x v="0"/>
    <x v="0"/>
  </r>
  <r>
    <x v="674"/>
    <x v="5"/>
    <x v="84"/>
    <x v="2"/>
    <x v="210"/>
    <x v="76"/>
    <n v="2.7"/>
    <x v="1"/>
    <x v="6"/>
    <x v="0"/>
    <x v="1"/>
  </r>
  <r>
    <x v="675"/>
    <x v="4"/>
    <x v="3"/>
    <x v="2"/>
    <x v="210"/>
    <x v="1"/>
    <n v="2.1"/>
    <x v="1"/>
    <x v="6"/>
    <x v="1"/>
    <x v="3"/>
  </r>
  <r>
    <x v="676"/>
    <x v="12"/>
    <x v="78"/>
    <x v="0"/>
    <x v="210"/>
    <x v="80"/>
    <n v="4.2"/>
    <x v="1"/>
    <x v="6"/>
    <x v="3"/>
    <x v="2"/>
  </r>
  <r>
    <x v="677"/>
    <x v="14"/>
    <x v="47"/>
    <x v="2"/>
    <x v="211"/>
    <x v="87"/>
    <n v="4.7"/>
    <x v="1"/>
    <x v="0"/>
    <x v="0"/>
    <x v="0"/>
  </r>
  <r>
    <x v="678"/>
    <x v="8"/>
    <x v="90"/>
    <x v="4"/>
    <x v="211"/>
    <x v="22"/>
    <n v="3.9"/>
    <x v="1"/>
    <x v="0"/>
    <x v="0"/>
    <x v="2"/>
  </r>
  <r>
    <x v="679"/>
    <x v="3"/>
    <x v="89"/>
    <x v="1"/>
    <x v="212"/>
    <x v="23"/>
    <n v="4.0999999999999996"/>
    <x v="1"/>
    <x v="1"/>
    <x v="1"/>
    <x v="2"/>
  </r>
  <r>
    <x v="680"/>
    <x v="13"/>
    <x v="0"/>
    <x v="3"/>
    <x v="212"/>
    <x v="85"/>
    <n v="3.8"/>
    <x v="1"/>
    <x v="1"/>
    <x v="0"/>
    <x v="2"/>
  </r>
  <r>
    <x v="681"/>
    <x v="3"/>
    <x v="75"/>
    <x v="3"/>
    <x v="213"/>
    <x v="31"/>
    <n v="1.8"/>
    <x v="1"/>
    <x v="3"/>
    <x v="0"/>
    <x v="3"/>
  </r>
  <r>
    <x v="682"/>
    <x v="4"/>
    <x v="138"/>
    <x v="3"/>
    <x v="213"/>
    <x v="31"/>
    <n v="4.0999999999999996"/>
    <x v="1"/>
    <x v="3"/>
    <x v="3"/>
    <x v="2"/>
  </r>
  <r>
    <x v="683"/>
    <x v="8"/>
    <x v="157"/>
    <x v="1"/>
    <x v="214"/>
    <x v="45"/>
    <n v="4.4000000000000004"/>
    <x v="1"/>
    <x v="4"/>
    <x v="3"/>
    <x v="2"/>
  </r>
  <r>
    <x v="684"/>
    <x v="5"/>
    <x v="148"/>
    <x v="2"/>
    <x v="214"/>
    <x v="42"/>
    <n v="4.0999999999999996"/>
    <x v="1"/>
    <x v="4"/>
    <x v="1"/>
    <x v="2"/>
  </r>
  <r>
    <x v="685"/>
    <x v="12"/>
    <x v="21"/>
    <x v="3"/>
    <x v="215"/>
    <x v="85"/>
    <n v="3.8"/>
    <x v="1"/>
    <x v="5"/>
    <x v="0"/>
    <x v="2"/>
  </r>
  <r>
    <x v="686"/>
    <x v="3"/>
    <x v="130"/>
    <x v="1"/>
    <x v="215"/>
    <x v="24"/>
    <n v="4.3"/>
    <x v="1"/>
    <x v="5"/>
    <x v="0"/>
    <x v="2"/>
  </r>
  <r>
    <x v="687"/>
    <x v="10"/>
    <x v="143"/>
    <x v="1"/>
    <x v="216"/>
    <x v="2"/>
    <n v="4.5"/>
    <x v="1"/>
    <x v="6"/>
    <x v="2"/>
    <x v="0"/>
  </r>
  <r>
    <x v="688"/>
    <x v="13"/>
    <x v="133"/>
    <x v="4"/>
    <x v="216"/>
    <x v="95"/>
    <n v="3.4"/>
    <x v="1"/>
    <x v="6"/>
    <x v="1"/>
    <x v="1"/>
  </r>
  <r>
    <x v="689"/>
    <x v="5"/>
    <x v="38"/>
    <x v="3"/>
    <x v="216"/>
    <x v="2"/>
    <n v="4.8"/>
    <x v="1"/>
    <x v="6"/>
    <x v="0"/>
    <x v="0"/>
  </r>
  <r>
    <x v="690"/>
    <x v="12"/>
    <x v="37"/>
    <x v="2"/>
    <x v="216"/>
    <x v="19"/>
    <n v="4.9000000000000004"/>
    <x v="1"/>
    <x v="6"/>
    <x v="1"/>
    <x v="0"/>
  </r>
  <r>
    <x v="691"/>
    <x v="11"/>
    <x v="24"/>
    <x v="4"/>
    <x v="217"/>
    <x v="72"/>
    <n v="4.7"/>
    <x v="1"/>
    <x v="0"/>
    <x v="0"/>
    <x v="0"/>
  </r>
  <r>
    <x v="692"/>
    <x v="4"/>
    <x v="4"/>
    <x v="3"/>
    <x v="217"/>
    <x v="7"/>
    <n v="3.3"/>
    <x v="1"/>
    <x v="0"/>
    <x v="2"/>
    <x v="1"/>
  </r>
  <r>
    <x v="693"/>
    <x v="13"/>
    <x v="21"/>
    <x v="3"/>
    <x v="217"/>
    <x v="62"/>
    <n v="2.8"/>
    <x v="1"/>
    <x v="0"/>
    <x v="0"/>
    <x v="1"/>
  </r>
  <r>
    <x v="694"/>
    <x v="5"/>
    <x v="146"/>
    <x v="4"/>
    <x v="217"/>
    <x v="44"/>
    <n v="4.0999999999999996"/>
    <x v="1"/>
    <x v="0"/>
    <x v="0"/>
    <x v="2"/>
  </r>
  <r>
    <x v="695"/>
    <x v="2"/>
    <x v="18"/>
    <x v="0"/>
    <x v="217"/>
    <x v="27"/>
    <n v="3.5"/>
    <x v="1"/>
    <x v="0"/>
    <x v="2"/>
    <x v="2"/>
  </r>
  <r>
    <x v="696"/>
    <x v="10"/>
    <x v="66"/>
    <x v="4"/>
    <x v="218"/>
    <x v="12"/>
    <n v="2.2999999999999998"/>
    <x v="1"/>
    <x v="2"/>
    <x v="0"/>
    <x v="3"/>
  </r>
  <r>
    <x v="697"/>
    <x v="4"/>
    <x v="95"/>
    <x v="1"/>
    <x v="219"/>
    <x v="80"/>
    <n v="4.0999999999999996"/>
    <x v="1"/>
    <x v="3"/>
    <x v="0"/>
    <x v="2"/>
  </r>
  <r>
    <x v="698"/>
    <x v="1"/>
    <x v="145"/>
    <x v="0"/>
    <x v="219"/>
    <x v="22"/>
    <n v="4.3"/>
    <x v="1"/>
    <x v="3"/>
    <x v="2"/>
    <x v="2"/>
  </r>
  <r>
    <x v="699"/>
    <x v="1"/>
    <x v="41"/>
    <x v="1"/>
    <x v="220"/>
    <x v="82"/>
    <n v="4.9000000000000004"/>
    <x v="1"/>
    <x v="4"/>
    <x v="0"/>
    <x v="0"/>
  </r>
  <r>
    <x v="700"/>
    <x v="7"/>
    <x v="55"/>
    <x v="0"/>
    <x v="221"/>
    <x v="32"/>
    <n v="4"/>
    <x v="1"/>
    <x v="5"/>
    <x v="1"/>
    <x v="2"/>
  </r>
  <r>
    <x v="701"/>
    <x v="0"/>
    <x v="70"/>
    <x v="4"/>
    <x v="221"/>
    <x v="88"/>
    <n v="4.7"/>
    <x v="1"/>
    <x v="5"/>
    <x v="1"/>
    <x v="0"/>
  </r>
  <r>
    <x v="702"/>
    <x v="6"/>
    <x v="74"/>
    <x v="3"/>
    <x v="221"/>
    <x v="73"/>
    <n v="3.4"/>
    <x v="1"/>
    <x v="5"/>
    <x v="0"/>
    <x v="1"/>
  </r>
  <r>
    <x v="703"/>
    <x v="13"/>
    <x v="5"/>
    <x v="1"/>
    <x v="222"/>
    <x v="18"/>
    <n v="4"/>
    <x v="1"/>
    <x v="0"/>
    <x v="0"/>
    <x v="2"/>
  </r>
  <r>
    <x v="704"/>
    <x v="9"/>
    <x v="75"/>
    <x v="1"/>
    <x v="222"/>
    <x v="23"/>
    <n v="4.5"/>
    <x v="1"/>
    <x v="0"/>
    <x v="0"/>
    <x v="0"/>
  </r>
  <r>
    <x v="705"/>
    <x v="9"/>
    <x v="6"/>
    <x v="0"/>
    <x v="223"/>
    <x v="85"/>
    <n v="4.5"/>
    <x v="1"/>
    <x v="1"/>
    <x v="0"/>
    <x v="0"/>
  </r>
  <r>
    <x v="706"/>
    <x v="0"/>
    <x v="84"/>
    <x v="2"/>
    <x v="223"/>
    <x v="32"/>
    <n v="4.9000000000000004"/>
    <x v="1"/>
    <x v="1"/>
    <x v="0"/>
    <x v="0"/>
  </r>
  <r>
    <x v="707"/>
    <x v="12"/>
    <x v="97"/>
    <x v="3"/>
    <x v="223"/>
    <x v="9"/>
    <n v="4.4000000000000004"/>
    <x v="1"/>
    <x v="1"/>
    <x v="0"/>
    <x v="2"/>
  </r>
  <r>
    <x v="708"/>
    <x v="12"/>
    <x v="74"/>
    <x v="3"/>
    <x v="223"/>
    <x v="11"/>
    <n v="2.9"/>
    <x v="1"/>
    <x v="1"/>
    <x v="0"/>
    <x v="1"/>
  </r>
  <r>
    <x v="709"/>
    <x v="8"/>
    <x v="37"/>
    <x v="0"/>
    <x v="224"/>
    <x v="75"/>
    <n v="4.4000000000000004"/>
    <x v="1"/>
    <x v="2"/>
    <x v="1"/>
    <x v="2"/>
  </r>
  <r>
    <x v="710"/>
    <x v="5"/>
    <x v="143"/>
    <x v="3"/>
    <x v="225"/>
    <x v="66"/>
    <n v="4.3"/>
    <x v="1"/>
    <x v="3"/>
    <x v="2"/>
    <x v="2"/>
  </r>
  <r>
    <x v="711"/>
    <x v="1"/>
    <x v="41"/>
    <x v="0"/>
    <x v="225"/>
    <x v="13"/>
    <n v="4.7"/>
    <x v="1"/>
    <x v="3"/>
    <x v="0"/>
    <x v="0"/>
  </r>
  <r>
    <x v="712"/>
    <x v="3"/>
    <x v="20"/>
    <x v="4"/>
    <x v="225"/>
    <x v="11"/>
    <n v="3.2"/>
    <x v="1"/>
    <x v="3"/>
    <x v="2"/>
    <x v="1"/>
  </r>
  <r>
    <x v="713"/>
    <x v="4"/>
    <x v="111"/>
    <x v="4"/>
    <x v="226"/>
    <x v="55"/>
    <n v="2.2999999999999998"/>
    <x v="1"/>
    <x v="4"/>
    <x v="1"/>
    <x v="3"/>
  </r>
  <r>
    <x v="714"/>
    <x v="3"/>
    <x v="93"/>
    <x v="2"/>
    <x v="227"/>
    <x v="58"/>
    <n v="3.6"/>
    <x v="1"/>
    <x v="5"/>
    <x v="2"/>
    <x v="2"/>
  </r>
  <r>
    <x v="715"/>
    <x v="12"/>
    <x v="156"/>
    <x v="1"/>
    <x v="227"/>
    <x v="82"/>
    <n v="4.5999999999999996"/>
    <x v="1"/>
    <x v="5"/>
    <x v="0"/>
    <x v="0"/>
  </r>
  <r>
    <x v="716"/>
    <x v="2"/>
    <x v="90"/>
    <x v="4"/>
    <x v="227"/>
    <x v="2"/>
    <n v="4"/>
    <x v="1"/>
    <x v="5"/>
    <x v="0"/>
    <x v="2"/>
  </r>
  <r>
    <x v="717"/>
    <x v="0"/>
    <x v="32"/>
    <x v="0"/>
    <x v="227"/>
    <x v="81"/>
    <n v="4.7"/>
    <x v="1"/>
    <x v="5"/>
    <x v="0"/>
    <x v="0"/>
  </r>
  <r>
    <x v="718"/>
    <x v="13"/>
    <x v="125"/>
    <x v="4"/>
    <x v="228"/>
    <x v="106"/>
    <n v="4.3"/>
    <x v="1"/>
    <x v="6"/>
    <x v="2"/>
    <x v="2"/>
  </r>
  <r>
    <x v="719"/>
    <x v="4"/>
    <x v="33"/>
    <x v="3"/>
    <x v="228"/>
    <x v="75"/>
    <n v="2.8"/>
    <x v="1"/>
    <x v="6"/>
    <x v="0"/>
    <x v="1"/>
  </r>
  <r>
    <x v="720"/>
    <x v="10"/>
    <x v="70"/>
    <x v="1"/>
    <x v="228"/>
    <x v="38"/>
    <n v="4"/>
    <x v="1"/>
    <x v="6"/>
    <x v="1"/>
    <x v="2"/>
  </r>
  <r>
    <x v="721"/>
    <x v="0"/>
    <x v="30"/>
    <x v="2"/>
    <x v="228"/>
    <x v="8"/>
    <n v="3.9"/>
    <x v="1"/>
    <x v="6"/>
    <x v="0"/>
    <x v="2"/>
  </r>
  <r>
    <x v="722"/>
    <x v="11"/>
    <x v="55"/>
    <x v="0"/>
    <x v="229"/>
    <x v="9"/>
    <n v="3.1"/>
    <x v="1"/>
    <x v="0"/>
    <x v="1"/>
    <x v="1"/>
  </r>
  <r>
    <x v="723"/>
    <x v="13"/>
    <x v="139"/>
    <x v="4"/>
    <x v="229"/>
    <x v="39"/>
    <n v="2.7"/>
    <x v="1"/>
    <x v="0"/>
    <x v="1"/>
    <x v="1"/>
  </r>
  <r>
    <x v="724"/>
    <x v="6"/>
    <x v="99"/>
    <x v="1"/>
    <x v="229"/>
    <x v="100"/>
    <n v="4.7"/>
    <x v="1"/>
    <x v="0"/>
    <x v="0"/>
    <x v="0"/>
  </r>
  <r>
    <x v="725"/>
    <x v="0"/>
    <x v="20"/>
    <x v="1"/>
    <x v="230"/>
    <x v="44"/>
    <n v="4.3"/>
    <x v="1"/>
    <x v="2"/>
    <x v="2"/>
    <x v="2"/>
  </r>
  <r>
    <x v="726"/>
    <x v="7"/>
    <x v="131"/>
    <x v="1"/>
    <x v="230"/>
    <x v="37"/>
    <n v="3.8"/>
    <x v="1"/>
    <x v="2"/>
    <x v="0"/>
    <x v="2"/>
  </r>
  <r>
    <x v="727"/>
    <x v="8"/>
    <x v="29"/>
    <x v="4"/>
    <x v="230"/>
    <x v="31"/>
    <n v="4.4000000000000004"/>
    <x v="1"/>
    <x v="2"/>
    <x v="0"/>
    <x v="2"/>
  </r>
  <r>
    <x v="728"/>
    <x v="6"/>
    <x v="126"/>
    <x v="1"/>
    <x v="230"/>
    <x v="4"/>
    <n v="3.9"/>
    <x v="1"/>
    <x v="2"/>
    <x v="4"/>
    <x v="2"/>
  </r>
  <r>
    <x v="729"/>
    <x v="2"/>
    <x v="77"/>
    <x v="4"/>
    <x v="231"/>
    <x v="10"/>
    <n v="4.9000000000000004"/>
    <x v="1"/>
    <x v="3"/>
    <x v="0"/>
    <x v="0"/>
  </r>
  <r>
    <x v="730"/>
    <x v="0"/>
    <x v="50"/>
    <x v="4"/>
    <x v="231"/>
    <x v="67"/>
    <n v="4.2"/>
    <x v="1"/>
    <x v="3"/>
    <x v="0"/>
    <x v="2"/>
  </r>
  <r>
    <x v="731"/>
    <x v="7"/>
    <x v="54"/>
    <x v="2"/>
    <x v="232"/>
    <x v="55"/>
    <n v="4"/>
    <x v="1"/>
    <x v="4"/>
    <x v="2"/>
    <x v="2"/>
  </r>
  <r>
    <x v="732"/>
    <x v="5"/>
    <x v="67"/>
    <x v="2"/>
    <x v="232"/>
    <x v="50"/>
    <n v="4.2"/>
    <x v="1"/>
    <x v="4"/>
    <x v="0"/>
    <x v="2"/>
  </r>
  <r>
    <x v="733"/>
    <x v="12"/>
    <x v="44"/>
    <x v="0"/>
    <x v="233"/>
    <x v="13"/>
    <n v="4.8"/>
    <x v="1"/>
    <x v="5"/>
    <x v="2"/>
    <x v="0"/>
  </r>
  <r>
    <x v="734"/>
    <x v="5"/>
    <x v="116"/>
    <x v="1"/>
    <x v="234"/>
    <x v="68"/>
    <n v="1.1000000000000001"/>
    <x v="1"/>
    <x v="6"/>
    <x v="1"/>
    <x v="5"/>
  </r>
  <r>
    <x v="735"/>
    <x v="2"/>
    <x v="62"/>
    <x v="0"/>
    <x v="235"/>
    <x v="35"/>
    <n v="4"/>
    <x v="1"/>
    <x v="0"/>
    <x v="2"/>
    <x v="2"/>
  </r>
  <r>
    <x v="736"/>
    <x v="13"/>
    <x v="42"/>
    <x v="4"/>
    <x v="236"/>
    <x v="29"/>
    <n v="4.8"/>
    <x v="1"/>
    <x v="2"/>
    <x v="0"/>
    <x v="0"/>
  </r>
  <r>
    <x v="737"/>
    <x v="0"/>
    <x v="51"/>
    <x v="0"/>
    <x v="237"/>
    <x v="25"/>
    <n v="4.2"/>
    <x v="1"/>
    <x v="3"/>
    <x v="0"/>
    <x v="2"/>
  </r>
  <r>
    <x v="738"/>
    <x v="9"/>
    <x v="30"/>
    <x v="1"/>
    <x v="238"/>
    <x v="96"/>
    <n v="4.5999999999999996"/>
    <x v="1"/>
    <x v="4"/>
    <x v="0"/>
    <x v="0"/>
  </r>
  <r>
    <x v="739"/>
    <x v="6"/>
    <x v="130"/>
    <x v="0"/>
    <x v="238"/>
    <x v="67"/>
    <n v="4"/>
    <x v="1"/>
    <x v="4"/>
    <x v="0"/>
    <x v="2"/>
  </r>
  <r>
    <x v="740"/>
    <x v="2"/>
    <x v="77"/>
    <x v="1"/>
    <x v="238"/>
    <x v="27"/>
    <n v="3.9"/>
    <x v="1"/>
    <x v="4"/>
    <x v="0"/>
    <x v="2"/>
  </r>
  <r>
    <x v="741"/>
    <x v="12"/>
    <x v="151"/>
    <x v="0"/>
    <x v="238"/>
    <x v="73"/>
    <n v="2.8"/>
    <x v="1"/>
    <x v="4"/>
    <x v="1"/>
    <x v="1"/>
  </r>
  <r>
    <x v="742"/>
    <x v="1"/>
    <x v="92"/>
    <x v="2"/>
    <x v="239"/>
    <x v="76"/>
    <n v="4.7"/>
    <x v="1"/>
    <x v="5"/>
    <x v="1"/>
    <x v="0"/>
  </r>
  <r>
    <x v="743"/>
    <x v="6"/>
    <x v="134"/>
    <x v="0"/>
    <x v="239"/>
    <x v="100"/>
    <n v="4.2"/>
    <x v="1"/>
    <x v="5"/>
    <x v="0"/>
    <x v="2"/>
  </r>
  <r>
    <x v="744"/>
    <x v="2"/>
    <x v="130"/>
    <x v="2"/>
    <x v="240"/>
    <x v="2"/>
    <n v="3.9"/>
    <x v="1"/>
    <x v="6"/>
    <x v="0"/>
    <x v="2"/>
  </r>
  <r>
    <x v="745"/>
    <x v="5"/>
    <x v="42"/>
    <x v="0"/>
    <x v="240"/>
    <x v="46"/>
    <n v="4.5999999999999996"/>
    <x v="1"/>
    <x v="6"/>
    <x v="0"/>
    <x v="0"/>
  </r>
  <r>
    <x v="746"/>
    <x v="5"/>
    <x v="64"/>
    <x v="2"/>
    <x v="240"/>
    <x v="19"/>
    <n v="4.3"/>
    <x v="1"/>
    <x v="6"/>
    <x v="2"/>
    <x v="2"/>
  </r>
  <r>
    <x v="747"/>
    <x v="4"/>
    <x v="74"/>
    <x v="0"/>
    <x v="240"/>
    <x v="24"/>
    <n v="3.6"/>
    <x v="1"/>
    <x v="6"/>
    <x v="0"/>
    <x v="2"/>
  </r>
  <r>
    <x v="748"/>
    <x v="4"/>
    <x v="22"/>
    <x v="0"/>
    <x v="241"/>
    <x v="26"/>
    <n v="4.9000000000000004"/>
    <x v="1"/>
    <x v="0"/>
    <x v="0"/>
    <x v="0"/>
  </r>
  <r>
    <x v="749"/>
    <x v="12"/>
    <x v="48"/>
    <x v="3"/>
    <x v="241"/>
    <x v="50"/>
    <n v="2.4"/>
    <x v="1"/>
    <x v="0"/>
    <x v="0"/>
    <x v="3"/>
  </r>
  <r>
    <x v="750"/>
    <x v="11"/>
    <x v="127"/>
    <x v="1"/>
    <x v="241"/>
    <x v="23"/>
    <n v="4.2"/>
    <x v="1"/>
    <x v="0"/>
    <x v="1"/>
    <x v="2"/>
  </r>
  <r>
    <x v="751"/>
    <x v="14"/>
    <x v="66"/>
    <x v="4"/>
    <x v="241"/>
    <x v="68"/>
    <n v="3.9"/>
    <x v="1"/>
    <x v="0"/>
    <x v="0"/>
    <x v="2"/>
  </r>
  <r>
    <x v="752"/>
    <x v="5"/>
    <x v="99"/>
    <x v="4"/>
    <x v="241"/>
    <x v="5"/>
    <n v="4.2"/>
    <x v="1"/>
    <x v="0"/>
    <x v="0"/>
    <x v="2"/>
  </r>
  <r>
    <x v="753"/>
    <x v="4"/>
    <x v="19"/>
    <x v="2"/>
    <x v="242"/>
    <x v="90"/>
    <n v="3.9"/>
    <x v="1"/>
    <x v="1"/>
    <x v="0"/>
    <x v="2"/>
  </r>
  <r>
    <x v="754"/>
    <x v="8"/>
    <x v="74"/>
    <x v="0"/>
    <x v="243"/>
    <x v="28"/>
    <n v="4.5"/>
    <x v="1"/>
    <x v="2"/>
    <x v="0"/>
    <x v="0"/>
  </r>
  <r>
    <x v="755"/>
    <x v="10"/>
    <x v="112"/>
    <x v="1"/>
    <x v="244"/>
    <x v="64"/>
    <n v="3.8"/>
    <x v="1"/>
    <x v="3"/>
    <x v="1"/>
    <x v="2"/>
  </r>
  <r>
    <x v="756"/>
    <x v="10"/>
    <x v="51"/>
    <x v="3"/>
    <x v="244"/>
    <x v="1"/>
    <n v="3.9"/>
    <x v="1"/>
    <x v="3"/>
    <x v="0"/>
    <x v="2"/>
  </r>
  <r>
    <x v="757"/>
    <x v="8"/>
    <x v="72"/>
    <x v="3"/>
    <x v="244"/>
    <x v="66"/>
    <n v="4.7"/>
    <x v="1"/>
    <x v="3"/>
    <x v="1"/>
    <x v="0"/>
  </r>
  <r>
    <x v="758"/>
    <x v="13"/>
    <x v="130"/>
    <x v="1"/>
    <x v="244"/>
    <x v="104"/>
    <n v="3.2"/>
    <x v="1"/>
    <x v="3"/>
    <x v="0"/>
    <x v="1"/>
  </r>
  <r>
    <x v="759"/>
    <x v="13"/>
    <x v="139"/>
    <x v="3"/>
    <x v="244"/>
    <x v="91"/>
    <n v="5"/>
    <x v="1"/>
    <x v="3"/>
    <x v="1"/>
    <x v="0"/>
  </r>
  <r>
    <x v="760"/>
    <x v="10"/>
    <x v="116"/>
    <x v="1"/>
    <x v="244"/>
    <x v="85"/>
    <n v="3.7"/>
    <x v="1"/>
    <x v="3"/>
    <x v="1"/>
    <x v="2"/>
  </r>
  <r>
    <x v="761"/>
    <x v="2"/>
    <x v="10"/>
    <x v="3"/>
    <x v="245"/>
    <x v="19"/>
    <n v="3.9"/>
    <x v="1"/>
    <x v="4"/>
    <x v="1"/>
    <x v="2"/>
  </r>
  <r>
    <x v="762"/>
    <x v="10"/>
    <x v="50"/>
    <x v="0"/>
    <x v="246"/>
    <x v="44"/>
    <n v="3.1"/>
    <x v="1"/>
    <x v="5"/>
    <x v="0"/>
    <x v="1"/>
  </r>
  <r>
    <x v="763"/>
    <x v="11"/>
    <x v="90"/>
    <x v="3"/>
    <x v="246"/>
    <x v="54"/>
    <n v="2"/>
    <x v="1"/>
    <x v="5"/>
    <x v="0"/>
    <x v="3"/>
  </r>
  <r>
    <x v="764"/>
    <x v="9"/>
    <x v="76"/>
    <x v="1"/>
    <x v="246"/>
    <x v="54"/>
    <n v="4.5999999999999996"/>
    <x v="1"/>
    <x v="5"/>
    <x v="1"/>
    <x v="0"/>
  </r>
  <r>
    <x v="765"/>
    <x v="14"/>
    <x v="55"/>
    <x v="2"/>
    <x v="246"/>
    <x v="43"/>
    <n v="3.7"/>
    <x v="1"/>
    <x v="5"/>
    <x v="1"/>
    <x v="2"/>
  </r>
  <r>
    <x v="766"/>
    <x v="11"/>
    <x v="118"/>
    <x v="1"/>
    <x v="246"/>
    <x v="93"/>
    <n v="4.4000000000000004"/>
    <x v="1"/>
    <x v="5"/>
    <x v="1"/>
    <x v="2"/>
  </r>
  <r>
    <x v="767"/>
    <x v="1"/>
    <x v="95"/>
    <x v="1"/>
    <x v="246"/>
    <x v="87"/>
    <n v="2.1"/>
    <x v="1"/>
    <x v="5"/>
    <x v="0"/>
    <x v="3"/>
  </r>
  <r>
    <x v="768"/>
    <x v="9"/>
    <x v="107"/>
    <x v="3"/>
    <x v="247"/>
    <x v="16"/>
    <n v="2.2000000000000002"/>
    <x v="1"/>
    <x v="6"/>
    <x v="0"/>
    <x v="3"/>
  </r>
  <r>
    <x v="769"/>
    <x v="1"/>
    <x v="134"/>
    <x v="4"/>
    <x v="247"/>
    <x v="12"/>
    <n v="3.4"/>
    <x v="1"/>
    <x v="6"/>
    <x v="0"/>
    <x v="1"/>
  </r>
  <r>
    <x v="770"/>
    <x v="4"/>
    <x v="74"/>
    <x v="0"/>
    <x v="247"/>
    <x v="14"/>
    <n v="2.7"/>
    <x v="1"/>
    <x v="6"/>
    <x v="0"/>
    <x v="1"/>
  </r>
  <r>
    <x v="771"/>
    <x v="3"/>
    <x v="19"/>
    <x v="0"/>
    <x v="247"/>
    <x v="11"/>
    <n v="3.7"/>
    <x v="1"/>
    <x v="6"/>
    <x v="0"/>
    <x v="2"/>
  </r>
  <r>
    <x v="772"/>
    <x v="11"/>
    <x v="1"/>
    <x v="0"/>
    <x v="247"/>
    <x v="11"/>
    <n v="3.1"/>
    <x v="1"/>
    <x v="6"/>
    <x v="0"/>
    <x v="1"/>
  </r>
  <r>
    <x v="773"/>
    <x v="14"/>
    <x v="84"/>
    <x v="2"/>
    <x v="247"/>
    <x v="83"/>
    <n v="4.0999999999999996"/>
    <x v="1"/>
    <x v="6"/>
    <x v="0"/>
    <x v="2"/>
  </r>
  <r>
    <x v="774"/>
    <x v="4"/>
    <x v="26"/>
    <x v="3"/>
    <x v="247"/>
    <x v="24"/>
    <n v="4.8"/>
    <x v="1"/>
    <x v="6"/>
    <x v="3"/>
    <x v="0"/>
  </r>
  <r>
    <x v="775"/>
    <x v="8"/>
    <x v="104"/>
    <x v="4"/>
    <x v="247"/>
    <x v="83"/>
    <n v="4"/>
    <x v="1"/>
    <x v="6"/>
    <x v="1"/>
    <x v="2"/>
  </r>
  <r>
    <x v="776"/>
    <x v="10"/>
    <x v="97"/>
    <x v="0"/>
    <x v="248"/>
    <x v="45"/>
    <n v="3"/>
    <x v="1"/>
    <x v="0"/>
    <x v="0"/>
    <x v="1"/>
  </r>
  <r>
    <x v="777"/>
    <x v="13"/>
    <x v="158"/>
    <x v="4"/>
    <x v="248"/>
    <x v="83"/>
    <n v="4.8"/>
    <x v="1"/>
    <x v="0"/>
    <x v="3"/>
    <x v="0"/>
  </r>
  <r>
    <x v="778"/>
    <x v="7"/>
    <x v="67"/>
    <x v="3"/>
    <x v="248"/>
    <x v="1"/>
    <n v="4.0999999999999996"/>
    <x v="1"/>
    <x v="0"/>
    <x v="0"/>
    <x v="2"/>
  </r>
  <r>
    <x v="779"/>
    <x v="11"/>
    <x v="25"/>
    <x v="1"/>
    <x v="248"/>
    <x v="51"/>
    <n v="4.2"/>
    <x v="1"/>
    <x v="0"/>
    <x v="0"/>
    <x v="2"/>
  </r>
  <r>
    <x v="780"/>
    <x v="6"/>
    <x v="40"/>
    <x v="2"/>
    <x v="248"/>
    <x v="58"/>
    <n v="3.3"/>
    <x v="1"/>
    <x v="0"/>
    <x v="1"/>
    <x v="1"/>
  </r>
  <r>
    <x v="781"/>
    <x v="5"/>
    <x v="108"/>
    <x v="4"/>
    <x v="248"/>
    <x v="11"/>
    <n v="4.7"/>
    <x v="1"/>
    <x v="0"/>
    <x v="2"/>
    <x v="0"/>
  </r>
  <r>
    <x v="782"/>
    <x v="4"/>
    <x v="24"/>
    <x v="2"/>
    <x v="248"/>
    <x v="0"/>
    <n v="3.7"/>
    <x v="1"/>
    <x v="0"/>
    <x v="0"/>
    <x v="2"/>
  </r>
  <r>
    <x v="783"/>
    <x v="14"/>
    <x v="37"/>
    <x v="0"/>
    <x v="248"/>
    <x v="8"/>
    <n v="4.7"/>
    <x v="1"/>
    <x v="0"/>
    <x v="1"/>
    <x v="0"/>
  </r>
  <r>
    <x v="784"/>
    <x v="14"/>
    <x v="66"/>
    <x v="0"/>
    <x v="248"/>
    <x v="85"/>
    <n v="4.5999999999999996"/>
    <x v="1"/>
    <x v="0"/>
    <x v="0"/>
    <x v="0"/>
  </r>
  <r>
    <x v="785"/>
    <x v="5"/>
    <x v="112"/>
    <x v="0"/>
    <x v="248"/>
    <x v="85"/>
    <n v="4.8"/>
    <x v="1"/>
    <x v="0"/>
    <x v="1"/>
    <x v="0"/>
  </r>
  <r>
    <x v="786"/>
    <x v="9"/>
    <x v="59"/>
    <x v="4"/>
    <x v="249"/>
    <x v="1"/>
    <n v="2"/>
    <x v="1"/>
    <x v="1"/>
    <x v="0"/>
    <x v="3"/>
  </r>
  <r>
    <x v="787"/>
    <x v="3"/>
    <x v="107"/>
    <x v="2"/>
    <x v="249"/>
    <x v="82"/>
    <n v="3.9"/>
    <x v="1"/>
    <x v="1"/>
    <x v="0"/>
    <x v="2"/>
  </r>
  <r>
    <x v="788"/>
    <x v="13"/>
    <x v="62"/>
    <x v="2"/>
    <x v="249"/>
    <x v="90"/>
    <n v="3"/>
    <x v="1"/>
    <x v="1"/>
    <x v="2"/>
    <x v="1"/>
  </r>
  <r>
    <x v="789"/>
    <x v="8"/>
    <x v="67"/>
    <x v="3"/>
    <x v="250"/>
    <x v="59"/>
    <n v="4.5999999999999996"/>
    <x v="1"/>
    <x v="2"/>
    <x v="0"/>
    <x v="0"/>
  </r>
  <r>
    <x v="790"/>
    <x v="9"/>
    <x v="34"/>
    <x v="0"/>
    <x v="250"/>
    <x v="91"/>
    <n v="3.8"/>
    <x v="1"/>
    <x v="2"/>
    <x v="0"/>
    <x v="2"/>
  </r>
  <r>
    <x v="791"/>
    <x v="5"/>
    <x v="25"/>
    <x v="1"/>
    <x v="250"/>
    <x v="58"/>
    <n v="4.4000000000000004"/>
    <x v="1"/>
    <x v="2"/>
    <x v="0"/>
    <x v="2"/>
  </r>
  <r>
    <x v="792"/>
    <x v="4"/>
    <x v="96"/>
    <x v="0"/>
    <x v="251"/>
    <x v="19"/>
    <n v="2.4"/>
    <x v="1"/>
    <x v="3"/>
    <x v="0"/>
    <x v="3"/>
  </r>
  <r>
    <x v="793"/>
    <x v="12"/>
    <x v="82"/>
    <x v="3"/>
    <x v="251"/>
    <x v="43"/>
    <n v="4.5"/>
    <x v="1"/>
    <x v="3"/>
    <x v="2"/>
    <x v="0"/>
  </r>
  <r>
    <x v="794"/>
    <x v="3"/>
    <x v="6"/>
    <x v="4"/>
    <x v="251"/>
    <x v="42"/>
    <n v="4.5"/>
    <x v="1"/>
    <x v="3"/>
    <x v="0"/>
    <x v="0"/>
  </r>
  <r>
    <x v="795"/>
    <x v="7"/>
    <x v="87"/>
    <x v="3"/>
    <x v="252"/>
    <x v="34"/>
    <n v="2.7"/>
    <x v="1"/>
    <x v="4"/>
    <x v="1"/>
    <x v="1"/>
  </r>
  <r>
    <x v="796"/>
    <x v="6"/>
    <x v="117"/>
    <x v="1"/>
    <x v="252"/>
    <x v="62"/>
    <n v="4.9000000000000004"/>
    <x v="1"/>
    <x v="4"/>
    <x v="0"/>
    <x v="0"/>
  </r>
  <r>
    <x v="797"/>
    <x v="9"/>
    <x v="46"/>
    <x v="2"/>
    <x v="252"/>
    <x v="36"/>
    <n v="3.7"/>
    <x v="1"/>
    <x v="4"/>
    <x v="0"/>
    <x v="2"/>
  </r>
  <r>
    <x v="798"/>
    <x v="4"/>
    <x v="159"/>
    <x v="0"/>
    <x v="252"/>
    <x v="16"/>
    <n v="3.9"/>
    <x v="1"/>
    <x v="4"/>
    <x v="4"/>
    <x v="2"/>
  </r>
  <r>
    <x v="799"/>
    <x v="13"/>
    <x v="67"/>
    <x v="4"/>
    <x v="253"/>
    <x v="61"/>
    <n v="3.5"/>
    <x v="1"/>
    <x v="5"/>
    <x v="0"/>
    <x v="2"/>
  </r>
  <r>
    <x v="800"/>
    <x v="10"/>
    <x v="53"/>
    <x v="0"/>
    <x v="253"/>
    <x v="51"/>
    <n v="2.7"/>
    <x v="1"/>
    <x v="5"/>
    <x v="0"/>
    <x v="1"/>
  </r>
  <r>
    <x v="801"/>
    <x v="5"/>
    <x v="31"/>
    <x v="3"/>
    <x v="253"/>
    <x v="59"/>
    <n v="3.9"/>
    <x v="1"/>
    <x v="5"/>
    <x v="0"/>
    <x v="2"/>
  </r>
  <r>
    <x v="802"/>
    <x v="10"/>
    <x v="104"/>
    <x v="0"/>
    <x v="253"/>
    <x v="56"/>
    <n v="3.4"/>
    <x v="1"/>
    <x v="5"/>
    <x v="1"/>
    <x v="1"/>
  </r>
  <r>
    <x v="803"/>
    <x v="1"/>
    <x v="83"/>
    <x v="2"/>
    <x v="253"/>
    <x v="69"/>
    <n v="5"/>
    <x v="1"/>
    <x v="5"/>
    <x v="0"/>
    <x v="0"/>
  </r>
  <r>
    <x v="804"/>
    <x v="2"/>
    <x v="17"/>
    <x v="4"/>
    <x v="254"/>
    <x v="92"/>
    <n v="4.4000000000000004"/>
    <x v="1"/>
    <x v="6"/>
    <x v="2"/>
    <x v="2"/>
  </r>
  <r>
    <x v="805"/>
    <x v="2"/>
    <x v="31"/>
    <x v="4"/>
    <x v="254"/>
    <x v="59"/>
    <n v="4.3"/>
    <x v="1"/>
    <x v="6"/>
    <x v="0"/>
    <x v="2"/>
  </r>
  <r>
    <x v="806"/>
    <x v="5"/>
    <x v="131"/>
    <x v="4"/>
    <x v="254"/>
    <x v="40"/>
    <n v="4.7"/>
    <x v="1"/>
    <x v="6"/>
    <x v="0"/>
    <x v="0"/>
  </r>
  <r>
    <x v="807"/>
    <x v="4"/>
    <x v="124"/>
    <x v="4"/>
    <x v="255"/>
    <x v="63"/>
    <n v="4.0999999999999996"/>
    <x v="1"/>
    <x v="0"/>
    <x v="1"/>
    <x v="2"/>
  </r>
  <r>
    <x v="808"/>
    <x v="8"/>
    <x v="157"/>
    <x v="2"/>
    <x v="255"/>
    <x v="11"/>
    <n v="4.8"/>
    <x v="1"/>
    <x v="0"/>
    <x v="3"/>
    <x v="0"/>
  </r>
  <r>
    <x v="809"/>
    <x v="2"/>
    <x v="69"/>
    <x v="2"/>
    <x v="255"/>
    <x v="50"/>
    <n v="4.2"/>
    <x v="1"/>
    <x v="0"/>
    <x v="0"/>
    <x v="2"/>
  </r>
  <r>
    <x v="810"/>
    <x v="7"/>
    <x v="30"/>
    <x v="4"/>
    <x v="256"/>
    <x v="31"/>
    <n v="3.4"/>
    <x v="1"/>
    <x v="1"/>
    <x v="0"/>
    <x v="1"/>
  </r>
  <r>
    <x v="811"/>
    <x v="12"/>
    <x v="108"/>
    <x v="4"/>
    <x v="256"/>
    <x v="49"/>
    <n v="3.3"/>
    <x v="1"/>
    <x v="1"/>
    <x v="2"/>
    <x v="1"/>
  </r>
  <r>
    <x v="812"/>
    <x v="9"/>
    <x v="103"/>
    <x v="1"/>
    <x v="257"/>
    <x v="28"/>
    <n v="3.8"/>
    <x v="1"/>
    <x v="2"/>
    <x v="2"/>
    <x v="2"/>
  </r>
  <r>
    <x v="813"/>
    <x v="4"/>
    <x v="1"/>
    <x v="3"/>
    <x v="257"/>
    <x v="22"/>
    <n v="3.9"/>
    <x v="1"/>
    <x v="2"/>
    <x v="0"/>
    <x v="2"/>
  </r>
  <r>
    <x v="814"/>
    <x v="3"/>
    <x v="130"/>
    <x v="4"/>
    <x v="257"/>
    <x v="12"/>
    <n v="2.5"/>
    <x v="1"/>
    <x v="2"/>
    <x v="0"/>
    <x v="1"/>
  </r>
  <r>
    <x v="815"/>
    <x v="13"/>
    <x v="47"/>
    <x v="0"/>
    <x v="257"/>
    <x v="60"/>
    <n v="4.9000000000000004"/>
    <x v="1"/>
    <x v="2"/>
    <x v="0"/>
    <x v="0"/>
  </r>
  <r>
    <x v="816"/>
    <x v="11"/>
    <x v="44"/>
    <x v="4"/>
    <x v="257"/>
    <x v="106"/>
    <n v="4.8"/>
    <x v="1"/>
    <x v="2"/>
    <x v="2"/>
    <x v="0"/>
  </r>
  <r>
    <x v="817"/>
    <x v="11"/>
    <x v="31"/>
    <x v="1"/>
    <x v="257"/>
    <x v="43"/>
    <n v="4.7"/>
    <x v="1"/>
    <x v="2"/>
    <x v="0"/>
    <x v="0"/>
  </r>
  <r>
    <x v="818"/>
    <x v="6"/>
    <x v="71"/>
    <x v="1"/>
    <x v="257"/>
    <x v="78"/>
    <n v="4.7"/>
    <x v="1"/>
    <x v="2"/>
    <x v="2"/>
    <x v="0"/>
  </r>
  <r>
    <x v="819"/>
    <x v="3"/>
    <x v="5"/>
    <x v="3"/>
    <x v="258"/>
    <x v="48"/>
    <n v="3.3"/>
    <x v="1"/>
    <x v="3"/>
    <x v="0"/>
    <x v="1"/>
  </r>
  <r>
    <x v="820"/>
    <x v="3"/>
    <x v="124"/>
    <x v="2"/>
    <x v="258"/>
    <x v="10"/>
    <n v="4.7"/>
    <x v="1"/>
    <x v="3"/>
    <x v="1"/>
    <x v="0"/>
  </r>
  <r>
    <x v="821"/>
    <x v="14"/>
    <x v="53"/>
    <x v="4"/>
    <x v="258"/>
    <x v="73"/>
    <n v="4.5"/>
    <x v="1"/>
    <x v="3"/>
    <x v="0"/>
    <x v="0"/>
  </r>
  <r>
    <x v="822"/>
    <x v="0"/>
    <x v="134"/>
    <x v="1"/>
    <x v="259"/>
    <x v="21"/>
    <n v="4.5999999999999996"/>
    <x v="1"/>
    <x v="4"/>
    <x v="0"/>
    <x v="0"/>
  </r>
  <r>
    <x v="823"/>
    <x v="2"/>
    <x v="116"/>
    <x v="3"/>
    <x v="259"/>
    <x v="25"/>
    <n v="4.8"/>
    <x v="1"/>
    <x v="4"/>
    <x v="1"/>
    <x v="0"/>
  </r>
  <r>
    <x v="824"/>
    <x v="14"/>
    <x v="134"/>
    <x v="0"/>
    <x v="259"/>
    <x v="14"/>
    <n v="4.3"/>
    <x v="1"/>
    <x v="4"/>
    <x v="0"/>
    <x v="2"/>
  </r>
  <r>
    <x v="825"/>
    <x v="2"/>
    <x v="12"/>
    <x v="1"/>
    <x v="260"/>
    <x v="43"/>
    <n v="4.7"/>
    <x v="1"/>
    <x v="5"/>
    <x v="1"/>
    <x v="0"/>
  </r>
  <r>
    <x v="826"/>
    <x v="6"/>
    <x v="55"/>
    <x v="4"/>
    <x v="261"/>
    <x v="87"/>
    <n v="4.8"/>
    <x v="1"/>
    <x v="6"/>
    <x v="1"/>
    <x v="0"/>
  </r>
  <r>
    <x v="827"/>
    <x v="0"/>
    <x v="130"/>
    <x v="0"/>
    <x v="261"/>
    <x v="85"/>
    <n v="4.7"/>
    <x v="1"/>
    <x v="6"/>
    <x v="0"/>
    <x v="0"/>
  </r>
  <r>
    <x v="828"/>
    <x v="1"/>
    <x v="35"/>
    <x v="2"/>
    <x v="261"/>
    <x v="21"/>
    <n v="4.3"/>
    <x v="1"/>
    <x v="6"/>
    <x v="1"/>
    <x v="2"/>
  </r>
  <r>
    <x v="829"/>
    <x v="13"/>
    <x v="19"/>
    <x v="2"/>
    <x v="261"/>
    <x v="7"/>
    <n v="3.8"/>
    <x v="1"/>
    <x v="6"/>
    <x v="0"/>
    <x v="2"/>
  </r>
  <r>
    <x v="830"/>
    <x v="5"/>
    <x v="118"/>
    <x v="2"/>
    <x v="261"/>
    <x v="95"/>
    <n v="4.5999999999999996"/>
    <x v="1"/>
    <x v="6"/>
    <x v="1"/>
    <x v="0"/>
  </r>
  <r>
    <x v="831"/>
    <x v="0"/>
    <x v="123"/>
    <x v="0"/>
    <x v="261"/>
    <x v="13"/>
    <n v="2.9"/>
    <x v="1"/>
    <x v="6"/>
    <x v="3"/>
    <x v="1"/>
  </r>
  <r>
    <x v="832"/>
    <x v="4"/>
    <x v="37"/>
    <x v="4"/>
    <x v="262"/>
    <x v="49"/>
    <n v="4.8"/>
    <x v="1"/>
    <x v="0"/>
    <x v="1"/>
    <x v="0"/>
  </r>
  <r>
    <x v="833"/>
    <x v="1"/>
    <x v="108"/>
    <x v="1"/>
    <x v="262"/>
    <x v="94"/>
    <n v="4.9000000000000004"/>
    <x v="1"/>
    <x v="0"/>
    <x v="2"/>
    <x v="0"/>
  </r>
  <r>
    <x v="834"/>
    <x v="4"/>
    <x v="95"/>
    <x v="4"/>
    <x v="262"/>
    <x v="25"/>
    <n v="3.4"/>
    <x v="1"/>
    <x v="0"/>
    <x v="0"/>
    <x v="1"/>
  </r>
  <r>
    <x v="835"/>
    <x v="4"/>
    <x v="71"/>
    <x v="2"/>
    <x v="262"/>
    <x v="24"/>
    <n v="4.3"/>
    <x v="1"/>
    <x v="0"/>
    <x v="2"/>
    <x v="2"/>
  </r>
  <r>
    <x v="836"/>
    <x v="5"/>
    <x v="120"/>
    <x v="1"/>
    <x v="262"/>
    <x v="38"/>
    <n v="3.9"/>
    <x v="1"/>
    <x v="0"/>
    <x v="0"/>
    <x v="2"/>
  </r>
  <r>
    <x v="837"/>
    <x v="3"/>
    <x v="122"/>
    <x v="4"/>
    <x v="263"/>
    <x v="45"/>
    <n v="3.9"/>
    <x v="1"/>
    <x v="1"/>
    <x v="1"/>
    <x v="2"/>
  </r>
  <r>
    <x v="838"/>
    <x v="5"/>
    <x v="120"/>
    <x v="1"/>
    <x v="263"/>
    <x v="92"/>
    <n v="1.5"/>
    <x v="1"/>
    <x v="1"/>
    <x v="0"/>
    <x v="3"/>
  </r>
  <r>
    <x v="839"/>
    <x v="11"/>
    <x v="6"/>
    <x v="4"/>
    <x v="263"/>
    <x v="38"/>
    <n v="3"/>
    <x v="1"/>
    <x v="1"/>
    <x v="0"/>
    <x v="1"/>
  </r>
  <r>
    <x v="840"/>
    <x v="14"/>
    <x v="81"/>
    <x v="1"/>
    <x v="263"/>
    <x v="28"/>
    <n v="4.2"/>
    <x v="1"/>
    <x v="1"/>
    <x v="2"/>
    <x v="2"/>
  </r>
  <r>
    <x v="841"/>
    <x v="3"/>
    <x v="78"/>
    <x v="4"/>
    <x v="263"/>
    <x v="100"/>
    <n v="3.7"/>
    <x v="1"/>
    <x v="1"/>
    <x v="3"/>
    <x v="2"/>
  </r>
  <r>
    <x v="842"/>
    <x v="2"/>
    <x v="69"/>
    <x v="3"/>
    <x v="263"/>
    <x v="79"/>
    <n v="4.2"/>
    <x v="1"/>
    <x v="1"/>
    <x v="0"/>
    <x v="2"/>
  </r>
  <r>
    <x v="843"/>
    <x v="5"/>
    <x v="65"/>
    <x v="0"/>
    <x v="264"/>
    <x v="82"/>
    <n v="4.4000000000000004"/>
    <x v="1"/>
    <x v="2"/>
    <x v="1"/>
    <x v="2"/>
  </r>
  <r>
    <x v="844"/>
    <x v="7"/>
    <x v="74"/>
    <x v="4"/>
    <x v="264"/>
    <x v="46"/>
    <n v="4"/>
    <x v="1"/>
    <x v="2"/>
    <x v="0"/>
    <x v="2"/>
  </r>
  <r>
    <x v="845"/>
    <x v="6"/>
    <x v="23"/>
    <x v="4"/>
    <x v="265"/>
    <x v="18"/>
    <n v="4.7"/>
    <x v="1"/>
    <x v="3"/>
    <x v="1"/>
    <x v="0"/>
  </r>
  <r>
    <x v="846"/>
    <x v="3"/>
    <x v="160"/>
    <x v="2"/>
    <x v="265"/>
    <x v="42"/>
    <n v="2.8"/>
    <x v="1"/>
    <x v="3"/>
    <x v="1"/>
    <x v="1"/>
  </r>
  <r>
    <x v="847"/>
    <x v="6"/>
    <x v="76"/>
    <x v="4"/>
    <x v="265"/>
    <x v="20"/>
    <n v="2.5"/>
    <x v="1"/>
    <x v="3"/>
    <x v="1"/>
    <x v="1"/>
  </r>
  <r>
    <x v="848"/>
    <x v="1"/>
    <x v="146"/>
    <x v="2"/>
    <x v="265"/>
    <x v="31"/>
    <n v="3.4"/>
    <x v="1"/>
    <x v="3"/>
    <x v="0"/>
    <x v="1"/>
  </r>
  <r>
    <x v="849"/>
    <x v="0"/>
    <x v="122"/>
    <x v="1"/>
    <x v="265"/>
    <x v="83"/>
    <n v="4.8"/>
    <x v="1"/>
    <x v="3"/>
    <x v="1"/>
    <x v="0"/>
  </r>
  <r>
    <x v="850"/>
    <x v="8"/>
    <x v="94"/>
    <x v="3"/>
    <x v="266"/>
    <x v="87"/>
    <n v="4.3"/>
    <x v="1"/>
    <x v="4"/>
    <x v="1"/>
    <x v="2"/>
  </r>
  <r>
    <x v="851"/>
    <x v="0"/>
    <x v="54"/>
    <x v="2"/>
    <x v="266"/>
    <x v="39"/>
    <n v="4.5"/>
    <x v="1"/>
    <x v="4"/>
    <x v="2"/>
    <x v="0"/>
  </r>
  <r>
    <x v="852"/>
    <x v="11"/>
    <x v="62"/>
    <x v="1"/>
    <x v="266"/>
    <x v="59"/>
    <n v="3.6"/>
    <x v="1"/>
    <x v="4"/>
    <x v="2"/>
    <x v="2"/>
  </r>
  <r>
    <x v="853"/>
    <x v="7"/>
    <x v="55"/>
    <x v="4"/>
    <x v="266"/>
    <x v="28"/>
    <n v="3.7"/>
    <x v="1"/>
    <x v="4"/>
    <x v="1"/>
    <x v="2"/>
  </r>
  <r>
    <x v="854"/>
    <x v="3"/>
    <x v="30"/>
    <x v="4"/>
    <x v="266"/>
    <x v="31"/>
    <n v="3.5"/>
    <x v="1"/>
    <x v="4"/>
    <x v="0"/>
    <x v="2"/>
  </r>
  <r>
    <x v="855"/>
    <x v="11"/>
    <x v="116"/>
    <x v="3"/>
    <x v="267"/>
    <x v="24"/>
    <n v="4.7"/>
    <x v="1"/>
    <x v="5"/>
    <x v="1"/>
    <x v="0"/>
  </r>
  <r>
    <x v="856"/>
    <x v="8"/>
    <x v="28"/>
    <x v="2"/>
    <x v="267"/>
    <x v="101"/>
    <n v="3.5"/>
    <x v="1"/>
    <x v="5"/>
    <x v="0"/>
    <x v="2"/>
  </r>
  <r>
    <x v="857"/>
    <x v="4"/>
    <x v="73"/>
    <x v="0"/>
    <x v="268"/>
    <x v="1"/>
    <n v="3.9"/>
    <x v="1"/>
    <x v="6"/>
    <x v="2"/>
    <x v="2"/>
  </r>
  <r>
    <x v="858"/>
    <x v="4"/>
    <x v="113"/>
    <x v="2"/>
    <x v="268"/>
    <x v="88"/>
    <n v="4.8"/>
    <x v="1"/>
    <x v="6"/>
    <x v="0"/>
    <x v="0"/>
  </r>
  <r>
    <x v="859"/>
    <x v="12"/>
    <x v="101"/>
    <x v="2"/>
    <x v="268"/>
    <x v="4"/>
    <n v="4"/>
    <x v="1"/>
    <x v="6"/>
    <x v="2"/>
    <x v="2"/>
  </r>
  <r>
    <x v="860"/>
    <x v="14"/>
    <x v="17"/>
    <x v="3"/>
    <x v="269"/>
    <x v="31"/>
    <n v="4.7"/>
    <x v="1"/>
    <x v="0"/>
    <x v="2"/>
    <x v="0"/>
  </r>
  <r>
    <x v="861"/>
    <x v="1"/>
    <x v="22"/>
    <x v="1"/>
    <x v="269"/>
    <x v="83"/>
    <n v="3.6"/>
    <x v="1"/>
    <x v="0"/>
    <x v="0"/>
    <x v="2"/>
  </r>
  <r>
    <x v="862"/>
    <x v="14"/>
    <x v="77"/>
    <x v="4"/>
    <x v="269"/>
    <x v="24"/>
    <n v="4.5"/>
    <x v="1"/>
    <x v="0"/>
    <x v="0"/>
    <x v="0"/>
  </r>
  <r>
    <x v="863"/>
    <x v="14"/>
    <x v="39"/>
    <x v="0"/>
    <x v="270"/>
    <x v="83"/>
    <n v="4"/>
    <x v="1"/>
    <x v="1"/>
    <x v="2"/>
    <x v="2"/>
  </r>
  <r>
    <x v="864"/>
    <x v="8"/>
    <x v="74"/>
    <x v="3"/>
    <x v="270"/>
    <x v="5"/>
    <n v="4.5"/>
    <x v="1"/>
    <x v="1"/>
    <x v="0"/>
    <x v="0"/>
  </r>
  <r>
    <x v="865"/>
    <x v="4"/>
    <x v="79"/>
    <x v="4"/>
    <x v="271"/>
    <x v="81"/>
    <n v="3.9"/>
    <x v="1"/>
    <x v="2"/>
    <x v="3"/>
    <x v="2"/>
  </r>
  <r>
    <x v="866"/>
    <x v="12"/>
    <x v="113"/>
    <x v="0"/>
    <x v="271"/>
    <x v="102"/>
    <n v="4.3"/>
    <x v="1"/>
    <x v="2"/>
    <x v="0"/>
    <x v="2"/>
  </r>
  <r>
    <x v="867"/>
    <x v="3"/>
    <x v="21"/>
    <x v="1"/>
    <x v="271"/>
    <x v="67"/>
    <n v="3.6"/>
    <x v="1"/>
    <x v="2"/>
    <x v="0"/>
    <x v="2"/>
  </r>
  <r>
    <x v="868"/>
    <x v="13"/>
    <x v="69"/>
    <x v="1"/>
    <x v="271"/>
    <x v="28"/>
    <n v="3.6"/>
    <x v="1"/>
    <x v="2"/>
    <x v="0"/>
    <x v="2"/>
  </r>
  <r>
    <x v="869"/>
    <x v="13"/>
    <x v="2"/>
    <x v="1"/>
    <x v="272"/>
    <x v="13"/>
    <n v="4"/>
    <x v="1"/>
    <x v="3"/>
    <x v="0"/>
    <x v="2"/>
  </r>
  <r>
    <x v="870"/>
    <x v="12"/>
    <x v="58"/>
    <x v="1"/>
    <x v="272"/>
    <x v="29"/>
    <n v="4.2"/>
    <x v="1"/>
    <x v="3"/>
    <x v="0"/>
    <x v="2"/>
  </r>
  <r>
    <x v="871"/>
    <x v="12"/>
    <x v="99"/>
    <x v="0"/>
    <x v="273"/>
    <x v="38"/>
    <n v="4.3"/>
    <x v="1"/>
    <x v="4"/>
    <x v="0"/>
    <x v="2"/>
  </r>
  <r>
    <x v="872"/>
    <x v="9"/>
    <x v="66"/>
    <x v="2"/>
    <x v="273"/>
    <x v="67"/>
    <n v="3.8"/>
    <x v="1"/>
    <x v="4"/>
    <x v="0"/>
    <x v="2"/>
  </r>
  <r>
    <x v="873"/>
    <x v="7"/>
    <x v="161"/>
    <x v="0"/>
    <x v="273"/>
    <x v="59"/>
    <n v="4.4000000000000004"/>
    <x v="1"/>
    <x v="4"/>
    <x v="1"/>
    <x v="2"/>
  </r>
  <r>
    <x v="874"/>
    <x v="4"/>
    <x v="98"/>
    <x v="0"/>
    <x v="273"/>
    <x v="30"/>
    <n v="4.7"/>
    <x v="1"/>
    <x v="4"/>
    <x v="3"/>
    <x v="0"/>
  </r>
  <r>
    <x v="875"/>
    <x v="1"/>
    <x v="30"/>
    <x v="0"/>
    <x v="274"/>
    <x v="21"/>
    <n v="3.6"/>
    <x v="1"/>
    <x v="5"/>
    <x v="0"/>
    <x v="2"/>
  </r>
  <r>
    <x v="876"/>
    <x v="3"/>
    <x v="156"/>
    <x v="2"/>
    <x v="274"/>
    <x v="4"/>
    <n v="2.2000000000000002"/>
    <x v="1"/>
    <x v="5"/>
    <x v="0"/>
    <x v="3"/>
  </r>
  <r>
    <x v="877"/>
    <x v="8"/>
    <x v="113"/>
    <x v="2"/>
    <x v="274"/>
    <x v="10"/>
    <n v="4.8"/>
    <x v="1"/>
    <x v="5"/>
    <x v="0"/>
    <x v="0"/>
  </r>
  <r>
    <x v="878"/>
    <x v="7"/>
    <x v="70"/>
    <x v="3"/>
    <x v="275"/>
    <x v="81"/>
    <n v="4.3"/>
    <x v="1"/>
    <x v="6"/>
    <x v="1"/>
    <x v="2"/>
  </r>
  <r>
    <x v="879"/>
    <x v="7"/>
    <x v="90"/>
    <x v="2"/>
    <x v="275"/>
    <x v="101"/>
    <n v="2.2000000000000002"/>
    <x v="1"/>
    <x v="6"/>
    <x v="0"/>
    <x v="3"/>
  </r>
  <r>
    <x v="880"/>
    <x v="7"/>
    <x v="53"/>
    <x v="2"/>
    <x v="275"/>
    <x v="45"/>
    <n v="4.8"/>
    <x v="1"/>
    <x v="6"/>
    <x v="0"/>
    <x v="0"/>
  </r>
  <r>
    <x v="881"/>
    <x v="7"/>
    <x v="157"/>
    <x v="4"/>
    <x v="275"/>
    <x v="94"/>
    <n v="2.6"/>
    <x v="1"/>
    <x v="6"/>
    <x v="3"/>
    <x v="1"/>
  </r>
  <r>
    <x v="882"/>
    <x v="3"/>
    <x v="41"/>
    <x v="3"/>
    <x v="275"/>
    <x v="69"/>
    <n v="2.6"/>
    <x v="1"/>
    <x v="6"/>
    <x v="0"/>
    <x v="1"/>
  </r>
  <r>
    <x v="883"/>
    <x v="6"/>
    <x v="50"/>
    <x v="1"/>
    <x v="276"/>
    <x v="66"/>
    <n v="3.4"/>
    <x v="1"/>
    <x v="0"/>
    <x v="0"/>
    <x v="1"/>
  </r>
  <r>
    <x v="884"/>
    <x v="10"/>
    <x v="103"/>
    <x v="0"/>
    <x v="276"/>
    <x v="21"/>
    <n v="3.7"/>
    <x v="1"/>
    <x v="0"/>
    <x v="2"/>
    <x v="2"/>
  </r>
  <r>
    <x v="885"/>
    <x v="6"/>
    <x v="52"/>
    <x v="1"/>
    <x v="276"/>
    <x v="12"/>
    <n v="2.1"/>
    <x v="1"/>
    <x v="0"/>
    <x v="1"/>
    <x v="3"/>
  </r>
  <r>
    <x v="886"/>
    <x v="1"/>
    <x v="7"/>
    <x v="4"/>
    <x v="277"/>
    <x v="7"/>
    <n v="3.6"/>
    <x v="1"/>
    <x v="1"/>
    <x v="2"/>
    <x v="2"/>
  </r>
  <r>
    <x v="887"/>
    <x v="13"/>
    <x v="112"/>
    <x v="0"/>
    <x v="277"/>
    <x v="45"/>
    <n v="3.8"/>
    <x v="1"/>
    <x v="1"/>
    <x v="1"/>
    <x v="2"/>
  </r>
  <r>
    <x v="888"/>
    <x v="9"/>
    <x v="84"/>
    <x v="0"/>
    <x v="277"/>
    <x v="95"/>
    <n v="3.1"/>
    <x v="1"/>
    <x v="1"/>
    <x v="0"/>
    <x v="1"/>
  </r>
  <r>
    <x v="889"/>
    <x v="0"/>
    <x v="96"/>
    <x v="4"/>
    <x v="278"/>
    <x v="44"/>
    <n v="4.4000000000000004"/>
    <x v="1"/>
    <x v="2"/>
    <x v="0"/>
    <x v="2"/>
  </r>
  <r>
    <x v="890"/>
    <x v="2"/>
    <x v="133"/>
    <x v="3"/>
    <x v="279"/>
    <x v="2"/>
    <n v="4.8"/>
    <x v="1"/>
    <x v="3"/>
    <x v="1"/>
    <x v="0"/>
  </r>
  <r>
    <x v="891"/>
    <x v="14"/>
    <x v="63"/>
    <x v="1"/>
    <x v="279"/>
    <x v="38"/>
    <n v="3.5"/>
    <x v="1"/>
    <x v="3"/>
    <x v="0"/>
    <x v="2"/>
  </r>
  <r>
    <x v="892"/>
    <x v="3"/>
    <x v="6"/>
    <x v="3"/>
    <x v="280"/>
    <x v="2"/>
    <n v="4.4000000000000004"/>
    <x v="1"/>
    <x v="4"/>
    <x v="0"/>
    <x v="2"/>
  </r>
  <r>
    <x v="893"/>
    <x v="13"/>
    <x v="108"/>
    <x v="4"/>
    <x v="281"/>
    <x v="42"/>
    <n v="3.8"/>
    <x v="1"/>
    <x v="5"/>
    <x v="2"/>
    <x v="2"/>
  </r>
  <r>
    <x v="894"/>
    <x v="12"/>
    <x v="59"/>
    <x v="0"/>
    <x v="282"/>
    <x v="89"/>
    <n v="3.8"/>
    <x v="1"/>
    <x v="6"/>
    <x v="0"/>
    <x v="2"/>
  </r>
  <r>
    <x v="895"/>
    <x v="13"/>
    <x v="141"/>
    <x v="2"/>
    <x v="282"/>
    <x v="70"/>
    <n v="4.5999999999999996"/>
    <x v="1"/>
    <x v="6"/>
    <x v="0"/>
    <x v="0"/>
  </r>
  <r>
    <x v="896"/>
    <x v="5"/>
    <x v="143"/>
    <x v="1"/>
    <x v="283"/>
    <x v="96"/>
    <n v="5"/>
    <x v="1"/>
    <x v="1"/>
    <x v="2"/>
    <x v="0"/>
  </r>
  <r>
    <x v="897"/>
    <x v="3"/>
    <x v="28"/>
    <x v="3"/>
    <x v="284"/>
    <x v="54"/>
    <n v="3.2"/>
    <x v="1"/>
    <x v="2"/>
    <x v="0"/>
    <x v="1"/>
  </r>
  <r>
    <x v="898"/>
    <x v="2"/>
    <x v="129"/>
    <x v="4"/>
    <x v="284"/>
    <x v="27"/>
    <n v="3.7"/>
    <x v="1"/>
    <x v="2"/>
    <x v="0"/>
    <x v="2"/>
  </r>
  <r>
    <x v="899"/>
    <x v="11"/>
    <x v="33"/>
    <x v="0"/>
    <x v="285"/>
    <x v="42"/>
    <n v="2.7"/>
    <x v="1"/>
    <x v="3"/>
    <x v="0"/>
    <x v="1"/>
  </r>
  <r>
    <x v="900"/>
    <x v="11"/>
    <x v="78"/>
    <x v="4"/>
    <x v="285"/>
    <x v="59"/>
    <n v="4"/>
    <x v="1"/>
    <x v="3"/>
    <x v="3"/>
    <x v="2"/>
  </r>
  <r>
    <x v="901"/>
    <x v="2"/>
    <x v="108"/>
    <x v="1"/>
    <x v="285"/>
    <x v="55"/>
    <n v="2.6"/>
    <x v="1"/>
    <x v="3"/>
    <x v="2"/>
    <x v="1"/>
  </r>
  <r>
    <x v="902"/>
    <x v="11"/>
    <x v="89"/>
    <x v="2"/>
    <x v="285"/>
    <x v="59"/>
    <n v="4.5999999999999996"/>
    <x v="1"/>
    <x v="3"/>
    <x v="1"/>
    <x v="0"/>
  </r>
  <r>
    <x v="903"/>
    <x v="1"/>
    <x v="130"/>
    <x v="3"/>
    <x v="286"/>
    <x v="58"/>
    <n v="2.7"/>
    <x v="1"/>
    <x v="4"/>
    <x v="0"/>
    <x v="1"/>
  </r>
  <r>
    <x v="904"/>
    <x v="12"/>
    <x v="55"/>
    <x v="0"/>
    <x v="286"/>
    <x v="46"/>
    <n v="3.5"/>
    <x v="1"/>
    <x v="4"/>
    <x v="1"/>
    <x v="2"/>
  </r>
  <r>
    <x v="905"/>
    <x v="3"/>
    <x v="50"/>
    <x v="1"/>
    <x v="287"/>
    <x v="32"/>
    <n v="3.6"/>
    <x v="1"/>
    <x v="5"/>
    <x v="0"/>
    <x v="2"/>
  </r>
  <r>
    <x v="906"/>
    <x v="6"/>
    <x v="34"/>
    <x v="3"/>
    <x v="287"/>
    <x v="66"/>
    <n v="4.9000000000000004"/>
    <x v="1"/>
    <x v="5"/>
    <x v="0"/>
    <x v="0"/>
  </r>
  <r>
    <x v="907"/>
    <x v="0"/>
    <x v="48"/>
    <x v="1"/>
    <x v="287"/>
    <x v="21"/>
    <n v="3.9"/>
    <x v="1"/>
    <x v="5"/>
    <x v="0"/>
    <x v="2"/>
  </r>
  <r>
    <x v="908"/>
    <x v="11"/>
    <x v="5"/>
    <x v="3"/>
    <x v="288"/>
    <x v="2"/>
    <n v="4.7"/>
    <x v="1"/>
    <x v="6"/>
    <x v="0"/>
    <x v="0"/>
  </r>
  <r>
    <x v="909"/>
    <x v="8"/>
    <x v="34"/>
    <x v="0"/>
    <x v="288"/>
    <x v="50"/>
    <n v="4.5"/>
    <x v="1"/>
    <x v="6"/>
    <x v="0"/>
    <x v="0"/>
  </r>
  <r>
    <x v="910"/>
    <x v="6"/>
    <x v="148"/>
    <x v="0"/>
    <x v="289"/>
    <x v="96"/>
    <n v="4.5"/>
    <x v="1"/>
    <x v="0"/>
    <x v="1"/>
    <x v="0"/>
  </r>
  <r>
    <x v="911"/>
    <x v="7"/>
    <x v="63"/>
    <x v="4"/>
    <x v="290"/>
    <x v="97"/>
    <n v="4.4000000000000004"/>
    <x v="1"/>
    <x v="1"/>
    <x v="0"/>
    <x v="2"/>
  </r>
  <r>
    <x v="912"/>
    <x v="13"/>
    <x v="25"/>
    <x v="0"/>
    <x v="290"/>
    <x v="60"/>
    <n v="4.0999999999999996"/>
    <x v="1"/>
    <x v="1"/>
    <x v="0"/>
    <x v="2"/>
  </r>
  <r>
    <x v="913"/>
    <x v="9"/>
    <x v="129"/>
    <x v="2"/>
    <x v="290"/>
    <x v="10"/>
    <n v="3.8"/>
    <x v="1"/>
    <x v="1"/>
    <x v="0"/>
    <x v="2"/>
  </r>
  <r>
    <x v="914"/>
    <x v="8"/>
    <x v="121"/>
    <x v="0"/>
    <x v="291"/>
    <x v="57"/>
    <n v="4.2"/>
    <x v="1"/>
    <x v="2"/>
    <x v="2"/>
    <x v="2"/>
  </r>
  <r>
    <x v="915"/>
    <x v="6"/>
    <x v="40"/>
    <x v="1"/>
    <x v="291"/>
    <x v="85"/>
    <n v="2.2000000000000002"/>
    <x v="1"/>
    <x v="2"/>
    <x v="1"/>
    <x v="3"/>
  </r>
  <r>
    <x v="916"/>
    <x v="13"/>
    <x v="87"/>
    <x v="4"/>
    <x v="291"/>
    <x v="7"/>
    <n v="3.9"/>
    <x v="1"/>
    <x v="2"/>
    <x v="1"/>
    <x v="2"/>
  </r>
  <r>
    <x v="917"/>
    <x v="7"/>
    <x v="97"/>
    <x v="1"/>
    <x v="292"/>
    <x v="52"/>
    <n v="3.9"/>
    <x v="1"/>
    <x v="3"/>
    <x v="0"/>
    <x v="2"/>
  </r>
  <r>
    <x v="918"/>
    <x v="4"/>
    <x v="117"/>
    <x v="0"/>
    <x v="292"/>
    <x v="96"/>
    <n v="4.0999999999999996"/>
    <x v="1"/>
    <x v="3"/>
    <x v="0"/>
    <x v="2"/>
  </r>
  <r>
    <x v="919"/>
    <x v="0"/>
    <x v="90"/>
    <x v="4"/>
    <x v="292"/>
    <x v="94"/>
    <n v="4.5999999999999996"/>
    <x v="1"/>
    <x v="3"/>
    <x v="0"/>
    <x v="0"/>
  </r>
  <r>
    <x v="920"/>
    <x v="2"/>
    <x v="93"/>
    <x v="4"/>
    <x v="293"/>
    <x v="64"/>
    <n v="4.0999999999999996"/>
    <x v="1"/>
    <x v="4"/>
    <x v="2"/>
    <x v="2"/>
  </r>
  <r>
    <x v="921"/>
    <x v="12"/>
    <x v="47"/>
    <x v="1"/>
    <x v="293"/>
    <x v="85"/>
    <n v="5"/>
    <x v="1"/>
    <x v="4"/>
    <x v="0"/>
    <x v="0"/>
  </r>
  <r>
    <x v="922"/>
    <x v="5"/>
    <x v="17"/>
    <x v="1"/>
    <x v="294"/>
    <x v="56"/>
    <n v="2.8"/>
    <x v="1"/>
    <x v="5"/>
    <x v="2"/>
    <x v="1"/>
  </r>
  <r>
    <x v="923"/>
    <x v="12"/>
    <x v="17"/>
    <x v="0"/>
    <x v="294"/>
    <x v="98"/>
    <n v="2.7"/>
    <x v="1"/>
    <x v="5"/>
    <x v="2"/>
    <x v="1"/>
  </r>
  <r>
    <x v="924"/>
    <x v="6"/>
    <x v="51"/>
    <x v="4"/>
    <x v="294"/>
    <x v="39"/>
    <n v="3.9"/>
    <x v="1"/>
    <x v="5"/>
    <x v="0"/>
    <x v="2"/>
  </r>
  <r>
    <x v="925"/>
    <x v="12"/>
    <x v="107"/>
    <x v="0"/>
    <x v="295"/>
    <x v="101"/>
    <n v="4.3"/>
    <x v="1"/>
    <x v="6"/>
    <x v="0"/>
    <x v="2"/>
  </r>
  <r>
    <x v="926"/>
    <x v="3"/>
    <x v="74"/>
    <x v="1"/>
    <x v="295"/>
    <x v="46"/>
    <n v="2.5"/>
    <x v="1"/>
    <x v="6"/>
    <x v="0"/>
    <x v="1"/>
  </r>
  <r>
    <x v="927"/>
    <x v="8"/>
    <x v="7"/>
    <x v="2"/>
    <x v="295"/>
    <x v="66"/>
    <n v="3.4"/>
    <x v="1"/>
    <x v="6"/>
    <x v="2"/>
    <x v="1"/>
  </r>
  <r>
    <x v="928"/>
    <x v="12"/>
    <x v="99"/>
    <x v="4"/>
    <x v="295"/>
    <x v="50"/>
    <n v="3.4"/>
    <x v="1"/>
    <x v="6"/>
    <x v="0"/>
    <x v="1"/>
  </r>
  <r>
    <x v="929"/>
    <x v="2"/>
    <x v="54"/>
    <x v="2"/>
    <x v="296"/>
    <x v="67"/>
    <n v="1.8"/>
    <x v="1"/>
    <x v="0"/>
    <x v="2"/>
    <x v="3"/>
  </r>
  <r>
    <x v="930"/>
    <x v="13"/>
    <x v="53"/>
    <x v="4"/>
    <x v="297"/>
    <x v="94"/>
    <n v="3.7"/>
    <x v="1"/>
    <x v="1"/>
    <x v="0"/>
    <x v="2"/>
  </r>
  <r>
    <x v="931"/>
    <x v="4"/>
    <x v="137"/>
    <x v="1"/>
    <x v="298"/>
    <x v="61"/>
    <n v="4.0999999999999996"/>
    <x v="1"/>
    <x v="2"/>
    <x v="3"/>
    <x v="2"/>
  </r>
  <r>
    <x v="932"/>
    <x v="3"/>
    <x v="119"/>
    <x v="4"/>
    <x v="298"/>
    <x v="73"/>
    <n v="3"/>
    <x v="1"/>
    <x v="2"/>
    <x v="1"/>
    <x v="1"/>
  </r>
  <r>
    <x v="933"/>
    <x v="5"/>
    <x v="15"/>
    <x v="4"/>
    <x v="299"/>
    <x v="93"/>
    <n v="3.9"/>
    <x v="1"/>
    <x v="4"/>
    <x v="0"/>
    <x v="2"/>
  </r>
  <r>
    <x v="934"/>
    <x v="3"/>
    <x v="67"/>
    <x v="2"/>
    <x v="299"/>
    <x v="21"/>
    <n v="4"/>
    <x v="1"/>
    <x v="4"/>
    <x v="0"/>
    <x v="2"/>
  </r>
  <r>
    <x v="935"/>
    <x v="3"/>
    <x v="9"/>
    <x v="1"/>
    <x v="300"/>
    <x v="72"/>
    <n v="4.5"/>
    <x v="1"/>
    <x v="5"/>
    <x v="0"/>
    <x v="0"/>
  </r>
  <r>
    <x v="936"/>
    <x v="5"/>
    <x v="119"/>
    <x v="3"/>
    <x v="300"/>
    <x v="6"/>
    <n v="4"/>
    <x v="1"/>
    <x v="5"/>
    <x v="1"/>
    <x v="2"/>
  </r>
  <r>
    <x v="937"/>
    <x v="8"/>
    <x v="108"/>
    <x v="4"/>
    <x v="300"/>
    <x v="49"/>
    <n v="4.3"/>
    <x v="1"/>
    <x v="5"/>
    <x v="2"/>
    <x v="2"/>
  </r>
  <r>
    <x v="938"/>
    <x v="1"/>
    <x v="132"/>
    <x v="0"/>
    <x v="300"/>
    <x v="80"/>
    <n v="4.8"/>
    <x v="1"/>
    <x v="5"/>
    <x v="3"/>
    <x v="0"/>
  </r>
  <r>
    <x v="939"/>
    <x v="4"/>
    <x v="38"/>
    <x v="3"/>
    <x v="301"/>
    <x v="102"/>
    <n v="4.7"/>
    <x v="1"/>
    <x v="0"/>
    <x v="0"/>
    <x v="0"/>
  </r>
  <r>
    <x v="940"/>
    <x v="11"/>
    <x v="74"/>
    <x v="2"/>
    <x v="301"/>
    <x v="40"/>
    <n v="5"/>
    <x v="1"/>
    <x v="0"/>
    <x v="0"/>
    <x v="0"/>
  </r>
  <r>
    <x v="941"/>
    <x v="9"/>
    <x v="45"/>
    <x v="1"/>
    <x v="302"/>
    <x v="41"/>
    <n v="1.5"/>
    <x v="1"/>
    <x v="1"/>
    <x v="0"/>
    <x v="3"/>
  </r>
  <r>
    <x v="942"/>
    <x v="2"/>
    <x v="24"/>
    <x v="0"/>
    <x v="303"/>
    <x v="6"/>
    <n v="4.0999999999999996"/>
    <x v="1"/>
    <x v="2"/>
    <x v="0"/>
    <x v="2"/>
  </r>
  <r>
    <x v="943"/>
    <x v="9"/>
    <x v="72"/>
    <x v="1"/>
    <x v="303"/>
    <x v="29"/>
    <n v="3.9"/>
    <x v="1"/>
    <x v="2"/>
    <x v="1"/>
    <x v="2"/>
  </r>
  <r>
    <x v="944"/>
    <x v="6"/>
    <x v="144"/>
    <x v="2"/>
    <x v="303"/>
    <x v="78"/>
    <n v="4.0999999999999996"/>
    <x v="1"/>
    <x v="2"/>
    <x v="2"/>
    <x v="2"/>
  </r>
  <r>
    <x v="945"/>
    <x v="7"/>
    <x v="162"/>
    <x v="4"/>
    <x v="304"/>
    <x v="53"/>
    <n v="2.8"/>
    <x v="1"/>
    <x v="3"/>
    <x v="4"/>
    <x v="1"/>
  </r>
  <r>
    <x v="946"/>
    <x v="2"/>
    <x v="115"/>
    <x v="2"/>
    <x v="305"/>
    <x v="44"/>
    <n v="4.5999999999999996"/>
    <x v="1"/>
    <x v="4"/>
    <x v="1"/>
    <x v="0"/>
  </r>
  <r>
    <x v="947"/>
    <x v="1"/>
    <x v="116"/>
    <x v="3"/>
    <x v="306"/>
    <x v="105"/>
    <n v="4.8"/>
    <x v="1"/>
    <x v="5"/>
    <x v="1"/>
    <x v="0"/>
  </r>
  <r>
    <x v="948"/>
    <x v="3"/>
    <x v="42"/>
    <x v="4"/>
    <x v="306"/>
    <x v="99"/>
    <n v="2.2999999999999998"/>
    <x v="1"/>
    <x v="5"/>
    <x v="0"/>
    <x v="3"/>
  </r>
  <r>
    <x v="949"/>
    <x v="1"/>
    <x v="122"/>
    <x v="3"/>
    <x v="306"/>
    <x v="82"/>
    <n v="2.6"/>
    <x v="1"/>
    <x v="5"/>
    <x v="1"/>
    <x v="1"/>
  </r>
  <r>
    <x v="950"/>
    <x v="6"/>
    <x v="156"/>
    <x v="0"/>
    <x v="306"/>
    <x v="74"/>
    <n v="4.8"/>
    <x v="1"/>
    <x v="5"/>
    <x v="0"/>
    <x v="0"/>
  </r>
  <r>
    <x v="951"/>
    <x v="3"/>
    <x v="9"/>
    <x v="1"/>
    <x v="307"/>
    <x v="18"/>
    <n v="3.7"/>
    <x v="1"/>
    <x v="6"/>
    <x v="0"/>
    <x v="2"/>
  </r>
  <r>
    <x v="952"/>
    <x v="10"/>
    <x v="63"/>
    <x v="0"/>
    <x v="307"/>
    <x v="49"/>
    <n v="4.2"/>
    <x v="1"/>
    <x v="6"/>
    <x v="0"/>
    <x v="2"/>
  </r>
  <r>
    <x v="953"/>
    <x v="1"/>
    <x v="40"/>
    <x v="1"/>
    <x v="308"/>
    <x v="28"/>
    <n v="3.3"/>
    <x v="1"/>
    <x v="0"/>
    <x v="1"/>
    <x v="1"/>
  </r>
  <r>
    <x v="954"/>
    <x v="7"/>
    <x v="122"/>
    <x v="0"/>
    <x v="308"/>
    <x v="11"/>
    <n v="4.3"/>
    <x v="1"/>
    <x v="0"/>
    <x v="1"/>
    <x v="2"/>
  </r>
  <r>
    <x v="955"/>
    <x v="3"/>
    <x v="145"/>
    <x v="4"/>
    <x v="308"/>
    <x v="39"/>
    <n v="3.7"/>
    <x v="1"/>
    <x v="0"/>
    <x v="2"/>
    <x v="2"/>
  </r>
  <r>
    <x v="956"/>
    <x v="10"/>
    <x v="50"/>
    <x v="0"/>
    <x v="309"/>
    <x v="18"/>
    <n v="3.7"/>
    <x v="1"/>
    <x v="1"/>
    <x v="0"/>
    <x v="2"/>
  </r>
  <r>
    <x v="957"/>
    <x v="6"/>
    <x v="18"/>
    <x v="3"/>
    <x v="310"/>
    <x v="79"/>
    <n v="3.1"/>
    <x v="1"/>
    <x v="2"/>
    <x v="2"/>
    <x v="1"/>
  </r>
  <r>
    <x v="958"/>
    <x v="7"/>
    <x v="67"/>
    <x v="3"/>
    <x v="311"/>
    <x v="70"/>
    <n v="2.4"/>
    <x v="1"/>
    <x v="4"/>
    <x v="0"/>
    <x v="3"/>
  </r>
  <r>
    <x v="959"/>
    <x v="6"/>
    <x v="128"/>
    <x v="1"/>
    <x v="312"/>
    <x v="76"/>
    <n v="3.5"/>
    <x v="1"/>
    <x v="5"/>
    <x v="3"/>
    <x v="2"/>
  </r>
  <r>
    <x v="960"/>
    <x v="12"/>
    <x v="54"/>
    <x v="4"/>
    <x v="312"/>
    <x v="48"/>
    <n v="4.3"/>
    <x v="1"/>
    <x v="5"/>
    <x v="2"/>
    <x v="2"/>
  </r>
  <r>
    <x v="961"/>
    <x v="6"/>
    <x v="6"/>
    <x v="1"/>
    <x v="313"/>
    <x v="18"/>
    <n v="3.4"/>
    <x v="1"/>
    <x v="6"/>
    <x v="0"/>
    <x v="1"/>
  </r>
  <r>
    <x v="962"/>
    <x v="9"/>
    <x v="47"/>
    <x v="2"/>
    <x v="313"/>
    <x v="95"/>
    <n v="3.7"/>
    <x v="1"/>
    <x v="6"/>
    <x v="0"/>
    <x v="2"/>
  </r>
  <r>
    <x v="963"/>
    <x v="12"/>
    <x v="74"/>
    <x v="4"/>
    <x v="314"/>
    <x v="84"/>
    <n v="4.8"/>
    <x v="1"/>
    <x v="3"/>
    <x v="0"/>
    <x v="0"/>
  </r>
  <r>
    <x v="964"/>
    <x v="2"/>
    <x v="30"/>
    <x v="1"/>
    <x v="314"/>
    <x v="38"/>
    <n v="3.3"/>
    <x v="1"/>
    <x v="3"/>
    <x v="0"/>
    <x v="1"/>
  </r>
  <r>
    <x v="965"/>
    <x v="10"/>
    <x v="109"/>
    <x v="3"/>
    <x v="315"/>
    <x v="1"/>
    <n v="4.2"/>
    <x v="1"/>
    <x v="4"/>
    <x v="2"/>
    <x v="2"/>
  </r>
  <r>
    <x v="966"/>
    <x v="14"/>
    <x v="76"/>
    <x v="4"/>
    <x v="316"/>
    <x v="98"/>
    <n v="2.6"/>
    <x v="1"/>
    <x v="5"/>
    <x v="1"/>
    <x v="1"/>
  </r>
  <r>
    <x v="967"/>
    <x v="5"/>
    <x v="74"/>
    <x v="3"/>
    <x v="316"/>
    <x v="99"/>
    <n v="4.9000000000000004"/>
    <x v="1"/>
    <x v="5"/>
    <x v="0"/>
    <x v="0"/>
  </r>
  <r>
    <x v="968"/>
    <x v="13"/>
    <x v="89"/>
    <x v="1"/>
    <x v="316"/>
    <x v="83"/>
    <n v="2"/>
    <x v="1"/>
    <x v="5"/>
    <x v="1"/>
    <x v="3"/>
  </r>
  <r>
    <x v="969"/>
    <x v="14"/>
    <x v="119"/>
    <x v="0"/>
    <x v="317"/>
    <x v="73"/>
    <n v="4.7"/>
    <x v="1"/>
    <x v="6"/>
    <x v="1"/>
    <x v="0"/>
  </r>
  <r>
    <x v="970"/>
    <x v="2"/>
    <x v="64"/>
    <x v="0"/>
    <x v="317"/>
    <x v="59"/>
    <n v="2.8"/>
    <x v="1"/>
    <x v="6"/>
    <x v="2"/>
    <x v="1"/>
  </r>
  <r>
    <x v="971"/>
    <x v="8"/>
    <x v="56"/>
    <x v="0"/>
    <x v="317"/>
    <x v="2"/>
    <n v="3.2"/>
    <x v="1"/>
    <x v="6"/>
    <x v="1"/>
    <x v="1"/>
  </r>
  <r>
    <x v="972"/>
    <x v="6"/>
    <x v="52"/>
    <x v="3"/>
    <x v="317"/>
    <x v="103"/>
    <n v="4.7"/>
    <x v="1"/>
    <x v="6"/>
    <x v="1"/>
    <x v="0"/>
  </r>
  <r>
    <x v="973"/>
    <x v="11"/>
    <x v="116"/>
    <x v="3"/>
    <x v="317"/>
    <x v="101"/>
    <n v="4.8"/>
    <x v="1"/>
    <x v="6"/>
    <x v="1"/>
    <x v="0"/>
  </r>
  <r>
    <x v="974"/>
    <x v="2"/>
    <x v="116"/>
    <x v="2"/>
    <x v="318"/>
    <x v="24"/>
    <n v="4.7"/>
    <x v="1"/>
    <x v="0"/>
    <x v="1"/>
    <x v="0"/>
  </r>
  <r>
    <x v="975"/>
    <x v="7"/>
    <x v="81"/>
    <x v="3"/>
    <x v="318"/>
    <x v="6"/>
    <n v="4"/>
    <x v="1"/>
    <x v="0"/>
    <x v="2"/>
    <x v="2"/>
  </r>
  <r>
    <x v="976"/>
    <x v="2"/>
    <x v="5"/>
    <x v="4"/>
    <x v="319"/>
    <x v="67"/>
    <n v="4.9000000000000004"/>
    <x v="1"/>
    <x v="2"/>
    <x v="0"/>
    <x v="0"/>
  </r>
  <r>
    <x v="977"/>
    <x v="9"/>
    <x v="134"/>
    <x v="2"/>
    <x v="320"/>
    <x v="104"/>
    <n v="3.7"/>
    <x v="1"/>
    <x v="3"/>
    <x v="0"/>
    <x v="2"/>
  </r>
  <r>
    <x v="978"/>
    <x v="4"/>
    <x v="107"/>
    <x v="3"/>
    <x v="320"/>
    <x v="100"/>
    <n v="4.5"/>
    <x v="1"/>
    <x v="3"/>
    <x v="0"/>
    <x v="0"/>
  </r>
  <r>
    <x v="979"/>
    <x v="5"/>
    <x v="77"/>
    <x v="1"/>
    <x v="321"/>
    <x v="95"/>
    <n v="2.1"/>
    <x v="1"/>
    <x v="4"/>
    <x v="0"/>
    <x v="3"/>
  </r>
  <r>
    <x v="980"/>
    <x v="14"/>
    <x v="34"/>
    <x v="3"/>
    <x v="322"/>
    <x v="66"/>
    <n v="2.8"/>
    <x v="1"/>
    <x v="0"/>
    <x v="0"/>
    <x v="1"/>
  </r>
  <r>
    <x v="981"/>
    <x v="3"/>
    <x v="129"/>
    <x v="4"/>
    <x v="322"/>
    <x v="28"/>
    <n v="4.0999999999999996"/>
    <x v="1"/>
    <x v="0"/>
    <x v="0"/>
    <x v="2"/>
  </r>
  <r>
    <x v="982"/>
    <x v="10"/>
    <x v="163"/>
    <x v="0"/>
    <x v="323"/>
    <x v="39"/>
    <n v="3.3"/>
    <x v="1"/>
    <x v="1"/>
    <x v="4"/>
    <x v="1"/>
  </r>
  <r>
    <x v="983"/>
    <x v="7"/>
    <x v="115"/>
    <x v="0"/>
    <x v="323"/>
    <x v="7"/>
    <n v="1.7"/>
    <x v="1"/>
    <x v="1"/>
    <x v="1"/>
    <x v="3"/>
  </r>
  <r>
    <x v="984"/>
    <x v="1"/>
    <x v="20"/>
    <x v="2"/>
    <x v="323"/>
    <x v="78"/>
    <n v="3.6"/>
    <x v="1"/>
    <x v="1"/>
    <x v="2"/>
    <x v="2"/>
  </r>
  <r>
    <x v="985"/>
    <x v="0"/>
    <x v="31"/>
    <x v="1"/>
    <x v="324"/>
    <x v="92"/>
    <n v="3.6"/>
    <x v="1"/>
    <x v="2"/>
    <x v="0"/>
    <x v="2"/>
  </r>
  <r>
    <x v="986"/>
    <x v="0"/>
    <x v="32"/>
    <x v="3"/>
    <x v="325"/>
    <x v="9"/>
    <n v="4.5999999999999996"/>
    <x v="1"/>
    <x v="3"/>
    <x v="0"/>
    <x v="0"/>
  </r>
  <r>
    <x v="987"/>
    <x v="9"/>
    <x v="113"/>
    <x v="0"/>
    <x v="325"/>
    <x v="84"/>
    <n v="4.8"/>
    <x v="1"/>
    <x v="3"/>
    <x v="0"/>
    <x v="0"/>
  </r>
  <r>
    <x v="988"/>
    <x v="10"/>
    <x v="55"/>
    <x v="0"/>
    <x v="326"/>
    <x v="39"/>
    <n v="4.5"/>
    <x v="1"/>
    <x v="4"/>
    <x v="1"/>
    <x v="0"/>
  </r>
  <r>
    <x v="989"/>
    <x v="8"/>
    <x v="96"/>
    <x v="4"/>
    <x v="326"/>
    <x v="49"/>
    <n v="4.5"/>
    <x v="1"/>
    <x v="4"/>
    <x v="0"/>
    <x v="0"/>
  </r>
  <r>
    <x v="990"/>
    <x v="2"/>
    <x v="155"/>
    <x v="4"/>
    <x v="327"/>
    <x v="62"/>
    <n v="4.5999999999999996"/>
    <x v="1"/>
    <x v="5"/>
    <x v="1"/>
    <x v="0"/>
  </r>
  <r>
    <x v="991"/>
    <x v="4"/>
    <x v="101"/>
    <x v="1"/>
    <x v="327"/>
    <x v="22"/>
    <n v="4.5999999999999996"/>
    <x v="1"/>
    <x v="5"/>
    <x v="2"/>
    <x v="0"/>
  </r>
  <r>
    <x v="992"/>
    <x v="3"/>
    <x v="77"/>
    <x v="2"/>
    <x v="327"/>
    <x v="24"/>
    <n v="3.5"/>
    <x v="1"/>
    <x v="5"/>
    <x v="0"/>
    <x v="2"/>
  </r>
  <r>
    <x v="993"/>
    <x v="10"/>
    <x v="48"/>
    <x v="3"/>
    <x v="327"/>
    <x v="25"/>
    <n v="2.9"/>
    <x v="1"/>
    <x v="5"/>
    <x v="0"/>
    <x v="1"/>
  </r>
  <r>
    <x v="994"/>
    <x v="3"/>
    <x v="97"/>
    <x v="0"/>
    <x v="328"/>
    <x v="20"/>
    <n v="4.7"/>
    <x v="1"/>
    <x v="6"/>
    <x v="0"/>
    <x v="0"/>
  </r>
  <r>
    <x v="995"/>
    <x v="8"/>
    <x v="22"/>
    <x v="0"/>
    <x v="328"/>
    <x v="15"/>
    <n v="3.9"/>
    <x v="1"/>
    <x v="6"/>
    <x v="0"/>
    <x v="2"/>
  </r>
  <r>
    <x v="996"/>
    <x v="5"/>
    <x v="76"/>
    <x v="3"/>
    <x v="328"/>
    <x v="46"/>
    <n v="3.8"/>
    <x v="1"/>
    <x v="6"/>
    <x v="1"/>
    <x v="2"/>
  </r>
  <r>
    <x v="997"/>
    <x v="7"/>
    <x v="148"/>
    <x v="0"/>
    <x v="329"/>
    <x v="99"/>
    <n v="2.2999999999999998"/>
    <x v="1"/>
    <x v="0"/>
    <x v="1"/>
    <x v="3"/>
  </r>
  <r>
    <x v="998"/>
    <x v="6"/>
    <x v="114"/>
    <x v="0"/>
    <x v="329"/>
    <x v="39"/>
    <n v="3.7"/>
    <x v="1"/>
    <x v="0"/>
    <x v="1"/>
    <x v="2"/>
  </r>
  <r>
    <x v="999"/>
    <x v="9"/>
    <x v="59"/>
    <x v="2"/>
    <x v="329"/>
    <x v="45"/>
    <n v="3.9"/>
    <x v="1"/>
    <x v="0"/>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F00685-C8D1-4969-BF76-D1E85C6518B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41:G41" firstHeaderRow="1" firstDataRow="1" firstDataCol="1"/>
  <pivotFields count="14">
    <pivotField showAll="0"/>
    <pivotField showAll="0"/>
    <pivotField showAll="0">
      <items count="166">
        <item x="162"/>
        <item x="159"/>
        <item x="91"/>
        <item x="163"/>
        <item x="126"/>
        <item m="1" x="164"/>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defaultSubtotal="0">
      <items count="5">
        <item x="0"/>
        <item x="1"/>
        <item x="2"/>
        <item x="3"/>
        <item x="4"/>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3"/>
    <field x="12"/>
    <field x="4"/>
  </rowFields>
  <dataFields count="1">
    <dataField name="Sum of Purchase Amount" fld="5" showDataAs="runTotal" baseField="13"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5D50C1-696A-405F-851D-CFD436B4985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70:C83" firstHeaderRow="1" firstDataRow="1" firstDataCol="1"/>
  <pivotFields count="14">
    <pivotField showAll="0"/>
    <pivotField showAll="0"/>
    <pivotField showAll="0">
      <items count="166">
        <item x="162"/>
        <item x="159"/>
        <item x="91"/>
        <item x="163"/>
        <item x="126"/>
        <item m="1" x="164"/>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items count="108">
        <item x="88"/>
        <item x="65"/>
        <item x="3"/>
        <item x="50"/>
        <item x="13"/>
        <item x="78"/>
        <item x="30"/>
        <item x="79"/>
        <item x="15"/>
        <item x="87"/>
        <item x="17"/>
        <item x="4"/>
        <item x="37"/>
        <item x="105"/>
        <item x="52"/>
        <item x="56"/>
        <item x="73"/>
        <item x="64"/>
        <item x="100"/>
        <item x="77"/>
        <item x="45"/>
        <item x="102"/>
        <item x="28"/>
        <item x="57"/>
        <item x="85"/>
        <item x="82"/>
        <item x="9"/>
        <item x="43"/>
        <item x="25"/>
        <item x="68"/>
        <item x="48"/>
        <item x="36"/>
        <item x="81"/>
        <item x="5"/>
        <item x="53"/>
        <item x="23"/>
        <item x="39"/>
        <item x="2"/>
        <item x="12"/>
        <item x="8"/>
        <item x="63"/>
        <item x="18"/>
        <item x="61"/>
        <item x="75"/>
        <item x="103"/>
        <item x="38"/>
        <item x="24"/>
        <item x="91"/>
        <item x="95"/>
        <item x="59"/>
        <item x="33"/>
        <item x="90"/>
        <item x="66"/>
        <item x="44"/>
        <item x="19"/>
        <item x="76"/>
        <item x="11"/>
        <item x="51"/>
        <item x="62"/>
        <item x="71"/>
        <item x="72"/>
        <item x="7"/>
        <item x="10"/>
        <item x="27"/>
        <item x="22"/>
        <item x="54"/>
        <item x="74"/>
        <item x="99"/>
        <item x="93"/>
        <item x="83"/>
        <item x="31"/>
        <item x="26"/>
        <item x="55"/>
        <item x="29"/>
        <item x="41"/>
        <item x="0"/>
        <item x="86"/>
        <item x="58"/>
        <item x="32"/>
        <item x="1"/>
        <item x="40"/>
        <item x="21"/>
        <item x="89"/>
        <item x="98"/>
        <item x="6"/>
        <item x="69"/>
        <item x="106"/>
        <item x="34"/>
        <item x="47"/>
        <item x="42"/>
        <item x="84"/>
        <item x="20"/>
        <item x="35"/>
        <item x="16"/>
        <item x="60"/>
        <item x="97"/>
        <item x="92"/>
        <item x="67"/>
        <item x="101"/>
        <item x="104"/>
        <item x="14"/>
        <item x="70"/>
        <item x="49"/>
        <item x="80"/>
        <item x="46"/>
        <item x="96"/>
        <item x="94"/>
        <item t="default"/>
      </items>
    </pivotField>
    <pivotField showAll="0"/>
    <pivotField axis="axisRow" showAll="0">
      <items count="3">
        <item x="0"/>
        <item x="1"/>
        <item t="default"/>
      </items>
    </pivotField>
    <pivotField showAll="0"/>
    <pivotField showAll="0"/>
    <pivotField showAll="0"/>
    <pivotField showAll="0" defaultSubtotal="0">
      <items count="5">
        <item x="0"/>
        <item x="1"/>
        <item x="2"/>
        <item x="3"/>
        <item x="4"/>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4">
    <field x="13"/>
    <field x="12"/>
    <field x="4"/>
    <field x="7"/>
  </rowFields>
  <rowItems count="13">
    <i>
      <x v="1"/>
    </i>
    <i>
      <x v="2"/>
    </i>
    <i>
      <x v="3"/>
    </i>
    <i>
      <x v="4"/>
    </i>
    <i>
      <x v="5"/>
    </i>
    <i>
      <x v="6"/>
    </i>
    <i>
      <x v="7"/>
    </i>
    <i>
      <x v="8"/>
    </i>
    <i>
      <x v="9"/>
    </i>
    <i>
      <x v="10"/>
    </i>
    <i>
      <x v="11"/>
    </i>
    <i>
      <x v="12"/>
    </i>
    <i t="grand">
      <x/>
    </i>
  </rowItems>
  <colItems count="1">
    <i/>
  </colItem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CF068B-8926-4450-9AC1-3396D02D468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14">
    <pivotField dataField="1" showAll="0"/>
    <pivotField showAll="0"/>
    <pivotField showAll="0">
      <items count="166">
        <item x="162"/>
        <item x="159"/>
        <item x="91"/>
        <item x="163"/>
        <item x="126"/>
        <item m="1" x="164"/>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defaultSubtotal="0">
      <items count="5">
        <item x="0"/>
        <item x="1"/>
        <item x="2"/>
        <item x="3"/>
        <item x="4"/>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3"/>
    <field x="12"/>
    <field x="4"/>
  </rowFields>
  <rowItems count="13">
    <i>
      <x v="1"/>
    </i>
    <i>
      <x v="2"/>
    </i>
    <i>
      <x v="3"/>
    </i>
    <i>
      <x v="4"/>
    </i>
    <i>
      <x v="5"/>
    </i>
    <i>
      <x v="6"/>
    </i>
    <i>
      <x v="7"/>
    </i>
    <i>
      <x v="8"/>
    </i>
    <i>
      <x v="9"/>
    </i>
    <i>
      <x v="10"/>
    </i>
    <i>
      <x v="11"/>
    </i>
    <i>
      <x v="12"/>
    </i>
    <i t="grand">
      <x/>
    </i>
  </rowItems>
  <colItems count="1">
    <i/>
  </colItems>
  <dataFields count="1">
    <dataField name="Count of Call number"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5F8E92-B535-4BE2-B839-95F6F86B455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9:L26"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6">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m="1" x="164"/>
        <item t="default"/>
      </items>
    </pivotField>
    <pivotField showAll="0">
      <items count="6">
        <item h="1" x="2"/>
        <item h="1" x="1"/>
        <item x="4"/>
        <item h="1" x="3"/>
        <item h="1"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axis="axisRow" showAll="0">
      <items count="6">
        <item x="4"/>
        <item x="3"/>
        <item x="2"/>
        <item x="0"/>
        <item x="1"/>
        <item t="default"/>
      </items>
    </pivotField>
    <pivotField axis="axisCol" showAll="0">
      <items count="7">
        <item x="4"/>
        <item x="5"/>
        <item x="3"/>
        <item x="1"/>
        <item x="2"/>
        <item x="0"/>
        <item t="default"/>
      </items>
    </pivotField>
    <pivotField showAll="0">
      <items count="6">
        <item x="0"/>
        <item x="3"/>
        <item x="1"/>
        <item x="2"/>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6">
    <i>
      <x/>
    </i>
    <i>
      <x v="1"/>
    </i>
    <i>
      <x v="2"/>
    </i>
    <i>
      <x v="3"/>
    </i>
    <i>
      <x v="4"/>
    </i>
    <i t="grand">
      <x/>
    </i>
  </rowItems>
  <colFields count="1">
    <field x="10"/>
  </colFields>
  <colItems count="7">
    <i>
      <x/>
    </i>
    <i>
      <x v="1"/>
    </i>
    <i>
      <x v="2"/>
    </i>
    <i>
      <x v="3"/>
    </i>
    <i>
      <x v="4"/>
    </i>
    <i>
      <x v="5"/>
    </i>
    <i t="grand">
      <x/>
    </i>
  </colItems>
  <dataFields count="1">
    <dataField name="Count of Call number" fld="0" subtotal="count" showDataAs="percentOfRow" baseField="9" baseItem="0" numFmtId="10"/>
  </dataFields>
  <formats count="9">
    <format dxfId="37">
      <pivotArea outline="0" collapsedLevelsAreSubtotals="1" fieldPosition="0"/>
    </format>
    <format dxfId="36">
      <pivotArea grandRow="1" outline="0" collapsedLevelsAreSubtotals="1" fieldPosition="0"/>
    </format>
    <format dxfId="35">
      <pivotArea collapsedLevelsAreSubtotals="1" fieldPosition="0">
        <references count="2">
          <reference field="9" count="1">
            <x v="3"/>
          </reference>
          <reference field="10" count="1" selected="0">
            <x v="1"/>
          </reference>
        </references>
      </pivotArea>
    </format>
    <format dxfId="34">
      <pivotArea collapsedLevelsAreSubtotals="1" fieldPosition="0">
        <references count="2">
          <reference field="9" count="1">
            <x v="1"/>
          </reference>
          <reference field="10" count="1" selected="0">
            <x v="2"/>
          </reference>
        </references>
      </pivotArea>
    </format>
    <format dxfId="33">
      <pivotArea outline="0" collapsedLevelsAreSubtotals="1" fieldPosition="0">
        <references count="1">
          <reference field="10" count="5" selected="0">
            <x v="1"/>
            <x v="2"/>
            <x v="3"/>
            <x v="4"/>
            <x v="5"/>
          </reference>
        </references>
      </pivotArea>
    </format>
    <format dxfId="32">
      <pivotArea grandCol="1" outline="0" collapsedLevelsAreSubtotals="1" fieldPosition="0"/>
    </format>
    <format dxfId="31">
      <pivotArea collapsedLevelsAreSubtotals="1" fieldPosition="0">
        <references count="2">
          <reference field="9" count="1">
            <x v="4"/>
          </reference>
          <reference field="10" count="1" selected="0">
            <x v="0"/>
          </reference>
        </references>
      </pivotArea>
    </format>
    <format dxfId="30">
      <pivotArea field="10" grandRow="1" outline="0" collapsedLevelsAreSubtotals="1" axis="axisCol" fieldPosition="0">
        <references count="1">
          <reference field="10" count="1" selected="0">
            <x v="0"/>
          </reference>
        </references>
      </pivotArea>
    </format>
    <format dxfId="29">
      <pivotArea outline="0" fieldPosition="0">
        <references count="1">
          <reference field="4294967294" count="1">
            <x v="0"/>
          </reference>
        </references>
      </pivotArea>
    </format>
  </formats>
  <conditionalFormats count="1">
    <conditionalFormat scope="field" priority="1">
      <pivotAreas count="1">
        <pivotArea outline="0" collapsedLevelsAreSubtotals="1" fieldPosition="0">
          <references count="3">
            <reference field="4294967294" count="1" selected="0">
              <x v="0"/>
            </reference>
            <reference field="9" count="0" selected="0"/>
            <reference field="10"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7728F5-0128-4FA8-B0B2-927C7BB7BCD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L13" firstHeaderRow="1" firstDataRow="2" firstDataCol="1"/>
  <pivotFields count="14">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items count="166">
        <item x="162"/>
        <item x="159"/>
        <item x="91"/>
        <item x="163"/>
        <item x="126"/>
        <item m="1" x="164"/>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axis="axisCol" showAll="0">
      <items count="8">
        <item x="1"/>
        <item x="2"/>
        <item x="3"/>
        <item x="4"/>
        <item x="5"/>
        <item x="6"/>
        <item x="0"/>
        <item t="default"/>
      </items>
    </pivotField>
    <pivotField showAll="0"/>
    <pivotField showAll="0"/>
    <pivotField showAll="0" defaultSubtotal="0">
      <items count="5">
        <item x="0"/>
        <item x="1"/>
        <item x="2"/>
        <item x="3"/>
        <item x="4"/>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6">
    <i>
      <x/>
    </i>
    <i>
      <x v="1"/>
    </i>
    <i>
      <x v="2"/>
    </i>
    <i>
      <x v="3"/>
    </i>
    <i>
      <x v="4"/>
    </i>
    <i t="grand">
      <x/>
    </i>
  </rowItems>
  <colFields count="1">
    <field x="8"/>
  </colFields>
  <colItems count="8">
    <i>
      <x/>
    </i>
    <i>
      <x v="1"/>
    </i>
    <i>
      <x v="2"/>
    </i>
    <i>
      <x v="3"/>
    </i>
    <i>
      <x v="4"/>
    </i>
    <i>
      <x v="5"/>
    </i>
    <i>
      <x v="6"/>
    </i>
    <i t="grand">
      <x/>
    </i>
  </colItems>
  <dataFields count="1">
    <dataField name="Count of Call number" fld="0" subtotal="count" showDataAs="percentOfRow" baseField="0" baseItem="0" numFmtId="10"/>
  </dataFields>
  <conditionalFormats count="1">
    <conditionalFormat scope="field" priority="2">
      <pivotAreas count="1">
        <pivotArea outline="0" collapsedLevelsAreSubtotals="1" fieldPosition="0">
          <references count="3">
            <reference field="4294967294" count="1" selected="0">
              <x v="0"/>
            </reference>
            <reference field="3" count="0" selected="0"/>
            <reference field="8"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EF6EE-74DE-479B-9ACA-9B3D78BDC107}" name="summary_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formats count="2">
    <format dxfId="26">
      <pivotArea dataOnly="0" labelOnly="1" outline="0" fieldPosition="0">
        <references count="1">
          <reference field="4294967294" count="5">
            <x v="0"/>
            <x v="1"/>
            <x v="2"/>
            <x v="3"/>
            <x v="4"/>
          </reference>
        </references>
      </pivotArea>
    </format>
    <format dxfId="25">
      <pivotArea dataOnly="0" labelOnly="1" outline="0" fieldPosition="0">
        <references count="1">
          <reference field="4294967294" count="5">
            <x v="0"/>
            <x v="1"/>
            <x v="2"/>
            <x v="3"/>
            <x v="4"/>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A177A6-3923-4E0A-A5AC-9F55ED77FDDA}"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trr">
  <location ref="F66:H83" firstHeaderRow="1" firstDataRow="1" firstDataCol="0"/>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BF4FB8-B592-4040-93EC-7353F1A7E1BB}"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D60" firstHeaderRow="0" firstDataRow="1" firstDataCol="1"/>
  <pivotFields count="3">
    <pivotField axis="axisRow" allDrilled="1" subtotalTop="0" showAll="0"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Purchase Amount" fld="1" baseField="0" baseItem="0"/>
    <dataField name="Count of Call number" fld="2"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9C43B6-7105-4060-BD8F-2275FEFF1DC9}" name="rep_amt"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M129:S148" firstHeaderRow="1" firstDataRow="2" firstDataCol="1"/>
  <pivotFields count="5">
    <pivotField allDrilled="1" subtotalTop="0" showAll="0" sortType="ascending" defaultSubtotal="0" defaultAttributeDrillState="1">
      <items count="4">
        <item x="0"/>
        <item x="1"/>
        <item x="2"/>
        <item x="3"/>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2"/>
    <field x="3"/>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4" subtotal="count" baseField="0" baseItem="0"/>
  </dataField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FFD4A3-51F0-4217-B6A6-04304F43CCC9}" name="rep_sat"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105:N112" firstHeaderRow="1" firstDataRow="1" firstDataCol="1"/>
  <pivotFields count="3">
    <pivotField axis="axisRow" allDrilled="1" subtotalTop="0" showAll="0" sortType="ascending"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Call number" fld="1" subtotal="count" baseField="0" baseItem="0"/>
  </dataFields>
  <chartFormats count="2">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AF2E90-8A64-4494-96D1-2F90E58AFA3F}" name="weekly" cacheId="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location ref="F42:G50"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Call number" fld="1"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27CA62-484C-4E8D-9610-D74905FF491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91:O9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8">
    <chartFormat chart="4" format="10" series="1">
      <pivotArea type="data" outline="0" fieldPosition="0">
        <references count="2">
          <reference field="4294967294" count="1" selected="0">
            <x v="0"/>
          </reference>
          <reference field="1" count="1" selected="0">
            <x v="0"/>
          </reference>
        </references>
      </pivotArea>
    </chartFormat>
    <chartFormat chart="4" format="11">
      <pivotArea type="data" outline="0" fieldPosition="0">
        <references count="3">
          <reference field="4294967294" count="1" selected="0">
            <x v="0"/>
          </reference>
          <reference field="0" count="1" selected="0">
            <x v="0"/>
          </reference>
          <reference field="1" count="1" selected="0">
            <x v="0"/>
          </reference>
        </references>
      </pivotArea>
    </chartFormat>
    <chartFormat chart="4" format="12">
      <pivotArea type="data" outline="0" fieldPosition="0">
        <references count="3">
          <reference field="4294967294" count="1" selected="0">
            <x v="0"/>
          </reference>
          <reference field="0" count="1" selected="0">
            <x v="1"/>
          </reference>
          <reference field="1" count="1" selected="0">
            <x v="0"/>
          </reference>
        </references>
      </pivotArea>
    </chartFormat>
    <chartFormat chart="4" format="13">
      <pivotArea type="data" outline="0" fieldPosition="0">
        <references count="3">
          <reference field="4294967294" count="1" selected="0">
            <x v="0"/>
          </reference>
          <reference field="0" count="1" selected="0">
            <x v="2"/>
          </reference>
          <reference field="1" count="1" selected="0">
            <x v="0"/>
          </reference>
        </references>
      </pivotArea>
    </chartFormat>
    <chartFormat chart="4" format="14" series="1">
      <pivotArea type="data" outline="0" fieldPosition="0">
        <references count="2">
          <reference field="4294967294" count="1" selected="0">
            <x v="0"/>
          </reference>
          <reference field="1" count="1" selected="0">
            <x v="1"/>
          </reference>
        </references>
      </pivotArea>
    </chartFormat>
    <chartFormat chart="4" format="15">
      <pivotArea type="data" outline="0" fieldPosition="0">
        <references count="3">
          <reference field="4294967294" count="1" selected="0">
            <x v="0"/>
          </reference>
          <reference field="0" count="1" selected="0">
            <x v="2"/>
          </reference>
          <reference field="1" count="1" selected="0">
            <x v="1"/>
          </reference>
        </references>
      </pivotArea>
    </chartFormat>
    <chartFormat chart="4" format="16">
      <pivotArea type="data" outline="0" fieldPosition="0">
        <references count="3">
          <reference field="4294967294" count="1" selected="0">
            <x v="0"/>
          </reference>
          <reference field="0" count="1" selected="0">
            <x v="1"/>
          </reference>
          <reference field="1" count="1" selected="0">
            <x v="1"/>
          </reference>
        </references>
      </pivotArea>
    </chartFormat>
    <chartFormat chart="4" format="17">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A3E92F0-A114-41CA-9553-AAE9466D5619}" name="monthly" cacheId="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E14:G2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name="Count of Call number" fld="3" subtotal="count" baseField="0" baseItem="0"/>
    <dataField fld="4" subtotal="count" baseField="0" baseItem="0"/>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184337-7CF9-4793-8FA0-558E8858279E}" name="rep_pivot" cacheId="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call count" fld="0" subtotal="count" baseField="0" baseItem="0"/>
    <dataField fld="1" subtotal="count" baseField="0" baseItem="0"/>
    <dataField fld="2" subtotal="count" baseField="0" baseItem="0"/>
    <dataField fld="3" subtotal="count" baseField="0" baseItem="0"/>
    <dataField fld="4" subtotal="count" baseField="0" baseItem="0"/>
  </dataFields>
  <formats count="2">
    <format dxfId="28">
      <pivotArea dataOnly="0" labelOnly="1" outline="0" fieldPosition="0">
        <references count="1">
          <reference field="4294967294" count="5">
            <x v="0"/>
            <x v="1"/>
            <x v="2"/>
            <x v="3"/>
            <x v="4"/>
          </reference>
        </references>
      </pivotArea>
    </format>
    <format dxfId="27">
      <pivotArea dataOnly="0" labelOnly="1" outline="0" fieldPosition="0">
        <references count="1">
          <reference field="4294967294" count="5">
            <x v="0"/>
            <x v="1"/>
            <x v="2"/>
            <x v="3"/>
            <x v="4"/>
          </reference>
        </references>
      </pivotArea>
    </format>
  </formats>
  <pivotHierarchies count="30">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425056-2E83-4880-AFF6-079DD3B33638}" name="sel_reps"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C85:C8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A person in a suit and tie
Description automatically generated</v>
  </rv>
  <rv s="0">
    <v>0</v>
    <v>5</v>
    <v>Business woman raising hand</v>
  </rv>
  <rv s="0">
    <v>3</v>
    <v>5</v>
    <v>Young businessman writing on notebook</v>
  </rv>
  <rv s="0">
    <v>4</v>
    <v>5</v>
    <v>Business woman shrugging</v>
  </rv>
  <rv s="0">
    <v>5</v>
    <v>5</v>
    <v>Elderly woman with hand on chin</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123B0586-81E1-4054-81AD-7C6641006776}" sourceName="Representative">
  <pivotTables>
    <pivotTable tabId="14" name="PivotTable8"/>
    <pivotTable tabId="14" name="PivotTable9"/>
    <pivotTable tabId="14" name="PivotTable10"/>
    <pivotTable tabId="15" name="PivotTable11"/>
  </pivotTables>
  <data>
    <tabular pivotCacheId="806591752">
      <items count="5">
        <i x="2" s="1"/>
        <i x="1" s="1"/>
        <i x="4"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BBF8CD5-42EC-4D64-B34E-DA046E0F83BF}" sourceName="[calls].[Representative]">
  <pivotTables>
    <pivotTable tabId="17" name="rep_pivot"/>
    <pivotTable tabId="17" name="monthly"/>
    <pivotTable tabId="17" name="weekly"/>
    <pivotTable tabId="17" name="sel_reps"/>
    <pivotTable tabId="17" name="rep_sat"/>
  </pivotTables>
  <data>
    <olap pivotCacheId="114865690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86A3019C-93C3-4AA4-AEE5-FE405859F955}" cache="Slicer_Representative1" caption="Representative" style="SlicerStyleLight1" rowHeight="25490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CB712FF-D142-43B3-BD6B-DDA071FE9433}" cache="Slicer_Representative" caption="Representative" level="1" style="Slicer Style 6" rowHeight="25490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4"/>
    <tableColumn id="5" xr3:uid="{5A35565E-8707-4DED-AD15-A0669D67B382}" name="Date of Call" dataDxfId="23"/>
    <tableColumn id="6" xr3:uid="{F2E4F158-B41F-47BC-8DF8-DFCADFEE4E40}" name="Purchase Amount"/>
    <tableColumn id="7" xr3:uid="{04B291B5-47BD-4F78-8FD8-D1551CCA6BD9}" name="Satisfaction Rating"/>
    <tableColumn id="8" xr3:uid="{6E4123C0-0B17-43B8-A142-A1E540CE974C}" name="FY" dataDxfId="22">
      <calculatedColumnFormula>IF(MONTH(calls[[#This Row],[Date of Call]])&lt;=6, YEAR(calls[[#This Row],[Date of Call]]), YEAR(calls[[#This Row],[Date of Call]])+1)</calculatedColumnFormula>
    </tableColumn>
    <tableColumn id="9" xr3:uid="{199FA271-5E9B-46CE-9BC6-2801F92CD17E}" name="Day of week" dataDxfId="21">
      <calculatedColumnFormula>TEXT(calls[[#This Row],[Date of Call]],"DDDD")</calculatedColumnFormula>
    </tableColumn>
    <tableColumn id="10" xr3:uid="{328CDB09-95B8-4D5E-9ED9-EF0D363735A1}" name="Duration Bucket" dataDxfId="2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P3:S18" totalsRowShown="0" headerRowDxfId="18" headerRowBorderDxfId="17" tableBorderDxfId="16" totalsRowBorderDxfId="15">
  <autoFilter ref="P3:S18" xr:uid="{27158F51-A707-4171-8A04-81FB0AABCBA5}"/>
  <tableColumns count="4">
    <tableColumn id="1" xr3:uid="{02688061-6A8C-4E23-B7FF-D00CD8B58CAC}" name="Customer ID" dataDxfId="14"/>
    <tableColumn id="2" xr3:uid="{771678B6-DB44-426B-9874-B4E421A440D5}" name="Gedner" dataDxfId="13"/>
    <tableColumn id="3" xr3:uid="{B0D41C62-587E-494D-B49A-603F2C05F8D3}" name="Age" dataDxfId="12"/>
    <tableColumn id="4" xr3:uid="{663F92D6-FE31-4D81-9E01-8D066DDC8A88}" name="City" dataDxfId="1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Gre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drawing" Target="../drawings/drawing2.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9EC88-05B7-4FC8-AA6D-ABF7479F9A51}">
  <dimension ref="A3:G83"/>
  <sheetViews>
    <sheetView topLeftCell="A30" zoomScale="60" zoomScaleNormal="95" workbookViewId="0">
      <selection activeCell="G41" sqref="G41"/>
    </sheetView>
  </sheetViews>
  <sheetFormatPr defaultRowHeight="14.6" x14ac:dyDescent="0.4"/>
  <cols>
    <col min="1" max="2" width="13.84375" customWidth="1"/>
    <col min="3" max="3" width="22.3046875" customWidth="1"/>
    <col min="4" max="4" width="6.23046875" customWidth="1"/>
    <col min="5" max="5" width="10.69140625" customWidth="1"/>
    <col min="6" max="6" width="13.84375" customWidth="1"/>
    <col min="7" max="7" width="22.3046875" customWidth="1"/>
  </cols>
  <sheetData>
    <row r="3" spans="1:2" x14ac:dyDescent="0.4">
      <c r="A3" s="29" t="s">
        <v>1042</v>
      </c>
      <c r="B3" t="s">
        <v>1045</v>
      </c>
    </row>
    <row r="4" spans="1:2" x14ac:dyDescent="0.4">
      <c r="A4" s="30" t="s">
        <v>1058</v>
      </c>
      <c r="B4" s="31">
        <v>79</v>
      </c>
    </row>
    <row r="5" spans="1:2" x14ac:dyDescent="0.4">
      <c r="A5" s="30" t="s">
        <v>1059</v>
      </c>
      <c r="B5" s="31">
        <v>66</v>
      </c>
    </row>
    <row r="6" spans="1:2" x14ac:dyDescent="0.4">
      <c r="A6" s="30" t="s">
        <v>1060</v>
      </c>
      <c r="B6" s="31">
        <v>155</v>
      </c>
    </row>
    <row r="7" spans="1:2" x14ac:dyDescent="0.4">
      <c r="A7" s="30" t="s">
        <v>1061</v>
      </c>
      <c r="B7" s="31">
        <v>136</v>
      </c>
    </row>
    <row r="8" spans="1:2" x14ac:dyDescent="0.4">
      <c r="A8" s="30" t="s">
        <v>1062</v>
      </c>
      <c r="B8" s="31">
        <v>83</v>
      </c>
    </row>
    <row r="9" spans="1:2" x14ac:dyDescent="0.4">
      <c r="A9" s="30" t="s">
        <v>1063</v>
      </c>
      <c r="B9" s="31">
        <v>67</v>
      </c>
    </row>
    <row r="10" spans="1:2" x14ac:dyDescent="0.4">
      <c r="A10" s="30" t="s">
        <v>1064</v>
      </c>
      <c r="B10" s="31">
        <v>64</v>
      </c>
    </row>
    <row r="11" spans="1:2" x14ac:dyDescent="0.4">
      <c r="A11" s="30" t="s">
        <v>1065</v>
      </c>
      <c r="B11" s="31">
        <v>50</v>
      </c>
    </row>
    <row r="12" spans="1:2" x14ac:dyDescent="0.4">
      <c r="A12" s="30" t="s">
        <v>1066</v>
      </c>
      <c r="B12" s="31">
        <v>76</v>
      </c>
    </row>
    <row r="13" spans="1:2" x14ac:dyDescent="0.4">
      <c r="A13" s="30" t="s">
        <v>1067</v>
      </c>
      <c r="B13" s="31">
        <v>114</v>
      </c>
    </row>
    <row r="14" spans="1:2" x14ac:dyDescent="0.4">
      <c r="A14" s="30" t="s">
        <v>1068</v>
      </c>
      <c r="B14" s="31">
        <v>57</v>
      </c>
    </row>
    <row r="15" spans="1:2" x14ac:dyDescent="0.4">
      <c r="A15" s="30" t="s">
        <v>1069</v>
      </c>
      <c r="B15" s="31">
        <v>53</v>
      </c>
    </row>
    <row r="16" spans="1:2" x14ac:dyDescent="0.4">
      <c r="A16" s="30" t="s">
        <v>1043</v>
      </c>
      <c r="B16" s="31">
        <v>1000</v>
      </c>
    </row>
    <row r="41" spans="6:7" x14ac:dyDescent="0.4">
      <c r="F41" s="29" t="s">
        <v>1042</v>
      </c>
      <c r="G41" t="s">
        <v>1046</v>
      </c>
    </row>
    <row r="70" spans="2:3" x14ac:dyDescent="0.4">
      <c r="B70" s="29" t="s">
        <v>1042</v>
      </c>
      <c r="C70" t="s">
        <v>1046</v>
      </c>
    </row>
    <row r="71" spans="2:3" x14ac:dyDescent="0.4">
      <c r="B71" s="30" t="s">
        <v>1058</v>
      </c>
      <c r="C71" s="31">
        <v>7790</v>
      </c>
    </row>
    <row r="72" spans="2:3" x14ac:dyDescent="0.4">
      <c r="B72" s="30" t="s">
        <v>1059</v>
      </c>
      <c r="C72" s="31">
        <v>6122</v>
      </c>
    </row>
    <row r="73" spans="2:3" x14ac:dyDescent="0.4">
      <c r="B73" s="30" t="s">
        <v>1060</v>
      </c>
      <c r="C73" s="31">
        <v>14563</v>
      </c>
    </row>
    <row r="74" spans="2:3" x14ac:dyDescent="0.4">
      <c r="B74" s="30" t="s">
        <v>1061</v>
      </c>
      <c r="C74" s="31">
        <v>13536</v>
      </c>
    </row>
    <row r="75" spans="2:3" x14ac:dyDescent="0.4">
      <c r="B75" s="30" t="s">
        <v>1062</v>
      </c>
      <c r="C75" s="31">
        <v>8171</v>
      </c>
    </row>
    <row r="76" spans="2:3" x14ac:dyDescent="0.4">
      <c r="B76" s="30" t="s">
        <v>1063</v>
      </c>
      <c r="C76" s="31">
        <v>5893</v>
      </c>
    </row>
    <row r="77" spans="2:3" x14ac:dyDescent="0.4">
      <c r="B77" s="30" t="s">
        <v>1064</v>
      </c>
      <c r="C77" s="31">
        <v>6007</v>
      </c>
    </row>
    <row r="78" spans="2:3" x14ac:dyDescent="0.4">
      <c r="B78" s="30" t="s">
        <v>1065</v>
      </c>
      <c r="C78" s="31">
        <v>4950</v>
      </c>
    </row>
    <row r="79" spans="2:3" x14ac:dyDescent="0.4">
      <c r="B79" s="30" t="s">
        <v>1066</v>
      </c>
      <c r="C79" s="31">
        <v>6689</v>
      </c>
    </row>
    <row r="80" spans="2:3" x14ac:dyDescent="0.4">
      <c r="B80" s="30" t="s">
        <v>1067</v>
      </c>
      <c r="C80" s="31">
        <v>10875</v>
      </c>
    </row>
    <row r="81" spans="2:3" x14ac:dyDescent="0.4">
      <c r="B81" s="30" t="s">
        <v>1068</v>
      </c>
      <c r="C81" s="31">
        <v>6775</v>
      </c>
    </row>
    <row r="82" spans="2:3" x14ac:dyDescent="0.4">
      <c r="B82" s="30" t="s">
        <v>1069</v>
      </c>
      <c r="C82" s="31">
        <v>5252</v>
      </c>
    </row>
    <row r="83" spans="2:3" x14ac:dyDescent="0.4">
      <c r="B83" s="30" t="s">
        <v>1043</v>
      </c>
      <c r="C83" s="31">
        <v>96623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27E88-BEBD-4B26-93B3-513E9CB0703A}">
  <dimension ref="D6:L26"/>
  <sheetViews>
    <sheetView topLeftCell="C13" zoomScale="90" workbookViewId="0">
      <selection activeCell="M22" sqref="M22"/>
    </sheetView>
  </sheetViews>
  <sheetFormatPr defaultRowHeight="14.6" x14ac:dyDescent="0.4"/>
  <cols>
    <col min="4" max="4" width="18.921875" customWidth="1"/>
    <col min="5" max="5" width="18.61328125" bestFit="1" customWidth="1"/>
    <col min="6" max="6" width="15.53515625" bestFit="1" customWidth="1"/>
    <col min="7" max="8" width="5.921875" bestFit="1" customWidth="1"/>
    <col min="9" max="11" width="6.921875" bestFit="1" customWidth="1"/>
    <col min="12" max="12" width="10.4609375" bestFit="1" customWidth="1"/>
    <col min="13" max="13" width="15.61328125" customWidth="1"/>
    <col min="14" max="136" width="16.765625" bestFit="1" customWidth="1"/>
    <col min="137" max="137" width="12.921875" bestFit="1" customWidth="1"/>
    <col min="138" max="275" width="10.15234375" bestFit="1" customWidth="1"/>
    <col min="276" max="429" width="13.23046875" bestFit="1" customWidth="1"/>
    <col min="430" max="430" width="16.3828125" bestFit="1" customWidth="1"/>
    <col min="431" max="558" width="11" bestFit="1" customWidth="1"/>
    <col min="559" max="559" width="14.15234375" bestFit="1" customWidth="1"/>
    <col min="560" max="700" width="9.765625" bestFit="1" customWidth="1"/>
    <col min="701" max="701" width="11.3828125" bestFit="1" customWidth="1"/>
    <col min="702" max="862" width="10.84375" bestFit="1" customWidth="1"/>
    <col min="863" max="863" width="14" bestFit="1" customWidth="1"/>
    <col min="864" max="1009" width="9.765625" bestFit="1" customWidth="1"/>
    <col min="1010" max="1010" width="12.53515625" bestFit="1" customWidth="1"/>
    <col min="1011" max="1011" width="11.3828125" bestFit="1" customWidth="1"/>
  </cols>
  <sheetData>
    <row r="6" spans="4:12" x14ac:dyDescent="0.4">
      <c r="D6" s="29" t="s">
        <v>1045</v>
      </c>
      <c r="E6" s="29" t="s">
        <v>1044</v>
      </c>
    </row>
    <row r="7" spans="4:12" x14ac:dyDescent="0.4">
      <c r="D7" s="29" t="s">
        <v>1042</v>
      </c>
      <c r="E7" t="s">
        <v>1054</v>
      </c>
      <c r="F7" t="s">
        <v>1053</v>
      </c>
      <c r="G7" t="s">
        <v>1056</v>
      </c>
      <c r="H7" t="s">
        <v>1049</v>
      </c>
      <c r="I7" t="s">
        <v>1051</v>
      </c>
      <c r="J7" t="s">
        <v>1047</v>
      </c>
      <c r="K7" t="s">
        <v>1055</v>
      </c>
      <c r="L7" t="s">
        <v>1043</v>
      </c>
    </row>
    <row r="8" spans="4:12" x14ac:dyDescent="0.4">
      <c r="D8" s="30" t="s">
        <v>11</v>
      </c>
      <c r="E8" s="32">
        <v>0.15873015873015872</v>
      </c>
      <c r="F8" s="32">
        <v>6.8783068783068779E-2</v>
      </c>
      <c r="G8" s="32">
        <v>0.12169312169312169</v>
      </c>
      <c r="H8" s="32">
        <v>0.12169312169312169</v>
      </c>
      <c r="I8" s="32">
        <v>0.12698412698412698</v>
      </c>
      <c r="J8" s="32">
        <v>0.21164021164021163</v>
      </c>
      <c r="K8" s="32">
        <v>0.19047619047619047</v>
      </c>
      <c r="L8" s="32">
        <v>1</v>
      </c>
    </row>
    <row r="9" spans="4:12" x14ac:dyDescent="0.4">
      <c r="D9" s="30" t="s">
        <v>9</v>
      </c>
      <c r="E9" s="32">
        <v>0.11009174311926606</v>
      </c>
      <c r="F9" s="32">
        <v>0.20183486238532111</v>
      </c>
      <c r="G9" s="32">
        <v>0.16513761467889909</v>
      </c>
      <c r="H9" s="32">
        <v>0.15137614678899083</v>
      </c>
      <c r="I9" s="32">
        <v>0.13302752293577982</v>
      </c>
      <c r="J9" s="32">
        <v>0.11009174311926606</v>
      </c>
      <c r="K9" s="32">
        <v>0.12844036697247707</v>
      </c>
      <c r="L9" s="32">
        <v>1</v>
      </c>
    </row>
    <row r="10" spans="4:12" x14ac:dyDescent="0.4">
      <c r="D10" s="30" t="s">
        <v>6</v>
      </c>
      <c r="E10" s="32">
        <v>0.16425120772946861</v>
      </c>
      <c r="F10" s="32">
        <v>0.12560386473429952</v>
      </c>
      <c r="G10" s="32">
        <v>0.18357487922705315</v>
      </c>
      <c r="H10" s="32">
        <v>0.13043478260869565</v>
      </c>
      <c r="I10" s="32">
        <v>0.13043478260869565</v>
      </c>
      <c r="J10" s="32">
        <v>0.12077294685990338</v>
      </c>
      <c r="K10" s="32">
        <v>0.14492753623188406</v>
      </c>
      <c r="L10" s="32">
        <v>1</v>
      </c>
    </row>
    <row r="11" spans="4:12" x14ac:dyDescent="0.4">
      <c r="D11" s="30" t="s">
        <v>13</v>
      </c>
      <c r="E11" s="32">
        <v>0.12365591397849462</v>
      </c>
      <c r="F11" s="32">
        <v>0.15053763440860216</v>
      </c>
      <c r="G11" s="32">
        <v>0.15591397849462366</v>
      </c>
      <c r="H11" s="32">
        <v>9.6774193548387094E-2</v>
      </c>
      <c r="I11" s="32">
        <v>0.15591397849462366</v>
      </c>
      <c r="J11" s="32">
        <v>0.18279569892473119</v>
      </c>
      <c r="K11" s="32">
        <v>0.13440860215053763</v>
      </c>
      <c r="L11" s="32">
        <v>1</v>
      </c>
    </row>
    <row r="12" spans="4:12" x14ac:dyDescent="0.4">
      <c r="D12" s="30" t="s">
        <v>10</v>
      </c>
      <c r="E12" s="32">
        <v>0.11</v>
      </c>
      <c r="F12" s="32">
        <v>0.13500000000000001</v>
      </c>
      <c r="G12" s="32">
        <v>0.13500000000000001</v>
      </c>
      <c r="H12" s="32">
        <v>0.13500000000000001</v>
      </c>
      <c r="I12" s="32">
        <v>0.16</v>
      </c>
      <c r="J12" s="32">
        <v>0.19</v>
      </c>
      <c r="K12" s="32">
        <v>0.13500000000000001</v>
      </c>
      <c r="L12" s="32">
        <v>1</v>
      </c>
    </row>
    <row r="13" spans="4:12" x14ac:dyDescent="0.4">
      <c r="D13" s="30" t="s">
        <v>1043</v>
      </c>
      <c r="E13" s="32">
        <v>0.13300000000000001</v>
      </c>
      <c r="F13" s="32">
        <v>0.13800000000000001</v>
      </c>
      <c r="G13" s="32">
        <v>0.153</v>
      </c>
      <c r="H13" s="32">
        <v>0.128</v>
      </c>
      <c r="I13" s="32">
        <v>0.14099999999999999</v>
      </c>
      <c r="J13" s="32">
        <v>0.161</v>
      </c>
      <c r="K13" s="32">
        <v>0.14599999999999999</v>
      </c>
      <c r="L13" s="32">
        <v>1</v>
      </c>
    </row>
    <row r="19" spans="5:12" x14ac:dyDescent="0.4">
      <c r="E19" s="29" t="s">
        <v>1045</v>
      </c>
      <c r="F19" s="29" t="s">
        <v>1044</v>
      </c>
    </row>
    <row r="20" spans="5:12" x14ac:dyDescent="0.4">
      <c r="E20" s="29" t="s">
        <v>1042</v>
      </c>
      <c r="F20">
        <v>0</v>
      </c>
      <c r="G20">
        <v>1</v>
      </c>
      <c r="H20">
        <v>2</v>
      </c>
      <c r="I20">
        <v>3</v>
      </c>
      <c r="J20">
        <v>4</v>
      </c>
      <c r="K20">
        <v>5</v>
      </c>
      <c r="L20" t="s">
        <v>1043</v>
      </c>
    </row>
    <row r="21" spans="5:12" x14ac:dyDescent="0.4">
      <c r="E21" s="30" t="s">
        <v>1070</v>
      </c>
      <c r="F21" s="32">
        <v>0</v>
      </c>
      <c r="G21" s="32">
        <v>0</v>
      </c>
      <c r="H21" s="32">
        <v>0</v>
      </c>
      <c r="I21" s="32">
        <v>0.22222222222222221</v>
      </c>
      <c r="J21" s="32">
        <v>0.55555555555555558</v>
      </c>
      <c r="K21" s="32">
        <v>0.22222222222222221</v>
      </c>
      <c r="L21" s="32">
        <v>1</v>
      </c>
    </row>
    <row r="22" spans="5:12" x14ac:dyDescent="0.4">
      <c r="E22" s="30" t="s">
        <v>1057</v>
      </c>
      <c r="F22" s="32">
        <v>0</v>
      </c>
      <c r="G22" s="32">
        <v>0</v>
      </c>
      <c r="H22" s="32">
        <v>7.8431372549019607E-2</v>
      </c>
      <c r="I22" s="32">
        <v>0.11764705882352941</v>
      </c>
      <c r="J22" s="32">
        <v>0.50980392156862742</v>
      </c>
      <c r="K22" s="32">
        <v>0.29411764705882354</v>
      </c>
      <c r="L22" s="32">
        <v>1</v>
      </c>
    </row>
    <row r="23" spans="5:12" x14ac:dyDescent="0.4">
      <c r="E23" s="30" t="s">
        <v>1052</v>
      </c>
      <c r="F23" s="32">
        <v>0</v>
      </c>
      <c r="G23" s="32">
        <v>0</v>
      </c>
      <c r="H23" s="32">
        <v>7.2625698324022353E-2</v>
      </c>
      <c r="I23" s="32">
        <v>0.19553072625698323</v>
      </c>
      <c r="J23" s="32">
        <v>0.41899441340782123</v>
      </c>
      <c r="K23" s="32">
        <v>0.31284916201117319</v>
      </c>
      <c r="L23" s="32">
        <v>1</v>
      </c>
    </row>
    <row r="24" spans="5:12" x14ac:dyDescent="0.4">
      <c r="E24" s="30" t="s">
        <v>1050</v>
      </c>
      <c r="F24" s="32">
        <v>0</v>
      </c>
      <c r="G24" s="32">
        <v>9.5419847328244278E-3</v>
      </c>
      <c r="H24" s="32">
        <v>5.3435114503816793E-2</v>
      </c>
      <c r="I24" s="32">
        <v>0.20229007633587787</v>
      </c>
      <c r="J24" s="32">
        <v>0.42938931297709926</v>
      </c>
      <c r="K24" s="32">
        <v>0.30534351145038169</v>
      </c>
      <c r="L24" s="32">
        <v>1</v>
      </c>
    </row>
    <row r="25" spans="5:12" x14ac:dyDescent="0.4">
      <c r="E25" s="30" t="s">
        <v>1048</v>
      </c>
      <c r="F25" s="32">
        <v>4.2194092827004216E-3</v>
      </c>
      <c r="G25" s="32">
        <v>1.2658227848101266E-2</v>
      </c>
      <c r="H25" s="32">
        <v>5.9071729957805907E-2</v>
      </c>
      <c r="I25" s="32">
        <v>0.20253164556962025</v>
      </c>
      <c r="J25" s="32">
        <v>0.40928270042194093</v>
      </c>
      <c r="K25" s="32">
        <v>0.31223628691983124</v>
      </c>
      <c r="L25" s="32">
        <v>1</v>
      </c>
    </row>
    <row r="26" spans="5:12" x14ac:dyDescent="0.4">
      <c r="E26" s="30" t="s">
        <v>1043</v>
      </c>
      <c r="F26" s="32">
        <v>1E-3</v>
      </c>
      <c r="G26" s="32">
        <v>8.0000000000000002E-3</v>
      </c>
      <c r="H26" s="32">
        <v>5.8999999999999997E-2</v>
      </c>
      <c r="I26" s="32">
        <v>0.19700000000000001</v>
      </c>
      <c r="J26" s="32">
        <v>0.42799999999999999</v>
      </c>
      <c r="K26" s="32">
        <v>0.307</v>
      </c>
      <c r="L26" s="32">
        <v>1</v>
      </c>
    </row>
  </sheetData>
  <conditionalFormatting pivot="1" sqref="E8:K12">
    <cfRule type="colorScale" priority="2">
      <colorScale>
        <cfvo type="min"/>
        <cfvo type="percentile" val="50"/>
        <cfvo type="max"/>
        <color rgb="FFF8696B"/>
        <color rgb="FFFFEB84"/>
        <color rgb="FF63BE7B"/>
      </colorScale>
    </cfRule>
  </conditionalFormatting>
  <conditionalFormatting pivot="1" sqref="F21:K25">
    <cfRule type="colorScale" priority="1">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A277-93EA-47FE-B4C9-90C4D66B6BB6}">
  <dimension ref="A3:S148"/>
  <sheetViews>
    <sheetView topLeftCell="A92" zoomScale="88" zoomScaleNormal="88" workbookViewId="0">
      <selection activeCell="C107" sqref="C107"/>
    </sheetView>
  </sheetViews>
  <sheetFormatPr defaultRowHeight="14.6" x14ac:dyDescent="0.4"/>
  <cols>
    <col min="1" max="1" width="9.07421875" bestFit="1" customWidth="1"/>
    <col min="2" max="2" width="7.921875" bestFit="1" customWidth="1"/>
    <col min="3" max="3" width="12.765625" bestFit="1" customWidth="1"/>
    <col min="4" max="4" width="6.84375" bestFit="1" customWidth="1"/>
    <col min="5" max="6" width="12.765625" bestFit="1" customWidth="1"/>
    <col min="7" max="7" width="18.61328125" bestFit="1" customWidth="1"/>
    <col min="8" max="11" width="15.53515625" bestFit="1" customWidth="1"/>
    <col min="12" max="12" width="13.07421875" bestFit="1" customWidth="1"/>
    <col min="13" max="13" width="12.765625" bestFit="1" customWidth="1"/>
    <col min="14" max="14" width="18.61328125" bestFit="1" customWidth="1"/>
    <col min="15" max="18" width="6.921875" bestFit="1" customWidth="1"/>
    <col min="19" max="19" width="10.4609375" bestFit="1" customWidth="1"/>
    <col min="20" max="151" width="15.53515625" bestFit="1" customWidth="1"/>
    <col min="152" max="152" width="10.4609375" bestFit="1" customWidth="1"/>
  </cols>
  <sheetData>
    <row r="3" spans="1:7" x14ac:dyDescent="0.4">
      <c r="A3" s="37" t="s">
        <v>1071</v>
      </c>
      <c r="B3" s="37" t="s">
        <v>1072</v>
      </c>
      <c r="C3" s="37" t="s">
        <v>1073</v>
      </c>
      <c r="D3" s="37" t="s">
        <v>1074</v>
      </c>
      <c r="E3" s="37" t="s">
        <v>1075</v>
      </c>
    </row>
    <row r="4" spans="1:7" x14ac:dyDescent="0.4">
      <c r="A4" s="33">
        <v>1000</v>
      </c>
      <c r="B4" s="34">
        <v>96623</v>
      </c>
      <c r="C4" s="31">
        <v>89850</v>
      </c>
      <c r="D4" s="35">
        <v>3.8854000000000033</v>
      </c>
      <c r="E4" s="36">
        <v>307</v>
      </c>
    </row>
    <row r="8" spans="1:7" x14ac:dyDescent="0.4">
      <c r="A8" s="37" t="s">
        <v>1071</v>
      </c>
      <c r="B8" s="37" t="s">
        <v>1072</v>
      </c>
      <c r="C8" s="37" t="s">
        <v>1073</v>
      </c>
      <c r="D8" s="37" t="s">
        <v>1074</v>
      </c>
      <c r="E8" s="37" t="s">
        <v>1075</v>
      </c>
    </row>
    <row r="9" spans="1:7" x14ac:dyDescent="0.4">
      <c r="A9" s="33">
        <v>207</v>
      </c>
      <c r="B9" s="57">
        <v>20872</v>
      </c>
      <c r="C9" s="31">
        <v>17700</v>
      </c>
      <c r="D9" s="35">
        <v>3.8589371980676304</v>
      </c>
      <c r="E9" s="36">
        <v>60</v>
      </c>
    </row>
    <row r="14" spans="1:7" x14ac:dyDescent="0.4">
      <c r="E14" s="29" t="s">
        <v>1042</v>
      </c>
      <c r="F14" t="s">
        <v>1045</v>
      </c>
      <c r="G14" t="s">
        <v>1076</v>
      </c>
    </row>
    <row r="15" spans="1:7" x14ac:dyDescent="0.4">
      <c r="E15" s="30" t="s">
        <v>1058</v>
      </c>
      <c r="F15" s="31">
        <v>13</v>
      </c>
      <c r="G15" s="33">
        <v>13</v>
      </c>
    </row>
    <row r="16" spans="1:7" x14ac:dyDescent="0.4">
      <c r="E16" s="30" t="s">
        <v>1059</v>
      </c>
      <c r="F16" s="31">
        <v>13</v>
      </c>
      <c r="G16" s="33">
        <v>13</v>
      </c>
    </row>
    <row r="17" spans="5:7" x14ac:dyDescent="0.4">
      <c r="E17" s="30" t="s">
        <v>1060</v>
      </c>
      <c r="F17" s="31">
        <v>28</v>
      </c>
      <c r="G17" s="33">
        <v>28</v>
      </c>
    </row>
    <row r="18" spans="5:7" x14ac:dyDescent="0.4">
      <c r="E18" s="30" t="s">
        <v>1061</v>
      </c>
      <c r="F18" s="31">
        <v>24</v>
      </c>
      <c r="G18" s="33">
        <v>24</v>
      </c>
    </row>
    <row r="19" spans="5:7" x14ac:dyDescent="0.4">
      <c r="E19" s="30" t="s">
        <v>1062</v>
      </c>
      <c r="F19" s="31">
        <v>23</v>
      </c>
      <c r="G19" s="33">
        <v>23</v>
      </c>
    </row>
    <row r="20" spans="5:7" x14ac:dyDescent="0.4">
      <c r="E20" s="30" t="s">
        <v>1063</v>
      </c>
      <c r="F20" s="31">
        <v>17</v>
      </c>
      <c r="G20" s="33">
        <v>17</v>
      </c>
    </row>
    <row r="21" spans="5:7" x14ac:dyDescent="0.4">
      <c r="E21" s="30" t="s">
        <v>1064</v>
      </c>
      <c r="F21" s="31">
        <v>11</v>
      </c>
      <c r="G21" s="33">
        <v>11</v>
      </c>
    </row>
    <row r="22" spans="5:7" x14ac:dyDescent="0.4">
      <c r="E22" s="30" t="s">
        <v>1065</v>
      </c>
      <c r="F22" s="31">
        <v>11</v>
      </c>
      <c r="G22" s="33">
        <v>11</v>
      </c>
    </row>
    <row r="23" spans="5:7" x14ac:dyDescent="0.4">
      <c r="E23" s="30" t="s">
        <v>1066</v>
      </c>
      <c r="F23" s="31">
        <v>14</v>
      </c>
      <c r="G23" s="33">
        <v>14</v>
      </c>
    </row>
    <row r="24" spans="5:7" x14ac:dyDescent="0.4">
      <c r="E24" s="30" t="s">
        <v>1067</v>
      </c>
      <c r="F24" s="31">
        <v>30</v>
      </c>
      <c r="G24" s="33">
        <v>30</v>
      </c>
    </row>
    <row r="25" spans="5:7" x14ac:dyDescent="0.4">
      <c r="E25" s="30" t="s">
        <v>1068</v>
      </c>
      <c r="F25" s="31">
        <v>14</v>
      </c>
      <c r="G25" s="33">
        <v>14</v>
      </c>
    </row>
    <row r="26" spans="5:7" x14ac:dyDescent="0.4">
      <c r="E26" s="30" t="s">
        <v>1069</v>
      </c>
      <c r="F26" s="31">
        <v>9</v>
      </c>
      <c r="G26" s="33">
        <v>9</v>
      </c>
    </row>
    <row r="27" spans="5:7" x14ac:dyDescent="0.4">
      <c r="E27" s="30" t="s">
        <v>1043</v>
      </c>
      <c r="F27" s="31">
        <v>207</v>
      </c>
      <c r="G27" s="33">
        <v>207</v>
      </c>
    </row>
    <row r="42" spans="6:7" x14ac:dyDescent="0.4">
      <c r="F42" s="29" t="s">
        <v>1042</v>
      </c>
      <c r="G42" t="s">
        <v>1045</v>
      </c>
    </row>
    <row r="43" spans="6:7" x14ac:dyDescent="0.4">
      <c r="F43" s="30" t="s">
        <v>1054</v>
      </c>
      <c r="G43" s="31">
        <v>34</v>
      </c>
    </row>
    <row r="44" spans="6:7" x14ac:dyDescent="0.4">
      <c r="F44" s="30" t="s">
        <v>1053</v>
      </c>
      <c r="G44" s="31">
        <v>26</v>
      </c>
    </row>
    <row r="45" spans="6:7" x14ac:dyDescent="0.4">
      <c r="F45" s="30" t="s">
        <v>1056</v>
      </c>
      <c r="G45" s="31">
        <v>38</v>
      </c>
    </row>
    <row r="46" spans="6:7" x14ac:dyDescent="0.4">
      <c r="F46" s="30" t="s">
        <v>1049</v>
      </c>
      <c r="G46" s="31">
        <v>27</v>
      </c>
    </row>
    <row r="47" spans="6:7" x14ac:dyDescent="0.4">
      <c r="F47" s="30" t="s">
        <v>1051</v>
      </c>
      <c r="G47" s="31">
        <v>27</v>
      </c>
    </row>
    <row r="48" spans="6:7" x14ac:dyDescent="0.4">
      <c r="F48" s="30" t="s">
        <v>1047</v>
      </c>
      <c r="G48" s="31">
        <v>25</v>
      </c>
    </row>
    <row r="49" spans="2:11" x14ac:dyDescent="0.4">
      <c r="F49" s="30" t="s">
        <v>1055</v>
      </c>
      <c r="G49" s="31">
        <v>30</v>
      </c>
    </row>
    <row r="50" spans="2:11" x14ac:dyDescent="0.4">
      <c r="F50" s="30" t="s">
        <v>1043</v>
      </c>
      <c r="G50" s="31">
        <v>207</v>
      </c>
    </row>
    <row r="52" spans="2:11" x14ac:dyDescent="0.4">
      <c r="J52" t="s">
        <v>1082</v>
      </c>
      <c r="K52" t="str">
        <f>C86</f>
        <v>R03</v>
      </c>
    </row>
    <row r="54" spans="2:11" x14ac:dyDescent="0.4">
      <c r="B54" s="29" t="s">
        <v>1042</v>
      </c>
      <c r="C54" t="s">
        <v>1046</v>
      </c>
      <c r="D54" t="s">
        <v>1045</v>
      </c>
      <c r="G54" t="s">
        <v>1077</v>
      </c>
      <c r="H54" t="s">
        <v>1078</v>
      </c>
      <c r="I54" t="s">
        <v>1079</v>
      </c>
      <c r="J54" t="s">
        <v>1080</v>
      </c>
      <c r="K54" t="s">
        <v>1081</v>
      </c>
    </row>
    <row r="55" spans="2:11" x14ac:dyDescent="0.4">
      <c r="B55" s="30" t="s">
        <v>11</v>
      </c>
      <c r="C55" s="31">
        <v>18415</v>
      </c>
      <c r="D55" s="31">
        <v>189</v>
      </c>
      <c r="G55" t="str" cm="1">
        <f t="array" ref="G55:I59">B55:D59</f>
        <v>R01</v>
      </c>
      <c r="H55" s="40">
        <v>18415</v>
      </c>
      <c r="I55" s="31">
        <v>189</v>
      </c>
      <c r="J55" t="str">
        <f>IF(G55=K52,I55,"NA")</f>
        <v>NA</v>
      </c>
      <c r="K55" t="str">
        <f>IF(G55=K52,H55,"NA")</f>
        <v>NA</v>
      </c>
    </row>
    <row r="56" spans="2:11" x14ac:dyDescent="0.4">
      <c r="B56" s="30" t="s">
        <v>9</v>
      </c>
      <c r="C56" s="31">
        <v>20581</v>
      </c>
      <c r="D56" s="31">
        <v>218</v>
      </c>
      <c r="G56" t="str">
        <v>R02</v>
      </c>
      <c r="H56" s="40">
        <v>20581</v>
      </c>
      <c r="I56">
        <v>218</v>
      </c>
      <c r="J56" t="str">
        <f>IF(G56=K52,I56,"NA")</f>
        <v>NA</v>
      </c>
      <c r="K56" t="str">
        <f>IF(G56=K52,H56,"NA")</f>
        <v>NA</v>
      </c>
    </row>
    <row r="57" spans="2:11" x14ac:dyDescent="0.4">
      <c r="B57" s="30" t="s">
        <v>6</v>
      </c>
      <c r="C57" s="31">
        <v>20872</v>
      </c>
      <c r="D57" s="31">
        <v>207</v>
      </c>
      <c r="G57" t="str">
        <v>R03</v>
      </c>
      <c r="H57" s="40">
        <v>20872</v>
      </c>
      <c r="I57">
        <v>207</v>
      </c>
      <c r="J57">
        <f>IF(G57=K52,I57,"NA")</f>
        <v>207</v>
      </c>
      <c r="K57" s="40">
        <f>IF(G57=K52,H57,"NA")</f>
        <v>20872</v>
      </c>
    </row>
    <row r="58" spans="2:11" x14ac:dyDescent="0.4">
      <c r="B58" s="30" t="s">
        <v>13</v>
      </c>
      <c r="C58" s="31">
        <v>16651</v>
      </c>
      <c r="D58" s="31">
        <v>186</v>
      </c>
      <c r="G58" t="str">
        <v>R04</v>
      </c>
      <c r="H58" s="40">
        <v>16651</v>
      </c>
      <c r="I58">
        <v>186</v>
      </c>
      <c r="J58" t="str">
        <f>IF(G58=K52,I58,"NA")</f>
        <v>NA</v>
      </c>
      <c r="K58" t="str">
        <f>IF(G58=K52,H58,"NA")</f>
        <v>NA</v>
      </c>
    </row>
    <row r="59" spans="2:11" x14ac:dyDescent="0.4">
      <c r="B59" s="30" t="s">
        <v>10</v>
      </c>
      <c r="C59" s="31">
        <v>20104</v>
      </c>
      <c r="D59" s="31">
        <v>200</v>
      </c>
      <c r="G59" t="str">
        <v>R05</v>
      </c>
      <c r="H59" s="40">
        <v>20104</v>
      </c>
      <c r="I59">
        <v>200</v>
      </c>
      <c r="J59" t="str">
        <f>IF(G59=K52,I59,"NA")</f>
        <v>NA</v>
      </c>
      <c r="K59" t="str">
        <f>IF(G59=K52,H59,"NA")</f>
        <v>NA</v>
      </c>
    </row>
    <row r="60" spans="2:11" x14ac:dyDescent="0.4">
      <c r="B60" s="30" t="s">
        <v>1043</v>
      </c>
      <c r="C60" s="31">
        <v>96623</v>
      </c>
      <c r="D60" s="31">
        <v>1000</v>
      </c>
    </row>
    <row r="66" spans="6:8" x14ac:dyDescent="0.4">
      <c r="F66" s="20"/>
      <c r="G66" s="21"/>
      <c r="H66" s="22"/>
    </row>
    <row r="67" spans="6:8" x14ac:dyDescent="0.4">
      <c r="F67" s="23"/>
      <c r="G67" s="24"/>
      <c r="H67" s="25"/>
    </row>
    <row r="68" spans="6:8" x14ac:dyDescent="0.4">
      <c r="F68" s="23"/>
      <c r="G68" s="24"/>
      <c r="H68" s="25"/>
    </row>
    <row r="69" spans="6:8" x14ac:dyDescent="0.4">
      <c r="F69" s="23"/>
      <c r="G69" s="24"/>
      <c r="H69" s="25"/>
    </row>
    <row r="70" spans="6:8" x14ac:dyDescent="0.4">
      <c r="F70" s="23"/>
      <c r="G70" s="24"/>
      <c r="H70" s="25"/>
    </row>
    <row r="71" spans="6:8" x14ac:dyDescent="0.4">
      <c r="F71" s="23"/>
      <c r="G71" s="24"/>
      <c r="H71" s="25"/>
    </row>
    <row r="72" spans="6:8" x14ac:dyDescent="0.4">
      <c r="F72" s="23"/>
      <c r="G72" s="24"/>
      <c r="H72" s="25"/>
    </row>
    <row r="73" spans="6:8" x14ac:dyDescent="0.4">
      <c r="F73" s="23"/>
      <c r="G73" s="24"/>
      <c r="H73" s="25"/>
    </row>
    <row r="74" spans="6:8" x14ac:dyDescent="0.4">
      <c r="F74" s="23"/>
      <c r="G74" s="24"/>
      <c r="H74" s="25"/>
    </row>
    <row r="75" spans="6:8" x14ac:dyDescent="0.4">
      <c r="F75" s="23"/>
      <c r="G75" s="24"/>
      <c r="H75" s="25"/>
    </row>
    <row r="76" spans="6:8" x14ac:dyDescent="0.4">
      <c r="F76" s="23"/>
      <c r="G76" s="24"/>
      <c r="H76" s="25"/>
    </row>
    <row r="77" spans="6:8" x14ac:dyDescent="0.4">
      <c r="F77" s="23"/>
      <c r="G77" s="24"/>
      <c r="H77" s="25"/>
    </row>
    <row r="78" spans="6:8" x14ac:dyDescent="0.4">
      <c r="F78" s="23"/>
      <c r="G78" s="24"/>
      <c r="H78" s="25"/>
    </row>
    <row r="79" spans="6:8" x14ac:dyDescent="0.4">
      <c r="F79" s="23"/>
      <c r="G79" s="24"/>
      <c r="H79" s="25"/>
    </row>
    <row r="80" spans="6:8" x14ac:dyDescent="0.4">
      <c r="F80" s="23"/>
      <c r="G80" s="24"/>
      <c r="H80" s="25"/>
    </row>
    <row r="81" spans="2:15" x14ac:dyDescent="0.4">
      <c r="F81" s="23"/>
      <c r="G81" s="24"/>
      <c r="H81" s="25"/>
    </row>
    <row r="82" spans="2:15" x14ac:dyDescent="0.4">
      <c r="F82" s="23"/>
      <c r="G82" s="24"/>
      <c r="H82" s="25"/>
    </row>
    <row r="83" spans="2:15" x14ac:dyDescent="0.4">
      <c r="F83" s="26"/>
      <c r="G83" s="27"/>
      <c r="H83" s="28"/>
    </row>
    <row r="85" spans="2:15" x14ac:dyDescent="0.4">
      <c r="C85" s="29" t="s">
        <v>1042</v>
      </c>
    </row>
    <row r="86" spans="2:15" x14ac:dyDescent="0.4">
      <c r="C86" s="30" t="s">
        <v>6</v>
      </c>
    </row>
    <row r="91" spans="2:15" x14ac:dyDescent="0.4">
      <c r="L91" s="29" t="s">
        <v>1071</v>
      </c>
      <c r="M91" s="29" t="s">
        <v>1044</v>
      </c>
    </row>
    <row r="92" spans="2:15" x14ac:dyDescent="0.4">
      <c r="L92" s="29" t="s">
        <v>1042</v>
      </c>
      <c r="M92" t="s">
        <v>999</v>
      </c>
      <c r="N92" t="s">
        <v>998</v>
      </c>
      <c r="O92" t="s">
        <v>1043</v>
      </c>
    </row>
    <row r="93" spans="2:15" x14ac:dyDescent="0.4">
      <c r="L93" s="30" t="s">
        <v>1002</v>
      </c>
      <c r="M93" s="33">
        <v>144</v>
      </c>
      <c r="N93" s="33">
        <v>132</v>
      </c>
      <c r="O93" s="33">
        <v>276</v>
      </c>
    </row>
    <row r="94" spans="2:15" x14ac:dyDescent="0.4">
      <c r="L94" s="30" t="s">
        <v>1001</v>
      </c>
      <c r="M94" s="33">
        <v>326</v>
      </c>
      <c r="N94" s="33">
        <v>63</v>
      </c>
      <c r="O94" s="33">
        <v>389</v>
      </c>
    </row>
    <row r="95" spans="2:15" x14ac:dyDescent="0.4">
      <c r="B95" t="s">
        <v>1088</v>
      </c>
      <c r="L95" s="30" t="s">
        <v>1000</v>
      </c>
      <c r="M95" s="33">
        <v>129</v>
      </c>
      <c r="N95" s="33">
        <v>206</v>
      </c>
      <c r="O95" s="33">
        <v>335</v>
      </c>
    </row>
    <row r="96" spans="2:15" x14ac:dyDescent="0.4">
      <c r="B96" t="s">
        <v>1083</v>
      </c>
      <c r="C96" s="1">
        <f>A9/A4</f>
        <v>0.20699999999999999</v>
      </c>
      <c r="L96" s="30" t="s">
        <v>1043</v>
      </c>
      <c r="M96" s="33">
        <v>599</v>
      </c>
      <c r="N96" s="33">
        <v>401</v>
      </c>
      <c r="O96" s="33">
        <v>1000</v>
      </c>
    </row>
    <row r="97" spans="2:14" x14ac:dyDescent="0.4">
      <c r="B97" t="s">
        <v>1086</v>
      </c>
      <c r="C97">
        <f>_xlfn.XLOOKUP(C86,G55:G59,I55:I59)</f>
        <v>207</v>
      </c>
    </row>
    <row r="98" spans="2:14" x14ac:dyDescent="0.4">
      <c r="B98" t="s">
        <v>1087</v>
      </c>
      <c r="C98">
        <f>_xlfn.XLOOKUP(C86,G55:G59,H55:H59)</f>
        <v>20872</v>
      </c>
    </row>
    <row r="100" spans="2:14" x14ac:dyDescent="0.4">
      <c r="B100" t="s">
        <v>1084</v>
      </c>
      <c r="C100">
        <f>_xlfn.RANK.AVG(C97,I55:I59)</f>
        <v>2</v>
      </c>
    </row>
    <row r="101" spans="2:14" x14ac:dyDescent="0.4">
      <c r="B101" t="s">
        <v>1085</v>
      </c>
      <c r="C101">
        <f>_xlfn.RANK.AVG(C98,H55:H59)</f>
        <v>1</v>
      </c>
    </row>
    <row r="103" spans="2:14" x14ac:dyDescent="0.4">
      <c r="B103" t="s">
        <v>1089</v>
      </c>
    </row>
    <row r="104" spans="2:14" x14ac:dyDescent="0.4">
      <c r="B104" t="str">
        <f>"% of calls:"&amp;TEXT(C96,"0%")</f>
        <v>% of calls:21%</v>
      </c>
    </row>
    <row r="105" spans="2:14" x14ac:dyDescent="0.4">
      <c r="B105" t="str">
        <f>IF(COUNTA(C86:C90)&gt;1,"","Call rank: "&amp;C100)</f>
        <v>Call rank: 2</v>
      </c>
      <c r="M105" s="29" t="s">
        <v>1042</v>
      </c>
      <c r="N105" t="s">
        <v>1045</v>
      </c>
    </row>
    <row r="106" spans="2:14" x14ac:dyDescent="0.4">
      <c r="B106" t="str">
        <f>IF(COUNTA(C86:C90)&gt;1,"","Amount rank:"&amp;C101)</f>
        <v>Amount rank:1</v>
      </c>
      <c r="M106" s="30">
        <v>0</v>
      </c>
      <c r="N106" s="31">
        <v>1</v>
      </c>
    </row>
    <row r="107" spans="2:14" x14ac:dyDescent="0.4">
      <c r="B107" t="s">
        <v>1090</v>
      </c>
      <c r="C107" t="e" vm="1">
        <f>_xlfn.XLOOKUP(C86,Assets!E3:E7,Assets!F3:F7)</f>
        <v>#VALUE!</v>
      </c>
      <c r="M107" s="30">
        <v>1</v>
      </c>
      <c r="N107" s="31">
        <v>1</v>
      </c>
    </row>
    <row r="108" spans="2:14" x14ac:dyDescent="0.4">
      <c r="M108" s="30">
        <v>2</v>
      </c>
      <c r="N108" s="31">
        <v>11</v>
      </c>
    </row>
    <row r="109" spans="2:14" x14ac:dyDescent="0.4">
      <c r="M109" s="30">
        <v>3</v>
      </c>
      <c r="N109" s="31">
        <v>46</v>
      </c>
    </row>
    <row r="110" spans="2:14" x14ac:dyDescent="0.4">
      <c r="M110" s="30">
        <v>4</v>
      </c>
      <c r="N110" s="31">
        <v>88</v>
      </c>
    </row>
    <row r="111" spans="2:14" x14ac:dyDescent="0.4">
      <c r="M111" s="30">
        <v>5</v>
      </c>
      <c r="N111" s="31">
        <v>60</v>
      </c>
    </row>
    <row r="112" spans="2:14" x14ac:dyDescent="0.4">
      <c r="M112" s="30" t="s">
        <v>1043</v>
      </c>
      <c r="N112" s="31">
        <v>207</v>
      </c>
    </row>
    <row r="129" spans="13:19" x14ac:dyDescent="0.4">
      <c r="M129" s="29" t="s">
        <v>1072</v>
      </c>
      <c r="N129" s="29" t="s">
        <v>1044</v>
      </c>
    </row>
    <row r="130" spans="13:19" x14ac:dyDescent="0.4">
      <c r="M130" s="29" t="s">
        <v>1042</v>
      </c>
      <c r="N130" t="s">
        <v>11</v>
      </c>
      <c r="O130" t="s">
        <v>9</v>
      </c>
      <c r="P130" t="s">
        <v>6</v>
      </c>
      <c r="Q130" t="s">
        <v>13</v>
      </c>
      <c r="R130" t="s">
        <v>10</v>
      </c>
      <c r="S130" t="s">
        <v>1043</v>
      </c>
    </row>
    <row r="131" spans="13:19" x14ac:dyDescent="0.4">
      <c r="M131" s="30" t="s">
        <v>1002</v>
      </c>
      <c r="N131" s="31"/>
      <c r="O131" s="31"/>
      <c r="P131" s="31"/>
      <c r="Q131" s="31"/>
      <c r="R131" s="31"/>
      <c r="S131" s="31"/>
    </row>
    <row r="132" spans="13:19" x14ac:dyDescent="0.4">
      <c r="M132" s="41" t="s">
        <v>20</v>
      </c>
      <c r="N132" s="34">
        <v>891</v>
      </c>
      <c r="O132" s="34">
        <v>1332</v>
      </c>
      <c r="P132" s="34">
        <v>1282</v>
      </c>
      <c r="Q132" s="34">
        <v>739</v>
      </c>
      <c r="R132" s="34">
        <v>560</v>
      </c>
      <c r="S132" s="34">
        <v>4804</v>
      </c>
    </row>
    <row r="133" spans="13:19" x14ac:dyDescent="0.4">
      <c r="M133" s="41" t="s">
        <v>12</v>
      </c>
      <c r="N133" s="34">
        <v>1991</v>
      </c>
      <c r="O133" s="34">
        <v>1886</v>
      </c>
      <c r="P133" s="34">
        <v>1206</v>
      </c>
      <c r="Q133" s="34">
        <v>884</v>
      </c>
      <c r="R133" s="34">
        <v>1722</v>
      </c>
      <c r="S133" s="34">
        <v>7689</v>
      </c>
    </row>
    <row r="134" spans="13:19" x14ac:dyDescent="0.4">
      <c r="M134" s="41" t="s">
        <v>8</v>
      </c>
      <c r="N134" s="34">
        <v>1163</v>
      </c>
      <c r="O134" s="34">
        <v>1180</v>
      </c>
      <c r="P134" s="34">
        <v>1616</v>
      </c>
      <c r="Q134" s="34">
        <v>1043</v>
      </c>
      <c r="R134" s="34">
        <v>1747</v>
      </c>
      <c r="S134" s="34">
        <v>6749</v>
      </c>
    </row>
    <row r="135" spans="13:19" x14ac:dyDescent="0.4">
      <c r="M135" s="41" t="s">
        <v>16</v>
      </c>
      <c r="N135" s="34">
        <v>1438</v>
      </c>
      <c r="O135" s="34">
        <v>1616</v>
      </c>
      <c r="P135" s="34">
        <v>866</v>
      </c>
      <c r="Q135" s="34">
        <v>829</v>
      </c>
      <c r="R135" s="34">
        <v>2070</v>
      </c>
      <c r="S135" s="34">
        <v>6819</v>
      </c>
    </row>
    <row r="136" spans="13:19" x14ac:dyDescent="0.4">
      <c r="M136" s="30" t="s">
        <v>1001</v>
      </c>
      <c r="N136" s="31"/>
      <c r="O136" s="31"/>
      <c r="P136" s="31"/>
      <c r="Q136" s="31"/>
      <c r="R136" s="31"/>
      <c r="S136" s="31"/>
    </row>
    <row r="137" spans="13:19" x14ac:dyDescent="0.4">
      <c r="M137" s="41" t="s">
        <v>24</v>
      </c>
      <c r="N137" s="34">
        <v>1233</v>
      </c>
      <c r="O137" s="34">
        <v>223</v>
      </c>
      <c r="P137" s="34">
        <v>1680</v>
      </c>
      <c r="Q137" s="34">
        <v>990</v>
      </c>
      <c r="R137" s="34">
        <v>1508</v>
      </c>
      <c r="S137" s="34">
        <v>5634</v>
      </c>
    </row>
    <row r="138" spans="13:19" x14ac:dyDescent="0.4">
      <c r="M138" s="41" t="s">
        <v>15</v>
      </c>
      <c r="N138" s="34">
        <v>1598</v>
      </c>
      <c r="O138" s="34">
        <v>1907</v>
      </c>
      <c r="P138" s="34">
        <v>869</v>
      </c>
      <c r="Q138" s="34">
        <v>1426</v>
      </c>
      <c r="R138" s="34">
        <v>1416</v>
      </c>
      <c r="S138" s="34">
        <v>7216</v>
      </c>
    </row>
    <row r="139" spans="13:19" x14ac:dyDescent="0.4">
      <c r="M139" s="41" t="s">
        <v>5</v>
      </c>
      <c r="N139" s="34">
        <v>900</v>
      </c>
      <c r="O139" s="34">
        <v>1016</v>
      </c>
      <c r="P139" s="34">
        <v>960</v>
      </c>
      <c r="Q139" s="34">
        <v>940</v>
      </c>
      <c r="R139" s="34">
        <v>1193</v>
      </c>
      <c r="S139" s="34">
        <v>5009</v>
      </c>
    </row>
    <row r="140" spans="13:19" x14ac:dyDescent="0.4">
      <c r="M140" s="41" t="s">
        <v>18</v>
      </c>
      <c r="N140" s="34">
        <v>900</v>
      </c>
      <c r="O140" s="34">
        <v>1470</v>
      </c>
      <c r="P140" s="34">
        <v>1617</v>
      </c>
      <c r="Q140" s="34">
        <v>1314</v>
      </c>
      <c r="R140" s="34">
        <v>941</v>
      </c>
      <c r="S140" s="34">
        <v>6242</v>
      </c>
    </row>
    <row r="141" spans="13:19" x14ac:dyDescent="0.4">
      <c r="M141" s="41" t="s">
        <v>14</v>
      </c>
      <c r="N141" s="34">
        <v>1255</v>
      </c>
      <c r="O141" s="34">
        <v>516</v>
      </c>
      <c r="P141" s="34">
        <v>1874</v>
      </c>
      <c r="Q141" s="34">
        <v>1863</v>
      </c>
      <c r="R141" s="34">
        <v>1722</v>
      </c>
      <c r="S141" s="34">
        <v>7230</v>
      </c>
    </row>
    <row r="142" spans="13:19" x14ac:dyDescent="0.4">
      <c r="M142" s="41" t="s">
        <v>19</v>
      </c>
      <c r="N142" s="34">
        <v>1138</v>
      </c>
      <c r="O142" s="34">
        <v>1898</v>
      </c>
      <c r="P142" s="34">
        <v>1482</v>
      </c>
      <c r="Q142" s="34">
        <v>846</v>
      </c>
      <c r="R142" s="34">
        <v>1154</v>
      </c>
      <c r="S142" s="34">
        <v>6518</v>
      </c>
    </row>
    <row r="143" spans="13:19" x14ac:dyDescent="0.4">
      <c r="M143" s="30" t="s">
        <v>1000</v>
      </c>
      <c r="N143" s="31"/>
      <c r="O143" s="31"/>
      <c r="P143" s="31"/>
      <c r="Q143" s="31"/>
      <c r="R143" s="31"/>
      <c r="S143" s="31"/>
    </row>
    <row r="144" spans="13:19" x14ac:dyDescent="0.4">
      <c r="M144" s="41" t="s">
        <v>17</v>
      </c>
      <c r="N144" s="34">
        <v>1655</v>
      </c>
      <c r="O144" s="34">
        <v>805</v>
      </c>
      <c r="P144" s="34">
        <v>2263</v>
      </c>
      <c r="Q144" s="34">
        <v>987</v>
      </c>
      <c r="R144" s="34">
        <v>1075</v>
      </c>
      <c r="S144" s="34">
        <v>6785</v>
      </c>
    </row>
    <row r="145" spans="13:19" x14ac:dyDescent="0.4">
      <c r="M145" s="41" t="s">
        <v>23</v>
      </c>
      <c r="N145" s="34">
        <v>1104</v>
      </c>
      <c r="O145" s="34">
        <v>2280</v>
      </c>
      <c r="P145" s="34">
        <v>1445</v>
      </c>
      <c r="Q145" s="34">
        <v>1722</v>
      </c>
      <c r="R145" s="34">
        <v>1196</v>
      </c>
      <c r="S145" s="34">
        <v>7747</v>
      </c>
    </row>
    <row r="146" spans="13:19" x14ac:dyDescent="0.4">
      <c r="M146" s="41" t="s">
        <v>7</v>
      </c>
      <c r="N146" s="34">
        <v>372</v>
      </c>
      <c r="O146" s="34">
        <v>1818</v>
      </c>
      <c r="P146" s="34">
        <v>1346</v>
      </c>
      <c r="Q146" s="34">
        <v>1156</v>
      </c>
      <c r="R146" s="34">
        <v>1484</v>
      </c>
      <c r="S146" s="34">
        <v>6176</v>
      </c>
    </row>
    <row r="147" spans="13:19" x14ac:dyDescent="0.4">
      <c r="M147" s="41" t="s">
        <v>22</v>
      </c>
      <c r="N147" s="34">
        <v>1415</v>
      </c>
      <c r="O147" s="34">
        <v>1271</v>
      </c>
      <c r="P147" s="34">
        <v>1214</v>
      </c>
      <c r="Q147" s="34">
        <v>1135</v>
      </c>
      <c r="R147" s="34">
        <v>1566</v>
      </c>
      <c r="S147" s="34">
        <v>6601</v>
      </c>
    </row>
    <row r="148" spans="13:19" x14ac:dyDescent="0.4">
      <c r="M148" s="41" t="s">
        <v>21</v>
      </c>
      <c r="N148" s="34">
        <v>1362</v>
      </c>
      <c r="O148" s="34">
        <v>1363</v>
      </c>
      <c r="P148" s="34">
        <v>1152</v>
      </c>
      <c r="Q148" s="34">
        <v>777</v>
      </c>
      <c r="R148" s="34">
        <v>750</v>
      </c>
      <c r="S148" s="34">
        <v>5404</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S1003"/>
  <sheetViews>
    <sheetView topLeftCell="B4" zoomScale="86" zoomScaleNormal="115" workbookViewId="0">
      <selection activeCell="D15" sqref="D15"/>
    </sheetView>
  </sheetViews>
  <sheetFormatPr defaultRowHeight="14.6" x14ac:dyDescent="0.4"/>
  <cols>
    <col min="1" max="1" width="3.4609375" customWidth="1"/>
    <col min="2" max="2" width="14.69140625" customWidth="1"/>
    <col min="3" max="3" width="12.921875" customWidth="1"/>
    <col min="4" max="4" width="16.69140625" customWidth="1"/>
    <col min="5" max="5" width="15.07421875" customWidth="1"/>
    <col min="6" max="6" width="16.23046875" customWidth="1"/>
    <col min="7" max="7" width="17.23046875" customWidth="1"/>
    <col min="8" max="8" width="18.3828125" customWidth="1"/>
    <col min="9" max="9" width="17.23046875" customWidth="1"/>
    <col min="10" max="12" width="15.53515625" customWidth="1"/>
    <col min="13" max="16" width="7.53515625" customWidth="1"/>
    <col min="17" max="17" width="14.69140625" customWidth="1"/>
    <col min="20" max="20" width="10.69140625" customWidth="1"/>
  </cols>
  <sheetData>
    <row r="1" spans="2:19" s="4" customFormat="1" ht="48" customHeight="1" x14ac:dyDescent="0.4">
      <c r="B1" s="5" t="s">
        <v>1003</v>
      </c>
    </row>
    <row r="2" spans="2:19" x14ac:dyDescent="0.4">
      <c r="R2" s="1"/>
    </row>
    <row r="3" spans="2:19" x14ac:dyDescent="0.4">
      <c r="B3" s="14" t="s">
        <v>25</v>
      </c>
      <c r="C3" s="14" t="s">
        <v>0</v>
      </c>
      <c r="D3" s="15" t="s">
        <v>1</v>
      </c>
      <c r="E3" s="16" t="s">
        <v>3</v>
      </c>
      <c r="F3" s="16" t="s">
        <v>4</v>
      </c>
      <c r="G3" s="14" t="s">
        <v>2</v>
      </c>
      <c r="H3" s="14" t="s">
        <v>994</v>
      </c>
      <c r="I3" t="s">
        <v>1036</v>
      </c>
      <c r="J3" t="s">
        <v>1037</v>
      </c>
      <c r="K3" t="s">
        <v>1038</v>
      </c>
      <c r="L3" t="s">
        <v>1039</v>
      </c>
      <c r="P3" s="8" t="s">
        <v>0</v>
      </c>
      <c r="Q3" s="9" t="s">
        <v>995</v>
      </c>
      <c r="R3" s="9" t="s">
        <v>996</v>
      </c>
      <c r="S3" s="10" t="s">
        <v>997</v>
      </c>
    </row>
    <row r="4" spans="2:19" x14ac:dyDescent="0.4">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P4" s="6" t="s">
        <v>17</v>
      </c>
      <c r="Q4" s="3" t="s">
        <v>998</v>
      </c>
      <c r="R4" s="2">
        <v>41</v>
      </c>
      <c r="S4" s="7" t="s">
        <v>1000</v>
      </c>
    </row>
    <row r="5" spans="2:19" x14ac:dyDescent="0.4">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P5" s="6" t="s">
        <v>24</v>
      </c>
      <c r="Q5" s="3" t="s">
        <v>998</v>
      </c>
      <c r="R5" s="2">
        <v>31</v>
      </c>
      <c r="S5" s="7" t="s">
        <v>1001</v>
      </c>
    </row>
    <row r="6" spans="2:19" x14ac:dyDescent="0.4">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P6" s="6" t="s">
        <v>20</v>
      </c>
      <c r="Q6" s="3" t="s">
        <v>998</v>
      </c>
      <c r="R6" s="2">
        <v>26</v>
      </c>
      <c r="S6" s="7" t="s">
        <v>1002</v>
      </c>
    </row>
    <row r="7" spans="2:19" x14ac:dyDescent="0.4">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P7" s="6" t="s">
        <v>12</v>
      </c>
      <c r="Q7" s="3" t="s">
        <v>998</v>
      </c>
      <c r="R7" s="2">
        <v>36</v>
      </c>
      <c r="S7" s="7" t="s">
        <v>1002</v>
      </c>
    </row>
    <row r="8" spans="2:19" x14ac:dyDescent="0.4">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P8" s="6" t="s">
        <v>23</v>
      </c>
      <c r="Q8" s="3" t="s">
        <v>998</v>
      </c>
      <c r="R8" s="2">
        <v>37</v>
      </c>
      <c r="S8" s="7" t="s">
        <v>1000</v>
      </c>
    </row>
    <row r="9" spans="2:19" x14ac:dyDescent="0.4">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P9" s="6" t="s">
        <v>7</v>
      </c>
      <c r="Q9" s="3" t="s">
        <v>998</v>
      </c>
      <c r="R9" s="2">
        <v>23</v>
      </c>
      <c r="S9" s="7" t="s">
        <v>1000</v>
      </c>
    </row>
    <row r="10" spans="2:19" x14ac:dyDescent="0.4">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P10" s="6" t="s">
        <v>15</v>
      </c>
      <c r="Q10" s="3" t="s">
        <v>999</v>
      </c>
      <c r="R10" s="2">
        <v>22</v>
      </c>
      <c r="S10" s="7" t="s">
        <v>1001</v>
      </c>
    </row>
    <row r="11" spans="2:19" x14ac:dyDescent="0.4">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P11" s="6" t="s">
        <v>5</v>
      </c>
      <c r="Q11" s="3" t="s">
        <v>999</v>
      </c>
      <c r="R11" s="2">
        <v>42</v>
      </c>
      <c r="S11" s="7" t="s">
        <v>1001</v>
      </c>
    </row>
    <row r="12" spans="2:19" x14ac:dyDescent="0.4">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P12" s="6" t="s">
        <v>22</v>
      </c>
      <c r="Q12" s="3" t="s">
        <v>999</v>
      </c>
      <c r="R12" s="2">
        <v>25</v>
      </c>
      <c r="S12" s="7" t="s">
        <v>1000</v>
      </c>
    </row>
    <row r="13" spans="2:19" x14ac:dyDescent="0.4">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P13" s="6" t="s">
        <v>18</v>
      </c>
      <c r="Q13" s="3" t="s">
        <v>999</v>
      </c>
      <c r="R13" s="2">
        <v>30</v>
      </c>
      <c r="S13" s="7" t="s">
        <v>1001</v>
      </c>
    </row>
    <row r="14" spans="2:19" x14ac:dyDescent="0.4">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P14" s="6" t="s">
        <v>8</v>
      </c>
      <c r="Q14" s="3" t="s">
        <v>999</v>
      </c>
      <c r="R14" s="2">
        <v>30</v>
      </c>
      <c r="S14" s="7" t="s">
        <v>1002</v>
      </c>
    </row>
    <row r="15" spans="2:19" x14ac:dyDescent="0.4">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P15" s="6" t="s">
        <v>16</v>
      </c>
      <c r="Q15" s="3" t="s">
        <v>999</v>
      </c>
      <c r="R15" s="2">
        <v>28</v>
      </c>
      <c r="S15" s="7" t="s">
        <v>1002</v>
      </c>
    </row>
    <row r="16" spans="2:19" x14ac:dyDescent="0.4">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P16" s="6" t="s">
        <v>14</v>
      </c>
      <c r="Q16" s="3" t="s">
        <v>999</v>
      </c>
      <c r="R16" s="2">
        <v>37</v>
      </c>
      <c r="S16" s="7" t="s">
        <v>1001</v>
      </c>
    </row>
    <row r="17" spans="2:19" x14ac:dyDescent="0.4">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P17" s="6" t="s">
        <v>21</v>
      </c>
      <c r="Q17" s="3" t="s">
        <v>999</v>
      </c>
      <c r="R17" s="2">
        <v>38</v>
      </c>
      <c r="S17" s="7" t="s">
        <v>1000</v>
      </c>
    </row>
    <row r="18" spans="2:19" x14ac:dyDescent="0.4">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P18" s="11" t="s">
        <v>19</v>
      </c>
      <c r="Q18" s="19" t="s">
        <v>999</v>
      </c>
      <c r="R18" s="12">
        <v>43</v>
      </c>
      <c r="S18" s="13" t="s">
        <v>1001</v>
      </c>
    </row>
    <row r="19" spans="2:19" x14ac:dyDescent="0.4">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19" x14ac:dyDescent="0.4">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19" x14ac:dyDescent="0.4">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19" x14ac:dyDescent="0.4">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19" x14ac:dyDescent="0.4">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19" x14ac:dyDescent="0.4">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19" x14ac:dyDescent="0.4">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19" x14ac:dyDescent="0.4">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19" x14ac:dyDescent="0.4">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19" x14ac:dyDescent="0.4">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19" x14ac:dyDescent="0.4">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19" x14ac:dyDescent="0.4">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19" x14ac:dyDescent="0.4">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19" x14ac:dyDescent="0.4">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4">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4">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4">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4">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4">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4">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4">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4">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4">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4">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4">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4">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4">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4">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4">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4">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4">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4">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4">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4">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4">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4">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4">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4">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4">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4">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4">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4">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4">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4">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4">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4">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4">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4">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4">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4">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4">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4">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4">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4">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4">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4">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4">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4">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4">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4">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4">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4">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4">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4">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4">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4">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4">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4">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4">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4">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4">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4">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4">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4">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4">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4">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4">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4">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4">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4">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4">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4">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4">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4">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4">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4">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4">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4">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4">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4">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4">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4">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4">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4">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4">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4">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4">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4">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4">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4">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4">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4">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4">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4">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4">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4">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4">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4">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4">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4">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4">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4">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4">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4">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4">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4">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4">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4">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4">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4">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4">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4">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4">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4">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4">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4">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4">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4">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4">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4">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4">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4">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4">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4">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4">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4">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4">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4">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4">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4">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4">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4">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4">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4">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4">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4">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4">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4">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4">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4">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4">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4">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4">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4">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4">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4">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4">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4">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4">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4">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4">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4">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4">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4">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4">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4">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4">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4">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4">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4">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4">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4">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4">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4">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4">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4">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4">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4">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4">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4">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4">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4">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4">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4">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4">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4">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4">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4">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4">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4">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4">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4">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4">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4">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4">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4">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4">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4">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4">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4">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4">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4">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4">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4">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4">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4">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4">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4">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4">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4">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4">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4">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4">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4">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4">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4">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4">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4">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4">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4">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4">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4">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4">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4">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4">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4">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4">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4">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4">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4">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4">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4">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4">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4">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4">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4">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4">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4">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4">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4">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4">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4">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4">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4">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4">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4">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4">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4">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4">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4">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4">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4">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4">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4">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4">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4">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4">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4">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4">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4">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4">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4">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4">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4">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4">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4">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4">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4">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4">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4">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4">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4">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4">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4">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4">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4">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4">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4">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4">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4">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4">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4">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4">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4">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4">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4">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4">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4">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4">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4">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4">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4">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4">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4">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4">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4">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4">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4">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4">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4">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4">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4">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4">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4">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4">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4">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4">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4">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4">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4">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4">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4">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4">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4">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4">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4">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4">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4">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4">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4">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4">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4">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4">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4">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4">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4">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4">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4">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4">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4">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4">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4">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4">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4">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4">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4">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4">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4">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4">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4">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4">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4">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4">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4">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4">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4">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4">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4">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4">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4">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4">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4">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4">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4">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4">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4">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4">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4">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4">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4">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4">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4">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4">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4">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4">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4">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4">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4">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4">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4">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4">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4">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4">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4">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4">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4">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4">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4">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4">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4">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4">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4">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4">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4">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4">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4">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4">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4">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4">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4">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4">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4">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4">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4">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4">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4">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4">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4">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4">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4">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4">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4">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4">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4">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4">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4">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4">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4">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4">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4">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4">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4">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4">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4">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4">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4">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4">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4">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4">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4">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4">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4">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4">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4">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4">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4">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4">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4">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4">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4">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4">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4">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4">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4">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4">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4">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4">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4">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4">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4">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4">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4">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4">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4">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4">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4">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4">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4">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4">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4">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4">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4">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4">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4">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4">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4">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4">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4">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4">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4">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4">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4">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4">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4">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4">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4">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4">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4">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4">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4">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4">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4">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4">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4">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4">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4">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4">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4">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4">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4">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4">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4">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4">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4">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4">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4">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4">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4">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4">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4">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4">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4">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4">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4">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4">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4">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4">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4">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4">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4">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4">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4">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4">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4">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4">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4">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4">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4">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4">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4">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4">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4">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4">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4">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4">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4">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4">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4">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4">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4">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4">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4">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4">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4">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4">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4">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4">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4">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4">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4">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4">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4">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4">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4">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4">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4">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4">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4">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4">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4">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4">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4">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4">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4">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4">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4">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4">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4">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4">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4">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4">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4">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4">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4">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4">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4">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4">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4">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4">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4">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4">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4">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4">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4">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4">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4">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4">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4">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4">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4">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4">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4">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4">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4">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4">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4">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4">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4">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4">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4">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4">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4">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4">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4">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4">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4">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4">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4">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4">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4">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4">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4">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4">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4">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4">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4">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4">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4">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4">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4">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4">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4">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4">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4">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4">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4">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4">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4">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4">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4">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4">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4">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4">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4">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4">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4">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4">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4">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4">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4">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4">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4">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4">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4">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4">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4">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4">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4">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4">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4">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4">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4">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4">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4">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4">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4">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4">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4">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4">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4">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4">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4">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4">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4">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4">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4">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4">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4">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4">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4">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4">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4">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4">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4">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4">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4">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4">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4">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4">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4">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4">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4">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4">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4">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4">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4">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4">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4">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4">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4">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4">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4">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4">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4">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4">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4">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4">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4">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4">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4">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4">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4">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4">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4">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4">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4">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4">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4">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4">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4">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4">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4">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4">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4">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4">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4">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4">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4">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4">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4">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4">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4">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4">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4">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4">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4">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4">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4">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4">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4">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4">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4">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4">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4">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4">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4">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4">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4">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4">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4">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4">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4">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4">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4">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4">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4">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4">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4">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4">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4">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4">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4">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4">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4">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4">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4">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4">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4">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4">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4">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4">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4">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4">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4">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4">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4">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4">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4">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4">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4">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4">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4">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4">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4">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4">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4">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4">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4">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4">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4">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4">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4">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4">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4">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4">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4">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4">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4">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4">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4">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4">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4">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4">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4">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4">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4">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4">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4">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4">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4">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4">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4">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4">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4">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4">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4">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4">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4">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4">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4">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4">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4">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4">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4">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4">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4">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4">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4">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4">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4">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4">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4">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4">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4">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4">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4">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4">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4">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4">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4">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4">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4">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4">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4">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4">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4">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4">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4">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4">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4">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4">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4">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4">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4">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4">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4">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4">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4">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4">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4">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4">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4">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4">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4">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4">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4">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4">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4">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4">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4">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4">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4">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4">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4">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4">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4">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4">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4">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4">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4">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4">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4">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4">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4">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4">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4">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4">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4">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4">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4">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4">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4">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4">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4">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4">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4">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4">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4">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4">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4">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4">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4">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4">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4">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4">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4">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4">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4">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4">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4">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4">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4">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4">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4">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4">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4">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4">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4">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4">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4">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4">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4">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4">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4">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4">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4">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4">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4">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4">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4">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4">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4">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4">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4">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4">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4">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4">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4">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4">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4">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4">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4">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4">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4">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4">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4">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4">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4">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4">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4">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4">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4">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4">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4">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4">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4">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4">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4">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4">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4">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4">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4">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4">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4">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4">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4">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4">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4">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4">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4">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4">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4">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4">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4">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4">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4">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4">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4">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4">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4">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4">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4">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4">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4">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4">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4">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4">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4">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4">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4">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4">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4">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4">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4">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4">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4">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4">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4">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4">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4">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4">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4">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4">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4">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4">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4">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4">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4">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4">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4">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4">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4">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4">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4">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4">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97A93-19A2-4AC0-BAD1-4AD0EC402465}">
  <dimension ref="B1:V91"/>
  <sheetViews>
    <sheetView tabSelected="1" zoomScale="41" zoomScaleNormal="55" workbookViewId="0">
      <selection activeCell="O38" sqref="O38"/>
    </sheetView>
  </sheetViews>
  <sheetFormatPr defaultRowHeight="14.6" x14ac:dyDescent="0.4"/>
  <cols>
    <col min="1" max="1" width="4.15234375" style="38" customWidth="1"/>
    <col min="2" max="2" width="3.921875" style="38" customWidth="1"/>
    <col min="3" max="14" width="11.84375" style="38" customWidth="1"/>
    <col min="15" max="15" width="16.07421875" style="38" customWidth="1"/>
    <col min="16" max="16384" width="9.23046875" style="38"/>
  </cols>
  <sheetData>
    <row r="1" spans="2:4" ht="90" customHeight="1" x14ac:dyDescent="1.25">
      <c r="B1" s="55" t="s">
        <v>1091</v>
      </c>
    </row>
    <row r="4" spans="2:4" ht="26.15" x14ac:dyDescent="0.7">
      <c r="D4" s="39"/>
    </row>
    <row r="17" spans="12:22" x14ac:dyDescent="0.4">
      <c r="O17" s="43"/>
      <c r="P17" s="44" t="str" cm="1">
        <f t="array" ref="P17:U17">pivot!N130:S130</f>
        <v>R01</v>
      </c>
      <c r="Q17" s="44" t="str">
        <v>R02</v>
      </c>
      <c r="R17" s="44" t="str">
        <v>R03</v>
      </c>
      <c r="S17" s="44" t="str">
        <v>R04</v>
      </c>
      <c r="T17" s="44" t="str">
        <v>R05</v>
      </c>
      <c r="U17" s="45" t="str">
        <v>Grand Total</v>
      </c>
      <c r="V17" s="42"/>
    </row>
    <row r="18" spans="12:22" x14ac:dyDescent="0.4">
      <c r="O18" s="46" t="str" cm="1">
        <f t="array" ref="O18:U35">IF(pivot!M131:S148="", "",pivot!M131:S148)</f>
        <v>Cincinnati</v>
      </c>
      <c r="P18" s="47" t="str">
        <v/>
      </c>
      <c r="Q18" s="47" t="str">
        <v/>
      </c>
      <c r="R18" s="47" t="str">
        <v/>
      </c>
      <c r="S18" s="47" t="str">
        <v/>
      </c>
      <c r="T18" s="47" t="str">
        <v/>
      </c>
      <c r="U18" s="48" t="str">
        <v/>
      </c>
      <c r="V18" s="42"/>
    </row>
    <row r="19" spans="12:22" x14ac:dyDescent="0.4">
      <c r="O19" s="46" t="str">
        <v>C0003</v>
      </c>
      <c r="P19" s="49">
        <v>891</v>
      </c>
      <c r="Q19" s="49">
        <v>1332</v>
      </c>
      <c r="R19" s="49">
        <v>1282</v>
      </c>
      <c r="S19" s="49">
        <v>739</v>
      </c>
      <c r="T19" s="49">
        <v>560</v>
      </c>
      <c r="U19" s="50">
        <v>4804</v>
      </c>
      <c r="V19" s="42"/>
    </row>
    <row r="20" spans="12:22" x14ac:dyDescent="0.4">
      <c r="O20" s="46" t="str">
        <v>C0004</v>
      </c>
      <c r="P20" s="49">
        <v>1991</v>
      </c>
      <c r="Q20" s="49">
        <v>1886</v>
      </c>
      <c r="R20" s="49">
        <v>1206</v>
      </c>
      <c r="S20" s="49">
        <v>884</v>
      </c>
      <c r="T20" s="49">
        <v>1722</v>
      </c>
      <c r="U20" s="50">
        <v>7689</v>
      </c>
      <c r="V20" s="42"/>
    </row>
    <row r="21" spans="12:22" x14ac:dyDescent="0.4">
      <c r="O21" s="46" t="str">
        <v>C0011</v>
      </c>
      <c r="P21" s="49">
        <v>1163</v>
      </c>
      <c r="Q21" s="49">
        <v>1180</v>
      </c>
      <c r="R21" s="49">
        <v>1616</v>
      </c>
      <c r="S21" s="49">
        <v>1043</v>
      </c>
      <c r="T21" s="49">
        <v>1747</v>
      </c>
      <c r="U21" s="50">
        <v>6749</v>
      </c>
      <c r="V21" s="42"/>
    </row>
    <row r="22" spans="12:22" x14ac:dyDescent="0.4">
      <c r="O22" s="46" t="str">
        <v>C0012</v>
      </c>
      <c r="P22" s="49">
        <v>1438</v>
      </c>
      <c r="Q22" s="49">
        <v>1616</v>
      </c>
      <c r="R22" s="49">
        <v>866</v>
      </c>
      <c r="S22" s="49">
        <v>829</v>
      </c>
      <c r="T22" s="49">
        <v>2070</v>
      </c>
      <c r="U22" s="50">
        <v>6819</v>
      </c>
      <c r="V22" s="42"/>
    </row>
    <row r="23" spans="12:22" x14ac:dyDescent="0.4">
      <c r="O23" s="46" t="str">
        <v>Cleveland</v>
      </c>
      <c r="P23" s="49" t="str">
        <v/>
      </c>
      <c r="Q23" s="49" t="str">
        <v/>
      </c>
      <c r="R23" s="49" t="str">
        <v/>
      </c>
      <c r="S23" s="49" t="str">
        <v/>
      </c>
      <c r="T23" s="49" t="str">
        <v/>
      </c>
      <c r="U23" s="50" t="str">
        <v/>
      </c>
      <c r="V23" s="42"/>
    </row>
    <row r="24" spans="12:22" x14ac:dyDescent="0.4">
      <c r="O24" s="46" t="str">
        <v>C0002</v>
      </c>
      <c r="P24" s="49">
        <v>1233</v>
      </c>
      <c r="Q24" s="49">
        <v>223</v>
      </c>
      <c r="R24" s="49">
        <v>1680</v>
      </c>
      <c r="S24" s="49">
        <v>990</v>
      </c>
      <c r="T24" s="49">
        <v>1508</v>
      </c>
      <c r="U24" s="50">
        <v>5634</v>
      </c>
      <c r="V24" s="42"/>
    </row>
    <row r="25" spans="12:22" x14ac:dyDescent="0.4">
      <c r="O25" s="46" t="str">
        <v>C0007</v>
      </c>
      <c r="P25" s="49">
        <v>1598</v>
      </c>
      <c r="Q25" s="49">
        <v>1907</v>
      </c>
      <c r="R25" s="49">
        <v>869</v>
      </c>
      <c r="S25" s="49">
        <v>1426</v>
      </c>
      <c r="T25" s="49">
        <v>1416</v>
      </c>
      <c r="U25" s="50">
        <v>7216</v>
      </c>
      <c r="V25" s="42"/>
    </row>
    <row r="26" spans="12:22" x14ac:dyDescent="0.4">
      <c r="O26" s="46" t="str">
        <v>C0008</v>
      </c>
      <c r="P26" s="49">
        <v>900</v>
      </c>
      <c r="Q26" s="49">
        <v>1016</v>
      </c>
      <c r="R26" s="49">
        <v>960</v>
      </c>
      <c r="S26" s="49">
        <v>940</v>
      </c>
      <c r="T26" s="49">
        <v>1193</v>
      </c>
      <c r="U26" s="50">
        <v>5009</v>
      </c>
      <c r="V26" s="42"/>
    </row>
    <row r="27" spans="12:22" x14ac:dyDescent="0.4">
      <c r="O27" s="46" t="str">
        <v>C0010</v>
      </c>
      <c r="P27" s="49">
        <v>900</v>
      </c>
      <c r="Q27" s="49">
        <v>1470</v>
      </c>
      <c r="R27" s="49">
        <v>1617</v>
      </c>
      <c r="S27" s="49">
        <v>1314</v>
      </c>
      <c r="T27" s="49">
        <v>941</v>
      </c>
      <c r="U27" s="50">
        <v>6242</v>
      </c>
      <c r="V27" s="42"/>
    </row>
    <row r="28" spans="12:22" x14ac:dyDescent="0.4">
      <c r="O28" s="46" t="str">
        <v>C0013</v>
      </c>
      <c r="P28" s="49">
        <v>1255</v>
      </c>
      <c r="Q28" s="49">
        <v>516</v>
      </c>
      <c r="R28" s="49">
        <v>1874</v>
      </c>
      <c r="S28" s="49">
        <v>1863</v>
      </c>
      <c r="T28" s="49">
        <v>1722</v>
      </c>
      <c r="U28" s="50">
        <v>7230</v>
      </c>
      <c r="V28" s="42"/>
    </row>
    <row r="29" spans="12:22" x14ac:dyDescent="0.4">
      <c r="O29" s="46" t="str">
        <v>C0015</v>
      </c>
      <c r="P29" s="49">
        <v>1138</v>
      </c>
      <c r="Q29" s="49">
        <v>1898</v>
      </c>
      <c r="R29" s="49">
        <v>1482</v>
      </c>
      <c r="S29" s="49">
        <v>846</v>
      </c>
      <c r="T29" s="49">
        <v>1154</v>
      </c>
      <c r="U29" s="50">
        <v>6518</v>
      </c>
      <c r="V29" s="42"/>
    </row>
    <row r="30" spans="12:22" x14ac:dyDescent="0.4">
      <c r="O30" s="46" t="str">
        <v>Columbus</v>
      </c>
      <c r="P30" s="49" t="str">
        <v/>
      </c>
      <c r="Q30" s="49" t="str">
        <v/>
      </c>
      <c r="R30" s="49" t="str">
        <v/>
      </c>
      <c r="S30" s="49" t="str">
        <v/>
      </c>
      <c r="T30" s="49" t="str">
        <v/>
      </c>
      <c r="U30" s="50" t="str">
        <v/>
      </c>
      <c r="V30" s="42"/>
    </row>
    <row r="31" spans="12:22" x14ac:dyDescent="0.4">
      <c r="O31" s="46" t="str">
        <v>C0001</v>
      </c>
      <c r="P31" s="49">
        <v>1655</v>
      </c>
      <c r="Q31" s="49">
        <v>805</v>
      </c>
      <c r="R31" s="49">
        <v>2263</v>
      </c>
      <c r="S31" s="49">
        <v>987</v>
      </c>
      <c r="T31" s="49">
        <v>1075</v>
      </c>
      <c r="U31" s="50">
        <v>6785</v>
      </c>
      <c r="V31" s="42"/>
    </row>
    <row r="32" spans="12:22" x14ac:dyDescent="0.4">
      <c r="L32" s="56" t="e" vm="1">
        <f>pivot!C107</f>
        <v>#VALUE!</v>
      </c>
      <c r="M32" s="56"/>
      <c r="O32" s="46" t="str">
        <v>C0005</v>
      </c>
      <c r="P32" s="49">
        <v>1104</v>
      </c>
      <c r="Q32" s="49">
        <v>2280</v>
      </c>
      <c r="R32" s="49">
        <v>1445</v>
      </c>
      <c r="S32" s="49">
        <v>1722</v>
      </c>
      <c r="T32" s="49">
        <v>1196</v>
      </c>
      <c r="U32" s="50">
        <v>7747</v>
      </c>
      <c r="V32" s="42"/>
    </row>
    <row r="33" spans="12:22" x14ac:dyDescent="0.4">
      <c r="L33" s="56"/>
      <c r="M33" s="56"/>
      <c r="O33" s="46" t="str">
        <v>C0006</v>
      </c>
      <c r="P33" s="49">
        <v>372</v>
      </c>
      <c r="Q33" s="49">
        <v>1818</v>
      </c>
      <c r="R33" s="49">
        <v>1346</v>
      </c>
      <c r="S33" s="49">
        <v>1156</v>
      </c>
      <c r="T33" s="49">
        <v>1484</v>
      </c>
      <c r="U33" s="50">
        <v>6176</v>
      </c>
      <c r="V33" s="42"/>
    </row>
    <row r="34" spans="12:22" x14ac:dyDescent="0.4">
      <c r="L34" s="56"/>
      <c r="M34" s="56"/>
      <c r="O34" s="46" t="str">
        <v>C0009</v>
      </c>
      <c r="P34" s="49">
        <v>1415</v>
      </c>
      <c r="Q34" s="49">
        <v>1271</v>
      </c>
      <c r="R34" s="49">
        <v>1214</v>
      </c>
      <c r="S34" s="49">
        <v>1135</v>
      </c>
      <c r="T34" s="49">
        <v>1566</v>
      </c>
      <c r="U34" s="50">
        <v>6601</v>
      </c>
      <c r="V34" s="42"/>
    </row>
    <row r="35" spans="12:22" x14ac:dyDescent="0.4">
      <c r="L35" s="56"/>
      <c r="M35" s="56"/>
      <c r="O35" s="51" t="str">
        <v>C0014</v>
      </c>
      <c r="P35" s="52">
        <v>1362</v>
      </c>
      <c r="Q35" s="52">
        <v>1363</v>
      </c>
      <c r="R35" s="52">
        <v>1152</v>
      </c>
      <c r="S35" s="52">
        <v>777</v>
      </c>
      <c r="T35" s="52">
        <v>750</v>
      </c>
      <c r="U35" s="53">
        <v>5404</v>
      </c>
      <c r="V35" s="42"/>
    </row>
    <row r="36" spans="12:22" x14ac:dyDescent="0.4">
      <c r="L36" s="56"/>
      <c r="M36" s="56"/>
      <c r="O36" s="42"/>
      <c r="P36" s="42"/>
      <c r="Q36" s="42"/>
      <c r="R36" s="42"/>
      <c r="S36" s="42"/>
      <c r="T36" s="42"/>
      <c r="U36" s="42"/>
      <c r="V36" s="42"/>
    </row>
    <row r="37" spans="12:22" x14ac:dyDescent="0.4">
      <c r="L37" s="56"/>
      <c r="M37" s="56"/>
      <c r="O37" s="42"/>
      <c r="P37" s="42"/>
      <c r="Q37" s="42"/>
      <c r="R37" s="42"/>
      <c r="S37" s="42"/>
      <c r="T37" s="42"/>
      <c r="U37" s="42"/>
      <c r="V37" s="42"/>
    </row>
    <row r="38" spans="12:22" x14ac:dyDescent="0.4">
      <c r="L38" s="38" t="str">
        <f>pivot!B104</f>
        <v>% of calls:21%</v>
      </c>
      <c r="O38" s="42"/>
      <c r="P38" s="42"/>
      <c r="Q38" s="42"/>
      <c r="R38" s="42"/>
      <c r="S38" s="42"/>
      <c r="T38" s="42"/>
      <c r="U38" s="42"/>
      <c r="V38" s="42"/>
    </row>
    <row r="39" spans="12:22" x14ac:dyDescent="0.4">
      <c r="L39" s="38" t="str">
        <f>pivot!B105</f>
        <v>Call rank: 2</v>
      </c>
      <c r="O39" s="42"/>
      <c r="P39" s="42"/>
      <c r="Q39" s="42"/>
      <c r="R39" s="42"/>
      <c r="S39" s="42"/>
      <c r="T39" s="42"/>
      <c r="U39" s="42"/>
      <c r="V39" s="42"/>
    </row>
    <row r="40" spans="12:22" x14ac:dyDescent="0.4">
      <c r="L40" s="38" t="str">
        <f>pivot!B106</f>
        <v>Amount rank:1</v>
      </c>
      <c r="O40" s="42"/>
      <c r="P40" s="42"/>
      <c r="Q40" s="42"/>
      <c r="R40" s="42"/>
      <c r="S40" s="42"/>
      <c r="T40" s="42"/>
      <c r="U40" s="42"/>
      <c r="V40" s="42"/>
    </row>
    <row r="41" spans="12:22" x14ac:dyDescent="0.4">
      <c r="O41" s="42"/>
      <c r="P41" s="42"/>
      <c r="Q41" s="42"/>
      <c r="R41" s="42"/>
      <c r="S41" s="42"/>
      <c r="T41" s="42"/>
      <c r="U41" s="42"/>
      <c r="V41" s="42"/>
    </row>
    <row r="42" spans="12:22" x14ac:dyDescent="0.4">
      <c r="O42" s="42"/>
      <c r="P42" s="42"/>
      <c r="Q42" s="42"/>
      <c r="R42" s="42"/>
      <c r="S42" s="42"/>
      <c r="T42" s="42"/>
      <c r="U42" s="42"/>
      <c r="V42" s="42"/>
    </row>
    <row r="43" spans="12:22" x14ac:dyDescent="0.4">
      <c r="O43" s="42"/>
      <c r="P43" s="42"/>
      <c r="Q43" s="42"/>
      <c r="R43" s="42"/>
      <c r="S43" s="42"/>
      <c r="T43" s="42"/>
      <c r="U43" s="42"/>
      <c r="V43" s="42"/>
    </row>
    <row r="44" spans="12:22" x14ac:dyDescent="0.4">
      <c r="O44" s="42"/>
      <c r="P44" s="42"/>
      <c r="Q44" s="42"/>
      <c r="R44" s="42"/>
      <c r="S44" s="42"/>
      <c r="T44" s="42"/>
      <c r="U44" s="42"/>
      <c r="V44" s="42"/>
    </row>
    <row r="45" spans="12:22" x14ac:dyDescent="0.4">
      <c r="O45" s="42"/>
      <c r="P45" s="42"/>
      <c r="Q45" s="42"/>
      <c r="R45" s="42"/>
      <c r="S45" s="42"/>
      <c r="T45" s="42"/>
      <c r="U45" s="42"/>
      <c r="V45" s="42"/>
    </row>
    <row r="46" spans="12:22" x14ac:dyDescent="0.4">
      <c r="O46" s="42"/>
      <c r="P46" s="42"/>
      <c r="Q46" s="42"/>
      <c r="R46" s="42"/>
      <c r="S46" s="42"/>
      <c r="T46" s="42"/>
      <c r="U46" s="42"/>
      <c r="V46" s="42"/>
    </row>
    <row r="47" spans="12:22" x14ac:dyDescent="0.4">
      <c r="O47" s="42"/>
      <c r="P47" s="42"/>
      <c r="Q47" s="42"/>
      <c r="R47" s="42"/>
      <c r="S47" s="42"/>
      <c r="T47" s="42"/>
      <c r="U47" s="42"/>
      <c r="V47" s="42"/>
    </row>
    <row r="48" spans="12:22" x14ac:dyDescent="0.4">
      <c r="O48" s="42"/>
      <c r="P48" s="42"/>
      <c r="Q48" s="42"/>
      <c r="R48" s="42"/>
      <c r="S48" s="42"/>
      <c r="T48" s="42"/>
      <c r="U48" s="42"/>
      <c r="V48" s="42"/>
    </row>
    <row r="49" spans="15:22" x14ac:dyDescent="0.4">
      <c r="O49" s="42"/>
      <c r="P49" s="42"/>
      <c r="Q49" s="42"/>
      <c r="R49" s="42"/>
      <c r="S49" s="42"/>
      <c r="T49" s="42"/>
      <c r="U49" s="42"/>
      <c r="V49" s="42"/>
    </row>
    <row r="50" spans="15:22" x14ac:dyDescent="0.4">
      <c r="O50" s="42"/>
      <c r="P50" s="42"/>
      <c r="Q50" s="42"/>
      <c r="R50" s="42"/>
      <c r="S50" s="42"/>
      <c r="T50" s="42"/>
      <c r="U50" s="42"/>
      <c r="V50" s="42"/>
    </row>
    <row r="51" spans="15:22" x14ac:dyDescent="0.4">
      <c r="O51" s="42"/>
      <c r="P51" s="42"/>
      <c r="Q51" s="42"/>
      <c r="R51" s="42"/>
      <c r="S51" s="42"/>
      <c r="T51" s="42"/>
      <c r="U51" s="42"/>
      <c r="V51" s="42"/>
    </row>
    <row r="52" spans="15:22" x14ac:dyDescent="0.4">
      <c r="O52" s="42"/>
      <c r="P52" s="42"/>
      <c r="Q52" s="42"/>
      <c r="R52" s="42"/>
      <c r="S52" s="42"/>
      <c r="T52" s="42"/>
      <c r="U52" s="42"/>
      <c r="V52" s="42"/>
    </row>
    <row r="53" spans="15:22" x14ac:dyDescent="0.4">
      <c r="O53" s="42"/>
      <c r="P53" s="42"/>
      <c r="Q53" s="42"/>
      <c r="R53" s="42"/>
      <c r="S53" s="42"/>
      <c r="T53" s="42"/>
      <c r="U53" s="42"/>
      <c r="V53" s="42"/>
    </row>
    <row r="54" spans="15:22" x14ac:dyDescent="0.4">
      <c r="O54" s="42"/>
      <c r="P54" s="42"/>
      <c r="Q54" s="42"/>
      <c r="R54" s="42"/>
      <c r="S54" s="42"/>
      <c r="T54" s="42"/>
      <c r="U54" s="42"/>
      <c r="V54" s="42"/>
    </row>
    <row r="55" spans="15:22" x14ac:dyDescent="0.4">
      <c r="O55" s="42"/>
      <c r="P55" s="42"/>
      <c r="Q55" s="42"/>
      <c r="R55" s="42"/>
      <c r="S55" s="42"/>
      <c r="T55" s="42"/>
      <c r="U55" s="42"/>
      <c r="V55" s="42"/>
    </row>
    <row r="56" spans="15:22" x14ac:dyDescent="0.4">
      <c r="O56" s="42"/>
      <c r="P56" s="42"/>
      <c r="Q56" s="42"/>
      <c r="R56" s="42"/>
      <c r="S56" s="42"/>
      <c r="T56" s="42"/>
      <c r="U56" s="42"/>
      <c r="V56" s="42"/>
    </row>
    <row r="57" spans="15:22" x14ac:dyDescent="0.4">
      <c r="O57" s="42"/>
      <c r="P57" s="42"/>
      <c r="Q57" s="42"/>
      <c r="R57" s="42"/>
      <c r="S57" s="42"/>
      <c r="T57" s="42"/>
      <c r="U57" s="42"/>
      <c r="V57" s="42"/>
    </row>
    <row r="58" spans="15:22" x14ac:dyDescent="0.4">
      <c r="O58" s="42"/>
      <c r="P58" s="42"/>
      <c r="Q58" s="42"/>
      <c r="R58" s="42"/>
      <c r="S58" s="42"/>
      <c r="T58" s="42"/>
      <c r="U58" s="42"/>
      <c r="V58" s="42"/>
    </row>
    <row r="59" spans="15:22" x14ac:dyDescent="0.4">
      <c r="O59" s="42"/>
      <c r="P59" s="42"/>
      <c r="Q59" s="42"/>
      <c r="R59" s="42"/>
      <c r="S59" s="42"/>
      <c r="T59" s="42"/>
      <c r="U59" s="42"/>
      <c r="V59" s="42"/>
    </row>
    <row r="60" spans="15:22" x14ac:dyDescent="0.4">
      <c r="O60" s="42"/>
      <c r="P60" s="42"/>
      <c r="Q60" s="42"/>
      <c r="R60" s="42"/>
      <c r="S60" s="42"/>
      <c r="T60" s="42"/>
      <c r="U60" s="42"/>
      <c r="V60" s="42"/>
    </row>
    <row r="61" spans="15:22" x14ac:dyDescent="0.4">
      <c r="O61" s="42"/>
      <c r="P61" s="42"/>
      <c r="Q61" s="42"/>
      <c r="R61" s="42"/>
      <c r="S61" s="42"/>
      <c r="T61" s="42"/>
      <c r="U61" s="42"/>
      <c r="V61" s="42"/>
    </row>
    <row r="62" spans="15:22" x14ac:dyDescent="0.4">
      <c r="O62" s="42"/>
      <c r="P62" s="42"/>
      <c r="Q62" s="42"/>
      <c r="R62" s="42"/>
      <c r="S62" s="42"/>
      <c r="T62" s="42"/>
      <c r="U62" s="42"/>
      <c r="V62" s="42"/>
    </row>
    <row r="63" spans="15:22" x14ac:dyDescent="0.4">
      <c r="O63" s="42"/>
      <c r="P63" s="42"/>
      <c r="Q63" s="42"/>
      <c r="R63" s="42"/>
      <c r="S63" s="42"/>
      <c r="T63" s="42"/>
      <c r="U63" s="42"/>
      <c r="V63" s="42"/>
    </row>
    <row r="64" spans="15:22" x14ac:dyDescent="0.4">
      <c r="O64" s="42"/>
      <c r="P64" s="42"/>
      <c r="Q64" s="42"/>
      <c r="R64" s="42"/>
      <c r="S64" s="42"/>
      <c r="T64" s="42"/>
      <c r="U64" s="42"/>
      <c r="V64" s="42"/>
    </row>
    <row r="65" spans="15:22" x14ac:dyDescent="0.4">
      <c r="O65" s="42"/>
      <c r="P65" s="42"/>
      <c r="Q65" s="42"/>
      <c r="R65" s="42"/>
      <c r="S65" s="42"/>
      <c r="T65" s="42"/>
      <c r="U65" s="42"/>
      <c r="V65" s="42"/>
    </row>
    <row r="66" spans="15:22" x14ac:dyDescent="0.4">
      <c r="O66" s="42"/>
      <c r="P66" s="42"/>
      <c r="Q66" s="42"/>
      <c r="R66" s="42"/>
      <c r="S66" s="42"/>
      <c r="T66" s="42"/>
      <c r="U66" s="42"/>
      <c r="V66" s="42"/>
    </row>
    <row r="67" spans="15:22" x14ac:dyDescent="0.4">
      <c r="O67" s="42"/>
      <c r="P67" s="42"/>
      <c r="Q67" s="42"/>
      <c r="R67" s="42"/>
      <c r="S67" s="42"/>
      <c r="T67" s="42"/>
      <c r="U67" s="42"/>
      <c r="V67" s="42"/>
    </row>
    <row r="68" spans="15:22" x14ac:dyDescent="0.4">
      <c r="O68" s="42"/>
      <c r="P68" s="42"/>
      <c r="Q68" s="42"/>
      <c r="R68" s="42"/>
      <c r="S68" s="42"/>
      <c r="T68" s="42"/>
      <c r="U68" s="42"/>
      <c r="V68" s="42"/>
    </row>
    <row r="69" spans="15:22" x14ac:dyDescent="0.4">
      <c r="O69" s="42"/>
      <c r="P69" s="42"/>
      <c r="Q69" s="42"/>
      <c r="R69" s="42"/>
      <c r="S69" s="42"/>
      <c r="T69" s="42"/>
      <c r="U69" s="42"/>
      <c r="V69" s="42"/>
    </row>
    <row r="70" spans="15:22" x14ac:dyDescent="0.4">
      <c r="O70" s="42"/>
      <c r="P70" s="42"/>
      <c r="Q70" s="42"/>
      <c r="R70" s="42"/>
      <c r="S70" s="42"/>
      <c r="T70" s="42"/>
      <c r="U70" s="42"/>
      <c r="V70" s="42"/>
    </row>
    <row r="71" spans="15:22" x14ac:dyDescent="0.4">
      <c r="O71" s="42"/>
      <c r="P71" s="42"/>
      <c r="Q71" s="42"/>
      <c r="R71" s="42"/>
      <c r="S71" s="42"/>
      <c r="T71" s="42"/>
      <c r="U71" s="42"/>
      <c r="V71" s="42"/>
    </row>
    <row r="72" spans="15:22" x14ac:dyDescent="0.4">
      <c r="O72" s="42"/>
      <c r="P72" s="42"/>
      <c r="Q72" s="42"/>
      <c r="R72" s="42"/>
      <c r="S72" s="42"/>
      <c r="T72" s="42"/>
      <c r="U72" s="42"/>
      <c r="V72" s="42"/>
    </row>
    <row r="73" spans="15:22" x14ac:dyDescent="0.4">
      <c r="O73" s="42"/>
      <c r="P73" s="42"/>
      <c r="Q73" s="42"/>
      <c r="R73" s="42"/>
      <c r="S73" s="42"/>
      <c r="T73" s="42"/>
      <c r="U73" s="42"/>
      <c r="V73" s="42"/>
    </row>
    <row r="74" spans="15:22" x14ac:dyDescent="0.4">
      <c r="O74" s="42"/>
      <c r="P74" s="42"/>
      <c r="Q74" s="42"/>
      <c r="R74" s="42"/>
      <c r="S74" s="42"/>
      <c r="T74" s="42"/>
      <c r="U74" s="42"/>
      <c r="V74" s="42"/>
    </row>
    <row r="75" spans="15:22" x14ac:dyDescent="0.4">
      <c r="O75" s="42"/>
      <c r="P75" s="42"/>
      <c r="Q75" s="42"/>
      <c r="R75" s="42"/>
      <c r="S75" s="42"/>
      <c r="T75" s="42"/>
      <c r="U75" s="42"/>
      <c r="V75" s="42"/>
    </row>
    <row r="76" spans="15:22" x14ac:dyDescent="0.4">
      <c r="O76" s="42"/>
      <c r="P76" s="42"/>
      <c r="Q76" s="42"/>
      <c r="R76" s="42"/>
      <c r="S76" s="42"/>
      <c r="T76" s="42"/>
      <c r="U76" s="42"/>
      <c r="V76" s="42"/>
    </row>
    <row r="77" spans="15:22" x14ac:dyDescent="0.4">
      <c r="O77" s="42"/>
      <c r="P77" s="42"/>
      <c r="Q77" s="42"/>
      <c r="R77" s="42"/>
      <c r="S77" s="42"/>
      <c r="T77" s="42"/>
      <c r="U77" s="42"/>
      <c r="V77" s="42"/>
    </row>
    <row r="78" spans="15:22" x14ac:dyDescent="0.4">
      <c r="O78" s="42"/>
      <c r="P78" s="42"/>
      <c r="Q78" s="42"/>
      <c r="R78" s="42"/>
      <c r="S78" s="42"/>
      <c r="T78" s="42"/>
      <c r="U78" s="42"/>
      <c r="V78" s="42"/>
    </row>
    <row r="79" spans="15:22" x14ac:dyDescent="0.4">
      <c r="O79" s="42"/>
      <c r="P79" s="42"/>
      <c r="Q79" s="42"/>
      <c r="R79" s="42"/>
      <c r="S79" s="42"/>
      <c r="T79" s="42"/>
      <c r="U79" s="42"/>
      <c r="V79" s="42"/>
    </row>
    <row r="80" spans="15:22" x14ac:dyDescent="0.4">
      <c r="O80" s="42"/>
      <c r="P80" s="42"/>
      <c r="Q80" s="42"/>
      <c r="R80" s="42"/>
      <c r="S80" s="42"/>
      <c r="T80" s="42"/>
      <c r="U80" s="42"/>
      <c r="V80" s="42"/>
    </row>
    <row r="81" spans="15:22" x14ac:dyDescent="0.4">
      <c r="O81" s="42"/>
      <c r="P81" s="42"/>
      <c r="Q81" s="42"/>
      <c r="R81" s="42"/>
      <c r="S81" s="42"/>
      <c r="T81" s="42"/>
      <c r="U81" s="42"/>
      <c r="V81" s="42"/>
    </row>
    <row r="82" spans="15:22" x14ac:dyDescent="0.4">
      <c r="O82" s="42"/>
      <c r="P82" s="42"/>
      <c r="Q82" s="42"/>
      <c r="R82" s="42"/>
      <c r="S82" s="42"/>
      <c r="T82" s="42"/>
      <c r="U82" s="42"/>
      <c r="V82" s="42"/>
    </row>
    <row r="83" spans="15:22" x14ac:dyDescent="0.4">
      <c r="O83" s="42"/>
      <c r="P83" s="42"/>
      <c r="Q83" s="42"/>
      <c r="R83" s="42"/>
      <c r="S83" s="42"/>
      <c r="T83" s="42"/>
      <c r="U83" s="42"/>
      <c r="V83" s="42"/>
    </row>
    <row r="84" spans="15:22" x14ac:dyDescent="0.4">
      <c r="O84" s="42"/>
      <c r="P84" s="42"/>
      <c r="Q84" s="42"/>
      <c r="R84" s="42"/>
      <c r="S84" s="42"/>
      <c r="T84" s="42"/>
      <c r="U84" s="42"/>
      <c r="V84" s="42"/>
    </row>
    <row r="85" spans="15:22" x14ac:dyDescent="0.4">
      <c r="O85" s="42"/>
      <c r="P85" s="42"/>
      <c r="Q85" s="42"/>
      <c r="R85" s="42"/>
      <c r="S85" s="42"/>
      <c r="T85" s="42"/>
      <c r="U85" s="42"/>
      <c r="V85" s="42"/>
    </row>
    <row r="86" spans="15:22" x14ac:dyDescent="0.4">
      <c r="O86" s="42"/>
      <c r="P86" s="42"/>
      <c r="Q86" s="42"/>
      <c r="R86" s="42"/>
      <c r="S86" s="42"/>
      <c r="T86" s="42"/>
      <c r="U86" s="42"/>
      <c r="V86" s="42"/>
    </row>
    <row r="87" spans="15:22" x14ac:dyDescent="0.4">
      <c r="O87" s="42"/>
      <c r="P87" s="42"/>
      <c r="Q87" s="42"/>
      <c r="R87" s="42"/>
      <c r="S87" s="42"/>
      <c r="T87" s="42"/>
      <c r="U87" s="42"/>
      <c r="V87" s="42"/>
    </row>
    <row r="88" spans="15:22" x14ac:dyDescent="0.4">
      <c r="O88" s="42"/>
      <c r="P88" s="42"/>
      <c r="Q88" s="42"/>
      <c r="R88" s="42"/>
      <c r="S88" s="42"/>
      <c r="T88" s="42"/>
      <c r="U88" s="42"/>
      <c r="V88" s="42"/>
    </row>
    <row r="89" spans="15:22" x14ac:dyDescent="0.4">
      <c r="O89" s="42"/>
      <c r="P89" s="42"/>
      <c r="Q89" s="42"/>
      <c r="R89" s="42"/>
      <c r="S89" s="42"/>
      <c r="T89" s="42"/>
      <c r="U89" s="42"/>
      <c r="V89" s="42"/>
    </row>
    <row r="90" spans="15:22" x14ac:dyDescent="0.4">
      <c r="O90" s="42"/>
      <c r="P90" s="42"/>
      <c r="Q90" s="42"/>
      <c r="R90" s="42"/>
      <c r="S90" s="42"/>
      <c r="T90" s="42"/>
      <c r="U90" s="42"/>
      <c r="V90" s="42"/>
    </row>
    <row r="91" spans="15:22" x14ac:dyDescent="0.4">
      <c r="O91" s="42"/>
      <c r="P91" s="42"/>
      <c r="Q91" s="42"/>
      <c r="R91" s="42"/>
      <c r="S91" s="42"/>
      <c r="T91" s="42"/>
      <c r="U91" s="42"/>
      <c r="V91" s="42"/>
    </row>
  </sheetData>
  <mergeCells count="1">
    <mergeCell ref="L32:M37"/>
  </mergeCells>
  <conditionalFormatting sqref="P17:T35">
    <cfRule type="expression" dxfId="9" priority="5">
      <formula>P$17=$C$86</formula>
    </cfRule>
  </conditionalFormatting>
  <conditionalFormatting sqref="P19:T35">
    <cfRule type="expression" dxfId="7" priority="3">
      <formula>$P$17</formula>
    </cfRule>
    <cfRule type="expression" dxfId="6" priority="4">
      <formula>A2&gt;P$17</formula>
    </cfRule>
    <cfRule type="dataBar" priority="6">
      <dataBar>
        <cfvo type="num" val="0"/>
        <cfvo type="formula" val="MAX($P$19:$T$35)*2"/>
        <color theme="3" tint="0.249977111117893"/>
      </dataBar>
      <extLst>
        <ext xmlns:x14="http://schemas.microsoft.com/office/spreadsheetml/2009/9/main" uri="{B025F937-C7B1-47D3-B67F-A62EFF666E3E}">
          <x14:id>{3D11AD25-0D66-4515-86E6-9DA79BE105A2}</x14:id>
        </ext>
      </extLst>
    </cfRule>
    <cfRule type="dataBar" priority="8">
      <dataBar>
        <cfvo type="min"/>
        <cfvo type="max"/>
        <color rgb="FF638EC6"/>
      </dataBar>
      <extLst>
        <ext xmlns:x14="http://schemas.microsoft.com/office/spreadsheetml/2009/9/main" uri="{B025F937-C7B1-47D3-B67F-A62EFF666E3E}">
          <x14:id>{EC26CB9C-AA64-49BE-B8E1-E595E62B0D8C}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89830A00-9DA4-4CBD-8AE3-4145450EE6AA}">
            <xm:f>P$17=pivot!$C$86</xm:f>
            <x14:dxf>
              <fill>
                <patternFill>
                  <fgColor rgb="FFFF5050"/>
                  <bgColor rgb="FFFF5050"/>
                </patternFill>
              </fill>
            </x14:dxf>
          </x14:cfRule>
          <xm:sqref>P17:T35</xm:sqref>
        </x14:conditionalFormatting>
        <x14:conditionalFormatting xmlns:xm="http://schemas.microsoft.com/office/excel/2006/main">
          <x14:cfRule type="expression" priority="2" id="{66321050-3BE2-4EDD-A3F3-7A1AB619C19A}">
            <xm:f>A2&gt;P$17=pivot!$C$86</xm:f>
            <x14:dxf>
              <fill>
                <patternFill>
                  <fgColor rgb="FFFF0066"/>
                  <bgColor rgb="FFFF0066"/>
                </patternFill>
              </fill>
            </x14:dxf>
          </x14:cfRule>
          <x14:cfRule type="dataBar" id="{3D11AD25-0D66-4515-86E6-9DA79BE105A2}">
            <x14:dataBar minLength="0" maxLength="100" gradient="0">
              <x14:cfvo type="num">
                <xm:f>0</xm:f>
              </x14:cfvo>
              <x14:cfvo type="formula">
                <xm:f>MAX($P$19:$T$35)*2</xm:f>
              </x14:cfvo>
              <x14:negativeFillColor rgb="FFFF0000"/>
              <x14:axisColor rgb="FF000000"/>
            </x14:dataBar>
          </x14:cfRule>
          <x14:cfRule type="dataBar" id="{EC26CB9C-AA64-49BE-B8E1-E595E62B0D8C}">
            <x14:dataBar minLength="0" maxLength="100" gradient="0">
              <x14:cfvo type="autoMin"/>
              <x14:cfvo type="autoMax"/>
              <x14:negativeFillColor rgb="FFFF0000"/>
              <x14:axisColor rgb="FF000000"/>
            </x14:dataBar>
          </x14:cfRule>
          <xm:sqref>P19:T35</xm:sqref>
        </x14:conditionalFormatting>
      </x14:conditionalFormattings>
    </ex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10"/>
  <sheetViews>
    <sheetView zoomScale="133" zoomScaleNormal="115" workbookViewId="0">
      <selection activeCell="B12" sqref="B12"/>
    </sheetView>
  </sheetViews>
  <sheetFormatPr defaultRowHeight="14.6" x14ac:dyDescent="0.4"/>
  <cols>
    <col min="5" max="5" width="10.921875" customWidth="1"/>
    <col min="6" max="6" width="9.921875" customWidth="1"/>
  </cols>
  <sheetData>
    <row r="2" spans="5:6" x14ac:dyDescent="0.4">
      <c r="E2" t="s">
        <v>1040</v>
      </c>
      <c r="F2" t="s">
        <v>1041</v>
      </c>
    </row>
    <row r="3" spans="5:6" ht="25.5" customHeight="1" x14ac:dyDescent="0.4">
      <c r="E3" t="s">
        <v>11</v>
      </c>
      <c r="F3" t="e" vm="2">
        <v>#VALUE!</v>
      </c>
    </row>
    <row r="4" spans="5:6" ht="25.5" customHeight="1" x14ac:dyDescent="0.4">
      <c r="E4" t="s">
        <v>9</v>
      </c>
      <c r="F4" t="e" vm="3">
        <v>#VALUE!</v>
      </c>
    </row>
    <row r="5" spans="5:6" ht="25.5" customHeight="1" x14ac:dyDescent="0.4">
      <c r="E5" t="s">
        <v>6</v>
      </c>
      <c r="F5" t="e" vm="4">
        <v>#VALUE!</v>
      </c>
    </row>
    <row r="6" spans="5:6" ht="25.5" customHeight="1" x14ac:dyDescent="0.4">
      <c r="E6" t="s">
        <v>13</v>
      </c>
      <c r="F6" t="e" vm="5">
        <v>#VALUE!</v>
      </c>
    </row>
    <row r="7" spans="5:6" ht="25.5" customHeight="1" x14ac:dyDescent="0.4">
      <c r="E7" t="s">
        <v>10</v>
      </c>
      <c r="F7" t="e" vm="6">
        <v>#VALUE!</v>
      </c>
    </row>
    <row r="10" spans="5:6" ht="28.3" x14ac:dyDescent="0.75">
      <c r="F10" s="54"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Sheet10</vt:lpstr>
      <vt:lpstr>Sheet11</vt:lpstr>
      <vt:lpstr>pivot</vt:lpstr>
      <vt:lpstr>Data</vt:lpstr>
      <vt:lpstr>cus_rep</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Thomas Jones kevin</cp:lastModifiedBy>
  <dcterms:created xsi:type="dcterms:W3CDTF">2021-03-14T20:21:32Z</dcterms:created>
  <dcterms:modified xsi:type="dcterms:W3CDTF">2025-06-14T18:03:21Z</dcterms:modified>
</cp:coreProperties>
</file>