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315" windowHeight="46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1" i="1" l="1"/>
  <c r="E22" i="1" s="1"/>
  <c r="N21" i="1"/>
  <c r="N22" i="1" s="1"/>
  <c r="N34" i="1"/>
  <c r="N35" i="1" s="1"/>
  <c r="E35" i="1"/>
  <c r="E34" i="1"/>
  <c r="E16" i="1"/>
  <c r="P33" i="1"/>
  <c r="P20" i="1"/>
  <c r="G33" i="1"/>
  <c r="L28" i="1" l="1"/>
  <c r="N28" i="1" s="1"/>
  <c r="N29" i="1" s="1"/>
  <c r="M24" i="1"/>
  <c r="E28" i="1"/>
  <c r="E29" i="1" s="1"/>
  <c r="D24" i="1"/>
  <c r="E15" i="1"/>
  <c r="N15" i="1"/>
  <c r="N16" i="1" s="1"/>
  <c r="C9" i="1"/>
  <c r="G2" i="1"/>
  <c r="G3" i="1" s="1"/>
  <c r="N30" i="1" l="1"/>
  <c r="P30" i="1" s="1"/>
  <c r="N31" i="1"/>
  <c r="E17" i="1"/>
  <c r="G17" i="1" s="1"/>
  <c r="E18" i="1"/>
  <c r="E30" i="1"/>
  <c r="G30" i="1" s="1"/>
  <c r="E31" i="1"/>
  <c r="E33" i="1" s="1"/>
  <c r="N17" i="1"/>
  <c r="P17" i="1" s="1"/>
  <c r="N18" i="1"/>
  <c r="G5" i="1"/>
  <c r="G4" i="1"/>
  <c r="I4" i="1" s="1"/>
  <c r="G6" i="1"/>
  <c r="N33" i="1" l="1"/>
  <c r="E20" i="1"/>
  <c r="G20" i="1" s="1"/>
  <c r="N32" i="1"/>
  <c r="E19" i="1"/>
  <c r="E32" i="1"/>
  <c r="N20" i="1"/>
  <c r="N19" i="1"/>
  <c r="G7" i="1"/>
</calcChain>
</file>

<file path=xl/sharedStrings.xml><?xml version="1.0" encoding="utf-8"?>
<sst xmlns="http://schemas.openxmlformats.org/spreadsheetml/2006/main" count="129" uniqueCount="24">
  <si>
    <t>L</t>
  </si>
  <si>
    <t>R1</t>
  </si>
  <si>
    <t>R2</t>
  </si>
  <si>
    <t>h</t>
  </si>
  <si>
    <t>mm</t>
  </si>
  <si>
    <t>Données</t>
  </si>
  <si>
    <t>x</t>
  </si>
  <si>
    <t>alpha</t>
  </si>
  <si>
    <t>rad</t>
  </si>
  <si>
    <t>y</t>
  </si>
  <si>
    <t>beta</t>
  </si>
  <si>
    <t>d</t>
  </si>
  <si>
    <t>deg</t>
  </si>
  <si>
    <t>Cône supérieur</t>
  </si>
  <si>
    <t>Bande</t>
  </si>
  <si>
    <t>l</t>
  </si>
  <si>
    <t>Cone inférieur</t>
  </si>
  <si>
    <t>Paramètres calculés à partir des données</t>
  </si>
  <si>
    <t>Cône</t>
  </si>
  <si>
    <t>Carénage extérieur</t>
  </si>
  <si>
    <t>Carénage intérieur</t>
  </si>
  <si>
    <t>gamma</t>
  </si>
  <si>
    <t>epsilon</t>
  </si>
  <si>
    <t>beta/2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</si>
</sst>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152400</xdr:rowOff>
    </xdr:from>
    <xdr:to>
      <xdr:col>7</xdr:col>
      <xdr:colOff>371475</xdr:colOff>
      <xdr:row>10</xdr:row>
      <xdr:rowOff>28575</xdr:rowOff>
    </xdr:to>
    <xdr:sp macro="" textlink="">
      <xdr:nvSpPr>
        <xdr:cNvPr id="2" name="Rectangle 1"/>
        <xdr:cNvSpPr/>
      </xdr:nvSpPr>
      <xdr:spPr>
        <a:xfrm>
          <a:off x="3676650" y="1485900"/>
          <a:ext cx="2314575" cy="447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561975</xdr:colOff>
      <xdr:row>10</xdr:row>
      <xdr:rowOff>152400</xdr:rowOff>
    </xdr:from>
    <xdr:to>
      <xdr:col>7</xdr:col>
      <xdr:colOff>219075</xdr:colOff>
      <xdr:row>10</xdr:row>
      <xdr:rowOff>161925</xdr:rowOff>
    </xdr:to>
    <xdr:cxnSp macro="">
      <xdr:nvCxnSpPr>
        <xdr:cNvPr id="4" name="Connecteur droit avec flèche 3"/>
        <xdr:cNvCxnSpPr/>
      </xdr:nvCxnSpPr>
      <xdr:spPr>
        <a:xfrm flipV="1">
          <a:off x="3895725" y="2057400"/>
          <a:ext cx="19431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7</xdr:row>
      <xdr:rowOff>152400</xdr:rowOff>
    </xdr:from>
    <xdr:to>
      <xdr:col>4</xdr:col>
      <xdr:colOff>228600</xdr:colOff>
      <xdr:row>9</xdr:row>
      <xdr:rowOff>180976</xdr:rowOff>
    </xdr:to>
    <xdr:cxnSp macro="">
      <xdr:nvCxnSpPr>
        <xdr:cNvPr id="5" name="Connecteur droit avec flèche 4"/>
        <xdr:cNvCxnSpPr/>
      </xdr:nvCxnSpPr>
      <xdr:spPr>
        <a:xfrm flipV="1">
          <a:off x="3562350" y="1485900"/>
          <a:ext cx="0" cy="40957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10</xdr:row>
      <xdr:rowOff>180975</xdr:rowOff>
    </xdr:from>
    <xdr:to>
      <xdr:col>6</xdr:col>
      <xdr:colOff>209550</xdr:colOff>
      <xdr:row>11</xdr:row>
      <xdr:rowOff>238125</xdr:rowOff>
    </xdr:to>
    <xdr:sp macro="" textlink="">
      <xdr:nvSpPr>
        <xdr:cNvPr id="7" name="ZoneTexte 6"/>
        <xdr:cNvSpPr txBox="1"/>
      </xdr:nvSpPr>
      <xdr:spPr>
        <a:xfrm>
          <a:off x="4800600" y="2085975"/>
          <a:ext cx="2667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100"/>
            <a:t>L</a:t>
          </a:r>
        </a:p>
      </xdr:txBody>
    </xdr:sp>
    <xdr:clientData/>
  </xdr:twoCellAnchor>
  <xdr:twoCellAnchor>
    <xdr:from>
      <xdr:col>3</xdr:col>
      <xdr:colOff>742950</xdr:colOff>
      <xdr:row>8</xdr:row>
      <xdr:rowOff>142875</xdr:rowOff>
    </xdr:from>
    <xdr:to>
      <xdr:col>4</xdr:col>
      <xdr:colOff>171450</xdr:colOff>
      <xdr:row>10</xdr:row>
      <xdr:rowOff>9525</xdr:rowOff>
    </xdr:to>
    <xdr:sp macro="" textlink="">
      <xdr:nvSpPr>
        <xdr:cNvPr id="8" name="ZoneTexte 7"/>
        <xdr:cNvSpPr txBox="1"/>
      </xdr:nvSpPr>
      <xdr:spPr>
        <a:xfrm>
          <a:off x="3314700" y="1666875"/>
          <a:ext cx="1905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</a:t>
          </a:r>
        </a:p>
      </xdr:txBody>
    </xdr:sp>
    <xdr:clientData/>
  </xdr:twoCellAnchor>
  <xdr:twoCellAnchor>
    <xdr:from>
      <xdr:col>10</xdr:col>
      <xdr:colOff>752475</xdr:colOff>
      <xdr:row>4</xdr:row>
      <xdr:rowOff>9525</xdr:rowOff>
    </xdr:from>
    <xdr:to>
      <xdr:col>14</xdr:col>
      <xdr:colOff>9526</xdr:colOff>
      <xdr:row>4</xdr:row>
      <xdr:rowOff>9525</xdr:rowOff>
    </xdr:to>
    <xdr:cxnSp macro="">
      <xdr:nvCxnSpPr>
        <xdr:cNvPr id="10" name="Connecteur droit 9"/>
        <xdr:cNvCxnSpPr/>
      </xdr:nvCxnSpPr>
      <xdr:spPr>
        <a:xfrm flipH="1">
          <a:off x="8658225" y="771525"/>
          <a:ext cx="259080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0</xdr:row>
      <xdr:rowOff>180975</xdr:rowOff>
    </xdr:from>
    <xdr:to>
      <xdr:col>14</xdr:col>
      <xdr:colOff>600075</xdr:colOff>
      <xdr:row>1</xdr:row>
      <xdr:rowOff>1</xdr:rowOff>
    </xdr:to>
    <xdr:cxnSp macro="">
      <xdr:nvCxnSpPr>
        <xdr:cNvPr id="12" name="Connecteur droit 11"/>
        <xdr:cNvCxnSpPr/>
      </xdr:nvCxnSpPr>
      <xdr:spPr>
        <a:xfrm flipV="1">
          <a:off x="8143875" y="180975"/>
          <a:ext cx="36957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</xdr:row>
      <xdr:rowOff>0</xdr:rowOff>
    </xdr:from>
    <xdr:to>
      <xdr:col>14</xdr:col>
      <xdr:colOff>590551</xdr:colOff>
      <xdr:row>4</xdr:row>
      <xdr:rowOff>9525</xdr:rowOff>
    </xdr:to>
    <xdr:cxnSp macro="">
      <xdr:nvCxnSpPr>
        <xdr:cNvPr id="13" name="Connecteur droit 12"/>
        <xdr:cNvCxnSpPr/>
      </xdr:nvCxnSpPr>
      <xdr:spPr>
        <a:xfrm flipH="1">
          <a:off x="11249025" y="190500"/>
          <a:ext cx="581026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</xdr:row>
      <xdr:rowOff>9525</xdr:rowOff>
    </xdr:from>
    <xdr:to>
      <xdr:col>10</xdr:col>
      <xdr:colOff>752475</xdr:colOff>
      <xdr:row>4</xdr:row>
      <xdr:rowOff>9525</xdr:rowOff>
    </xdr:to>
    <xdr:cxnSp macro="">
      <xdr:nvCxnSpPr>
        <xdr:cNvPr id="14" name="Connecteur droit 13"/>
        <xdr:cNvCxnSpPr/>
      </xdr:nvCxnSpPr>
      <xdr:spPr>
        <a:xfrm>
          <a:off x="8134350" y="200025"/>
          <a:ext cx="523875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4</xdr:row>
      <xdr:rowOff>161925</xdr:rowOff>
    </xdr:from>
    <xdr:to>
      <xdr:col>14</xdr:col>
      <xdr:colOff>38101</xdr:colOff>
      <xdr:row>4</xdr:row>
      <xdr:rowOff>171450</xdr:rowOff>
    </xdr:to>
    <xdr:cxnSp macro="">
      <xdr:nvCxnSpPr>
        <xdr:cNvPr id="24" name="Connecteur droit avec flèche 23"/>
        <xdr:cNvCxnSpPr/>
      </xdr:nvCxnSpPr>
      <xdr:spPr>
        <a:xfrm flipH="1">
          <a:off x="9925050" y="923925"/>
          <a:ext cx="1352551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0</xdr:row>
      <xdr:rowOff>95250</xdr:rowOff>
    </xdr:from>
    <xdr:to>
      <xdr:col>14</xdr:col>
      <xdr:colOff>600076</xdr:colOff>
      <xdr:row>0</xdr:row>
      <xdr:rowOff>95250</xdr:rowOff>
    </xdr:to>
    <xdr:cxnSp macro="">
      <xdr:nvCxnSpPr>
        <xdr:cNvPr id="25" name="Connecteur droit avec flèche 24"/>
        <xdr:cNvCxnSpPr/>
      </xdr:nvCxnSpPr>
      <xdr:spPr>
        <a:xfrm flipH="1">
          <a:off x="9896475" y="95250"/>
          <a:ext cx="1943101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</xdr:row>
      <xdr:rowOff>28575</xdr:rowOff>
    </xdr:from>
    <xdr:to>
      <xdr:col>12</xdr:col>
      <xdr:colOff>180976</xdr:colOff>
      <xdr:row>3</xdr:row>
      <xdr:rowOff>161925</xdr:rowOff>
    </xdr:to>
    <xdr:cxnSp macro="">
      <xdr:nvCxnSpPr>
        <xdr:cNvPr id="26" name="Connecteur droit avec flèche 25"/>
        <xdr:cNvCxnSpPr/>
      </xdr:nvCxnSpPr>
      <xdr:spPr>
        <a:xfrm>
          <a:off x="9886950" y="219075"/>
          <a:ext cx="9526" cy="5143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704850</xdr:colOff>
      <xdr:row>5</xdr:row>
      <xdr:rowOff>38100</xdr:rowOff>
    </xdr:from>
    <xdr:to>
      <xdr:col>13</xdr:col>
      <xdr:colOff>295275</xdr:colOff>
      <xdr:row>6</xdr:row>
      <xdr:rowOff>85725</xdr:rowOff>
    </xdr:to>
    <xdr:sp macro="" textlink="">
      <xdr:nvSpPr>
        <xdr:cNvPr id="31" name="ZoneTexte 30"/>
        <xdr:cNvSpPr txBox="1"/>
      </xdr:nvSpPr>
      <xdr:spPr>
        <a:xfrm>
          <a:off x="10420350" y="990600"/>
          <a:ext cx="3524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R2</a:t>
          </a:r>
        </a:p>
      </xdr:txBody>
    </xdr:sp>
    <xdr:clientData/>
  </xdr:twoCellAnchor>
  <xdr:twoCellAnchor>
    <xdr:from>
      <xdr:col>11</xdr:col>
      <xdr:colOff>561975</xdr:colOff>
      <xdr:row>1</xdr:row>
      <xdr:rowOff>161925</xdr:rowOff>
    </xdr:from>
    <xdr:to>
      <xdr:col>12</xdr:col>
      <xdr:colOff>57150</xdr:colOff>
      <xdr:row>3</xdr:row>
      <xdr:rowOff>47625</xdr:rowOff>
    </xdr:to>
    <xdr:sp macro="" textlink="">
      <xdr:nvSpPr>
        <xdr:cNvPr id="32" name="ZoneTexte 31"/>
        <xdr:cNvSpPr txBox="1"/>
      </xdr:nvSpPr>
      <xdr:spPr>
        <a:xfrm>
          <a:off x="9515475" y="352425"/>
          <a:ext cx="2571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h</a:t>
          </a:r>
        </a:p>
      </xdr:txBody>
    </xdr:sp>
    <xdr:clientData/>
  </xdr:twoCellAnchor>
  <xdr:twoCellAnchor>
    <xdr:from>
      <xdr:col>13</xdr:col>
      <xdr:colOff>209549</xdr:colOff>
      <xdr:row>0</xdr:row>
      <xdr:rowOff>123825</xdr:rowOff>
    </xdr:from>
    <xdr:to>
      <xdr:col>13</xdr:col>
      <xdr:colOff>581024</xdr:colOff>
      <xdr:row>2</xdr:row>
      <xdr:rowOff>28575</xdr:rowOff>
    </xdr:to>
    <xdr:sp macro="" textlink="">
      <xdr:nvSpPr>
        <xdr:cNvPr id="33" name="ZoneTexte 32"/>
        <xdr:cNvSpPr txBox="1"/>
      </xdr:nvSpPr>
      <xdr:spPr>
        <a:xfrm>
          <a:off x="10687049" y="123825"/>
          <a:ext cx="371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R1</a:t>
          </a:r>
        </a:p>
      </xdr:txBody>
    </xdr:sp>
    <xdr:clientData/>
  </xdr:twoCellAnchor>
  <xdr:twoCellAnchor>
    <xdr:from>
      <xdr:col>14</xdr:col>
      <xdr:colOff>390525</xdr:colOff>
      <xdr:row>1</xdr:row>
      <xdr:rowOff>76200</xdr:rowOff>
    </xdr:from>
    <xdr:to>
      <xdr:col>15</xdr:col>
      <xdr:colOff>19050</xdr:colOff>
      <xdr:row>3</xdr:row>
      <xdr:rowOff>180975</xdr:rowOff>
    </xdr:to>
    <xdr:cxnSp macro="">
      <xdr:nvCxnSpPr>
        <xdr:cNvPr id="40" name="Connecteur droit avec flèche 39"/>
        <xdr:cNvCxnSpPr/>
      </xdr:nvCxnSpPr>
      <xdr:spPr>
        <a:xfrm flipH="1">
          <a:off x="11630025" y="266700"/>
          <a:ext cx="390525" cy="4857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704850</xdr:colOff>
      <xdr:row>2</xdr:row>
      <xdr:rowOff>123825</xdr:rowOff>
    </xdr:from>
    <xdr:to>
      <xdr:col>15</xdr:col>
      <xdr:colOff>209550</xdr:colOff>
      <xdr:row>4</xdr:row>
      <xdr:rowOff>0</xdr:rowOff>
    </xdr:to>
    <xdr:sp macro="" textlink="">
      <xdr:nvSpPr>
        <xdr:cNvPr id="41" name="ZoneTexte 40"/>
        <xdr:cNvSpPr txBox="1"/>
      </xdr:nvSpPr>
      <xdr:spPr>
        <a:xfrm>
          <a:off x="11944350" y="504825"/>
          <a:ext cx="266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x</a:t>
          </a:r>
        </a:p>
      </xdr:txBody>
    </xdr:sp>
    <xdr:clientData/>
  </xdr:twoCellAnchor>
  <xdr:twoCellAnchor>
    <xdr:from>
      <xdr:col>12</xdr:col>
      <xdr:colOff>190500</xdr:colOff>
      <xdr:row>4</xdr:row>
      <xdr:rowOff>76200</xdr:rowOff>
    </xdr:from>
    <xdr:to>
      <xdr:col>12</xdr:col>
      <xdr:colOff>190500</xdr:colOff>
      <xdr:row>5</xdr:row>
      <xdr:rowOff>38100</xdr:rowOff>
    </xdr:to>
    <xdr:sp macro="" textlink="">
      <xdr:nvSpPr>
        <xdr:cNvPr id="43" name="Forme libre 42"/>
        <xdr:cNvSpPr/>
      </xdr:nvSpPr>
      <xdr:spPr>
        <a:xfrm>
          <a:off x="9906000" y="838200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219075</xdr:colOff>
      <xdr:row>5</xdr:row>
      <xdr:rowOff>104775</xdr:rowOff>
    </xdr:from>
    <xdr:to>
      <xdr:col>12</xdr:col>
      <xdr:colOff>219075</xdr:colOff>
      <xdr:row>6</xdr:row>
      <xdr:rowOff>66675</xdr:rowOff>
    </xdr:to>
    <xdr:sp macro="" textlink="">
      <xdr:nvSpPr>
        <xdr:cNvPr id="44" name="Forme libre 43"/>
        <xdr:cNvSpPr/>
      </xdr:nvSpPr>
      <xdr:spPr>
        <a:xfrm>
          <a:off x="9934575" y="1057275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228600</xdr:colOff>
      <xdr:row>6</xdr:row>
      <xdr:rowOff>152400</xdr:rowOff>
    </xdr:from>
    <xdr:to>
      <xdr:col>12</xdr:col>
      <xdr:colOff>228600</xdr:colOff>
      <xdr:row>7</xdr:row>
      <xdr:rowOff>114300</xdr:rowOff>
    </xdr:to>
    <xdr:sp macro="" textlink="">
      <xdr:nvSpPr>
        <xdr:cNvPr id="45" name="Forme libre 44"/>
        <xdr:cNvSpPr/>
      </xdr:nvSpPr>
      <xdr:spPr>
        <a:xfrm>
          <a:off x="9944100" y="1295400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257175</xdr:colOff>
      <xdr:row>8</xdr:row>
      <xdr:rowOff>19050</xdr:rowOff>
    </xdr:from>
    <xdr:to>
      <xdr:col>12</xdr:col>
      <xdr:colOff>257175</xdr:colOff>
      <xdr:row>8</xdr:row>
      <xdr:rowOff>171450</xdr:rowOff>
    </xdr:to>
    <xdr:sp macro="" textlink="">
      <xdr:nvSpPr>
        <xdr:cNvPr id="46" name="Forme libre 45"/>
        <xdr:cNvSpPr/>
      </xdr:nvSpPr>
      <xdr:spPr>
        <a:xfrm>
          <a:off x="9972675" y="1543050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276225</xdr:colOff>
      <xdr:row>9</xdr:row>
      <xdr:rowOff>38100</xdr:rowOff>
    </xdr:from>
    <xdr:to>
      <xdr:col>12</xdr:col>
      <xdr:colOff>276225</xdr:colOff>
      <xdr:row>10</xdr:row>
      <xdr:rowOff>0</xdr:rowOff>
    </xdr:to>
    <xdr:sp macro="" textlink="">
      <xdr:nvSpPr>
        <xdr:cNvPr id="47" name="Forme libre 46"/>
        <xdr:cNvSpPr/>
      </xdr:nvSpPr>
      <xdr:spPr>
        <a:xfrm>
          <a:off x="9991725" y="1752600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828675</xdr:colOff>
      <xdr:row>4</xdr:row>
      <xdr:rowOff>85725</xdr:rowOff>
    </xdr:from>
    <xdr:to>
      <xdr:col>10</xdr:col>
      <xdr:colOff>962025</xdr:colOff>
      <xdr:row>5</xdr:row>
      <xdr:rowOff>38100</xdr:rowOff>
    </xdr:to>
    <xdr:sp macro="" textlink="">
      <xdr:nvSpPr>
        <xdr:cNvPr id="49" name="Forme libre 48"/>
        <xdr:cNvSpPr/>
      </xdr:nvSpPr>
      <xdr:spPr>
        <a:xfrm>
          <a:off x="8734425" y="8477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981075</xdr:colOff>
      <xdr:row>5</xdr:row>
      <xdr:rowOff>47625</xdr:rowOff>
    </xdr:from>
    <xdr:to>
      <xdr:col>11</xdr:col>
      <xdr:colOff>66675</xdr:colOff>
      <xdr:row>6</xdr:row>
      <xdr:rowOff>0</xdr:rowOff>
    </xdr:to>
    <xdr:sp macro="" textlink="">
      <xdr:nvSpPr>
        <xdr:cNvPr id="50" name="Forme libre 49"/>
        <xdr:cNvSpPr/>
      </xdr:nvSpPr>
      <xdr:spPr>
        <a:xfrm>
          <a:off x="8886825" y="10001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85725</xdr:colOff>
      <xdr:row>6</xdr:row>
      <xdr:rowOff>9525</xdr:rowOff>
    </xdr:from>
    <xdr:to>
      <xdr:col>11</xdr:col>
      <xdr:colOff>219075</xdr:colOff>
      <xdr:row>6</xdr:row>
      <xdr:rowOff>152400</xdr:rowOff>
    </xdr:to>
    <xdr:sp macro="" textlink="">
      <xdr:nvSpPr>
        <xdr:cNvPr id="51" name="Forme libre 50"/>
        <xdr:cNvSpPr/>
      </xdr:nvSpPr>
      <xdr:spPr>
        <a:xfrm>
          <a:off x="9039225" y="11525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238125</xdr:colOff>
      <xdr:row>6</xdr:row>
      <xdr:rowOff>161925</xdr:rowOff>
    </xdr:from>
    <xdr:to>
      <xdr:col>11</xdr:col>
      <xdr:colOff>371475</xdr:colOff>
      <xdr:row>7</xdr:row>
      <xdr:rowOff>114300</xdr:rowOff>
    </xdr:to>
    <xdr:sp macro="" textlink="">
      <xdr:nvSpPr>
        <xdr:cNvPr id="52" name="Forme libre 51"/>
        <xdr:cNvSpPr/>
      </xdr:nvSpPr>
      <xdr:spPr>
        <a:xfrm>
          <a:off x="9191625" y="13049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390525</xdr:colOff>
      <xdr:row>7</xdr:row>
      <xdr:rowOff>123825</xdr:rowOff>
    </xdr:from>
    <xdr:to>
      <xdr:col>11</xdr:col>
      <xdr:colOff>523875</xdr:colOff>
      <xdr:row>8</xdr:row>
      <xdr:rowOff>76200</xdr:rowOff>
    </xdr:to>
    <xdr:sp macro="" textlink="">
      <xdr:nvSpPr>
        <xdr:cNvPr id="53" name="Forme libre 52"/>
        <xdr:cNvSpPr/>
      </xdr:nvSpPr>
      <xdr:spPr>
        <a:xfrm>
          <a:off x="9344025" y="14573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542925</xdr:colOff>
      <xdr:row>8</xdr:row>
      <xdr:rowOff>85725</xdr:rowOff>
    </xdr:from>
    <xdr:to>
      <xdr:col>11</xdr:col>
      <xdr:colOff>676275</xdr:colOff>
      <xdr:row>9</xdr:row>
      <xdr:rowOff>38100</xdr:rowOff>
    </xdr:to>
    <xdr:sp macro="" textlink="">
      <xdr:nvSpPr>
        <xdr:cNvPr id="54" name="Forme libre 53"/>
        <xdr:cNvSpPr/>
      </xdr:nvSpPr>
      <xdr:spPr>
        <a:xfrm>
          <a:off x="9496425" y="16097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695325</xdr:colOff>
      <xdr:row>9</xdr:row>
      <xdr:rowOff>47625</xdr:rowOff>
    </xdr:from>
    <xdr:to>
      <xdr:col>12</xdr:col>
      <xdr:colOff>66675</xdr:colOff>
      <xdr:row>10</xdr:row>
      <xdr:rowOff>0</xdr:rowOff>
    </xdr:to>
    <xdr:sp macro="" textlink="">
      <xdr:nvSpPr>
        <xdr:cNvPr id="55" name="Forme libre 54"/>
        <xdr:cNvSpPr/>
      </xdr:nvSpPr>
      <xdr:spPr>
        <a:xfrm>
          <a:off x="9648825" y="17621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85725</xdr:colOff>
      <xdr:row>10</xdr:row>
      <xdr:rowOff>9525</xdr:rowOff>
    </xdr:from>
    <xdr:to>
      <xdr:col>12</xdr:col>
      <xdr:colOff>219075</xdr:colOff>
      <xdr:row>10</xdr:row>
      <xdr:rowOff>152400</xdr:rowOff>
    </xdr:to>
    <xdr:sp macro="" textlink="">
      <xdr:nvSpPr>
        <xdr:cNvPr id="56" name="Forme libre 55"/>
        <xdr:cNvSpPr/>
      </xdr:nvSpPr>
      <xdr:spPr>
        <a:xfrm>
          <a:off x="9801225" y="1914525"/>
          <a:ext cx="133350" cy="142875"/>
        </a:xfrm>
        <a:custGeom>
          <a:avLst/>
          <a:gdLst>
            <a:gd name="connsiteX0" fmla="*/ 0 w 133350"/>
            <a:gd name="connsiteY0" fmla="*/ 0 h 142875"/>
            <a:gd name="connsiteX1" fmla="*/ 47625 w 133350"/>
            <a:gd name="connsiteY1" fmla="*/ 38100 h 142875"/>
            <a:gd name="connsiteX2" fmla="*/ 95250 w 133350"/>
            <a:gd name="connsiteY2" fmla="*/ 85725 h 142875"/>
            <a:gd name="connsiteX3" fmla="*/ 133350 w 133350"/>
            <a:gd name="connsiteY3" fmla="*/ 142875 h 142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350" h="142875">
              <a:moveTo>
                <a:pt x="0" y="0"/>
              </a:moveTo>
              <a:cubicBezTo>
                <a:pt x="15875" y="12700"/>
                <a:pt x="33250" y="23725"/>
                <a:pt x="47625" y="38100"/>
              </a:cubicBezTo>
              <a:cubicBezTo>
                <a:pt x="111125" y="101600"/>
                <a:pt x="19050" y="34925"/>
                <a:pt x="95250" y="85725"/>
              </a:cubicBezTo>
              <a:lnTo>
                <a:pt x="133350" y="1428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285750</xdr:colOff>
      <xdr:row>10</xdr:row>
      <xdr:rowOff>28575</xdr:rowOff>
    </xdr:from>
    <xdr:to>
      <xdr:col>12</xdr:col>
      <xdr:colOff>285750</xdr:colOff>
      <xdr:row>10</xdr:row>
      <xdr:rowOff>180975</xdr:rowOff>
    </xdr:to>
    <xdr:sp macro="" textlink="">
      <xdr:nvSpPr>
        <xdr:cNvPr id="57" name="Forme libre 56"/>
        <xdr:cNvSpPr/>
      </xdr:nvSpPr>
      <xdr:spPr>
        <a:xfrm>
          <a:off x="10001250" y="1933575"/>
          <a:ext cx="0" cy="152400"/>
        </a:xfrm>
        <a:custGeom>
          <a:avLst/>
          <a:gdLst>
            <a:gd name="connsiteX0" fmla="*/ 0 w 0"/>
            <a:gd name="connsiteY0" fmla="*/ 0 h 152400"/>
            <a:gd name="connsiteX1" fmla="*/ 0 w 0"/>
            <a:gd name="connsiteY1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52400">
              <a:moveTo>
                <a:pt x="0" y="0"/>
              </a:moveTo>
              <a:lnTo>
                <a:pt x="0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476250</xdr:colOff>
      <xdr:row>1</xdr:row>
      <xdr:rowOff>57150</xdr:rowOff>
    </xdr:from>
    <xdr:to>
      <xdr:col>11</xdr:col>
      <xdr:colOff>542925</xdr:colOff>
      <xdr:row>10</xdr:row>
      <xdr:rowOff>161925</xdr:rowOff>
    </xdr:to>
    <xdr:cxnSp macro="">
      <xdr:nvCxnSpPr>
        <xdr:cNvPr id="59" name="Connecteur droit avec flèche 58"/>
        <xdr:cNvCxnSpPr/>
      </xdr:nvCxnSpPr>
      <xdr:spPr>
        <a:xfrm>
          <a:off x="9429750" y="247650"/>
          <a:ext cx="66675" cy="18192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4</xdr:row>
      <xdr:rowOff>133350</xdr:rowOff>
    </xdr:from>
    <xdr:to>
      <xdr:col>11</xdr:col>
      <xdr:colOff>485775</xdr:colOff>
      <xdr:row>5</xdr:row>
      <xdr:rowOff>171450</xdr:rowOff>
    </xdr:to>
    <xdr:sp macro="" textlink="">
      <xdr:nvSpPr>
        <xdr:cNvPr id="61" name="ZoneTexte 60"/>
        <xdr:cNvSpPr txBox="1"/>
      </xdr:nvSpPr>
      <xdr:spPr>
        <a:xfrm>
          <a:off x="9267825" y="895350"/>
          <a:ext cx="17145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</a:t>
          </a:r>
        </a:p>
      </xdr:txBody>
    </xdr:sp>
    <xdr:clientData/>
  </xdr:twoCellAnchor>
  <xdr:twoCellAnchor>
    <xdr:from>
      <xdr:col>15</xdr:col>
      <xdr:colOff>628650</xdr:colOff>
      <xdr:row>0</xdr:row>
      <xdr:rowOff>162329</xdr:rowOff>
    </xdr:from>
    <xdr:to>
      <xdr:col>22</xdr:col>
      <xdr:colOff>238125</xdr:colOff>
      <xdr:row>9</xdr:row>
      <xdr:rowOff>114704</xdr:rowOff>
    </xdr:to>
    <xdr:sp macro="" textlink="">
      <xdr:nvSpPr>
        <xdr:cNvPr id="65" name="Forme libre 64"/>
        <xdr:cNvSpPr/>
      </xdr:nvSpPr>
      <xdr:spPr>
        <a:xfrm rot="21416113">
          <a:off x="12630150" y="162329"/>
          <a:ext cx="4943475" cy="1666875"/>
        </a:xfrm>
        <a:custGeom>
          <a:avLst/>
          <a:gdLst>
            <a:gd name="connsiteX0" fmla="*/ 28575 w 4943475"/>
            <a:gd name="connsiteY0" fmla="*/ 895350 h 1666875"/>
            <a:gd name="connsiteX1" fmla="*/ 66675 w 4943475"/>
            <a:gd name="connsiteY1" fmla="*/ 819150 h 1666875"/>
            <a:gd name="connsiteX2" fmla="*/ 123825 w 4943475"/>
            <a:gd name="connsiteY2" fmla="*/ 771525 h 1666875"/>
            <a:gd name="connsiteX3" fmla="*/ 161925 w 4943475"/>
            <a:gd name="connsiteY3" fmla="*/ 714375 h 1666875"/>
            <a:gd name="connsiteX4" fmla="*/ 219075 w 4943475"/>
            <a:gd name="connsiteY4" fmla="*/ 657225 h 1666875"/>
            <a:gd name="connsiteX5" fmla="*/ 238125 w 4943475"/>
            <a:gd name="connsiteY5" fmla="*/ 628650 h 1666875"/>
            <a:gd name="connsiteX6" fmla="*/ 266700 w 4943475"/>
            <a:gd name="connsiteY6" fmla="*/ 609600 h 1666875"/>
            <a:gd name="connsiteX7" fmla="*/ 323850 w 4943475"/>
            <a:gd name="connsiteY7" fmla="*/ 561975 h 1666875"/>
            <a:gd name="connsiteX8" fmla="*/ 371475 w 4943475"/>
            <a:gd name="connsiteY8" fmla="*/ 523875 h 1666875"/>
            <a:gd name="connsiteX9" fmla="*/ 457200 w 4943475"/>
            <a:gd name="connsiteY9" fmla="*/ 476250 h 1666875"/>
            <a:gd name="connsiteX10" fmla="*/ 485775 w 4943475"/>
            <a:gd name="connsiteY10" fmla="*/ 457200 h 1666875"/>
            <a:gd name="connsiteX11" fmla="*/ 514350 w 4943475"/>
            <a:gd name="connsiteY11" fmla="*/ 447675 h 1666875"/>
            <a:gd name="connsiteX12" fmla="*/ 600075 w 4943475"/>
            <a:gd name="connsiteY12" fmla="*/ 371475 h 1666875"/>
            <a:gd name="connsiteX13" fmla="*/ 628650 w 4943475"/>
            <a:gd name="connsiteY13" fmla="*/ 361950 h 1666875"/>
            <a:gd name="connsiteX14" fmla="*/ 657225 w 4943475"/>
            <a:gd name="connsiteY14" fmla="*/ 342900 h 1666875"/>
            <a:gd name="connsiteX15" fmla="*/ 704850 w 4943475"/>
            <a:gd name="connsiteY15" fmla="*/ 333375 h 1666875"/>
            <a:gd name="connsiteX16" fmla="*/ 742950 w 4943475"/>
            <a:gd name="connsiteY16" fmla="*/ 323850 h 1666875"/>
            <a:gd name="connsiteX17" fmla="*/ 809625 w 4943475"/>
            <a:gd name="connsiteY17" fmla="*/ 304800 h 1666875"/>
            <a:gd name="connsiteX18" fmla="*/ 866775 w 4943475"/>
            <a:gd name="connsiteY18" fmla="*/ 266700 h 1666875"/>
            <a:gd name="connsiteX19" fmla="*/ 923925 w 4943475"/>
            <a:gd name="connsiteY19" fmla="*/ 247650 h 1666875"/>
            <a:gd name="connsiteX20" fmla="*/ 1009650 w 4943475"/>
            <a:gd name="connsiteY20" fmla="*/ 219075 h 1666875"/>
            <a:gd name="connsiteX21" fmla="*/ 1038225 w 4943475"/>
            <a:gd name="connsiteY21" fmla="*/ 209550 h 1666875"/>
            <a:gd name="connsiteX22" fmla="*/ 1133475 w 4943475"/>
            <a:gd name="connsiteY22" fmla="*/ 180975 h 1666875"/>
            <a:gd name="connsiteX23" fmla="*/ 1162050 w 4943475"/>
            <a:gd name="connsiteY23" fmla="*/ 171450 h 1666875"/>
            <a:gd name="connsiteX24" fmla="*/ 1219200 w 4943475"/>
            <a:gd name="connsiteY24" fmla="*/ 133350 h 1666875"/>
            <a:gd name="connsiteX25" fmla="*/ 1247775 w 4943475"/>
            <a:gd name="connsiteY25" fmla="*/ 123825 h 1666875"/>
            <a:gd name="connsiteX26" fmla="*/ 1285875 w 4943475"/>
            <a:gd name="connsiteY26" fmla="*/ 104775 h 1666875"/>
            <a:gd name="connsiteX27" fmla="*/ 1343025 w 4943475"/>
            <a:gd name="connsiteY27" fmla="*/ 76200 h 1666875"/>
            <a:gd name="connsiteX28" fmla="*/ 1447800 w 4943475"/>
            <a:gd name="connsiteY28" fmla="*/ 38100 h 1666875"/>
            <a:gd name="connsiteX29" fmla="*/ 2352675 w 4943475"/>
            <a:gd name="connsiteY29" fmla="*/ 28575 h 1666875"/>
            <a:gd name="connsiteX30" fmla="*/ 2409825 w 4943475"/>
            <a:gd name="connsiteY30" fmla="*/ 19050 h 1666875"/>
            <a:gd name="connsiteX31" fmla="*/ 2438400 w 4943475"/>
            <a:gd name="connsiteY31" fmla="*/ 9525 h 1666875"/>
            <a:gd name="connsiteX32" fmla="*/ 2476500 w 4943475"/>
            <a:gd name="connsiteY32" fmla="*/ 0 h 1666875"/>
            <a:gd name="connsiteX33" fmla="*/ 2733675 w 4943475"/>
            <a:gd name="connsiteY33" fmla="*/ 9525 h 1666875"/>
            <a:gd name="connsiteX34" fmla="*/ 2962275 w 4943475"/>
            <a:gd name="connsiteY34" fmla="*/ 28575 h 1666875"/>
            <a:gd name="connsiteX35" fmla="*/ 3124200 w 4943475"/>
            <a:gd name="connsiteY35" fmla="*/ 38100 h 1666875"/>
            <a:gd name="connsiteX36" fmla="*/ 3152775 w 4943475"/>
            <a:gd name="connsiteY36" fmla="*/ 47625 h 1666875"/>
            <a:gd name="connsiteX37" fmla="*/ 3248025 w 4943475"/>
            <a:gd name="connsiteY37" fmla="*/ 114300 h 1666875"/>
            <a:gd name="connsiteX38" fmla="*/ 3276600 w 4943475"/>
            <a:gd name="connsiteY38" fmla="*/ 142875 h 1666875"/>
            <a:gd name="connsiteX39" fmla="*/ 3305175 w 4943475"/>
            <a:gd name="connsiteY39" fmla="*/ 161925 h 1666875"/>
            <a:gd name="connsiteX40" fmla="*/ 3362325 w 4943475"/>
            <a:gd name="connsiteY40" fmla="*/ 180975 h 1666875"/>
            <a:gd name="connsiteX41" fmla="*/ 3390900 w 4943475"/>
            <a:gd name="connsiteY41" fmla="*/ 200025 h 1666875"/>
            <a:gd name="connsiteX42" fmla="*/ 3457575 w 4943475"/>
            <a:gd name="connsiteY42" fmla="*/ 219075 h 1666875"/>
            <a:gd name="connsiteX43" fmla="*/ 3486150 w 4943475"/>
            <a:gd name="connsiteY43" fmla="*/ 228600 h 1666875"/>
            <a:gd name="connsiteX44" fmla="*/ 3724275 w 4943475"/>
            <a:gd name="connsiteY44" fmla="*/ 238125 h 1666875"/>
            <a:gd name="connsiteX45" fmla="*/ 3829050 w 4943475"/>
            <a:gd name="connsiteY45" fmla="*/ 266700 h 1666875"/>
            <a:gd name="connsiteX46" fmla="*/ 3876675 w 4943475"/>
            <a:gd name="connsiteY46" fmla="*/ 314325 h 1666875"/>
            <a:gd name="connsiteX47" fmla="*/ 3905250 w 4943475"/>
            <a:gd name="connsiteY47" fmla="*/ 342900 h 1666875"/>
            <a:gd name="connsiteX48" fmla="*/ 3962400 w 4943475"/>
            <a:gd name="connsiteY48" fmla="*/ 371475 h 1666875"/>
            <a:gd name="connsiteX49" fmla="*/ 3990975 w 4943475"/>
            <a:gd name="connsiteY49" fmla="*/ 390525 h 1666875"/>
            <a:gd name="connsiteX50" fmla="*/ 4048125 w 4943475"/>
            <a:gd name="connsiteY50" fmla="*/ 409575 h 1666875"/>
            <a:gd name="connsiteX51" fmla="*/ 4076700 w 4943475"/>
            <a:gd name="connsiteY51" fmla="*/ 428625 h 1666875"/>
            <a:gd name="connsiteX52" fmla="*/ 4105275 w 4943475"/>
            <a:gd name="connsiteY52" fmla="*/ 457200 h 1666875"/>
            <a:gd name="connsiteX53" fmla="*/ 4143375 w 4943475"/>
            <a:gd name="connsiteY53" fmla="*/ 476250 h 1666875"/>
            <a:gd name="connsiteX54" fmla="*/ 4200525 w 4943475"/>
            <a:gd name="connsiteY54" fmla="*/ 514350 h 1666875"/>
            <a:gd name="connsiteX55" fmla="*/ 4229100 w 4943475"/>
            <a:gd name="connsiteY55" fmla="*/ 533400 h 1666875"/>
            <a:gd name="connsiteX56" fmla="*/ 4286250 w 4943475"/>
            <a:gd name="connsiteY56" fmla="*/ 581025 h 1666875"/>
            <a:gd name="connsiteX57" fmla="*/ 4400550 w 4943475"/>
            <a:gd name="connsiteY57" fmla="*/ 647700 h 1666875"/>
            <a:gd name="connsiteX58" fmla="*/ 4457700 w 4943475"/>
            <a:gd name="connsiteY58" fmla="*/ 676275 h 1666875"/>
            <a:gd name="connsiteX59" fmla="*/ 4476750 w 4943475"/>
            <a:gd name="connsiteY59" fmla="*/ 704850 h 1666875"/>
            <a:gd name="connsiteX60" fmla="*/ 4533900 w 4943475"/>
            <a:gd name="connsiteY60" fmla="*/ 742950 h 1666875"/>
            <a:gd name="connsiteX61" fmla="*/ 4552950 w 4943475"/>
            <a:gd name="connsiteY61" fmla="*/ 771525 h 1666875"/>
            <a:gd name="connsiteX62" fmla="*/ 4610100 w 4943475"/>
            <a:gd name="connsiteY62" fmla="*/ 828675 h 1666875"/>
            <a:gd name="connsiteX63" fmla="*/ 4638675 w 4943475"/>
            <a:gd name="connsiteY63" fmla="*/ 857250 h 1666875"/>
            <a:gd name="connsiteX64" fmla="*/ 4686300 w 4943475"/>
            <a:gd name="connsiteY64" fmla="*/ 914400 h 1666875"/>
            <a:gd name="connsiteX65" fmla="*/ 4714875 w 4943475"/>
            <a:gd name="connsiteY65" fmla="*/ 923925 h 1666875"/>
            <a:gd name="connsiteX66" fmla="*/ 4733925 w 4943475"/>
            <a:gd name="connsiteY66" fmla="*/ 952500 h 1666875"/>
            <a:gd name="connsiteX67" fmla="*/ 4762500 w 4943475"/>
            <a:gd name="connsiteY67" fmla="*/ 962025 h 1666875"/>
            <a:gd name="connsiteX68" fmla="*/ 4772025 w 4943475"/>
            <a:gd name="connsiteY68" fmla="*/ 990600 h 1666875"/>
            <a:gd name="connsiteX69" fmla="*/ 4791075 w 4943475"/>
            <a:gd name="connsiteY69" fmla="*/ 1019175 h 1666875"/>
            <a:gd name="connsiteX70" fmla="*/ 4876800 w 4943475"/>
            <a:gd name="connsiteY70" fmla="*/ 1085850 h 1666875"/>
            <a:gd name="connsiteX71" fmla="*/ 4905375 w 4943475"/>
            <a:gd name="connsiteY71" fmla="*/ 1114425 h 1666875"/>
            <a:gd name="connsiteX72" fmla="*/ 4943475 w 4943475"/>
            <a:gd name="connsiteY72" fmla="*/ 1171575 h 1666875"/>
            <a:gd name="connsiteX73" fmla="*/ 4895850 w 4943475"/>
            <a:gd name="connsiteY73" fmla="*/ 1209675 h 1666875"/>
            <a:gd name="connsiteX74" fmla="*/ 4810125 w 4943475"/>
            <a:gd name="connsiteY74" fmla="*/ 1257300 h 1666875"/>
            <a:gd name="connsiteX75" fmla="*/ 4752975 w 4943475"/>
            <a:gd name="connsiteY75" fmla="*/ 1295400 h 1666875"/>
            <a:gd name="connsiteX76" fmla="*/ 4695825 w 4943475"/>
            <a:gd name="connsiteY76" fmla="*/ 1333500 h 1666875"/>
            <a:gd name="connsiteX77" fmla="*/ 4629150 w 4943475"/>
            <a:gd name="connsiteY77" fmla="*/ 1409700 h 1666875"/>
            <a:gd name="connsiteX78" fmla="*/ 4610100 w 4943475"/>
            <a:gd name="connsiteY78" fmla="*/ 1438275 h 1666875"/>
            <a:gd name="connsiteX79" fmla="*/ 4591050 w 4943475"/>
            <a:gd name="connsiteY79" fmla="*/ 1466850 h 1666875"/>
            <a:gd name="connsiteX80" fmla="*/ 4562475 w 4943475"/>
            <a:gd name="connsiteY80" fmla="*/ 1485900 h 1666875"/>
            <a:gd name="connsiteX81" fmla="*/ 4543425 w 4943475"/>
            <a:gd name="connsiteY81" fmla="*/ 1514475 h 1666875"/>
            <a:gd name="connsiteX82" fmla="*/ 4486275 w 4943475"/>
            <a:gd name="connsiteY82" fmla="*/ 1562100 h 1666875"/>
            <a:gd name="connsiteX83" fmla="*/ 4467225 w 4943475"/>
            <a:gd name="connsiteY83" fmla="*/ 1590675 h 1666875"/>
            <a:gd name="connsiteX84" fmla="*/ 4457700 w 4943475"/>
            <a:gd name="connsiteY84" fmla="*/ 1619250 h 1666875"/>
            <a:gd name="connsiteX85" fmla="*/ 4429125 w 4943475"/>
            <a:gd name="connsiteY85" fmla="*/ 1628775 h 1666875"/>
            <a:gd name="connsiteX86" fmla="*/ 4371975 w 4943475"/>
            <a:gd name="connsiteY86" fmla="*/ 1666875 h 1666875"/>
            <a:gd name="connsiteX87" fmla="*/ 4314825 w 4943475"/>
            <a:gd name="connsiteY87" fmla="*/ 1628775 h 1666875"/>
            <a:gd name="connsiteX88" fmla="*/ 4238625 w 4943475"/>
            <a:gd name="connsiteY88" fmla="*/ 1562100 h 1666875"/>
            <a:gd name="connsiteX89" fmla="*/ 4181475 w 4943475"/>
            <a:gd name="connsiteY89" fmla="*/ 1504950 h 1666875"/>
            <a:gd name="connsiteX90" fmla="*/ 4124325 w 4943475"/>
            <a:gd name="connsiteY90" fmla="*/ 1466850 h 1666875"/>
            <a:gd name="connsiteX91" fmla="*/ 4067175 w 4943475"/>
            <a:gd name="connsiteY91" fmla="*/ 1428750 h 1666875"/>
            <a:gd name="connsiteX92" fmla="*/ 4029075 w 4943475"/>
            <a:gd name="connsiteY92" fmla="*/ 1409700 h 1666875"/>
            <a:gd name="connsiteX93" fmla="*/ 3943350 w 4943475"/>
            <a:gd name="connsiteY93" fmla="*/ 1343025 h 1666875"/>
            <a:gd name="connsiteX94" fmla="*/ 3857625 w 4943475"/>
            <a:gd name="connsiteY94" fmla="*/ 1285875 h 1666875"/>
            <a:gd name="connsiteX95" fmla="*/ 3829050 w 4943475"/>
            <a:gd name="connsiteY95" fmla="*/ 1266825 h 1666875"/>
            <a:gd name="connsiteX96" fmla="*/ 3771900 w 4943475"/>
            <a:gd name="connsiteY96" fmla="*/ 1247775 h 1666875"/>
            <a:gd name="connsiteX97" fmla="*/ 3714750 w 4943475"/>
            <a:gd name="connsiteY97" fmla="*/ 1219200 h 1666875"/>
            <a:gd name="connsiteX98" fmla="*/ 3657600 w 4943475"/>
            <a:gd name="connsiteY98" fmla="*/ 1190625 h 1666875"/>
            <a:gd name="connsiteX99" fmla="*/ 3600450 w 4943475"/>
            <a:gd name="connsiteY99" fmla="*/ 1162050 h 1666875"/>
            <a:gd name="connsiteX100" fmla="*/ 3533775 w 4943475"/>
            <a:gd name="connsiteY100" fmla="*/ 1133475 h 1666875"/>
            <a:gd name="connsiteX101" fmla="*/ 3505200 w 4943475"/>
            <a:gd name="connsiteY101" fmla="*/ 1114425 h 1666875"/>
            <a:gd name="connsiteX102" fmla="*/ 3476625 w 4943475"/>
            <a:gd name="connsiteY102" fmla="*/ 1085850 h 1666875"/>
            <a:gd name="connsiteX103" fmla="*/ 3400425 w 4943475"/>
            <a:gd name="connsiteY103" fmla="*/ 1066800 h 1666875"/>
            <a:gd name="connsiteX104" fmla="*/ 3371850 w 4943475"/>
            <a:gd name="connsiteY104" fmla="*/ 1057275 h 1666875"/>
            <a:gd name="connsiteX105" fmla="*/ 3257550 w 4943475"/>
            <a:gd name="connsiteY105" fmla="*/ 1047750 h 1666875"/>
            <a:gd name="connsiteX106" fmla="*/ 3152775 w 4943475"/>
            <a:gd name="connsiteY106" fmla="*/ 1019175 h 1666875"/>
            <a:gd name="connsiteX107" fmla="*/ 3076575 w 4943475"/>
            <a:gd name="connsiteY107" fmla="*/ 1009650 h 1666875"/>
            <a:gd name="connsiteX108" fmla="*/ 2981325 w 4943475"/>
            <a:gd name="connsiteY108" fmla="*/ 981075 h 1666875"/>
            <a:gd name="connsiteX109" fmla="*/ 2914650 w 4943475"/>
            <a:gd name="connsiteY109" fmla="*/ 962025 h 1666875"/>
            <a:gd name="connsiteX110" fmla="*/ 2171700 w 4943475"/>
            <a:gd name="connsiteY110" fmla="*/ 942975 h 1666875"/>
            <a:gd name="connsiteX111" fmla="*/ 2009775 w 4943475"/>
            <a:gd name="connsiteY111" fmla="*/ 952500 h 1666875"/>
            <a:gd name="connsiteX112" fmla="*/ 1971675 w 4943475"/>
            <a:gd name="connsiteY112" fmla="*/ 962025 h 1666875"/>
            <a:gd name="connsiteX113" fmla="*/ 1876425 w 4943475"/>
            <a:gd name="connsiteY113" fmla="*/ 971550 h 1666875"/>
            <a:gd name="connsiteX114" fmla="*/ 1771650 w 4943475"/>
            <a:gd name="connsiteY114" fmla="*/ 990600 h 1666875"/>
            <a:gd name="connsiteX115" fmla="*/ 1628775 w 4943475"/>
            <a:gd name="connsiteY115" fmla="*/ 1000125 h 1666875"/>
            <a:gd name="connsiteX116" fmla="*/ 1581150 w 4943475"/>
            <a:gd name="connsiteY116" fmla="*/ 1009650 h 1666875"/>
            <a:gd name="connsiteX117" fmla="*/ 1524000 w 4943475"/>
            <a:gd name="connsiteY117" fmla="*/ 1028700 h 1666875"/>
            <a:gd name="connsiteX118" fmla="*/ 1495425 w 4943475"/>
            <a:gd name="connsiteY118" fmla="*/ 1038225 h 1666875"/>
            <a:gd name="connsiteX119" fmla="*/ 1438275 w 4943475"/>
            <a:gd name="connsiteY119" fmla="*/ 1057275 h 1666875"/>
            <a:gd name="connsiteX120" fmla="*/ 1409700 w 4943475"/>
            <a:gd name="connsiteY120" fmla="*/ 1066800 h 1666875"/>
            <a:gd name="connsiteX121" fmla="*/ 1323975 w 4943475"/>
            <a:gd name="connsiteY121" fmla="*/ 1123950 h 1666875"/>
            <a:gd name="connsiteX122" fmla="*/ 1285875 w 4943475"/>
            <a:gd name="connsiteY122" fmla="*/ 1133475 h 1666875"/>
            <a:gd name="connsiteX123" fmla="*/ 1257300 w 4943475"/>
            <a:gd name="connsiteY123" fmla="*/ 1152525 h 1666875"/>
            <a:gd name="connsiteX124" fmla="*/ 1228725 w 4943475"/>
            <a:gd name="connsiteY124" fmla="*/ 1162050 h 1666875"/>
            <a:gd name="connsiteX125" fmla="*/ 1171575 w 4943475"/>
            <a:gd name="connsiteY125" fmla="*/ 1200150 h 1666875"/>
            <a:gd name="connsiteX126" fmla="*/ 1114425 w 4943475"/>
            <a:gd name="connsiteY126" fmla="*/ 1219200 h 1666875"/>
            <a:gd name="connsiteX127" fmla="*/ 1047750 w 4943475"/>
            <a:gd name="connsiteY127" fmla="*/ 1247775 h 1666875"/>
            <a:gd name="connsiteX128" fmla="*/ 990600 w 4943475"/>
            <a:gd name="connsiteY128" fmla="*/ 1285875 h 1666875"/>
            <a:gd name="connsiteX129" fmla="*/ 962025 w 4943475"/>
            <a:gd name="connsiteY129" fmla="*/ 1304925 h 1666875"/>
            <a:gd name="connsiteX130" fmla="*/ 933450 w 4943475"/>
            <a:gd name="connsiteY130" fmla="*/ 1323975 h 1666875"/>
            <a:gd name="connsiteX131" fmla="*/ 904875 w 4943475"/>
            <a:gd name="connsiteY131" fmla="*/ 1343025 h 1666875"/>
            <a:gd name="connsiteX132" fmla="*/ 885825 w 4943475"/>
            <a:gd name="connsiteY132" fmla="*/ 1371600 h 1666875"/>
            <a:gd name="connsiteX133" fmla="*/ 857250 w 4943475"/>
            <a:gd name="connsiteY133" fmla="*/ 1381125 h 1666875"/>
            <a:gd name="connsiteX134" fmla="*/ 762000 w 4943475"/>
            <a:gd name="connsiteY134" fmla="*/ 1390650 h 1666875"/>
            <a:gd name="connsiteX135" fmla="*/ 704850 w 4943475"/>
            <a:gd name="connsiteY135" fmla="*/ 1419225 h 1666875"/>
            <a:gd name="connsiteX136" fmla="*/ 666750 w 4943475"/>
            <a:gd name="connsiteY136" fmla="*/ 1476375 h 1666875"/>
            <a:gd name="connsiteX137" fmla="*/ 581025 w 4943475"/>
            <a:gd name="connsiteY137" fmla="*/ 1466850 h 1666875"/>
            <a:gd name="connsiteX138" fmla="*/ 523875 w 4943475"/>
            <a:gd name="connsiteY138" fmla="*/ 1428750 h 1666875"/>
            <a:gd name="connsiteX139" fmla="*/ 495300 w 4943475"/>
            <a:gd name="connsiteY139" fmla="*/ 1419225 h 1666875"/>
            <a:gd name="connsiteX140" fmla="*/ 409575 w 4943475"/>
            <a:gd name="connsiteY140" fmla="*/ 1371600 h 1666875"/>
            <a:gd name="connsiteX141" fmla="*/ 381000 w 4943475"/>
            <a:gd name="connsiteY141" fmla="*/ 1343025 h 1666875"/>
            <a:gd name="connsiteX142" fmla="*/ 352425 w 4943475"/>
            <a:gd name="connsiteY142" fmla="*/ 1333500 h 1666875"/>
            <a:gd name="connsiteX143" fmla="*/ 333375 w 4943475"/>
            <a:gd name="connsiteY143" fmla="*/ 1304925 h 1666875"/>
            <a:gd name="connsiteX144" fmla="*/ 276225 w 4943475"/>
            <a:gd name="connsiteY144" fmla="*/ 1247775 h 1666875"/>
            <a:gd name="connsiteX145" fmla="*/ 276225 w 4943475"/>
            <a:gd name="connsiteY145" fmla="*/ 1247775 h 1666875"/>
            <a:gd name="connsiteX146" fmla="*/ 247650 w 4943475"/>
            <a:gd name="connsiteY146" fmla="*/ 1228725 h 1666875"/>
            <a:gd name="connsiteX147" fmla="*/ 180975 w 4943475"/>
            <a:gd name="connsiteY147" fmla="*/ 1143000 h 1666875"/>
            <a:gd name="connsiteX148" fmla="*/ 142875 w 4943475"/>
            <a:gd name="connsiteY148" fmla="*/ 1085850 h 1666875"/>
            <a:gd name="connsiteX149" fmla="*/ 85725 w 4943475"/>
            <a:gd name="connsiteY149" fmla="*/ 1047750 h 1666875"/>
            <a:gd name="connsiteX150" fmla="*/ 28575 w 4943475"/>
            <a:gd name="connsiteY150" fmla="*/ 962025 h 1666875"/>
            <a:gd name="connsiteX151" fmla="*/ 0 w 4943475"/>
            <a:gd name="connsiteY151" fmla="*/ 942975 h 1666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</a:cxnLst>
          <a:rect l="l" t="t" r="r" b="b"/>
          <a:pathLst>
            <a:path w="4943475" h="1666875">
              <a:moveTo>
                <a:pt x="28575" y="895350"/>
              </a:moveTo>
              <a:cubicBezTo>
                <a:pt x="37671" y="872611"/>
                <a:pt x="47652" y="838173"/>
                <a:pt x="66675" y="819150"/>
              </a:cubicBezTo>
              <a:cubicBezTo>
                <a:pt x="121708" y="764117"/>
                <a:pt x="69210" y="841744"/>
                <a:pt x="123825" y="771525"/>
              </a:cubicBezTo>
              <a:cubicBezTo>
                <a:pt x="137881" y="753453"/>
                <a:pt x="149225" y="733425"/>
                <a:pt x="161925" y="714375"/>
              </a:cubicBezTo>
              <a:cubicBezTo>
                <a:pt x="176869" y="691959"/>
                <a:pt x="200025" y="676275"/>
                <a:pt x="219075" y="657225"/>
              </a:cubicBezTo>
              <a:cubicBezTo>
                <a:pt x="227170" y="649130"/>
                <a:pt x="230030" y="636745"/>
                <a:pt x="238125" y="628650"/>
              </a:cubicBezTo>
              <a:cubicBezTo>
                <a:pt x="246220" y="620555"/>
                <a:pt x="257906" y="616929"/>
                <a:pt x="266700" y="609600"/>
              </a:cubicBezTo>
              <a:cubicBezTo>
                <a:pt x="340039" y="548484"/>
                <a:pt x="252904" y="609273"/>
                <a:pt x="323850" y="561975"/>
              </a:cubicBezTo>
              <a:cubicBezTo>
                <a:pt x="359049" y="509177"/>
                <a:pt x="322761" y="550938"/>
                <a:pt x="371475" y="523875"/>
              </a:cubicBezTo>
              <a:cubicBezTo>
                <a:pt x="469731" y="469288"/>
                <a:pt x="392542" y="497803"/>
                <a:pt x="457200" y="476250"/>
              </a:cubicBezTo>
              <a:cubicBezTo>
                <a:pt x="466725" y="469900"/>
                <a:pt x="475536" y="462320"/>
                <a:pt x="485775" y="457200"/>
              </a:cubicBezTo>
              <a:cubicBezTo>
                <a:pt x="494755" y="452710"/>
                <a:pt x="506425" y="453839"/>
                <a:pt x="514350" y="447675"/>
              </a:cubicBezTo>
              <a:cubicBezTo>
                <a:pt x="559789" y="412333"/>
                <a:pt x="557500" y="392763"/>
                <a:pt x="600075" y="371475"/>
              </a:cubicBezTo>
              <a:cubicBezTo>
                <a:pt x="609055" y="366985"/>
                <a:pt x="619125" y="365125"/>
                <a:pt x="628650" y="361950"/>
              </a:cubicBezTo>
              <a:cubicBezTo>
                <a:pt x="638175" y="355600"/>
                <a:pt x="646506" y="346920"/>
                <a:pt x="657225" y="342900"/>
              </a:cubicBezTo>
              <a:cubicBezTo>
                <a:pt x="672384" y="337216"/>
                <a:pt x="689046" y="336887"/>
                <a:pt x="704850" y="333375"/>
              </a:cubicBezTo>
              <a:cubicBezTo>
                <a:pt x="717629" y="330535"/>
                <a:pt x="730363" y="327446"/>
                <a:pt x="742950" y="323850"/>
              </a:cubicBezTo>
              <a:cubicBezTo>
                <a:pt x="838603" y="296521"/>
                <a:pt x="690518" y="334577"/>
                <a:pt x="809625" y="304800"/>
              </a:cubicBezTo>
              <a:lnTo>
                <a:pt x="866775" y="266700"/>
              </a:lnTo>
              <a:cubicBezTo>
                <a:pt x="883483" y="255561"/>
                <a:pt x="904875" y="254000"/>
                <a:pt x="923925" y="247650"/>
              </a:cubicBezTo>
              <a:lnTo>
                <a:pt x="1009650" y="219075"/>
              </a:lnTo>
              <a:cubicBezTo>
                <a:pt x="1019175" y="215900"/>
                <a:pt x="1028485" y="211985"/>
                <a:pt x="1038225" y="209550"/>
              </a:cubicBezTo>
              <a:cubicBezTo>
                <a:pt x="1095806" y="195155"/>
                <a:pt x="1063906" y="204165"/>
                <a:pt x="1133475" y="180975"/>
              </a:cubicBezTo>
              <a:lnTo>
                <a:pt x="1162050" y="171450"/>
              </a:lnTo>
              <a:lnTo>
                <a:pt x="1219200" y="133350"/>
              </a:lnTo>
              <a:cubicBezTo>
                <a:pt x="1227554" y="127781"/>
                <a:pt x="1238547" y="127780"/>
                <a:pt x="1247775" y="123825"/>
              </a:cubicBezTo>
              <a:cubicBezTo>
                <a:pt x="1260826" y="118232"/>
                <a:pt x="1273547" y="111820"/>
                <a:pt x="1285875" y="104775"/>
              </a:cubicBezTo>
              <a:cubicBezTo>
                <a:pt x="1337576" y="75232"/>
                <a:pt x="1290634" y="93664"/>
                <a:pt x="1343025" y="76200"/>
              </a:cubicBezTo>
              <a:cubicBezTo>
                <a:pt x="1393385" y="42627"/>
                <a:pt x="1360494" y="59926"/>
                <a:pt x="1447800" y="38100"/>
              </a:cubicBezTo>
              <a:cubicBezTo>
                <a:pt x="1740435" y="-35059"/>
                <a:pt x="2051050" y="31750"/>
                <a:pt x="2352675" y="28575"/>
              </a:cubicBezTo>
              <a:cubicBezTo>
                <a:pt x="2371725" y="25400"/>
                <a:pt x="2390972" y="23240"/>
                <a:pt x="2409825" y="19050"/>
              </a:cubicBezTo>
              <a:cubicBezTo>
                <a:pt x="2419626" y="16872"/>
                <a:pt x="2428746" y="12283"/>
                <a:pt x="2438400" y="9525"/>
              </a:cubicBezTo>
              <a:cubicBezTo>
                <a:pt x="2450987" y="5929"/>
                <a:pt x="2463800" y="3175"/>
                <a:pt x="2476500" y="0"/>
              </a:cubicBezTo>
              <a:lnTo>
                <a:pt x="2733675" y="9525"/>
              </a:lnTo>
              <a:cubicBezTo>
                <a:pt x="2849638" y="15323"/>
                <a:pt x="2852554" y="20738"/>
                <a:pt x="2962275" y="28575"/>
              </a:cubicBezTo>
              <a:cubicBezTo>
                <a:pt x="3016206" y="32427"/>
                <a:pt x="3070225" y="34925"/>
                <a:pt x="3124200" y="38100"/>
              </a:cubicBezTo>
              <a:cubicBezTo>
                <a:pt x="3133725" y="41275"/>
                <a:pt x="3143998" y="42749"/>
                <a:pt x="3152775" y="47625"/>
              </a:cubicBezTo>
              <a:cubicBezTo>
                <a:pt x="3168306" y="56253"/>
                <a:pt x="3229625" y="98528"/>
                <a:pt x="3248025" y="114300"/>
              </a:cubicBezTo>
              <a:cubicBezTo>
                <a:pt x="3258252" y="123066"/>
                <a:pt x="3266252" y="134251"/>
                <a:pt x="3276600" y="142875"/>
              </a:cubicBezTo>
              <a:cubicBezTo>
                <a:pt x="3285394" y="150204"/>
                <a:pt x="3294714" y="157276"/>
                <a:pt x="3305175" y="161925"/>
              </a:cubicBezTo>
              <a:cubicBezTo>
                <a:pt x="3323525" y="170080"/>
                <a:pt x="3362325" y="180975"/>
                <a:pt x="3362325" y="180975"/>
              </a:cubicBezTo>
              <a:cubicBezTo>
                <a:pt x="3371850" y="187325"/>
                <a:pt x="3380661" y="194905"/>
                <a:pt x="3390900" y="200025"/>
              </a:cubicBezTo>
              <a:cubicBezTo>
                <a:pt x="3406125" y="207638"/>
                <a:pt x="3443333" y="215006"/>
                <a:pt x="3457575" y="219075"/>
              </a:cubicBezTo>
              <a:cubicBezTo>
                <a:pt x="3467229" y="221833"/>
                <a:pt x="3476135" y="227885"/>
                <a:pt x="3486150" y="228600"/>
              </a:cubicBezTo>
              <a:cubicBezTo>
                <a:pt x="3565387" y="234260"/>
                <a:pt x="3644900" y="234950"/>
                <a:pt x="3724275" y="238125"/>
              </a:cubicBezTo>
              <a:cubicBezTo>
                <a:pt x="3810215" y="259610"/>
                <a:pt x="3775637" y="248896"/>
                <a:pt x="3829050" y="266700"/>
              </a:cubicBezTo>
              <a:cubicBezTo>
                <a:pt x="3863975" y="319088"/>
                <a:pt x="3829050" y="274638"/>
                <a:pt x="3876675" y="314325"/>
              </a:cubicBezTo>
              <a:cubicBezTo>
                <a:pt x="3887023" y="322949"/>
                <a:pt x="3894902" y="334276"/>
                <a:pt x="3905250" y="342900"/>
              </a:cubicBezTo>
              <a:cubicBezTo>
                <a:pt x="3929869" y="363416"/>
                <a:pt x="3933761" y="361929"/>
                <a:pt x="3962400" y="371475"/>
              </a:cubicBezTo>
              <a:cubicBezTo>
                <a:pt x="3971925" y="377825"/>
                <a:pt x="3980514" y="385876"/>
                <a:pt x="3990975" y="390525"/>
              </a:cubicBezTo>
              <a:cubicBezTo>
                <a:pt x="4009325" y="398680"/>
                <a:pt x="4048125" y="409575"/>
                <a:pt x="4048125" y="409575"/>
              </a:cubicBezTo>
              <a:cubicBezTo>
                <a:pt x="4057650" y="415925"/>
                <a:pt x="4067906" y="421296"/>
                <a:pt x="4076700" y="428625"/>
              </a:cubicBezTo>
              <a:cubicBezTo>
                <a:pt x="4087048" y="437249"/>
                <a:pt x="4094314" y="449370"/>
                <a:pt x="4105275" y="457200"/>
              </a:cubicBezTo>
              <a:cubicBezTo>
                <a:pt x="4116829" y="465453"/>
                <a:pt x="4131821" y="467997"/>
                <a:pt x="4143375" y="476250"/>
              </a:cubicBezTo>
              <a:cubicBezTo>
                <a:pt x="4205805" y="520843"/>
                <a:pt x="4139228" y="493918"/>
                <a:pt x="4200525" y="514350"/>
              </a:cubicBezTo>
              <a:cubicBezTo>
                <a:pt x="4210050" y="520700"/>
                <a:pt x="4220306" y="526071"/>
                <a:pt x="4229100" y="533400"/>
              </a:cubicBezTo>
              <a:cubicBezTo>
                <a:pt x="4302439" y="594516"/>
                <a:pt x="4215304" y="533727"/>
                <a:pt x="4286250" y="581025"/>
              </a:cubicBezTo>
              <a:cubicBezTo>
                <a:pt x="4338549" y="659474"/>
                <a:pt x="4301632" y="635335"/>
                <a:pt x="4400550" y="647700"/>
              </a:cubicBezTo>
              <a:cubicBezTo>
                <a:pt x="4423791" y="655447"/>
                <a:pt x="4439236" y="657811"/>
                <a:pt x="4457700" y="676275"/>
              </a:cubicBezTo>
              <a:cubicBezTo>
                <a:pt x="4465795" y="684370"/>
                <a:pt x="4468135" y="697312"/>
                <a:pt x="4476750" y="704850"/>
              </a:cubicBezTo>
              <a:cubicBezTo>
                <a:pt x="4493980" y="719927"/>
                <a:pt x="4533900" y="742950"/>
                <a:pt x="4533900" y="742950"/>
              </a:cubicBezTo>
              <a:cubicBezTo>
                <a:pt x="4540250" y="752475"/>
                <a:pt x="4545345" y="762969"/>
                <a:pt x="4552950" y="771525"/>
              </a:cubicBezTo>
              <a:cubicBezTo>
                <a:pt x="4570848" y="791661"/>
                <a:pt x="4591050" y="809625"/>
                <a:pt x="4610100" y="828675"/>
              </a:cubicBezTo>
              <a:lnTo>
                <a:pt x="4638675" y="857250"/>
              </a:lnTo>
              <a:cubicBezTo>
                <a:pt x="4673817" y="892392"/>
                <a:pt x="4639487" y="883192"/>
                <a:pt x="4686300" y="914400"/>
              </a:cubicBezTo>
              <a:cubicBezTo>
                <a:pt x="4694654" y="919969"/>
                <a:pt x="4705350" y="920750"/>
                <a:pt x="4714875" y="923925"/>
              </a:cubicBezTo>
              <a:cubicBezTo>
                <a:pt x="4721225" y="933450"/>
                <a:pt x="4724986" y="945349"/>
                <a:pt x="4733925" y="952500"/>
              </a:cubicBezTo>
              <a:cubicBezTo>
                <a:pt x="4741765" y="958772"/>
                <a:pt x="4755400" y="954925"/>
                <a:pt x="4762500" y="962025"/>
              </a:cubicBezTo>
              <a:cubicBezTo>
                <a:pt x="4769600" y="969125"/>
                <a:pt x="4767535" y="981620"/>
                <a:pt x="4772025" y="990600"/>
              </a:cubicBezTo>
              <a:cubicBezTo>
                <a:pt x="4777145" y="1000839"/>
                <a:pt x="4783746" y="1010381"/>
                <a:pt x="4791075" y="1019175"/>
              </a:cubicBezTo>
              <a:cubicBezTo>
                <a:pt x="4858106" y="1099612"/>
                <a:pt x="4770597" y="979647"/>
                <a:pt x="4876800" y="1085850"/>
              </a:cubicBezTo>
              <a:cubicBezTo>
                <a:pt x="4886325" y="1095375"/>
                <a:pt x="4897105" y="1103792"/>
                <a:pt x="4905375" y="1114425"/>
              </a:cubicBezTo>
              <a:cubicBezTo>
                <a:pt x="4919431" y="1132497"/>
                <a:pt x="4943475" y="1171575"/>
                <a:pt x="4943475" y="1171575"/>
              </a:cubicBezTo>
              <a:cubicBezTo>
                <a:pt x="4908276" y="1224373"/>
                <a:pt x="4944564" y="1182612"/>
                <a:pt x="4895850" y="1209675"/>
              </a:cubicBezTo>
              <a:cubicBezTo>
                <a:pt x="4797594" y="1264262"/>
                <a:pt x="4874783" y="1235747"/>
                <a:pt x="4810125" y="1257300"/>
              </a:cubicBezTo>
              <a:cubicBezTo>
                <a:pt x="4791075" y="1270000"/>
                <a:pt x="4769164" y="1279211"/>
                <a:pt x="4752975" y="1295400"/>
              </a:cubicBezTo>
              <a:cubicBezTo>
                <a:pt x="4717300" y="1331075"/>
                <a:pt x="4737179" y="1319715"/>
                <a:pt x="4695825" y="1333500"/>
              </a:cubicBezTo>
              <a:cubicBezTo>
                <a:pt x="4648200" y="1365250"/>
                <a:pt x="4673600" y="1343025"/>
                <a:pt x="4629150" y="1409700"/>
              </a:cubicBezTo>
              <a:lnTo>
                <a:pt x="4610100" y="1438275"/>
              </a:lnTo>
              <a:cubicBezTo>
                <a:pt x="4603750" y="1447800"/>
                <a:pt x="4600575" y="1460500"/>
                <a:pt x="4591050" y="1466850"/>
              </a:cubicBezTo>
              <a:lnTo>
                <a:pt x="4562475" y="1485900"/>
              </a:lnTo>
              <a:cubicBezTo>
                <a:pt x="4556125" y="1495425"/>
                <a:pt x="4551520" y="1506380"/>
                <a:pt x="4543425" y="1514475"/>
              </a:cubicBezTo>
              <a:cubicBezTo>
                <a:pt x="4468500" y="1589400"/>
                <a:pt x="4564296" y="1468475"/>
                <a:pt x="4486275" y="1562100"/>
              </a:cubicBezTo>
              <a:cubicBezTo>
                <a:pt x="4478946" y="1570894"/>
                <a:pt x="4472345" y="1580436"/>
                <a:pt x="4467225" y="1590675"/>
              </a:cubicBezTo>
              <a:cubicBezTo>
                <a:pt x="4462735" y="1599655"/>
                <a:pt x="4464800" y="1612150"/>
                <a:pt x="4457700" y="1619250"/>
              </a:cubicBezTo>
              <a:cubicBezTo>
                <a:pt x="4450600" y="1626350"/>
                <a:pt x="4438650" y="1625600"/>
                <a:pt x="4429125" y="1628775"/>
              </a:cubicBezTo>
              <a:lnTo>
                <a:pt x="4371975" y="1666875"/>
              </a:lnTo>
              <a:lnTo>
                <a:pt x="4314825" y="1628775"/>
              </a:lnTo>
              <a:cubicBezTo>
                <a:pt x="4283075" y="1581150"/>
                <a:pt x="4305300" y="1606550"/>
                <a:pt x="4238625" y="1562100"/>
              </a:cubicBezTo>
              <a:cubicBezTo>
                <a:pt x="4216209" y="1547156"/>
                <a:pt x="4200525" y="1524000"/>
                <a:pt x="4181475" y="1504950"/>
              </a:cubicBezTo>
              <a:cubicBezTo>
                <a:pt x="4165286" y="1488761"/>
                <a:pt x="4143375" y="1479550"/>
                <a:pt x="4124325" y="1466850"/>
              </a:cubicBezTo>
              <a:lnTo>
                <a:pt x="4067175" y="1428750"/>
              </a:lnTo>
              <a:cubicBezTo>
                <a:pt x="4055361" y="1420874"/>
                <a:pt x="4041251" y="1417005"/>
                <a:pt x="4029075" y="1409700"/>
              </a:cubicBezTo>
              <a:cubicBezTo>
                <a:pt x="3891245" y="1327002"/>
                <a:pt x="4028988" y="1409632"/>
                <a:pt x="3943350" y="1343025"/>
              </a:cubicBezTo>
              <a:lnTo>
                <a:pt x="3857625" y="1285875"/>
              </a:lnTo>
              <a:cubicBezTo>
                <a:pt x="3848100" y="1279525"/>
                <a:pt x="3839910" y="1270445"/>
                <a:pt x="3829050" y="1266825"/>
              </a:cubicBezTo>
              <a:lnTo>
                <a:pt x="3771900" y="1247775"/>
              </a:lnTo>
              <a:cubicBezTo>
                <a:pt x="3690008" y="1193180"/>
                <a:pt x="3793620" y="1258635"/>
                <a:pt x="3714750" y="1219200"/>
              </a:cubicBezTo>
              <a:cubicBezTo>
                <a:pt x="3640892" y="1182271"/>
                <a:pt x="3729424" y="1214566"/>
                <a:pt x="3657600" y="1190625"/>
              </a:cubicBezTo>
              <a:cubicBezTo>
                <a:pt x="3575708" y="1136030"/>
                <a:pt x="3679320" y="1201485"/>
                <a:pt x="3600450" y="1162050"/>
              </a:cubicBezTo>
              <a:cubicBezTo>
                <a:pt x="3534671" y="1129161"/>
                <a:pt x="3613069" y="1153299"/>
                <a:pt x="3533775" y="1133475"/>
              </a:cubicBezTo>
              <a:cubicBezTo>
                <a:pt x="3524250" y="1127125"/>
                <a:pt x="3513994" y="1121754"/>
                <a:pt x="3505200" y="1114425"/>
              </a:cubicBezTo>
              <a:cubicBezTo>
                <a:pt x="3494852" y="1105801"/>
                <a:pt x="3487833" y="1093322"/>
                <a:pt x="3476625" y="1085850"/>
              </a:cubicBezTo>
              <a:cubicBezTo>
                <a:pt x="3463561" y="1077141"/>
                <a:pt x="3408119" y="1068724"/>
                <a:pt x="3400425" y="1066800"/>
              </a:cubicBezTo>
              <a:cubicBezTo>
                <a:pt x="3390685" y="1064365"/>
                <a:pt x="3381802" y="1058602"/>
                <a:pt x="3371850" y="1057275"/>
              </a:cubicBezTo>
              <a:cubicBezTo>
                <a:pt x="3333953" y="1052222"/>
                <a:pt x="3295650" y="1050925"/>
                <a:pt x="3257550" y="1047750"/>
              </a:cubicBezTo>
              <a:cubicBezTo>
                <a:pt x="3206511" y="1030737"/>
                <a:pt x="3202781" y="1026868"/>
                <a:pt x="3152775" y="1019175"/>
              </a:cubicBezTo>
              <a:cubicBezTo>
                <a:pt x="3127475" y="1015283"/>
                <a:pt x="3101824" y="1013858"/>
                <a:pt x="3076575" y="1009650"/>
              </a:cubicBezTo>
              <a:cubicBezTo>
                <a:pt x="3047785" y="1004852"/>
                <a:pt x="3006732" y="989544"/>
                <a:pt x="2981325" y="981075"/>
              </a:cubicBezTo>
              <a:cubicBezTo>
                <a:pt x="2965229" y="975710"/>
                <a:pt x="2930027" y="963164"/>
                <a:pt x="2914650" y="962025"/>
              </a:cubicBezTo>
              <a:cubicBezTo>
                <a:pt x="2736526" y="948831"/>
                <a:pt x="2253876" y="944469"/>
                <a:pt x="2171700" y="942975"/>
              </a:cubicBezTo>
              <a:cubicBezTo>
                <a:pt x="2117725" y="946150"/>
                <a:pt x="2063600" y="947374"/>
                <a:pt x="2009775" y="952500"/>
              </a:cubicBezTo>
              <a:cubicBezTo>
                <a:pt x="1996743" y="953741"/>
                <a:pt x="1984634" y="960174"/>
                <a:pt x="1971675" y="962025"/>
              </a:cubicBezTo>
              <a:cubicBezTo>
                <a:pt x="1940087" y="966538"/>
                <a:pt x="1908053" y="967333"/>
                <a:pt x="1876425" y="971550"/>
              </a:cubicBezTo>
              <a:cubicBezTo>
                <a:pt x="1808303" y="980633"/>
                <a:pt x="1846629" y="983459"/>
                <a:pt x="1771650" y="990600"/>
              </a:cubicBezTo>
              <a:cubicBezTo>
                <a:pt x="1724134" y="995125"/>
                <a:pt x="1676400" y="996950"/>
                <a:pt x="1628775" y="1000125"/>
              </a:cubicBezTo>
              <a:cubicBezTo>
                <a:pt x="1612900" y="1003300"/>
                <a:pt x="1596769" y="1005390"/>
                <a:pt x="1581150" y="1009650"/>
              </a:cubicBezTo>
              <a:cubicBezTo>
                <a:pt x="1561777" y="1014934"/>
                <a:pt x="1543050" y="1022350"/>
                <a:pt x="1524000" y="1028700"/>
              </a:cubicBezTo>
              <a:lnTo>
                <a:pt x="1495425" y="1038225"/>
              </a:lnTo>
              <a:lnTo>
                <a:pt x="1438275" y="1057275"/>
              </a:lnTo>
              <a:lnTo>
                <a:pt x="1409700" y="1066800"/>
              </a:lnTo>
              <a:lnTo>
                <a:pt x="1323975" y="1123950"/>
              </a:lnTo>
              <a:cubicBezTo>
                <a:pt x="1313083" y="1131212"/>
                <a:pt x="1298575" y="1130300"/>
                <a:pt x="1285875" y="1133475"/>
              </a:cubicBezTo>
              <a:cubicBezTo>
                <a:pt x="1276350" y="1139825"/>
                <a:pt x="1267539" y="1147405"/>
                <a:pt x="1257300" y="1152525"/>
              </a:cubicBezTo>
              <a:cubicBezTo>
                <a:pt x="1248320" y="1157015"/>
                <a:pt x="1237502" y="1157174"/>
                <a:pt x="1228725" y="1162050"/>
              </a:cubicBezTo>
              <a:cubicBezTo>
                <a:pt x="1208711" y="1173169"/>
                <a:pt x="1193295" y="1192910"/>
                <a:pt x="1171575" y="1200150"/>
              </a:cubicBezTo>
              <a:lnTo>
                <a:pt x="1114425" y="1219200"/>
              </a:lnTo>
              <a:cubicBezTo>
                <a:pt x="1084864" y="1229054"/>
                <a:pt x="1077175" y="1230120"/>
                <a:pt x="1047750" y="1247775"/>
              </a:cubicBezTo>
              <a:cubicBezTo>
                <a:pt x="1028117" y="1259555"/>
                <a:pt x="1009650" y="1273175"/>
                <a:pt x="990600" y="1285875"/>
              </a:cubicBezTo>
              <a:lnTo>
                <a:pt x="962025" y="1304925"/>
              </a:lnTo>
              <a:lnTo>
                <a:pt x="933450" y="1323975"/>
              </a:lnTo>
              <a:lnTo>
                <a:pt x="904875" y="1343025"/>
              </a:lnTo>
              <a:cubicBezTo>
                <a:pt x="898525" y="1352550"/>
                <a:pt x="894764" y="1364449"/>
                <a:pt x="885825" y="1371600"/>
              </a:cubicBezTo>
              <a:cubicBezTo>
                <a:pt x="877985" y="1377872"/>
                <a:pt x="867173" y="1379598"/>
                <a:pt x="857250" y="1381125"/>
              </a:cubicBezTo>
              <a:cubicBezTo>
                <a:pt x="825713" y="1385977"/>
                <a:pt x="793750" y="1387475"/>
                <a:pt x="762000" y="1390650"/>
              </a:cubicBezTo>
              <a:cubicBezTo>
                <a:pt x="741617" y="1397444"/>
                <a:pt x="720056" y="1401847"/>
                <a:pt x="704850" y="1419225"/>
              </a:cubicBezTo>
              <a:cubicBezTo>
                <a:pt x="689773" y="1436455"/>
                <a:pt x="666750" y="1476375"/>
                <a:pt x="666750" y="1476375"/>
              </a:cubicBezTo>
              <a:cubicBezTo>
                <a:pt x="638175" y="1473200"/>
                <a:pt x="608300" y="1475942"/>
                <a:pt x="581025" y="1466850"/>
              </a:cubicBezTo>
              <a:cubicBezTo>
                <a:pt x="559305" y="1459610"/>
                <a:pt x="542925" y="1441450"/>
                <a:pt x="523875" y="1428750"/>
              </a:cubicBezTo>
              <a:cubicBezTo>
                <a:pt x="515521" y="1423181"/>
                <a:pt x="504825" y="1422400"/>
                <a:pt x="495300" y="1419225"/>
              </a:cubicBezTo>
              <a:cubicBezTo>
                <a:pt x="429796" y="1375556"/>
                <a:pt x="459870" y="1388365"/>
                <a:pt x="409575" y="1371600"/>
              </a:cubicBezTo>
              <a:cubicBezTo>
                <a:pt x="400050" y="1362075"/>
                <a:pt x="392208" y="1350497"/>
                <a:pt x="381000" y="1343025"/>
              </a:cubicBezTo>
              <a:cubicBezTo>
                <a:pt x="372646" y="1337456"/>
                <a:pt x="360265" y="1339772"/>
                <a:pt x="352425" y="1333500"/>
              </a:cubicBezTo>
              <a:cubicBezTo>
                <a:pt x="343486" y="1326349"/>
                <a:pt x="340980" y="1313481"/>
                <a:pt x="333375" y="1304925"/>
              </a:cubicBezTo>
              <a:cubicBezTo>
                <a:pt x="315477" y="1284789"/>
                <a:pt x="295275" y="1266825"/>
                <a:pt x="276225" y="1247775"/>
              </a:cubicBezTo>
              <a:lnTo>
                <a:pt x="276225" y="1247775"/>
              </a:lnTo>
              <a:cubicBezTo>
                <a:pt x="266700" y="1241425"/>
                <a:pt x="256444" y="1236054"/>
                <a:pt x="247650" y="1228725"/>
              </a:cubicBezTo>
              <a:cubicBezTo>
                <a:pt x="224891" y="1209759"/>
                <a:pt x="189144" y="1167508"/>
                <a:pt x="180975" y="1143000"/>
              </a:cubicBezTo>
              <a:cubicBezTo>
                <a:pt x="169849" y="1109623"/>
                <a:pt x="174982" y="1110822"/>
                <a:pt x="142875" y="1085850"/>
              </a:cubicBezTo>
              <a:cubicBezTo>
                <a:pt x="124803" y="1071794"/>
                <a:pt x="85725" y="1047750"/>
                <a:pt x="85725" y="1047750"/>
              </a:cubicBezTo>
              <a:lnTo>
                <a:pt x="28575" y="962025"/>
              </a:lnTo>
              <a:cubicBezTo>
                <a:pt x="22225" y="952500"/>
                <a:pt x="0" y="942975"/>
                <a:pt x="0" y="9429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685800</xdr:colOff>
      <xdr:row>6</xdr:row>
      <xdr:rowOff>180975</xdr:rowOff>
    </xdr:from>
    <xdr:to>
      <xdr:col>22</xdr:col>
      <xdr:colOff>314325</xdr:colOff>
      <xdr:row>9</xdr:row>
      <xdr:rowOff>95250</xdr:rowOff>
    </xdr:to>
    <xdr:cxnSp macro="">
      <xdr:nvCxnSpPr>
        <xdr:cNvPr id="66" name="Connecteur droit avec flèche 65"/>
        <xdr:cNvCxnSpPr/>
      </xdr:nvCxnSpPr>
      <xdr:spPr>
        <a:xfrm flipH="1">
          <a:off x="17259300" y="1323975"/>
          <a:ext cx="390525" cy="4857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9</xdr:row>
      <xdr:rowOff>9525</xdr:rowOff>
    </xdr:from>
    <xdr:to>
      <xdr:col>22</xdr:col>
      <xdr:colOff>485775</xdr:colOff>
      <xdr:row>10</xdr:row>
      <xdr:rowOff>76200</xdr:rowOff>
    </xdr:to>
    <xdr:sp macro="" textlink="">
      <xdr:nvSpPr>
        <xdr:cNvPr id="67" name="ZoneTexte 66"/>
        <xdr:cNvSpPr txBox="1"/>
      </xdr:nvSpPr>
      <xdr:spPr>
        <a:xfrm>
          <a:off x="17554575" y="1724025"/>
          <a:ext cx="266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x</a:t>
          </a:r>
        </a:p>
      </xdr:txBody>
    </xdr:sp>
    <xdr:clientData/>
  </xdr:twoCellAnchor>
  <xdr:twoCellAnchor>
    <xdr:from>
      <xdr:col>16</xdr:col>
      <xdr:colOff>666750</xdr:colOff>
      <xdr:row>9</xdr:row>
      <xdr:rowOff>19050</xdr:rowOff>
    </xdr:from>
    <xdr:to>
      <xdr:col>21</xdr:col>
      <xdr:colOff>295275</xdr:colOff>
      <xdr:row>9</xdr:row>
      <xdr:rowOff>19050</xdr:rowOff>
    </xdr:to>
    <xdr:cxnSp macro="">
      <xdr:nvCxnSpPr>
        <xdr:cNvPr id="68" name="Connecteur droit avec flèche 67"/>
        <xdr:cNvCxnSpPr/>
      </xdr:nvCxnSpPr>
      <xdr:spPr>
        <a:xfrm flipH="1">
          <a:off x="13430250" y="1733550"/>
          <a:ext cx="343852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9</xdr:row>
      <xdr:rowOff>66675</xdr:rowOff>
    </xdr:from>
    <xdr:to>
      <xdr:col>19</xdr:col>
      <xdr:colOff>257175</xdr:colOff>
      <xdr:row>10</xdr:row>
      <xdr:rowOff>114300</xdr:rowOff>
    </xdr:to>
    <xdr:sp macro="" textlink="">
      <xdr:nvSpPr>
        <xdr:cNvPr id="69" name="ZoneTexte 68"/>
        <xdr:cNvSpPr txBox="1"/>
      </xdr:nvSpPr>
      <xdr:spPr>
        <a:xfrm>
          <a:off x="14782800" y="1781175"/>
          <a:ext cx="5238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Beta</a:t>
          </a:r>
        </a:p>
      </xdr:txBody>
    </xdr:sp>
    <xdr:clientData/>
  </xdr:twoCellAnchor>
  <xdr:twoCellAnchor>
    <xdr:from>
      <xdr:col>16</xdr:col>
      <xdr:colOff>552450</xdr:colOff>
      <xdr:row>9</xdr:row>
      <xdr:rowOff>38100</xdr:rowOff>
    </xdr:from>
    <xdr:to>
      <xdr:col>16</xdr:col>
      <xdr:colOff>752475</xdr:colOff>
      <xdr:row>10</xdr:row>
      <xdr:rowOff>0</xdr:rowOff>
    </xdr:to>
    <xdr:sp macro="" textlink="">
      <xdr:nvSpPr>
        <xdr:cNvPr id="72" name="Forme libre 71"/>
        <xdr:cNvSpPr/>
      </xdr:nvSpPr>
      <xdr:spPr>
        <a:xfrm>
          <a:off x="13315950" y="17526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704850</xdr:colOff>
      <xdr:row>10</xdr:row>
      <xdr:rowOff>0</xdr:rowOff>
    </xdr:from>
    <xdr:to>
      <xdr:col>17</xdr:col>
      <xdr:colOff>142875</xdr:colOff>
      <xdr:row>10</xdr:row>
      <xdr:rowOff>152400</xdr:rowOff>
    </xdr:to>
    <xdr:sp macro="" textlink="">
      <xdr:nvSpPr>
        <xdr:cNvPr id="73" name="Forme libre 72"/>
        <xdr:cNvSpPr/>
      </xdr:nvSpPr>
      <xdr:spPr>
        <a:xfrm>
          <a:off x="13468350" y="19050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95250</xdr:colOff>
      <xdr:row>10</xdr:row>
      <xdr:rowOff>152400</xdr:rowOff>
    </xdr:from>
    <xdr:to>
      <xdr:col>17</xdr:col>
      <xdr:colOff>295275</xdr:colOff>
      <xdr:row>11</xdr:row>
      <xdr:rowOff>114300</xdr:rowOff>
    </xdr:to>
    <xdr:sp macro="" textlink="">
      <xdr:nvSpPr>
        <xdr:cNvPr id="74" name="Forme libre 73"/>
        <xdr:cNvSpPr/>
      </xdr:nvSpPr>
      <xdr:spPr>
        <a:xfrm>
          <a:off x="13620750" y="20574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247650</xdr:colOff>
      <xdr:row>11</xdr:row>
      <xdr:rowOff>114300</xdr:rowOff>
    </xdr:from>
    <xdr:to>
      <xdr:col>17</xdr:col>
      <xdr:colOff>447675</xdr:colOff>
      <xdr:row>11</xdr:row>
      <xdr:rowOff>266700</xdr:rowOff>
    </xdr:to>
    <xdr:sp macro="" textlink="">
      <xdr:nvSpPr>
        <xdr:cNvPr id="75" name="Forme libre 74"/>
        <xdr:cNvSpPr/>
      </xdr:nvSpPr>
      <xdr:spPr>
        <a:xfrm>
          <a:off x="13773150" y="22098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400050</xdr:colOff>
      <xdr:row>11</xdr:row>
      <xdr:rowOff>266700</xdr:rowOff>
    </xdr:from>
    <xdr:to>
      <xdr:col>17</xdr:col>
      <xdr:colOff>600075</xdr:colOff>
      <xdr:row>12</xdr:row>
      <xdr:rowOff>123825</xdr:rowOff>
    </xdr:to>
    <xdr:sp macro="" textlink="">
      <xdr:nvSpPr>
        <xdr:cNvPr id="76" name="Forme libre 75"/>
        <xdr:cNvSpPr/>
      </xdr:nvSpPr>
      <xdr:spPr>
        <a:xfrm>
          <a:off x="13925550" y="23622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552450</xdr:colOff>
      <xdr:row>12</xdr:row>
      <xdr:rowOff>123825</xdr:rowOff>
    </xdr:from>
    <xdr:to>
      <xdr:col>17</xdr:col>
      <xdr:colOff>752475</xdr:colOff>
      <xdr:row>13</xdr:row>
      <xdr:rowOff>85725</xdr:rowOff>
    </xdr:to>
    <xdr:sp macro="" textlink="">
      <xdr:nvSpPr>
        <xdr:cNvPr id="77" name="Forme libre 76"/>
        <xdr:cNvSpPr/>
      </xdr:nvSpPr>
      <xdr:spPr>
        <a:xfrm>
          <a:off x="14077950" y="25146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704850</xdr:colOff>
      <xdr:row>13</xdr:row>
      <xdr:rowOff>85725</xdr:rowOff>
    </xdr:from>
    <xdr:to>
      <xdr:col>18</xdr:col>
      <xdr:colOff>142875</xdr:colOff>
      <xdr:row>14</xdr:row>
      <xdr:rowOff>38100</xdr:rowOff>
    </xdr:to>
    <xdr:sp macro="" textlink="">
      <xdr:nvSpPr>
        <xdr:cNvPr id="78" name="Forme libre 77"/>
        <xdr:cNvSpPr/>
      </xdr:nvSpPr>
      <xdr:spPr>
        <a:xfrm>
          <a:off x="14230350" y="26670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95250</xdr:colOff>
      <xdr:row>14</xdr:row>
      <xdr:rowOff>38100</xdr:rowOff>
    </xdr:from>
    <xdr:to>
      <xdr:col>18</xdr:col>
      <xdr:colOff>295275</xdr:colOff>
      <xdr:row>15</xdr:row>
      <xdr:rowOff>0</xdr:rowOff>
    </xdr:to>
    <xdr:sp macro="" textlink="">
      <xdr:nvSpPr>
        <xdr:cNvPr id="79" name="Forme libre 78"/>
        <xdr:cNvSpPr/>
      </xdr:nvSpPr>
      <xdr:spPr>
        <a:xfrm>
          <a:off x="14382750" y="28194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247650</xdr:colOff>
      <xdr:row>15</xdr:row>
      <xdr:rowOff>0</xdr:rowOff>
    </xdr:from>
    <xdr:to>
      <xdr:col>18</xdr:col>
      <xdr:colOff>447675</xdr:colOff>
      <xdr:row>15</xdr:row>
      <xdr:rowOff>152400</xdr:rowOff>
    </xdr:to>
    <xdr:sp macro="" textlink="">
      <xdr:nvSpPr>
        <xdr:cNvPr id="80" name="Forme libre 79"/>
        <xdr:cNvSpPr/>
      </xdr:nvSpPr>
      <xdr:spPr>
        <a:xfrm>
          <a:off x="14535150" y="29718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400050</xdr:colOff>
      <xdr:row>15</xdr:row>
      <xdr:rowOff>152400</xdr:rowOff>
    </xdr:from>
    <xdr:to>
      <xdr:col>18</xdr:col>
      <xdr:colOff>600075</xdr:colOff>
      <xdr:row>16</xdr:row>
      <xdr:rowOff>114300</xdr:rowOff>
    </xdr:to>
    <xdr:sp macro="" textlink="">
      <xdr:nvSpPr>
        <xdr:cNvPr id="81" name="Forme libre 80"/>
        <xdr:cNvSpPr/>
      </xdr:nvSpPr>
      <xdr:spPr>
        <a:xfrm>
          <a:off x="14687550" y="31242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552450</xdr:colOff>
      <xdr:row>16</xdr:row>
      <xdr:rowOff>114300</xdr:rowOff>
    </xdr:from>
    <xdr:to>
      <xdr:col>18</xdr:col>
      <xdr:colOff>752475</xdr:colOff>
      <xdr:row>17</xdr:row>
      <xdr:rowOff>76200</xdr:rowOff>
    </xdr:to>
    <xdr:sp macro="" textlink="">
      <xdr:nvSpPr>
        <xdr:cNvPr id="82" name="Forme libre 81"/>
        <xdr:cNvSpPr/>
      </xdr:nvSpPr>
      <xdr:spPr>
        <a:xfrm>
          <a:off x="14839950" y="3276600"/>
          <a:ext cx="200025" cy="152400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704850</xdr:colOff>
      <xdr:row>16</xdr:row>
      <xdr:rowOff>123825</xdr:rowOff>
    </xdr:from>
    <xdr:to>
      <xdr:col>19</xdr:col>
      <xdr:colOff>123825</xdr:colOff>
      <xdr:row>17</xdr:row>
      <xdr:rowOff>76200</xdr:rowOff>
    </xdr:to>
    <xdr:sp macro="" textlink="">
      <xdr:nvSpPr>
        <xdr:cNvPr id="83" name="Forme libre 82"/>
        <xdr:cNvSpPr/>
      </xdr:nvSpPr>
      <xdr:spPr>
        <a:xfrm flipV="1">
          <a:off x="14992350" y="3286125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190500</xdr:colOff>
      <xdr:row>15</xdr:row>
      <xdr:rowOff>123825</xdr:rowOff>
    </xdr:from>
    <xdr:to>
      <xdr:col>19</xdr:col>
      <xdr:colOff>371475</xdr:colOff>
      <xdr:row>16</xdr:row>
      <xdr:rowOff>76200</xdr:rowOff>
    </xdr:to>
    <xdr:sp macro="" textlink="">
      <xdr:nvSpPr>
        <xdr:cNvPr id="84" name="Forme libre 83"/>
        <xdr:cNvSpPr/>
      </xdr:nvSpPr>
      <xdr:spPr>
        <a:xfrm flipV="1">
          <a:off x="15240000" y="3095625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438150</xdr:colOff>
      <xdr:row>14</xdr:row>
      <xdr:rowOff>114300</xdr:rowOff>
    </xdr:from>
    <xdr:to>
      <xdr:col>19</xdr:col>
      <xdr:colOff>619125</xdr:colOff>
      <xdr:row>15</xdr:row>
      <xdr:rowOff>66675</xdr:rowOff>
    </xdr:to>
    <xdr:sp macro="" textlink="">
      <xdr:nvSpPr>
        <xdr:cNvPr id="85" name="Forme libre 84"/>
        <xdr:cNvSpPr/>
      </xdr:nvSpPr>
      <xdr:spPr>
        <a:xfrm flipV="1">
          <a:off x="15487650" y="2895600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704850</xdr:colOff>
      <xdr:row>13</xdr:row>
      <xdr:rowOff>104775</xdr:rowOff>
    </xdr:from>
    <xdr:to>
      <xdr:col>20</xdr:col>
      <xdr:colOff>123825</xdr:colOff>
      <xdr:row>14</xdr:row>
      <xdr:rowOff>47625</xdr:rowOff>
    </xdr:to>
    <xdr:sp macro="" textlink="">
      <xdr:nvSpPr>
        <xdr:cNvPr id="86" name="Forme libre 85"/>
        <xdr:cNvSpPr/>
      </xdr:nvSpPr>
      <xdr:spPr>
        <a:xfrm flipV="1">
          <a:off x="15754350" y="2686050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200025</xdr:colOff>
      <xdr:row>12</xdr:row>
      <xdr:rowOff>57150</xdr:rowOff>
    </xdr:from>
    <xdr:to>
      <xdr:col>20</xdr:col>
      <xdr:colOff>381000</xdr:colOff>
      <xdr:row>13</xdr:row>
      <xdr:rowOff>9525</xdr:rowOff>
    </xdr:to>
    <xdr:sp macro="" textlink="">
      <xdr:nvSpPr>
        <xdr:cNvPr id="87" name="Forme libre 86"/>
        <xdr:cNvSpPr/>
      </xdr:nvSpPr>
      <xdr:spPr>
        <a:xfrm flipV="1">
          <a:off x="16011525" y="2447925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428625</xdr:colOff>
      <xdr:row>11</xdr:row>
      <xdr:rowOff>152400</xdr:rowOff>
    </xdr:from>
    <xdr:to>
      <xdr:col>20</xdr:col>
      <xdr:colOff>609600</xdr:colOff>
      <xdr:row>12</xdr:row>
      <xdr:rowOff>0</xdr:rowOff>
    </xdr:to>
    <xdr:sp macro="" textlink="">
      <xdr:nvSpPr>
        <xdr:cNvPr id="88" name="Forme libre 87"/>
        <xdr:cNvSpPr/>
      </xdr:nvSpPr>
      <xdr:spPr>
        <a:xfrm flipV="1">
          <a:off x="16240125" y="2247900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714375</xdr:colOff>
      <xdr:row>10</xdr:row>
      <xdr:rowOff>114300</xdr:rowOff>
    </xdr:from>
    <xdr:to>
      <xdr:col>21</xdr:col>
      <xdr:colOff>133350</xdr:colOff>
      <xdr:row>11</xdr:row>
      <xdr:rowOff>66675</xdr:rowOff>
    </xdr:to>
    <xdr:sp macro="" textlink="">
      <xdr:nvSpPr>
        <xdr:cNvPr id="89" name="Forme libre 88"/>
        <xdr:cNvSpPr/>
      </xdr:nvSpPr>
      <xdr:spPr>
        <a:xfrm flipV="1">
          <a:off x="16525875" y="2019300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247650</xdr:colOff>
      <xdr:row>9</xdr:row>
      <xdr:rowOff>57150</xdr:rowOff>
    </xdr:from>
    <xdr:to>
      <xdr:col>21</xdr:col>
      <xdr:colOff>428625</xdr:colOff>
      <xdr:row>10</xdr:row>
      <xdr:rowOff>9525</xdr:rowOff>
    </xdr:to>
    <xdr:sp macro="" textlink="">
      <xdr:nvSpPr>
        <xdr:cNvPr id="91" name="Forme libre 90"/>
        <xdr:cNvSpPr/>
      </xdr:nvSpPr>
      <xdr:spPr>
        <a:xfrm flipV="1">
          <a:off x="16821150" y="1771650"/>
          <a:ext cx="180975" cy="142875"/>
        </a:xfrm>
        <a:custGeom>
          <a:avLst/>
          <a:gdLst>
            <a:gd name="connsiteX0" fmla="*/ 0 w 200025"/>
            <a:gd name="connsiteY0" fmla="*/ 0 h 152400"/>
            <a:gd name="connsiteX1" fmla="*/ 85725 w 200025"/>
            <a:gd name="connsiteY1" fmla="*/ 66675 h 152400"/>
            <a:gd name="connsiteX2" fmla="*/ 142875 w 200025"/>
            <a:gd name="connsiteY2" fmla="*/ 114300 h 152400"/>
            <a:gd name="connsiteX3" fmla="*/ 200025 w 200025"/>
            <a:gd name="connsiteY3" fmla="*/ 152400 h 152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0025" h="152400">
              <a:moveTo>
                <a:pt x="0" y="0"/>
              </a:moveTo>
              <a:cubicBezTo>
                <a:pt x="49140" y="29484"/>
                <a:pt x="48005" y="23567"/>
                <a:pt x="85725" y="66675"/>
              </a:cubicBezTo>
              <a:cubicBezTo>
                <a:pt x="128465" y="115521"/>
                <a:pt x="94091" y="98039"/>
                <a:pt x="142875" y="114300"/>
              </a:cubicBezTo>
              <a:lnTo>
                <a:pt x="200025" y="1524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409575</xdr:colOff>
      <xdr:row>15</xdr:row>
      <xdr:rowOff>0</xdr:rowOff>
    </xdr:from>
    <xdr:to>
      <xdr:col>19</xdr:col>
      <xdr:colOff>323850</xdr:colOff>
      <xdr:row>15</xdr:row>
      <xdr:rowOff>9525</xdr:rowOff>
    </xdr:to>
    <xdr:cxnSp macro="">
      <xdr:nvCxnSpPr>
        <xdr:cNvPr id="96" name="Connecteur droit avec flèche 95"/>
        <xdr:cNvCxnSpPr/>
      </xdr:nvCxnSpPr>
      <xdr:spPr>
        <a:xfrm flipH="1">
          <a:off x="14697075" y="2971800"/>
          <a:ext cx="67627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10</xdr:row>
      <xdr:rowOff>9525</xdr:rowOff>
    </xdr:from>
    <xdr:to>
      <xdr:col>21</xdr:col>
      <xdr:colOff>485776</xdr:colOff>
      <xdr:row>17</xdr:row>
      <xdr:rowOff>123825</xdr:rowOff>
    </xdr:to>
    <xdr:cxnSp macro="">
      <xdr:nvCxnSpPr>
        <xdr:cNvPr id="97" name="Connecteur droit avec flèche 96"/>
        <xdr:cNvCxnSpPr/>
      </xdr:nvCxnSpPr>
      <xdr:spPr>
        <a:xfrm flipH="1">
          <a:off x="15240000" y="1914525"/>
          <a:ext cx="1819276" cy="1562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14</xdr:row>
      <xdr:rowOff>28575</xdr:rowOff>
    </xdr:from>
    <xdr:to>
      <xdr:col>20</xdr:col>
      <xdr:colOff>542925</xdr:colOff>
      <xdr:row>15</xdr:row>
      <xdr:rowOff>85725</xdr:rowOff>
    </xdr:to>
    <xdr:sp macro="" textlink="">
      <xdr:nvSpPr>
        <xdr:cNvPr id="101" name="ZoneTexte 100"/>
        <xdr:cNvSpPr txBox="1"/>
      </xdr:nvSpPr>
      <xdr:spPr>
        <a:xfrm>
          <a:off x="16097250" y="2809875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</a:t>
          </a:r>
        </a:p>
      </xdr:txBody>
    </xdr:sp>
    <xdr:clientData/>
  </xdr:twoCellAnchor>
  <xdr:twoCellAnchor>
    <xdr:from>
      <xdr:col>18</xdr:col>
      <xdr:colOff>514350</xdr:colOff>
      <xdr:row>13</xdr:row>
      <xdr:rowOff>57150</xdr:rowOff>
    </xdr:from>
    <xdr:to>
      <xdr:col>19</xdr:col>
      <xdr:colOff>276225</xdr:colOff>
      <xdr:row>14</xdr:row>
      <xdr:rowOff>95250</xdr:rowOff>
    </xdr:to>
    <xdr:sp macro="" textlink="">
      <xdr:nvSpPr>
        <xdr:cNvPr id="102" name="ZoneTexte 101"/>
        <xdr:cNvSpPr txBox="1"/>
      </xdr:nvSpPr>
      <xdr:spPr>
        <a:xfrm>
          <a:off x="14801850" y="2638425"/>
          <a:ext cx="5238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Alpha</a:t>
          </a:r>
        </a:p>
      </xdr:txBody>
    </xdr:sp>
    <xdr:clientData/>
  </xdr:twoCellAnchor>
  <xdr:twoCellAnchor>
    <xdr:from>
      <xdr:col>18</xdr:col>
      <xdr:colOff>466725</xdr:colOff>
      <xdr:row>4</xdr:row>
      <xdr:rowOff>38101</xdr:rowOff>
    </xdr:from>
    <xdr:to>
      <xdr:col>19</xdr:col>
      <xdr:colOff>466725</xdr:colOff>
      <xdr:row>5</xdr:row>
      <xdr:rowOff>76201</xdr:rowOff>
    </xdr:to>
    <xdr:sp macro="" textlink="">
      <xdr:nvSpPr>
        <xdr:cNvPr id="104" name="ZoneTexte 103"/>
        <xdr:cNvSpPr txBox="1"/>
      </xdr:nvSpPr>
      <xdr:spPr>
        <a:xfrm>
          <a:off x="14754225" y="800101"/>
          <a:ext cx="762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2*PI*R2</a:t>
          </a:r>
        </a:p>
      </xdr:txBody>
    </xdr:sp>
    <xdr:clientData/>
  </xdr:twoCellAnchor>
  <xdr:twoCellAnchor>
    <xdr:from>
      <xdr:col>18</xdr:col>
      <xdr:colOff>457200</xdr:colOff>
      <xdr:row>1</xdr:row>
      <xdr:rowOff>76201</xdr:rowOff>
    </xdr:from>
    <xdr:to>
      <xdr:col>19</xdr:col>
      <xdr:colOff>457200</xdr:colOff>
      <xdr:row>2</xdr:row>
      <xdr:rowOff>114301</xdr:rowOff>
    </xdr:to>
    <xdr:sp macro="" textlink="">
      <xdr:nvSpPr>
        <xdr:cNvPr id="105" name="ZoneTexte 104"/>
        <xdr:cNvSpPr txBox="1"/>
      </xdr:nvSpPr>
      <xdr:spPr>
        <a:xfrm>
          <a:off x="14744700" y="266701"/>
          <a:ext cx="762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2*PI*R1</a:t>
          </a:r>
        </a:p>
      </xdr:txBody>
    </xdr:sp>
    <xdr:clientData/>
  </xdr:twoCellAnchor>
  <xdr:twoCellAnchor>
    <xdr:from>
      <xdr:col>13</xdr:col>
      <xdr:colOff>276225</xdr:colOff>
      <xdr:row>8</xdr:row>
      <xdr:rowOff>180975</xdr:rowOff>
    </xdr:from>
    <xdr:to>
      <xdr:col>14</xdr:col>
      <xdr:colOff>704850</xdr:colOff>
      <xdr:row>11</xdr:row>
      <xdr:rowOff>47625</xdr:rowOff>
    </xdr:to>
    <xdr:sp macro="" textlink="">
      <xdr:nvSpPr>
        <xdr:cNvPr id="106" name="Flèche droite à entaille 105"/>
        <xdr:cNvSpPr/>
      </xdr:nvSpPr>
      <xdr:spPr>
        <a:xfrm>
          <a:off x="10753725" y="1704975"/>
          <a:ext cx="1190625" cy="4381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C13" workbookViewId="0">
      <selection activeCell="Q33" sqref="Q33"/>
    </sheetView>
  </sheetViews>
  <sheetFormatPr baseColWidth="10" defaultRowHeight="15" x14ac:dyDescent="0.25"/>
  <cols>
    <col min="2" max="2" width="15.7109375" bestFit="1" customWidth="1"/>
    <col min="11" max="11" width="15.7109375" bestFit="1" customWidth="1"/>
  </cols>
  <sheetData>
    <row r="1" spans="1:16" x14ac:dyDescent="0.25">
      <c r="B1" t="s">
        <v>5</v>
      </c>
      <c r="C1" t="s">
        <v>4</v>
      </c>
      <c r="F1" t="s">
        <v>17</v>
      </c>
    </row>
    <row r="2" spans="1:16" x14ac:dyDescent="0.25">
      <c r="A2" s="6" t="s">
        <v>18</v>
      </c>
      <c r="B2" t="s">
        <v>1</v>
      </c>
      <c r="C2">
        <v>130</v>
      </c>
      <c r="F2" t="s">
        <v>0</v>
      </c>
      <c r="G2" s="2">
        <f>C2*C4/(C2-C3)</f>
        <v>520</v>
      </c>
      <c r="H2" t="s">
        <v>4</v>
      </c>
    </row>
    <row r="3" spans="1:16" x14ac:dyDescent="0.25">
      <c r="A3" s="6"/>
      <c r="B3" t="s">
        <v>2</v>
      </c>
      <c r="C3">
        <v>120</v>
      </c>
      <c r="F3" t="s">
        <v>6</v>
      </c>
      <c r="G3" s="2">
        <f>SQRT(G2^2+C2^2)-SQRT((G2-C4)^2+C3^2)</f>
        <v>41.231056256176601</v>
      </c>
      <c r="H3" t="s">
        <v>4</v>
      </c>
    </row>
    <row r="4" spans="1:16" x14ac:dyDescent="0.25">
      <c r="A4" s="6"/>
      <c r="B4" t="s">
        <v>3</v>
      </c>
      <c r="C4">
        <v>40</v>
      </c>
      <c r="F4" t="s">
        <v>7</v>
      </c>
      <c r="G4" s="1">
        <f>2*PI()*(C2-C3)/G3</f>
        <v>1.5238962756959049</v>
      </c>
      <c r="H4" t="s">
        <v>8</v>
      </c>
      <c r="I4" s="2">
        <f>G4*180/PI()</f>
        <v>87.312825013079888</v>
      </c>
      <c r="J4" t="s">
        <v>12</v>
      </c>
    </row>
    <row r="5" spans="1:16" x14ac:dyDescent="0.25">
      <c r="F5" t="s">
        <v>9</v>
      </c>
      <c r="G5" s="2">
        <f>C3*G3/(C2-C3)</f>
        <v>494.77267507411926</v>
      </c>
      <c r="H5" t="s">
        <v>4</v>
      </c>
    </row>
    <row r="6" spans="1:16" x14ac:dyDescent="0.25">
      <c r="F6" t="s">
        <v>11</v>
      </c>
      <c r="G6" s="2">
        <f>G3+G5</f>
        <v>536.00373133029586</v>
      </c>
      <c r="H6" t="s">
        <v>4</v>
      </c>
    </row>
    <row r="7" spans="1:16" x14ac:dyDescent="0.25">
      <c r="F7" t="s">
        <v>10</v>
      </c>
      <c r="G7" s="2">
        <f>2*G5*SIN(G4/2)</f>
        <v>683.11503575834956</v>
      </c>
      <c r="H7" t="s">
        <v>4</v>
      </c>
    </row>
    <row r="9" spans="1:16" x14ac:dyDescent="0.25">
      <c r="A9" s="6" t="s">
        <v>14</v>
      </c>
      <c r="B9" t="s">
        <v>0</v>
      </c>
      <c r="C9" s="2">
        <f>PI()*2*C3</f>
        <v>753.98223686155029</v>
      </c>
      <c r="D9" t="s">
        <v>4</v>
      </c>
    </row>
    <row r="10" spans="1:16" x14ac:dyDescent="0.25">
      <c r="A10" s="6"/>
      <c r="B10" t="s">
        <v>15</v>
      </c>
      <c r="C10">
        <v>50</v>
      </c>
      <c r="D10" t="s">
        <v>4</v>
      </c>
    </row>
    <row r="12" spans="1:16" ht="23.25" x14ac:dyDescent="0.35">
      <c r="A12" s="4" t="s">
        <v>19</v>
      </c>
      <c r="B12" s="4"/>
      <c r="C12" s="4"/>
      <c r="D12" s="4"/>
      <c r="E12" s="4"/>
      <c r="F12" s="4"/>
      <c r="G12" s="4"/>
      <c r="H12" s="4"/>
      <c r="I12" s="4" t="s">
        <v>20</v>
      </c>
      <c r="J12" s="4"/>
      <c r="K12" s="4"/>
      <c r="L12" s="4"/>
      <c r="M12" s="4"/>
      <c r="N12" s="4"/>
      <c r="O12" s="4"/>
      <c r="P12" s="4"/>
    </row>
    <row r="14" spans="1:16" ht="15.75" x14ac:dyDescent="0.25">
      <c r="B14" s="3" t="s">
        <v>13</v>
      </c>
      <c r="C14" t="s">
        <v>4</v>
      </c>
      <c r="K14" s="3" t="s">
        <v>13</v>
      </c>
      <c r="L14" t="s">
        <v>4</v>
      </c>
    </row>
    <row r="15" spans="1:16" x14ac:dyDescent="0.25">
      <c r="B15" t="s">
        <v>1</v>
      </c>
      <c r="C15">
        <v>160</v>
      </c>
      <c r="D15" t="s">
        <v>0</v>
      </c>
      <c r="E15" s="2">
        <f>C15*C17/(C15-C16)</f>
        <v>320</v>
      </c>
      <c r="F15" t="s">
        <v>4</v>
      </c>
      <c r="K15" t="s">
        <v>1</v>
      </c>
      <c r="L15">
        <v>150</v>
      </c>
      <c r="M15" t="s">
        <v>0</v>
      </c>
      <c r="N15" s="2">
        <f>L15*L17/(L15-L16)</f>
        <v>300</v>
      </c>
      <c r="O15" t="s">
        <v>4</v>
      </c>
    </row>
    <row r="16" spans="1:16" x14ac:dyDescent="0.25">
      <c r="B16" t="s">
        <v>2</v>
      </c>
      <c r="C16">
        <v>140</v>
      </c>
      <c r="D16" t="s">
        <v>6</v>
      </c>
      <c r="E16" s="2">
        <f>SQRT(C17^2+(C15-C16)^2)</f>
        <v>44.721359549995796</v>
      </c>
      <c r="F16" t="s">
        <v>4</v>
      </c>
      <c r="K16" t="s">
        <v>2</v>
      </c>
      <c r="L16">
        <v>130</v>
      </c>
      <c r="M16" t="s">
        <v>6</v>
      </c>
      <c r="N16" s="2">
        <f>SQRT(N15^2+L15^2)-SQRT((N15-L17)^2+L16^2)</f>
        <v>44.721359549995839</v>
      </c>
      <c r="O16" t="s">
        <v>4</v>
      </c>
    </row>
    <row r="17" spans="1:17" x14ac:dyDescent="0.25">
      <c r="B17" t="s">
        <v>3</v>
      </c>
      <c r="C17">
        <v>40</v>
      </c>
      <c r="D17" t="s">
        <v>7</v>
      </c>
      <c r="E17" s="1">
        <f>2*PI()*(C15-C16)/E16</f>
        <v>2.8099258924162904</v>
      </c>
      <c r="F17" t="s">
        <v>8</v>
      </c>
      <c r="G17" s="2">
        <f>E17*180/PI()</f>
        <v>160.99689437998487</v>
      </c>
      <c r="H17" t="s">
        <v>12</v>
      </c>
      <c r="K17" t="s">
        <v>3</v>
      </c>
      <c r="L17">
        <v>40</v>
      </c>
      <c r="M17" t="s">
        <v>7</v>
      </c>
      <c r="N17" s="1">
        <f>2*PI()*(L15-L16)/N16</f>
        <v>2.8099258924162878</v>
      </c>
      <c r="O17" t="s">
        <v>8</v>
      </c>
      <c r="P17" s="2">
        <f>N17*180/PI()</f>
        <v>160.99689437998472</v>
      </c>
      <c r="Q17" t="s">
        <v>12</v>
      </c>
    </row>
    <row r="18" spans="1:17" x14ac:dyDescent="0.25">
      <c r="D18" t="s">
        <v>9</v>
      </c>
      <c r="E18" s="2">
        <f>C16*E16/(C15-C16)</f>
        <v>313.04951684997059</v>
      </c>
      <c r="F18" t="s">
        <v>4</v>
      </c>
      <c r="M18" t="s">
        <v>9</v>
      </c>
      <c r="N18" s="2">
        <f>L16*N16/(L15-L16)</f>
        <v>290.68883707497292</v>
      </c>
      <c r="O18" t="s">
        <v>4</v>
      </c>
    </row>
    <row r="19" spans="1:17" x14ac:dyDescent="0.25">
      <c r="D19" t="s">
        <v>11</v>
      </c>
      <c r="E19" s="2">
        <f>E16+E18</f>
        <v>357.77087639996637</v>
      </c>
      <c r="F19" t="s">
        <v>4</v>
      </c>
      <c r="M19" t="s">
        <v>11</v>
      </c>
      <c r="N19" s="2">
        <f>N16+N18</f>
        <v>335.41019662496876</v>
      </c>
      <c r="O19" t="s">
        <v>4</v>
      </c>
    </row>
    <row r="20" spans="1:17" x14ac:dyDescent="0.25">
      <c r="D20" t="s">
        <v>10</v>
      </c>
      <c r="E20" s="2">
        <f>2*E18*SIN(E17/2)</f>
        <v>617.50966126804894</v>
      </c>
      <c r="F20" t="s">
        <v>4</v>
      </c>
      <c r="G20" s="2">
        <f>E20/2</f>
        <v>308.75483063402447</v>
      </c>
      <c r="H20" t="s">
        <v>23</v>
      </c>
      <c r="M20" t="s">
        <v>10</v>
      </c>
      <c r="N20" s="2">
        <f>2*N18*SIN(N17/2)</f>
        <v>573.40182832033156</v>
      </c>
      <c r="O20" t="s">
        <v>4</v>
      </c>
      <c r="P20" s="2">
        <f>N20/2</f>
        <v>286.70091416016578</v>
      </c>
      <c r="Q20" t="s">
        <v>23</v>
      </c>
    </row>
    <row r="21" spans="1:17" x14ac:dyDescent="0.25">
      <c r="D21" t="s">
        <v>21</v>
      </c>
      <c r="E21" s="2">
        <f>SQRT((E18^2-(E20^2/4)))</f>
        <v>51.676441055425578</v>
      </c>
      <c r="F21" t="s">
        <v>4</v>
      </c>
      <c r="G21" s="2"/>
      <c r="M21" t="s">
        <v>21</v>
      </c>
      <c r="N21" s="2">
        <f>SQRT((N18^2-N20^2/4))</f>
        <v>47.985266694323983</v>
      </c>
      <c r="O21" t="s">
        <v>4</v>
      </c>
      <c r="P21" s="2"/>
    </row>
    <row r="22" spans="1:17" x14ac:dyDescent="0.25">
      <c r="D22" t="s">
        <v>22</v>
      </c>
      <c r="E22" s="2">
        <f>E18-E21</f>
        <v>261.373075794545</v>
      </c>
      <c r="F22" t="s">
        <v>4</v>
      </c>
      <c r="G22" s="2"/>
      <c r="M22" t="s">
        <v>22</v>
      </c>
      <c r="N22" s="2">
        <f>N18-N21</f>
        <v>242.70357038064896</v>
      </c>
      <c r="O22" t="s">
        <v>4</v>
      </c>
      <c r="P22" s="2"/>
    </row>
    <row r="23" spans="1:17" x14ac:dyDescent="0.25">
      <c r="A23" s="7"/>
      <c r="B23" s="7"/>
      <c r="C23" s="7"/>
      <c r="D23" s="7"/>
      <c r="E23" s="7"/>
      <c r="F23" s="7"/>
      <c r="G23" s="7"/>
      <c r="H23" s="7"/>
    </row>
    <row r="24" spans="1:17" ht="15.75" x14ac:dyDescent="0.25">
      <c r="B24" s="3" t="s">
        <v>14</v>
      </c>
      <c r="C24" t="s">
        <v>0</v>
      </c>
      <c r="D24" s="2">
        <f>2*PI()*C16</f>
        <v>879.64594300514204</v>
      </c>
      <c r="E24" t="s">
        <v>4</v>
      </c>
      <c r="K24" s="3" t="s">
        <v>14</v>
      </c>
      <c r="L24" t="s">
        <v>0</v>
      </c>
      <c r="M24" s="2">
        <f>2*PI()*L16</f>
        <v>816.81408993334617</v>
      </c>
      <c r="N24" t="s">
        <v>4</v>
      </c>
    </row>
    <row r="25" spans="1:17" x14ac:dyDescent="0.25">
      <c r="C25" t="s">
        <v>15</v>
      </c>
      <c r="D25">
        <v>50</v>
      </c>
      <c r="E25" t="s">
        <v>4</v>
      </c>
      <c r="L25" t="s">
        <v>15</v>
      </c>
      <c r="M25">
        <v>50</v>
      </c>
      <c r="N25" t="s">
        <v>4</v>
      </c>
    </row>
    <row r="26" spans="1:17" x14ac:dyDescent="0.25">
      <c r="A26" s="5"/>
      <c r="B26" s="5"/>
      <c r="C26" s="5"/>
      <c r="D26" s="5"/>
      <c r="E26" s="5"/>
      <c r="F26" s="5"/>
      <c r="G26" s="5"/>
      <c r="H26" s="5"/>
    </row>
    <row r="27" spans="1:17" ht="15.75" x14ac:dyDescent="0.25">
      <c r="B27" s="3" t="s">
        <v>16</v>
      </c>
      <c r="C27" t="s">
        <v>4</v>
      </c>
      <c r="K27" s="3" t="s">
        <v>16</v>
      </c>
      <c r="L27" t="s">
        <v>4</v>
      </c>
    </row>
    <row r="28" spans="1:17" x14ac:dyDescent="0.25">
      <c r="B28" t="s">
        <v>1</v>
      </c>
      <c r="C28">
        <v>140</v>
      </c>
      <c r="D28" t="s">
        <v>0</v>
      </c>
      <c r="E28" s="2">
        <f>C28*C30/(C28-C29)</f>
        <v>560</v>
      </c>
      <c r="F28" t="s">
        <v>4</v>
      </c>
      <c r="K28" t="s">
        <v>1</v>
      </c>
      <c r="L28">
        <f>L16</f>
        <v>130</v>
      </c>
      <c r="M28" t="s">
        <v>0</v>
      </c>
      <c r="N28" s="2">
        <f>L28*L30/(L28-L29)</f>
        <v>520</v>
      </c>
      <c r="O28" t="s">
        <v>4</v>
      </c>
    </row>
    <row r="29" spans="1:17" x14ac:dyDescent="0.25">
      <c r="B29" t="s">
        <v>2</v>
      </c>
      <c r="C29">
        <v>130</v>
      </c>
      <c r="D29" t="s">
        <v>6</v>
      </c>
      <c r="E29" s="2">
        <f>SQRT(E28^2+C28^2)-SQRT((E28-C30)^2+C29^2)</f>
        <v>41.231056256176657</v>
      </c>
      <c r="F29" t="s">
        <v>4</v>
      </c>
      <c r="K29" t="s">
        <v>2</v>
      </c>
      <c r="L29">
        <v>120</v>
      </c>
      <c r="M29" t="s">
        <v>6</v>
      </c>
      <c r="N29" s="2">
        <f>SQRT(N28^2+L28^2)-SQRT((N28-L30)^2+L29^2)</f>
        <v>41.231056256176601</v>
      </c>
      <c r="O29" t="s">
        <v>4</v>
      </c>
    </row>
    <row r="30" spans="1:17" x14ac:dyDescent="0.25">
      <c r="B30" t="s">
        <v>3</v>
      </c>
      <c r="C30">
        <v>40</v>
      </c>
      <c r="D30" t="s">
        <v>7</v>
      </c>
      <c r="E30" s="1">
        <f>2*PI()*(C28-C29)/E29</f>
        <v>1.5238962756959029</v>
      </c>
      <c r="F30" t="s">
        <v>8</v>
      </c>
      <c r="G30" s="2">
        <f>E30*180/PI()</f>
        <v>87.31282501307976</v>
      </c>
      <c r="H30" t="s">
        <v>12</v>
      </c>
      <c r="K30" t="s">
        <v>3</v>
      </c>
      <c r="L30">
        <v>40</v>
      </c>
      <c r="M30" t="s">
        <v>7</v>
      </c>
      <c r="N30" s="1">
        <f>2*PI()*(L28-L29)/N29</f>
        <v>1.5238962756959049</v>
      </c>
      <c r="O30" t="s">
        <v>8</v>
      </c>
      <c r="P30" s="2">
        <f>N30*180/PI()</f>
        <v>87.312825013079888</v>
      </c>
      <c r="Q30" t="s">
        <v>12</v>
      </c>
    </row>
    <row r="31" spans="1:17" x14ac:dyDescent="0.25">
      <c r="D31" t="s">
        <v>9</v>
      </c>
      <c r="E31" s="2">
        <f>C29*E29/(C28-C29)</f>
        <v>536.00373133029655</v>
      </c>
      <c r="F31" t="s">
        <v>4</v>
      </c>
      <c r="M31" t="s">
        <v>9</v>
      </c>
      <c r="N31" s="2">
        <f>L29*N29/(L28-L29)</f>
        <v>494.77267507411926</v>
      </c>
      <c r="O31" t="s">
        <v>4</v>
      </c>
    </row>
    <row r="32" spans="1:17" x14ac:dyDescent="0.25">
      <c r="D32" t="s">
        <v>11</v>
      </c>
      <c r="E32" s="2">
        <f>E29+E31</f>
        <v>577.2347875864732</v>
      </c>
      <c r="F32" t="s">
        <v>4</v>
      </c>
      <c r="M32" t="s">
        <v>11</v>
      </c>
      <c r="N32" s="2">
        <f>N29+N31</f>
        <v>536.00373133029586</v>
      </c>
      <c r="O32" t="s">
        <v>4</v>
      </c>
    </row>
    <row r="33" spans="4:17" x14ac:dyDescent="0.25">
      <c r="D33" t="s">
        <v>10</v>
      </c>
      <c r="E33" s="2">
        <f>2*E31*SIN(E30/2)</f>
        <v>740.04128873821219</v>
      </c>
      <c r="F33" t="s">
        <v>4</v>
      </c>
      <c r="G33" s="2">
        <f>E33/2</f>
        <v>370.02064436910609</v>
      </c>
      <c r="H33" t="s">
        <v>23</v>
      </c>
      <c r="M33" t="s">
        <v>10</v>
      </c>
      <c r="N33" s="2">
        <f>2*N31*SIN(N30/2)</f>
        <v>683.11503575834956</v>
      </c>
      <c r="O33" t="s">
        <v>4</v>
      </c>
      <c r="P33" s="2">
        <f>N33/2</f>
        <v>341.55751787917478</v>
      </c>
      <c r="Q33" t="s">
        <v>23</v>
      </c>
    </row>
    <row r="34" spans="4:17" x14ac:dyDescent="0.25">
      <c r="D34" t="s">
        <v>21</v>
      </c>
      <c r="E34" s="2">
        <f>SQRT((E31^2-E33^2/4))</f>
        <v>387.79469148077851</v>
      </c>
      <c r="F34" t="s">
        <v>4</v>
      </c>
      <c r="M34" t="s">
        <v>21</v>
      </c>
      <c r="N34" s="2">
        <f>SQRT((N31^2-N33^2/4))</f>
        <v>357.96433059764098</v>
      </c>
      <c r="O34" t="s">
        <v>4</v>
      </c>
    </row>
    <row r="35" spans="4:17" x14ac:dyDescent="0.25">
      <c r="D35" t="s">
        <v>22</v>
      </c>
      <c r="E35" s="2">
        <f>E31-E34</f>
        <v>148.20903984951804</v>
      </c>
      <c r="F35" t="s">
        <v>4</v>
      </c>
      <c r="M35" t="s">
        <v>22</v>
      </c>
      <c r="N35" s="2">
        <f>N31-N34</f>
        <v>136.80834447647828</v>
      </c>
      <c r="O35" t="s">
        <v>4</v>
      </c>
    </row>
    <row r="41" spans="4:17" x14ac:dyDescent="0.25">
      <c r="D41" s="2"/>
    </row>
  </sheetData>
  <mergeCells count="5">
    <mergeCell ref="A12:H12"/>
    <mergeCell ref="A26:H26"/>
    <mergeCell ref="I12:P12"/>
    <mergeCell ref="A2:A4"/>
    <mergeCell ref="A9:A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rs</dc:creator>
  <cp:lastModifiedBy>Yann rs</cp:lastModifiedBy>
  <dcterms:created xsi:type="dcterms:W3CDTF">2014-04-15T18:57:17Z</dcterms:created>
  <dcterms:modified xsi:type="dcterms:W3CDTF">2014-04-19T13:01:58Z</dcterms:modified>
</cp:coreProperties>
</file>