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u0-my.sharepoint.com/personal/jeg10042_nyu_edu/Documents/FRE7773 ML/"/>
    </mc:Choice>
  </mc:AlternateContent>
  <xr:revisionPtr revIDLastSave="960" documentId="8_{1041D59D-6B3E-A348-BAEB-3B02186C6D84}" xr6:coauthVersionLast="47" xr6:coauthVersionMax="47" xr10:uidLastSave="{AB07D334-5275-9549-B649-AD067BBEE439}"/>
  <bookViews>
    <workbookView xWindow="0" yWindow="600" windowWidth="26240" windowHeight="14760" xr2:uid="{D9ED04E5-5506-A24E-84C2-A3BE4ACB085B}"/>
  </bookViews>
  <sheets>
    <sheet name="Summary" sheetId="6" r:id="rId1"/>
    <sheet name="Data" sheetId="5" r:id="rId2"/>
    <sheet name="BackProp" sheetId="2" r:id="rId3"/>
    <sheet name="Forward Pass" sheetId="3" r:id="rId4"/>
  </sheets>
  <definedNames>
    <definedName name="alpha">Data!$K$3</definedName>
    <definedName name="b1_it0">BackProp!$H$2:$M$2</definedName>
    <definedName name="b1_it1">BackProp!$H$11:$M$11</definedName>
    <definedName name="b1_it2">BackProp!$H$20:$M$20</definedName>
    <definedName name="b2_it0">BackProp!$R$2</definedName>
    <definedName name="b2_it1">BackProp!$R$11</definedName>
    <definedName name="b2_it2">BackProp!$R$20</definedName>
    <definedName name="m">Data!$J$3</definedName>
    <definedName name="solver_adj" localSheetId="2" hidden="1">BackProp!$T$25</definedName>
    <definedName name="solver_cvg" localSheetId="2" hidden="1">"""""""""""""""0,0001"""""""""""""""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"""""""""""""""0,075"""""""""""""""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BackProp!$T$24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1</definedName>
    <definedName name="solver_typ" localSheetId="2" hidden="1">2</definedName>
    <definedName name="solver_val" localSheetId="2" hidden="1">0</definedName>
    <definedName name="solver_ver" localSheetId="2" hidden="1">2</definedName>
    <definedName name="w1_it0">BackProp!$A$2:$F$4</definedName>
    <definedName name="w1_it1">BackProp!$A$11:$F$13</definedName>
    <definedName name="w1_it2">BackProp!$A$20:$F$22</definedName>
    <definedName name="w2_it0">BackProp!$O$2:$O$7</definedName>
    <definedName name="w2_it1">BackProp!$O$11:$O$16</definedName>
    <definedName name="w2_it2">BackProp!$O$20:$O$25</definedName>
    <definedName name="X_test">Data!$E$3:$G$7</definedName>
    <definedName name="X_train">Data!$A$3:$C$32</definedName>
    <definedName name="X1_it0">'Forward Pass'!$H$3:$M$32</definedName>
    <definedName name="X1_it1">'Forward Pass'!$Z$3:$AE$32</definedName>
    <definedName name="X1_it2">'Forward Pass'!$AR$3:$AW$32</definedName>
    <definedName name="X2_it0">'Forward Pass'!$O$3:$O$32</definedName>
    <definedName name="X2_it1">'Forward Pass'!$AG$3:$AG$32</definedName>
    <definedName name="X2_it2">'Forward Pass'!$AY$3:$AY$32</definedName>
    <definedName name="y_test">Data!$H$3:$H$7</definedName>
    <definedName name="y_train">Data!$D$3:$D$32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6" l="1"/>
  <c r="N18" i="6" a="1"/>
  <c r="N18" i="6" s="1"/>
  <c r="N6" i="6" a="1"/>
  <c r="N6" i="6" s="1"/>
  <c r="F8" i="6" a="1"/>
  <c r="F8" i="6" s="1"/>
  <c r="A3" i="3" a="1"/>
  <c r="A3" i="3" s="1"/>
  <c r="H3" i="3" s="1" a="1"/>
  <c r="H3" i="3" s="1"/>
  <c r="O3" i="3" s="1" a="1"/>
  <c r="O3" i="3" s="1"/>
  <c r="Q3" i="3" l="1" a="1"/>
  <c r="Q3" i="3" s="1"/>
  <c r="A11" i="2" l="1" a="1"/>
  <c r="O11" i="2" a="1"/>
  <c r="R11" i="2" a="1"/>
  <c r="R11" i="2" s="1"/>
  <c r="C13" i="6" s="1"/>
  <c r="H11" i="2" a="1"/>
  <c r="C6" i="6"/>
  <c r="H11" i="2" l="1"/>
  <c r="O11" i="2"/>
  <c r="Q18" i="6" s="1" a="1"/>
  <c r="Q18" i="6" s="1"/>
  <c r="A11" i="2"/>
  <c r="F16" i="6" s="1" a="1"/>
  <c r="F16" i="6" s="1"/>
  <c r="N10" i="6" l="1" a="1"/>
  <c r="N10" i="6" s="1"/>
  <c r="S3" i="3" a="1"/>
  <c r="S3" i="3" s="1"/>
  <c r="Z3" i="3" s="1" a="1"/>
  <c r="Z3" i="3" s="1"/>
  <c r="AG3" i="3" l="1" a="1"/>
  <c r="AG3" i="3" s="1"/>
  <c r="H20" i="2" l="1" a="1"/>
  <c r="A20" i="2" a="1"/>
  <c r="R20" i="2" a="1"/>
  <c r="R20" i="2" s="1"/>
  <c r="C14" i="6" s="1"/>
  <c r="O20" i="2" a="1"/>
  <c r="AI3" i="3" a="1"/>
  <c r="AI3" i="3" s="1"/>
  <c r="C7" i="6" s="1"/>
  <c r="O20" i="2" l="1"/>
  <c r="T18" i="6" s="1" a="1"/>
  <c r="T18" i="6" s="1"/>
  <c r="H20" i="2"/>
  <c r="A20" i="2"/>
  <c r="F24" i="6" s="1" a="1"/>
  <c r="F24" i="6" s="1"/>
  <c r="N14" i="6" l="1" a="1"/>
  <c r="N14" i="6" s="1"/>
  <c r="AK3" i="3" a="1"/>
  <c r="AK3" i="3" s="1"/>
  <c r="AR3" i="3" s="1" a="1"/>
  <c r="AR3" i="3" s="1"/>
  <c r="AY3" i="3" s="1" a="1"/>
  <c r="AY3" i="3" s="1"/>
  <c r="BA3" i="3" s="1" a="1"/>
  <c r="BA3" i="3" s="1"/>
  <c r="C8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<sst xmlns="http://schemas.openxmlformats.org/spreadsheetml/2006/main" count="85" uniqueCount="37">
  <si>
    <t>Moneyness</t>
  </si>
  <si>
    <t>TTM</t>
  </si>
  <si>
    <t>D_BS</t>
  </si>
  <si>
    <t>Target</t>
  </si>
  <si>
    <t>Train</t>
  </si>
  <si>
    <t>Test</t>
  </si>
  <si>
    <t>W1 Iteration 1</t>
  </si>
  <si>
    <t>W1 Iteration 0</t>
  </si>
  <si>
    <t>W2 Iteration 0</t>
  </si>
  <si>
    <t>b1 Iteration 0</t>
  </si>
  <si>
    <t>b2 Iteration 0</t>
  </si>
  <si>
    <t>X1</t>
  </si>
  <si>
    <t>Z1</t>
  </si>
  <si>
    <t>Iteration 1</t>
  </si>
  <si>
    <t>Iteration 0</t>
  </si>
  <si>
    <t>X2</t>
  </si>
  <si>
    <t>Loss</t>
  </si>
  <si>
    <t>m</t>
  </si>
  <si>
    <t>b2 Iteration 1</t>
  </si>
  <si>
    <t>W2 Iteration 1</t>
  </si>
  <si>
    <t>alpha</t>
  </si>
  <si>
    <t>b1 Iteration 1</t>
  </si>
  <si>
    <t>Iteration 2</t>
  </si>
  <si>
    <t>W1 Iteration 2</t>
  </si>
  <si>
    <t>b1 Iteration 2</t>
  </si>
  <si>
    <t>W2 Iteration 2</t>
  </si>
  <si>
    <t>b2 Iteration 2</t>
  </si>
  <si>
    <t>Torch</t>
  </si>
  <si>
    <t>Manual</t>
  </si>
  <si>
    <t>Weight 1 Iteration 1</t>
  </si>
  <si>
    <t>Weight 1 Iteration 0</t>
  </si>
  <si>
    <t>Weight 1 Iteration 2</t>
  </si>
  <si>
    <t>Weight 2 Iteration 0</t>
  </si>
  <si>
    <t>Weight 2 Iteration 1</t>
  </si>
  <si>
    <t>Weight 2 Iteration 2</t>
  </si>
  <si>
    <t>Bias 2</t>
  </si>
  <si>
    <t>Hands-On: Manual Computation of the 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</si>
</sst>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0.0"/>
    <numFmt numFmtId="167" formatCode="0.E+00"/>
    <numFmt numFmtId="168" formatCode="0.0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name val="Aptos Narrow"/>
      <scheme val="minor"/>
    </font>
    <font>
      <sz val="11"/>
      <color theme="1"/>
      <name val="Aptos Narrow"/>
      <family val="2"/>
      <scheme val="minor"/>
    </font>
    <font>
      <sz val="11"/>
      <color rgb="FFC00000"/>
      <name val="Aptos Narrow"/>
      <scheme val="minor"/>
    </font>
    <font>
      <b/>
      <sz val="11"/>
      <color rgb="FFC00000"/>
      <name val="Aptos Narrow"/>
      <scheme val="minor"/>
    </font>
    <font>
      <sz val="11"/>
      <color theme="3"/>
      <name val="Aptos Narrow"/>
      <scheme val="minor"/>
    </font>
    <font>
      <b/>
      <sz val="11"/>
      <color theme="3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4" fillId="0" borderId="0" xfId="0" quotePrefix="1" applyFont="1"/>
    <xf numFmtId="165" fontId="0" fillId="0" borderId="0" xfId="0" applyNumberForma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8" fillId="0" borderId="0" xfId="0" applyFont="1"/>
    <xf numFmtId="164" fontId="7" fillId="0" borderId="0" xfId="0" applyNumberFormat="1" applyFont="1"/>
    <xf numFmtId="166" fontId="10" fillId="0" borderId="0" xfId="0" applyNumberFormat="1" applyFont="1"/>
    <xf numFmtId="0" fontId="9" fillId="0" borderId="0" xfId="0" applyFont="1"/>
    <xf numFmtId="0" fontId="10" fillId="0" borderId="0" xfId="0" applyFont="1"/>
    <xf numFmtId="164" fontId="7" fillId="0" borderId="0" xfId="0" quotePrefix="1" applyNumberFormat="1" applyFont="1"/>
    <xf numFmtId="0" fontId="11" fillId="0" borderId="0" xfId="0" applyFont="1"/>
    <xf numFmtId="167" fontId="9" fillId="0" borderId="0" xfId="1" applyNumberFormat="1" applyFont="1"/>
    <xf numFmtId="168" fontId="6" fillId="0" borderId="0" xfId="0" applyNumberFormat="1" applyFont="1"/>
    <xf numFmtId="168" fontId="4" fillId="0" borderId="0" xfId="0" applyNumberFormat="1" applyFont="1"/>
    <xf numFmtId="168" fontId="4" fillId="0" borderId="0" xfId="0" quotePrefix="1" applyNumberFormat="1" applyFont="1"/>
    <xf numFmtId="168" fontId="5" fillId="0" borderId="0" xfId="0" applyNumberFormat="1" applyFont="1"/>
    <xf numFmtId="168" fontId="6" fillId="0" borderId="0" xfId="0" quotePrefix="1" applyNumberFormat="1" applyFont="1"/>
    <xf numFmtId="0" fontId="3" fillId="0" borderId="0" xfId="0" applyFont="1" applyAlignment="1">
      <alignment horizontal="center"/>
    </xf>
    <xf numFmtId="164" fontId="4" fillId="0" borderId="0" xfId="0" applyNumberFormat="1" applyFont="1"/>
    <xf numFmtId="167" fontId="4" fillId="0" borderId="0" xfId="0" applyNumberFormat="1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64" fontId="7" fillId="0" borderId="1" xfId="0" quotePrefix="1" applyNumberFormat="1" applyFont="1" applyBorder="1"/>
    <xf numFmtId="164" fontId="7" fillId="0" borderId="1" xfId="0" applyNumberFormat="1" applyFont="1" applyBorder="1"/>
    <xf numFmtId="168" fontId="4" fillId="0" borderId="1" xfId="0" applyNumberFormat="1" applyFont="1" applyBorder="1"/>
    <xf numFmtId="164" fontId="4" fillId="0" borderId="1" xfId="0" applyNumberFormat="1" applyFont="1" applyBorder="1"/>
    <xf numFmtId="164" fontId="4" fillId="0" borderId="1" xfId="0" quotePrefix="1" applyNumberFormat="1" applyFont="1" applyBorder="1"/>
    <xf numFmtId="0" fontId="7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12472</xdr:colOff>
      <xdr:row>22</xdr:row>
      <xdr:rowOff>129437</xdr:rowOff>
    </xdr:from>
    <xdr:to>
      <xdr:col>13</xdr:col>
      <xdr:colOff>29105</xdr:colOff>
      <xdr:row>35</xdr:row>
      <xdr:rowOff>147967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5F9892-04DB-E0FC-BC71-F53CD0AB5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1305" y="4320437"/>
          <a:ext cx="5699883" cy="249503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DB94-1A05-D745-AE2A-7FFCF07E7328}">
  <dimension ref="A2:T26"/>
  <sheetViews>
    <sheetView showGridLines="0" tabSelected="1" zoomScale="130" zoomScaleNormal="130" workbookViewId="0">
      <selection activeCell="C16" sqref="C16"/>
    </sheetView>
  </sheetViews>
  <sheetFormatPr baseColWidth="10" defaultRowHeight="15" x14ac:dyDescent="0.2"/>
  <cols>
    <col min="1" max="1" width="13.33203125" style="3" bestFit="1" customWidth="1"/>
    <col min="2" max="3" width="10.83203125" style="3"/>
    <col min="4" max="4" width="1.6640625" style="3" customWidth="1"/>
    <col min="5" max="11" width="10.83203125" style="3"/>
    <col min="12" max="12" width="3.1640625" style="3" customWidth="1"/>
    <col min="13" max="16384" width="10.83203125" style="3"/>
  </cols>
  <sheetData>
    <row r="2" spans="1:20" x14ac:dyDescent="0.2">
      <c r="B2" s="4" t="s">
        <v>36</v>
      </c>
    </row>
    <row r="4" spans="1:20" x14ac:dyDescent="0.2">
      <c r="A4" s="26" t="s">
        <v>16</v>
      </c>
      <c r="B4" s="26"/>
      <c r="C4" s="26"/>
      <c r="E4" s="26" t="s">
        <v>30</v>
      </c>
      <c r="F4" s="26"/>
      <c r="G4" s="26"/>
      <c r="H4" s="26"/>
      <c r="I4" s="26"/>
      <c r="J4" s="26"/>
      <c r="K4" s="26"/>
      <c r="M4" s="26" t="s">
        <v>9</v>
      </c>
      <c r="N4" s="26"/>
      <c r="O4" s="26"/>
      <c r="P4" s="26"/>
      <c r="Q4" s="26"/>
      <c r="R4" s="26"/>
      <c r="S4" s="26"/>
    </row>
    <row r="5" spans="1:20" x14ac:dyDescent="0.2">
      <c r="A5" s="27"/>
      <c r="B5" s="33" t="s">
        <v>27</v>
      </c>
      <c r="C5" s="27" t="s">
        <v>28</v>
      </c>
      <c r="E5" s="33" t="s">
        <v>27</v>
      </c>
      <c r="F5" s="28">
        <v>0.44140652000000002</v>
      </c>
      <c r="G5" s="29">
        <v>0.53036046000000003</v>
      </c>
      <c r="H5" s="28">
        <v>-0.28108588000000001</v>
      </c>
      <c r="I5" s="28">
        <v>-0.42356041</v>
      </c>
      <c r="J5" s="28">
        <v>0.42655148999999998</v>
      </c>
      <c r="K5" s="28">
        <v>-8.1516660000000005E-2</v>
      </c>
      <c r="M5" s="33" t="s">
        <v>27</v>
      </c>
      <c r="N5" s="29">
        <v>-0.26953015000000002</v>
      </c>
      <c r="O5" s="29">
        <v>0.14716561</v>
      </c>
      <c r="P5" s="29">
        <v>-0.26600641000000003</v>
      </c>
      <c r="Q5" s="29">
        <v>-6.7707509999999999E-2</v>
      </c>
      <c r="R5" s="29">
        <v>-0.23449560999999999</v>
      </c>
      <c r="S5" s="29">
        <v>0.38299738999999999</v>
      </c>
    </row>
    <row r="6" spans="1:20" x14ac:dyDescent="0.2">
      <c r="A6" s="27" t="s">
        <v>14</v>
      </c>
      <c r="B6" s="29">
        <v>13.58542061</v>
      </c>
      <c r="C6" s="31">
        <f>'Forward Pass'!Q3</f>
        <v>13.585419003062466</v>
      </c>
      <c r="E6" s="27"/>
      <c r="F6" s="29">
        <v>0.47920528000000001</v>
      </c>
      <c r="G6" s="29">
        <v>-0.12649949999999999</v>
      </c>
      <c r="H6" s="29">
        <v>0.33906778999999998</v>
      </c>
      <c r="I6" s="29">
        <v>0.50183063999999999</v>
      </c>
      <c r="J6" s="29">
        <v>7.8190880000000004E-2</v>
      </c>
      <c r="K6" s="29">
        <v>0.44507112999999998</v>
      </c>
      <c r="M6" s="27" t="s">
        <v>28</v>
      </c>
      <c r="N6" s="32" cm="1">
        <f t="array" ref="N6:S6">b1_it0</f>
        <v>-0.26953015000000002</v>
      </c>
      <c r="O6" s="31">
        <v>0.14716561</v>
      </c>
      <c r="P6" s="31">
        <v>-0.26600641000000003</v>
      </c>
      <c r="Q6" s="31">
        <v>-6.7707509999999999E-2</v>
      </c>
      <c r="R6" s="31">
        <v>-0.23449560999999999</v>
      </c>
      <c r="S6" s="31">
        <v>0.38299738999999999</v>
      </c>
    </row>
    <row r="7" spans="1:20" x14ac:dyDescent="0.2">
      <c r="A7" s="27" t="s">
        <v>13</v>
      </c>
      <c r="B7" s="29">
        <v>13.527440070000001</v>
      </c>
      <c r="C7" s="31">
        <f>'Forward Pass'!AI3</f>
        <v>13.527440204978626</v>
      </c>
      <c r="E7" s="27"/>
      <c r="F7" s="29">
        <v>-0.13525727000000001</v>
      </c>
      <c r="G7" s="29">
        <v>0.11650391</v>
      </c>
      <c r="H7" s="29">
        <v>0.50895904999999997</v>
      </c>
      <c r="I7" s="29">
        <v>0.10805647</v>
      </c>
      <c r="J7" s="29">
        <v>0.27839142</v>
      </c>
      <c r="K7" s="29">
        <v>8.5337510000000005E-2</v>
      </c>
    </row>
    <row r="8" spans="1:20" x14ac:dyDescent="0.2">
      <c r="A8" s="27" t="s">
        <v>22</v>
      </c>
      <c r="B8" s="29">
        <v>13.51655865</v>
      </c>
      <c r="C8" s="31">
        <f>'Forward Pass'!BA3</f>
        <v>13.516558672144246</v>
      </c>
      <c r="E8" s="27" t="s">
        <v>28</v>
      </c>
      <c r="F8" s="30" cm="1">
        <f t="array" ref="F8:K10">w1_it0</f>
        <v>0.44140652000000002</v>
      </c>
      <c r="G8" s="30">
        <v>0.53036046000000003</v>
      </c>
      <c r="H8" s="30">
        <v>-0.28108588000000001</v>
      </c>
      <c r="I8" s="30">
        <v>-0.42356041</v>
      </c>
      <c r="J8" s="30">
        <v>0.42655148999999998</v>
      </c>
      <c r="K8" s="30">
        <v>-8.1516660000000005E-2</v>
      </c>
      <c r="M8" s="26" t="s">
        <v>21</v>
      </c>
      <c r="N8" s="26"/>
      <c r="O8" s="26"/>
      <c r="P8" s="26"/>
      <c r="Q8" s="26"/>
      <c r="R8" s="26"/>
      <c r="S8" s="26"/>
    </row>
    <row r="9" spans="1:20" x14ac:dyDescent="0.2">
      <c r="E9" s="27"/>
      <c r="F9" s="30">
        <v>0.47920528000000001</v>
      </c>
      <c r="G9" s="30">
        <v>-0.12649949999999999</v>
      </c>
      <c r="H9" s="30">
        <v>0.33906778999999998</v>
      </c>
      <c r="I9" s="30">
        <v>0.50183063999999999</v>
      </c>
      <c r="J9" s="30">
        <v>7.8190880000000004E-2</v>
      </c>
      <c r="K9" s="30">
        <v>0.44507112999999998</v>
      </c>
      <c r="M9" s="33" t="s">
        <v>27</v>
      </c>
      <c r="N9" s="29">
        <v>-0.26588803999999999</v>
      </c>
      <c r="O9" s="29">
        <v>0.1493305</v>
      </c>
      <c r="P9" s="29">
        <v>-0.26462284000000003</v>
      </c>
      <c r="Q9" s="29">
        <v>-6.4745220000000006E-2</v>
      </c>
      <c r="R9" s="29">
        <v>-0.23495160000000001</v>
      </c>
      <c r="S9" s="29">
        <v>0.38693464</v>
      </c>
    </row>
    <row r="10" spans="1:20" ht="16" customHeight="1" x14ac:dyDescent="0.2">
      <c r="A10" s="26" t="s">
        <v>35</v>
      </c>
      <c r="B10" s="26"/>
      <c r="C10" s="26"/>
      <c r="E10" s="27"/>
      <c r="F10" s="30">
        <v>-0.13525727000000001</v>
      </c>
      <c r="G10" s="30">
        <v>0.11650391</v>
      </c>
      <c r="H10" s="30">
        <v>0.50895904999999997</v>
      </c>
      <c r="I10" s="30">
        <v>0.10805647</v>
      </c>
      <c r="J10" s="30">
        <v>0.27839142</v>
      </c>
      <c r="K10" s="30">
        <v>8.5337510000000005E-2</v>
      </c>
      <c r="M10" s="27" t="s">
        <v>28</v>
      </c>
      <c r="N10" s="31" cm="1">
        <f t="array" ref="N10:S10">b1_it1</f>
        <v>-0.26588802700031416</v>
      </c>
      <c r="O10" s="31">
        <v>0.14933048882537134</v>
      </c>
      <c r="P10" s="31">
        <v>-0.26462284725448276</v>
      </c>
      <c r="Q10" s="31">
        <v>-6.4745219890607109E-2</v>
      </c>
      <c r="R10" s="31">
        <v>-0.23495159914533148</v>
      </c>
      <c r="S10" s="31">
        <v>0.38693463987917542</v>
      </c>
    </row>
    <row r="11" spans="1:20" x14ac:dyDescent="0.2">
      <c r="A11" s="27"/>
      <c r="B11" s="33" t="s">
        <v>27</v>
      </c>
      <c r="C11" s="27" t="s">
        <v>28</v>
      </c>
    </row>
    <row r="12" spans="1:20" x14ac:dyDescent="0.2">
      <c r="A12" s="27" t="s">
        <v>14</v>
      </c>
      <c r="B12" s="29">
        <v>0.36869276000000001</v>
      </c>
      <c r="C12" s="31">
        <f>b2_it0</f>
        <v>0.36869276000000001</v>
      </c>
      <c r="E12" s="26" t="s">
        <v>29</v>
      </c>
      <c r="F12" s="26"/>
      <c r="G12" s="26"/>
      <c r="H12" s="26"/>
      <c r="I12" s="26"/>
      <c r="J12" s="26"/>
      <c r="K12" s="26"/>
      <c r="M12" s="26" t="s">
        <v>24</v>
      </c>
      <c r="N12" s="26"/>
      <c r="O12" s="26"/>
      <c r="P12" s="26"/>
      <c r="Q12" s="26"/>
      <c r="R12" s="26"/>
      <c r="S12" s="26"/>
    </row>
    <row r="13" spans="1:20" x14ac:dyDescent="0.2">
      <c r="A13" s="27" t="s">
        <v>13</v>
      </c>
      <c r="B13" s="29">
        <v>0.32044262000000001</v>
      </c>
      <c r="C13" s="31">
        <f>b2_it1</f>
        <v>0.32044263354017194</v>
      </c>
      <c r="E13" s="33" t="s">
        <v>27</v>
      </c>
      <c r="F13" s="28">
        <v>0.44449340999999998</v>
      </c>
      <c r="G13" s="29">
        <v>0.53220582000000005</v>
      </c>
      <c r="H13" s="28">
        <v>-0.27993041000000002</v>
      </c>
      <c r="I13" s="28">
        <v>-0.42111215000000002</v>
      </c>
      <c r="J13" s="28">
        <v>0.42616757999999999</v>
      </c>
      <c r="K13" s="28">
        <v>-7.8186530000000004E-2</v>
      </c>
      <c r="M13" s="33" t="s">
        <v>27</v>
      </c>
      <c r="N13" s="29">
        <v>-0.26458323</v>
      </c>
      <c r="O13" s="29">
        <v>0.15026306</v>
      </c>
      <c r="P13" s="29">
        <v>-0.26399540999999999</v>
      </c>
      <c r="Q13" s="29">
        <v>-6.3524999999999998E-2</v>
      </c>
      <c r="R13" s="29">
        <v>-0.23499017999999999</v>
      </c>
      <c r="S13" s="29">
        <v>0.38812885000000003</v>
      </c>
    </row>
    <row r="14" spans="1:20" x14ac:dyDescent="0.2">
      <c r="A14" s="27" t="s">
        <v>22</v>
      </c>
      <c r="B14" s="29">
        <v>0.30285521999999998</v>
      </c>
      <c r="C14" s="31">
        <f>b2_it2</f>
        <v>0.30285523913105739</v>
      </c>
      <c r="E14" s="27"/>
      <c r="F14" s="29">
        <v>0.48406923000000002</v>
      </c>
      <c r="G14" s="29">
        <v>-0.12367821</v>
      </c>
      <c r="H14" s="29">
        <v>0.34087935000000003</v>
      </c>
      <c r="I14" s="29">
        <v>0.50570660999999995</v>
      </c>
      <c r="J14" s="29">
        <v>7.759257E-2</v>
      </c>
      <c r="K14" s="29">
        <v>0.45048305</v>
      </c>
      <c r="M14" s="27" t="s">
        <v>28</v>
      </c>
      <c r="N14" s="31" cm="1">
        <f t="array" ref="N14:S14">b1_it2</f>
        <v>-0.26458321700624193</v>
      </c>
      <c r="O14" s="31">
        <v>0.15026304874335733</v>
      </c>
      <c r="P14" s="31">
        <v>-0.26399541338224386</v>
      </c>
      <c r="Q14" s="31">
        <v>-6.3524999303220128E-2</v>
      </c>
      <c r="R14" s="31">
        <v>-0.23499017759668944</v>
      </c>
      <c r="S14" s="31">
        <v>0.38812884113623741</v>
      </c>
    </row>
    <row r="15" spans="1:20" x14ac:dyDescent="0.2">
      <c r="E15" s="27"/>
      <c r="F15" s="29">
        <v>-0.13219977999999999</v>
      </c>
      <c r="G15" s="29">
        <v>0.11831951</v>
      </c>
      <c r="H15" s="29">
        <v>0.51009499999999997</v>
      </c>
      <c r="I15" s="29">
        <v>0.11046552</v>
      </c>
      <c r="J15" s="29">
        <v>0.27801295999999998</v>
      </c>
      <c r="K15" s="29">
        <v>8.8672589999999996E-2</v>
      </c>
    </row>
    <row r="16" spans="1:20" x14ac:dyDescent="0.2">
      <c r="E16" s="27" t="s">
        <v>28</v>
      </c>
      <c r="F16" s="31" cm="1">
        <f t="array" ref="F16:K18">w1_it1</f>
        <v>0.44449340773590468</v>
      </c>
      <c r="G16" s="31">
        <v>0.53220582799734917</v>
      </c>
      <c r="H16" s="31">
        <v>-0.27993041722213668</v>
      </c>
      <c r="I16" s="31">
        <v>-0.42111216139767255</v>
      </c>
      <c r="J16" s="31">
        <v>0.42616758278681521</v>
      </c>
      <c r="K16" s="31">
        <v>-7.8186532414150189E-2</v>
      </c>
      <c r="M16" s="26" t="s">
        <v>32</v>
      </c>
      <c r="N16" s="26"/>
      <c r="P16" s="26" t="s">
        <v>33</v>
      </c>
      <c r="Q16" s="26"/>
      <c r="S16" s="26" t="s">
        <v>34</v>
      </c>
      <c r="T16" s="26"/>
    </row>
    <row r="17" spans="5:20" x14ac:dyDescent="0.2">
      <c r="E17" s="27"/>
      <c r="F17" s="31">
        <v>0.48406922651252621</v>
      </c>
      <c r="G17" s="31">
        <v>-0.12367820431086528</v>
      </c>
      <c r="H17" s="31">
        <v>0.34087933912652474</v>
      </c>
      <c r="I17" s="31">
        <v>0.50570660256893141</v>
      </c>
      <c r="J17" s="31">
        <v>7.7592565958962786E-2</v>
      </c>
      <c r="K17" s="31">
        <v>0.45048304635386288</v>
      </c>
      <c r="M17" s="33" t="s">
        <v>27</v>
      </c>
      <c r="N17" s="27" t="s">
        <v>28</v>
      </c>
      <c r="P17" s="33" t="s">
        <v>27</v>
      </c>
      <c r="Q17" s="27" t="s">
        <v>28</v>
      </c>
      <c r="S17" s="33" t="s">
        <v>27</v>
      </c>
      <c r="T17" s="27" t="s">
        <v>28</v>
      </c>
    </row>
    <row r="18" spans="5:20" x14ac:dyDescent="0.2">
      <c r="E18" s="27"/>
      <c r="F18" s="31">
        <v>-0.13219977705713834</v>
      </c>
      <c r="G18" s="31">
        <v>0.11831951017763209</v>
      </c>
      <c r="H18" s="31">
        <v>0.51009497845641838</v>
      </c>
      <c r="I18" s="31">
        <v>0.11046551472587721</v>
      </c>
      <c r="J18" s="31">
        <v>0.27801295813635574</v>
      </c>
      <c r="K18" s="31">
        <v>8.8672590505102233E-2</v>
      </c>
      <c r="M18" s="29">
        <v>-0.32225904</v>
      </c>
      <c r="N18" s="31" cm="1">
        <f t="array" ref="N18:N23">w2_it0</f>
        <v>-0.32225904</v>
      </c>
      <c r="O18" s="24"/>
      <c r="P18" s="29">
        <v>-0.35371089</v>
      </c>
      <c r="Q18" s="31" cm="1">
        <f t="array" ref="Q18:Q23">w2_it1</f>
        <v>-0.3537108853297154</v>
      </c>
      <c r="R18" s="24"/>
      <c r="S18" s="29">
        <v>-0.36853512999999999</v>
      </c>
      <c r="T18" s="31" cm="1">
        <f t="array" ref="T18:T23">w2_it2</f>
        <v>-0.36853511894921454</v>
      </c>
    </row>
    <row r="19" spans="5:20" x14ac:dyDescent="0.2">
      <c r="M19" s="29">
        <v>-0.18820669000000001</v>
      </c>
      <c r="N19" s="31">
        <v>-0.18820669000000001</v>
      </c>
      <c r="O19" s="24"/>
      <c r="P19" s="29">
        <v>-0.21855125</v>
      </c>
      <c r="Q19" s="31">
        <v>-0.21855123644784924</v>
      </c>
      <c r="R19" s="24"/>
      <c r="S19" s="29">
        <v>-0.2302141</v>
      </c>
      <c r="T19" s="31">
        <v>-0.23021409711611504</v>
      </c>
    </row>
    <row r="20" spans="5:20" x14ac:dyDescent="0.2">
      <c r="E20" s="26" t="s">
        <v>31</v>
      </c>
      <c r="F20" s="26"/>
      <c r="G20" s="26"/>
      <c r="H20" s="26"/>
      <c r="I20" s="26"/>
      <c r="J20" s="26"/>
      <c r="K20" s="26"/>
      <c r="M20" s="29">
        <v>-0.11527901</v>
      </c>
      <c r="N20" s="31">
        <v>-0.11527901</v>
      </c>
      <c r="O20" s="24"/>
      <c r="P20" s="29">
        <v>-0.14375615</v>
      </c>
      <c r="Q20" s="31">
        <v>-0.14375614922675065</v>
      </c>
      <c r="R20" s="24"/>
      <c r="S20" s="29">
        <v>-0.15719630000000001</v>
      </c>
      <c r="T20" s="31">
        <v>-0.15719630031677428</v>
      </c>
    </row>
    <row r="21" spans="5:20" x14ac:dyDescent="0.2">
      <c r="E21" s="33" t="s">
        <v>27</v>
      </c>
      <c r="F21" s="28">
        <v>0.44624770000000002</v>
      </c>
      <c r="G21" s="29">
        <v>0.53340524</v>
      </c>
      <c r="H21" s="28">
        <v>-0.27915633000000001</v>
      </c>
      <c r="I21" s="28">
        <v>-0.41965142</v>
      </c>
      <c r="J21" s="28">
        <v>0.42611900000000003</v>
      </c>
      <c r="K21" s="28">
        <v>-7.6457689999999995E-2</v>
      </c>
      <c r="M21" s="29">
        <v>-0.24546846999999999</v>
      </c>
      <c r="N21" s="31">
        <v>-0.24546846999999999</v>
      </c>
      <c r="O21" s="24"/>
      <c r="P21" s="29">
        <v>-0.27352256000000003</v>
      </c>
      <c r="Q21" s="31">
        <v>-0.27352256974007011</v>
      </c>
      <c r="R21" s="24"/>
      <c r="S21" s="29">
        <v>-0.28647673000000001</v>
      </c>
      <c r="T21" s="31">
        <v>-0.28647673767186815</v>
      </c>
    </row>
    <row r="22" spans="5:20" x14ac:dyDescent="0.2">
      <c r="E22" s="27"/>
      <c r="F22" s="29">
        <v>0.48802507000000001</v>
      </c>
      <c r="G22" s="29">
        <v>-0.12122666999999999</v>
      </c>
      <c r="H22" s="29">
        <v>0.34257331000000002</v>
      </c>
      <c r="I22" s="29">
        <v>0.50895648999999998</v>
      </c>
      <c r="J22" s="29">
        <v>7.7488089999999996E-2</v>
      </c>
      <c r="K22" s="29">
        <v>0.4548007</v>
      </c>
      <c r="M22" s="29">
        <v>3.8531749999999997E-2</v>
      </c>
      <c r="N22" s="31">
        <v>3.8531749999999997E-2</v>
      </c>
      <c r="O22" s="24"/>
      <c r="P22" s="29">
        <v>8.9606400000000006E-3</v>
      </c>
      <c r="Q22" s="31">
        <v>8.9606436248161024E-3</v>
      </c>
      <c r="R22" s="24"/>
      <c r="S22" s="29">
        <v>-3.8255300000000002E-3</v>
      </c>
      <c r="T22" s="31">
        <v>-3.8255370233325047E-3</v>
      </c>
    </row>
    <row r="23" spans="5:20" x14ac:dyDescent="0.2">
      <c r="E23" s="27"/>
      <c r="F23" s="29">
        <v>-0.13005516</v>
      </c>
      <c r="G23" s="29">
        <v>0.11973343</v>
      </c>
      <c r="H23" s="29">
        <v>0.51101595</v>
      </c>
      <c r="I23" s="29">
        <v>0.11220941</v>
      </c>
      <c r="J23" s="29">
        <v>0.27795500000000001</v>
      </c>
      <c r="K23" s="29">
        <v>9.0895859999999995E-2</v>
      </c>
      <c r="M23" s="29">
        <v>-0.40321833000000001</v>
      </c>
      <c r="N23" s="31">
        <v>-0.40321833000000001</v>
      </c>
      <c r="O23" s="24"/>
      <c r="P23" s="29">
        <v>-0.43835058999999998</v>
      </c>
      <c r="Q23" s="31">
        <v>-0.43835057410772205</v>
      </c>
      <c r="R23" s="24"/>
      <c r="S23" s="29">
        <v>-0.45379545999999998</v>
      </c>
      <c r="T23" s="31">
        <v>-0.45379546549491873</v>
      </c>
    </row>
    <row r="24" spans="5:20" x14ac:dyDescent="0.2">
      <c r="E24" s="27" t="s">
        <v>28</v>
      </c>
      <c r="F24" s="31" cm="1">
        <f t="array" ref="F24:K26">w1_it2</f>
        <v>0.44624769517767254</v>
      </c>
      <c r="G24" s="31">
        <v>0.53340524080610097</v>
      </c>
      <c r="H24" s="31">
        <v>-0.27915633174101889</v>
      </c>
      <c r="I24" s="31">
        <v>-0.4196514164944225</v>
      </c>
      <c r="J24" s="31">
        <v>0.4261189935274714</v>
      </c>
      <c r="K24" s="31">
        <v>-7.6457690412203017E-2</v>
      </c>
    </row>
    <row r="25" spans="5:20" x14ac:dyDescent="0.2">
      <c r="E25" s="27"/>
      <c r="F25" s="31">
        <v>0.48802507082357699</v>
      </c>
      <c r="G25" s="31">
        <v>-0.12122666261102533</v>
      </c>
      <c r="H25" s="31">
        <v>0.34257331199312735</v>
      </c>
      <c r="I25" s="31">
        <v>0.50895649718975144</v>
      </c>
      <c r="J25" s="31">
        <v>7.7488085146649496E-2</v>
      </c>
      <c r="K25" s="31">
        <v>0.45480068463031431</v>
      </c>
    </row>
    <row r="26" spans="5:20" x14ac:dyDescent="0.2">
      <c r="E26" s="27"/>
      <c r="F26" s="31">
        <v>-0.13005515843492321</v>
      </c>
      <c r="G26" s="31">
        <v>0.11973343238455654</v>
      </c>
      <c r="H26" s="31">
        <v>0.51101591512030375</v>
      </c>
      <c r="I26" s="31">
        <v>0.11220940536605517</v>
      </c>
      <c r="J26" s="31">
        <v>0.27795497921352558</v>
      </c>
      <c r="K26" s="31">
        <v>9.0895858008955097E-2</v>
      </c>
    </row>
  </sheetData>
  <mergeCells count="11">
    <mergeCell ref="P16:Q16"/>
    <mergeCell ref="S16:T16"/>
    <mergeCell ref="A10:C10"/>
    <mergeCell ref="A4:C4"/>
    <mergeCell ref="E4:K4"/>
    <mergeCell ref="E12:K12"/>
    <mergeCell ref="E20:K20"/>
    <mergeCell ref="M4:S4"/>
    <mergeCell ref="M8:S8"/>
    <mergeCell ref="M12:S12"/>
    <mergeCell ref="M16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2D31-079A-0C45-AA8C-34EB3796D641}">
  <dimension ref="A1:K32"/>
  <sheetViews>
    <sheetView zoomScale="150" zoomScaleNormal="150" workbookViewId="0">
      <selection activeCell="K4" sqref="K4"/>
    </sheetView>
  </sheetViews>
  <sheetFormatPr baseColWidth="10" defaultRowHeight="16" x14ac:dyDescent="0.2"/>
  <sheetData>
    <row r="1" spans="1:11" x14ac:dyDescent="0.2">
      <c r="A1" t="s">
        <v>4</v>
      </c>
      <c r="E1" t="s">
        <v>5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J2" t="s">
        <v>17</v>
      </c>
      <c r="K2" t="s">
        <v>20</v>
      </c>
    </row>
    <row r="3" spans="1:11" x14ac:dyDescent="0.2">
      <c r="A3">
        <v>0.87754460974652004</v>
      </c>
      <c r="B3">
        <v>0.66836734693877498</v>
      </c>
      <c r="C3">
        <v>0.77250753495239999</v>
      </c>
      <c r="D3">
        <v>-0.24477521399999999</v>
      </c>
      <c r="E3" s="16">
        <v>0.76220060000000001</v>
      </c>
      <c r="F3" s="16">
        <v>0.17857143</v>
      </c>
      <c r="G3" s="16">
        <v>0.59909082999999996</v>
      </c>
      <c r="H3">
        <v>0.102186266</v>
      </c>
      <c r="J3">
        <v>30</v>
      </c>
      <c r="K3" s="2">
        <v>0.1</v>
      </c>
    </row>
    <row r="4" spans="1:11" x14ac:dyDescent="0.2">
      <c r="A4">
        <v>0.31242964966624398</v>
      </c>
      <c r="B4">
        <v>0.96428571428571397</v>
      </c>
      <c r="C4">
        <v>0.208692591509748</v>
      </c>
      <c r="D4">
        <v>1.6898779999999999E-3</v>
      </c>
      <c r="E4" s="16">
        <v>0.64159504000000001</v>
      </c>
      <c r="F4" s="16">
        <v>0.42346939</v>
      </c>
      <c r="G4" s="16">
        <v>0.45122532999999998</v>
      </c>
      <c r="H4">
        <v>0.2056241</v>
      </c>
    </row>
    <row r="5" spans="1:11" x14ac:dyDescent="0.2">
      <c r="A5">
        <v>0</v>
      </c>
      <c r="B5">
        <v>1</v>
      </c>
      <c r="C5">
        <v>4.64837291084731E-2</v>
      </c>
      <c r="D5">
        <v>-0.27101193299999998</v>
      </c>
      <c r="E5" s="16">
        <v>0.88339078000000004</v>
      </c>
      <c r="F5" s="16">
        <v>0.41836735000000003</v>
      </c>
      <c r="G5" s="16">
        <v>0.80033140000000003</v>
      </c>
      <c r="H5">
        <v>0.11331619800000001</v>
      </c>
    </row>
    <row r="6" spans="1:11" x14ac:dyDescent="0.2">
      <c r="A6">
        <v>0.94611055364076602</v>
      </c>
      <c r="B6">
        <v>0.47959183673469302</v>
      </c>
      <c r="C6">
        <v>0.85013072323936201</v>
      </c>
      <c r="D6">
        <v>-0.30763257500000002</v>
      </c>
      <c r="E6" s="16">
        <v>0.69257013000000001</v>
      </c>
      <c r="F6" s="16">
        <v>0.66326531</v>
      </c>
      <c r="G6" s="16">
        <v>0.58375350999999998</v>
      </c>
      <c r="H6">
        <v>-0.12985497600000001</v>
      </c>
    </row>
    <row r="7" spans="1:11" x14ac:dyDescent="0.2">
      <c r="A7">
        <v>0.30386981370795302</v>
      </c>
      <c r="B7">
        <v>0.780612244897959</v>
      </c>
      <c r="C7">
        <v>0.15042981955580301</v>
      </c>
      <c r="D7">
        <v>-2.5133162000000001E-2</v>
      </c>
      <c r="E7" s="16">
        <v>0.46011081999999998</v>
      </c>
      <c r="F7" s="16">
        <v>0.77040816000000001</v>
      </c>
      <c r="G7" s="16">
        <v>0.30444795000000002</v>
      </c>
      <c r="H7">
        <v>0.24428902599999999</v>
      </c>
    </row>
    <row r="8" spans="1:11" x14ac:dyDescent="0.2">
      <c r="A8">
        <v>0.45653331006500503</v>
      </c>
      <c r="B8">
        <v>0.70408163265306101</v>
      </c>
      <c r="C8">
        <v>0.29936708547697599</v>
      </c>
      <c r="D8">
        <v>0.207596907</v>
      </c>
    </row>
    <row r="9" spans="1:11" x14ac:dyDescent="0.2">
      <c r="A9">
        <v>0.35725317394528999</v>
      </c>
      <c r="B9">
        <v>0.34183673469387699</v>
      </c>
      <c r="C9">
        <v>4.0005270445562298E-2</v>
      </c>
      <c r="D9">
        <v>9.9482249999999998E-3</v>
      </c>
    </row>
    <row r="10" spans="1:11" x14ac:dyDescent="0.2">
      <c r="A10">
        <v>0.63741547052920899</v>
      </c>
      <c r="B10">
        <v>0.89285714285714202</v>
      </c>
      <c r="C10">
        <v>0.54563737315401695</v>
      </c>
      <c r="D10">
        <v>6.9309488000000002E-2</v>
      </c>
    </row>
    <row r="11" spans="1:11" x14ac:dyDescent="0.2">
      <c r="A11">
        <v>0.88059857772348504</v>
      </c>
      <c r="B11">
        <v>5.10204081632653E-2</v>
      </c>
      <c r="C11">
        <v>0.87630237959161905</v>
      </c>
      <c r="D11">
        <v>-0.46262505799999998</v>
      </c>
    </row>
    <row r="12" spans="1:11" x14ac:dyDescent="0.2">
      <c r="A12">
        <v>0.623899480825443</v>
      </c>
      <c r="B12">
        <v>3.5714285714285698E-2</v>
      </c>
      <c r="C12">
        <v>0.19310546354527899</v>
      </c>
      <c r="D12">
        <v>0.13405784800000001</v>
      </c>
    </row>
    <row r="13" spans="1:11" x14ac:dyDescent="0.2">
      <c r="A13">
        <v>0.94091880807992601</v>
      </c>
      <c r="B13">
        <v>0.62244897959183598</v>
      </c>
      <c r="C13">
        <v>0.83616152243535102</v>
      </c>
      <c r="D13">
        <v>9.13776E-3</v>
      </c>
    </row>
    <row r="14" spans="1:11" x14ac:dyDescent="0.2">
      <c r="A14">
        <v>0.57769730814536802</v>
      </c>
      <c r="B14">
        <v>0.40816326530612201</v>
      </c>
      <c r="C14">
        <v>0.31169513423457201</v>
      </c>
      <c r="D14">
        <v>-9.2934222999999996E-2</v>
      </c>
    </row>
    <row r="15" spans="1:11" x14ac:dyDescent="0.2">
      <c r="A15">
        <v>0.66230967235286398</v>
      </c>
      <c r="B15">
        <v>0.73469387755102</v>
      </c>
      <c r="C15">
        <v>0.54958693306180795</v>
      </c>
      <c r="D15">
        <v>-0.18729253200000001</v>
      </c>
    </row>
    <row r="16" spans="1:11" x14ac:dyDescent="0.2">
      <c r="A16">
        <v>0.96617948606081705</v>
      </c>
      <c r="B16">
        <v>0</v>
      </c>
      <c r="C16">
        <v>1</v>
      </c>
      <c r="D16">
        <v>-2.3623380999999999E-2</v>
      </c>
    </row>
    <row r="17" spans="1:4" x14ac:dyDescent="0.2">
      <c r="A17">
        <v>5.0460276602242497E-2</v>
      </c>
      <c r="B17">
        <v>0.97959183673469297</v>
      </c>
      <c r="C17">
        <v>1.6871768636423E-2</v>
      </c>
      <c r="D17">
        <v>1.9012531020000001</v>
      </c>
    </row>
    <row r="18" spans="1:4" x14ac:dyDescent="0.2">
      <c r="A18">
        <v>0.48526678591684402</v>
      </c>
      <c r="B18">
        <v>0.63265306122448906</v>
      </c>
      <c r="C18">
        <v>0.321972172856202</v>
      </c>
      <c r="D18">
        <v>2.2531932509999999</v>
      </c>
    </row>
    <row r="19" spans="1:4" x14ac:dyDescent="0.2">
      <c r="A19">
        <v>0.75248025827843401</v>
      </c>
      <c r="B19">
        <v>0.44897959183673403</v>
      </c>
      <c r="C19">
        <v>0.62947184016509805</v>
      </c>
      <c r="D19">
        <v>-0.14088242500000001</v>
      </c>
    </row>
    <row r="20" spans="1:4" x14ac:dyDescent="0.2">
      <c r="A20">
        <v>0.59708564198769598</v>
      </c>
      <c r="B20">
        <v>1.53061224489795E-2</v>
      </c>
      <c r="C20">
        <v>0.10983043671398</v>
      </c>
      <c r="D20">
        <v>-0.11842233200000001</v>
      </c>
    </row>
    <row r="21" spans="1:4" x14ac:dyDescent="0.2">
      <c r="A21">
        <v>0.450434099733868</v>
      </c>
      <c r="B21">
        <v>0.30102040816326497</v>
      </c>
      <c r="C21">
        <v>0.112609943994204</v>
      </c>
      <c r="D21">
        <v>-0.139442126</v>
      </c>
    </row>
    <row r="22" spans="1:4" x14ac:dyDescent="0.2">
      <c r="A22">
        <v>0.63892500327210799</v>
      </c>
      <c r="B22">
        <v>0.28571428571428498</v>
      </c>
      <c r="C22">
        <v>0.37609931855640699</v>
      </c>
      <c r="D22">
        <v>7.2103087999999996E-2</v>
      </c>
    </row>
    <row r="23" spans="1:4" x14ac:dyDescent="0.2">
      <c r="A23">
        <v>0.47838226953448798</v>
      </c>
      <c r="B23">
        <v>0.31632653061224397</v>
      </c>
      <c r="C23">
        <v>0.170268547083919</v>
      </c>
      <c r="D23">
        <v>-0.111906359</v>
      </c>
    </row>
    <row r="24" spans="1:4" x14ac:dyDescent="0.2">
      <c r="A24">
        <v>0.66043366345272903</v>
      </c>
      <c r="B24">
        <v>0.48469387755102</v>
      </c>
      <c r="C24">
        <v>0.496836506212877</v>
      </c>
      <c r="D24">
        <v>0.213990387</v>
      </c>
    </row>
    <row r="25" spans="1:4" x14ac:dyDescent="0.2">
      <c r="A25">
        <v>0.88059857772348504</v>
      </c>
      <c r="B25">
        <v>0.515306122448979</v>
      </c>
      <c r="C25">
        <v>0.79173345039899701</v>
      </c>
      <c r="D25">
        <v>-0.199261361</v>
      </c>
    </row>
    <row r="26" spans="1:4" x14ac:dyDescent="0.2">
      <c r="A26">
        <v>0.75288163692683496</v>
      </c>
      <c r="B26">
        <v>2.04081632653061E-2</v>
      </c>
      <c r="C26">
        <v>0.51801765257844401</v>
      </c>
      <c r="D26">
        <v>-0.27674011599999998</v>
      </c>
    </row>
    <row r="27" spans="1:4" x14ac:dyDescent="0.2">
      <c r="A27">
        <v>0.61589808472579699</v>
      </c>
      <c r="B27">
        <v>0.88265306122448906</v>
      </c>
      <c r="C27">
        <v>0.51864210508810304</v>
      </c>
      <c r="D27">
        <v>-20.186809419999999</v>
      </c>
    </row>
    <row r="28" spans="1:4" x14ac:dyDescent="0.2">
      <c r="A28">
        <v>0.72885127175952102</v>
      </c>
      <c r="B28">
        <v>0.42346938775510201</v>
      </c>
      <c r="C28">
        <v>0.59030094172798697</v>
      </c>
      <c r="D28">
        <v>0.220946317</v>
      </c>
    </row>
    <row r="29" spans="1:4" x14ac:dyDescent="0.2">
      <c r="A29">
        <v>1</v>
      </c>
      <c r="B29">
        <v>0.40816326530612201</v>
      </c>
      <c r="C29">
        <v>0.92644833795318204</v>
      </c>
      <c r="D29">
        <v>-0.18461812999999999</v>
      </c>
    </row>
    <row r="30" spans="1:4" x14ac:dyDescent="0.2">
      <c r="A30">
        <v>0.43080144845338297</v>
      </c>
      <c r="B30">
        <v>0.66326530612244805</v>
      </c>
      <c r="C30">
        <v>0.266832672315644</v>
      </c>
      <c r="D30">
        <v>-3.7104809000000002E-2</v>
      </c>
    </row>
    <row r="31" spans="1:4" x14ac:dyDescent="0.2">
      <c r="A31">
        <v>0.92154792548318099</v>
      </c>
      <c r="B31">
        <v>0.63265306122448906</v>
      </c>
      <c r="C31">
        <v>0.81277984401168601</v>
      </c>
      <c r="D31">
        <v>0.58050223000000001</v>
      </c>
    </row>
    <row r="32" spans="1:4" x14ac:dyDescent="0.2">
      <c r="A32">
        <v>0.134112822302691</v>
      </c>
      <c r="B32">
        <v>0.530612244897959</v>
      </c>
      <c r="C32">
        <v>0</v>
      </c>
      <c r="D32">
        <v>-6.1985375000000002E-2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9FAE-1642-3946-8DA9-41482FB05E75}">
  <dimension ref="A1:AA38"/>
  <sheetViews>
    <sheetView zoomScale="120" zoomScaleNormal="120" workbookViewId="0">
      <selection activeCell="U15" sqref="U15"/>
    </sheetView>
  </sheetViews>
  <sheetFormatPr baseColWidth="10" defaultRowHeight="15" x14ac:dyDescent="0.2"/>
  <cols>
    <col min="1" max="4" width="8.1640625" style="3" bestFit="1" customWidth="1"/>
    <col min="5" max="5" width="7.6640625" style="3" bestFit="1" customWidth="1"/>
    <col min="6" max="6" width="8.1640625" style="3" bestFit="1" customWidth="1"/>
    <col min="7" max="7" width="2.33203125" style="3" customWidth="1"/>
    <col min="8" max="13" width="6.6640625" style="3" customWidth="1"/>
    <col min="14" max="14" width="2" style="3" customWidth="1"/>
    <col min="15" max="15" width="12.1640625" style="3" bestFit="1" customWidth="1"/>
    <col min="16" max="16" width="12.1640625" style="3" customWidth="1"/>
    <col min="17" max="17" width="2.33203125" style="3" customWidth="1"/>
    <col min="18" max="18" width="12.1640625" style="3" bestFit="1" customWidth="1"/>
    <col min="19" max="19" width="6.6640625" style="3" customWidth="1"/>
    <col min="20" max="20" width="8.6640625" style="3" bestFit="1" customWidth="1"/>
    <col min="21" max="29" width="6.6640625" style="3" customWidth="1"/>
    <col min="30" max="16384" width="10.83203125" style="3"/>
  </cols>
  <sheetData>
    <row r="1" spans="1:20" x14ac:dyDescent="0.2">
      <c r="A1" s="23" t="s">
        <v>7</v>
      </c>
      <c r="B1" s="23"/>
      <c r="C1" s="23"/>
      <c r="D1" s="23"/>
      <c r="E1" s="23"/>
      <c r="F1" s="23"/>
      <c r="H1" s="23" t="s">
        <v>9</v>
      </c>
      <c r="I1" s="23"/>
      <c r="J1" s="23"/>
      <c r="K1" s="23"/>
      <c r="L1" s="23"/>
      <c r="M1" s="23"/>
      <c r="O1" s="4" t="s">
        <v>8</v>
      </c>
      <c r="P1" s="10" t="s">
        <v>27</v>
      </c>
      <c r="R1" s="4" t="s">
        <v>10</v>
      </c>
      <c r="S1" s="10" t="s">
        <v>27</v>
      </c>
      <c r="T1" s="14"/>
    </row>
    <row r="2" spans="1:20" x14ac:dyDescent="0.2">
      <c r="A2" s="18">
        <v>0.44140652000000002</v>
      </c>
      <c r="B2" s="18">
        <v>0.53036046000000003</v>
      </c>
      <c r="C2" s="18">
        <v>-0.28108588000000001</v>
      </c>
      <c r="D2" s="18">
        <v>-0.42356041</v>
      </c>
      <c r="E2" s="18">
        <v>0.42655148999999998</v>
      </c>
      <c r="F2" s="18">
        <v>-8.1516660000000005E-2</v>
      </c>
      <c r="H2" s="22">
        <v>-0.26953015000000002</v>
      </c>
      <c r="I2" s="18">
        <v>0.14716561</v>
      </c>
      <c r="J2" s="18">
        <v>-0.26600641000000003</v>
      </c>
      <c r="K2" s="19">
        <v>-6.7707509999999999E-2</v>
      </c>
      <c r="L2" s="18">
        <v>-0.23449560999999999</v>
      </c>
      <c r="M2" s="18">
        <v>0.38299738999999999</v>
      </c>
      <c r="O2" s="22">
        <v>-0.32225904</v>
      </c>
      <c r="P2" s="11">
        <v>-0.32225904</v>
      </c>
      <c r="R2" s="19">
        <v>0.36869276000000001</v>
      </c>
      <c r="S2" s="9">
        <v>0.36869276000000001</v>
      </c>
      <c r="T2" s="17"/>
    </row>
    <row r="3" spans="1:20" x14ac:dyDescent="0.2">
      <c r="A3" s="18">
        <v>0.47920528000000001</v>
      </c>
      <c r="B3" s="18">
        <v>-0.12649949999999999</v>
      </c>
      <c r="C3" s="18">
        <v>0.33906778999999998</v>
      </c>
      <c r="D3" s="18">
        <v>0.50183063999999999</v>
      </c>
      <c r="E3" s="18">
        <v>7.8190880000000004E-2</v>
      </c>
      <c r="F3" s="18">
        <v>0.44507112999999998</v>
      </c>
      <c r="H3" s="11">
        <v>-0.26953015000000002</v>
      </c>
      <c r="I3" s="11">
        <v>0.14716561</v>
      </c>
      <c r="J3" s="11">
        <v>-0.26600641000000003</v>
      </c>
      <c r="K3" s="11">
        <v>-6.7707509999999999E-2</v>
      </c>
      <c r="L3" s="11">
        <v>-0.23449560999999999</v>
      </c>
      <c r="M3" s="11">
        <v>0.38299738999999999</v>
      </c>
      <c r="O3" s="18">
        <v>-0.18820669000000001</v>
      </c>
      <c r="P3" s="11">
        <v>-0.18820669000000001</v>
      </c>
    </row>
    <row r="4" spans="1:20" x14ac:dyDescent="0.2">
      <c r="A4" s="18">
        <v>-0.13525727000000001</v>
      </c>
      <c r="B4" s="18">
        <v>0.11650391</v>
      </c>
      <c r="C4" s="18">
        <v>0.50895904999999997</v>
      </c>
      <c r="D4" s="18">
        <v>0.10805647</v>
      </c>
      <c r="E4" s="18">
        <v>0.27839142</v>
      </c>
      <c r="F4" s="18">
        <v>8.5337510000000005E-2</v>
      </c>
      <c r="H4" s="17"/>
      <c r="I4" s="17"/>
      <c r="J4" s="17"/>
      <c r="K4" s="17"/>
      <c r="L4" s="17"/>
      <c r="M4" s="17"/>
      <c r="O4" s="18">
        <v>-0.11527901</v>
      </c>
      <c r="P4" s="11">
        <v>-0.11527901</v>
      </c>
      <c r="R4" s="14"/>
      <c r="S4" s="13"/>
      <c r="T4" s="12"/>
    </row>
    <row r="5" spans="1:20" x14ac:dyDescent="0.2">
      <c r="A5" s="15"/>
      <c r="B5" s="11"/>
      <c r="C5" s="15"/>
      <c r="D5" s="15"/>
      <c r="E5" s="15"/>
      <c r="F5" s="15"/>
      <c r="H5" s="13"/>
      <c r="I5" s="13"/>
      <c r="J5" s="13"/>
      <c r="K5" s="13"/>
      <c r="L5" s="13"/>
      <c r="M5" s="12"/>
      <c r="O5" s="19">
        <v>-0.24546846999999999</v>
      </c>
      <c r="P5" s="11">
        <v>-0.24546846999999999</v>
      </c>
    </row>
    <row r="6" spans="1:20" x14ac:dyDescent="0.2">
      <c r="A6" s="11"/>
      <c r="B6" s="11"/>
      <c r="C6" s="11"/>
      <c r="D6" s="11"/>
      <c r="E6" s="11"/>
      <c r="F6" s="11"/>
      <c r="O6" s="18">
        <v>3.8531749999999997E-2</v>
      </c>
      <c r="P6" s="11">
        <v>3.8531749999999997E-2</v>
      </c>
    </row>
    <row r="7" spans="1:20" x14ac:dyDescent="0.2">
      <c r="A7" s="11"/>
      <c r="B7" s="11"/>
      <c r="C7" s="11"/>
      <c r="D7" s="11"/>
      <c r="E7" s="11"/>
      <c r="F7" s="11"/>
      <c r="O7" s="18">
        <v>-0.40321833000000001</v>
      </c>
      <c r="P7" s="11">
        <v>-0.40321833000000001</v>
      </c>
    </row>
    <row r="8" spans="1:20" x14ac:dyDescent="0.2">
      <c r="A8" s="17"/>
      <c r="B8" s="17"/>
      <c r="C8" s="17"/>
      <c r="D8" s="17"/>
      <c r="E8" s="17"/>
      <c r="F8" s="17"/>
    </row>
    <row r="9" spans="1:20" x14ac:dyDescent="0.2">
      <c r="A9" s="8"/>
      <c r="B9" s="7"/>
      <c r="C9" s="7"/>
      <c r="E9" s="7"/>
      <c r="F9" s="12"/>
    </row>
    <row r="10" spans="1:20" x14ac:dyDescent="0.2">
      <c r="A10" s="23" t="s">
        <v>6</v>
      </c>
      <c r="B10" s="23"/>
      <c r="C10" s="23"/>
      <c r="D10" s="23"/>
      <c r="E10" s="23"/>
      <c r="F10" s="23"/>
      <c r="H10" s="23" t="s">
        <v>21</v>
      </c>
      <c r="I10" s="23"/>
      <c r="J10" s="23"/>
      <c r="K10" s="23"/>
      <c r="L10" s="23"/>
      <c r="M10" s="23"/>
      <c r="O10" s="4" t="s">
        <v>19</v>
      </c>
      <c r="P10" s="10" t="s">
        <v>27</v>
      </c>
      <c r="R10" s="4" t="s">
        <v>18</v>
      </c>
      <c r="S10" s="10" t="s">
        <v>27</v>
      </c>
      <c r="T10" s="14"/>
    </row>
    <row r="11" spans="1:20" x14ac:dyDescent="0.2">
      <c r="A11" s="19" cm="1">
        <f t="array" ref="A11:F13" xml:space="preserve"> w1_it0 - alpha * (-2/m * MMULT(TRANSPOSE(X_train), MMULT(y_train-X2_it0, TRANSPOSE(w2_it0)) * X1_it0 * (1 - X1_it0)))</f>
        <v>0.44449340773590468</v>
      </c>
      <c r="B11" s="19">
        <v>0.53220582799734917</v>
      </c>
      <c r="C11" s="19">
        <v>-0.27993041722213668</v>
      </c>
      <c r="D11" s="19">
        <v>-0.42111216139767255</v>
      </c>
      <c r="E11" s="19">
        <v>0.42616758278681521</v>
      </c>
      <c r="F11" s="19">
        <v>-7.8186532414150189E-2</v>
      </c>
      <c r="H11" s="19" cm="1">
        <f t="array" ref="H11:M11" xml:space="preserve"> b1_it0 - alpha * (-2/m * MMULT(_xlfn.MAKEARRAY(1, 30, _xlfn.LAMBDA(_xlpm.x,_xlpm.y, 1)), MMULT(y_train-X2_it0, TRANSPOSE(w2_it0)) * X1_it0 * (1 - X1_it0)))</f>
        <v>-0.26588802700031416</v>
      </c>
      <c r="I11" s="19">
        <v>0.14933048882537134</v>
      </c>
      <c r="J11" s="19">
        <v>-0.26462284725448276</v>
      </c>
      <c r="K11" s="19">
        <v>-6.4745219890607109E-2</v>
      </c>
      <c r="L11" s="19">
        <v>-0.23495159914533148</v>
      </c>
      <c r="M11" s="19">
        <v>0.38693463987917542</v>
      </c>
      <c r="O11" s="19" cm="1">
        <f t="array" ref="O11:O16">w2_it0 - alpha * (-2/m*MMULT(TRANSPOSE(X1_it0), (y_train-X2_it0)))</f>
        <v>-0.3537108853297154</v>
      </c>
      <c r="P11" s="11">
        <v>-0.35371089</v>
      </c>
      <c r="R11" s="19" cm="1">
        <f t="array" ref="R11">b2_it0 - alpha * (-2/m*MMULT(_xlfn.MAKEARRAY(1,m,_xlfn.LAMBDA(_xlpm.x,_xlpm.y,1)),(y_train-X2_it0)))</f>
        <v>0.32044263354017194</v>
      </c>
      <c r="S11" s="9">
        <v>0.32044262000000001</v>
      </c>
      <c r="T11" s="17"/>
    </row>
    <row r="12" spans="1:20" x14ac:dyDescent="0.2">
      <c r="A12" s="19">
        <v>0.48406922651252621</v>
      </c>
      <c r="B12" s="20">
        <v>-0.12367820431086528</v>
      </c>
      <c r="C12" s="19">
        <v>0.34087933912652474</v>
      </c>
      <c r="D12" s="19">
        <v>0.50570660256893141</v>
      </c>
      <c r="E12" s="19">
        <v>7.7592565958962786E-2</v>
      </c>
      <c r="F12" s="19">
        <v>0.45048304635386288</v>
      </c>
      <c r="H12" s="11">
        <v>-0.26588803999999999</v>
      </c>
      <c r="I12" s="11">
        <v>0.1493305</v>
      </c>
      <c r="J12" s="11">
        <v>-0.26462284000000003</v>
      </c>
      <c r="K12" s="11">
        <v>-6.4745220000000006E-2</v>
      </c>
      <c r="L12" s="11">
        <v>-0.23495160000000001</v>
      </c>
      <c r="M12" s="11">
        <v>0.38693464</v>
      </c>
      <c r="O12" s="19">
        <v>-0.21855123644784924</v>
      </c>
      <c r="P12" s="11">
        <v>-0.21855125</v>
      </c>
    </row>
    <row r="13" spans="1:20" x14ac:dyDescent="0.2">
      <c r="A13" s="19">
        <v>-0.13219977705713834</v>
      </c>
      <c r="B13" s="19">
        <v>0.11831951017763209</v>
      </c>
      <c r="C13" s="21">
        <v>0.51009497845641838</v>
      </c>
      <c r="D13" s="19">
        <v>0.11046551472587721</v>
      </c>
      <c r="E13" s="19">
        <v>0.27801295813635574</v>
      </c>
      <c r="F13" s="19">
        <v>8.8672590505102233E-2</v>
      </c>
      <c r="H13" s="17"/>
      <c r="I13" s="17"/>
      <c r="J13" s="17"/>
      <c r="K13" s="17"/>
      <c r="L13" s="17"/>
      <c r="M13" s="17"/>
      <c r="O13" s="19">
        <v>-0.14375614922675065</v>
      </c>
      <c r="P13" s="11">
        <v>-0.14375615</v>
      </c>
      <c r="R13" s="14"/>
      <c r="S13" s="13"/>
      <c r="T13" s="12"/>
    </row>
    <row r="14" spans="1:20" x14ac:dyDescent="0.2">
      <c r="A14" s="15"/>
      <c r="B14" s="11"/>
      <c r="C14" s="15"/>
      <c r="D14" s="15"/>
      <c r="E14" s="15"/>
      <c r="F14" s="15"/>
      <c r="H14" s="13"/>
      <c r="I14" s="13"/>
      <c r="J14" s="13"/>
      <c r="K14" s="13"/>
      <c r="L14" s="13"/>
      <c r="M14" s="12"/>
      <c r="O14" s="19">
        <v>-0.27352256974007011</v>
      </c>
      <c r="P14" s="11">
        <v>-0.27352256000000003</v>
      </c>
    </row>
    <row r="15" spans="1:20" x14ac:dyDescent="0.2">
      <c r="A15" s="11"/>
      <c r="B15" s="11"/>
      <c r="C15" s="11"/>
      <c r="D15" s="11"/>
      <c r="E15" s="11"/>
      <c r="F15" s="11"/>
      <c r="O15" s="19">
        <v>8.9606436248161024E-3</v>
      </c>
      <c r="P15" s="11">
        <v>8.9606400000000006E-3</v>
      </c>
    </row>
    <row r="16" spans="1:20" x14ac:dyDescent="0.2">
      <c r="A16" s="11"/>
      <c r="B16" s="11"/>
      <c r="C16" s="11"/>
      <c r="D16" s="11"/>
      <c r="E16" s="11"/>
      <c r="F16" s="11"/>
      <c r="H16" s="25"/>
      <c r="O16" s="19">
        <v>-0.43835057410772205</v>
      </c>
      <c r="P16" s="11">
        <v>-0.43835058999999998</v>
      </c>
    </row>
    <row r="17" spans="1:20" x14ac:dyDescent="0.2">
      <c r="A17" s="17"/>
      <c r="B17" s="17"/>
      <c r="C17" s="17"/>
      <c r="D17" s="17"/>
      <c r="E17" s="17"/>
      <c r="F17" s="17"/>
      <c r="G17" s="7"/>
      <c r="H17" s="7"/>
      <c r="I17" s="7"/>
      <c r="J17" s="7"/>
    </row>
    <row r="18" spans="1:20" x14ac:dyDescent="0.2">
      <c r="A18" s="17"/>
      <c r="B18" s="17"/>
      <c r="C18" s="17"/>
      <c r="D18" s="17"/>
      <c r="E18" s="17"/>
      <c r="F18" s="17"/>
      <c r="G18" s="7"/>
      <c r="H18" s="7"/>
      <c r="I18" s="7"/>
      <c r="J18" s="7"/>
    </row>
    <row r="19" spans="1:20" x14ac:dyDescent="0.2">
      <c r="A19" s="23" t="s">
        <v>23</v>
      </c>
      <c r="B19" s="23"/>
      <c r="C19" s="23"/>
      <c r="D19" s="23"/>
      <c r="E19" s="23"/>
      <c r="F19" s="23"/>
      <c r="H19" s="23" t="s">
        <v>24</v>
      </c>
      <c r="I19" s="23"/>
      <c r="J19" s="23"/>
      <c r="K19" s="23"/>
      <c r="L19" s="23"/>
      <c r="M19" s="23"/>
      <c r="O19" s="4" t="s">
        <v>25</v>
      </c>
      <c r="P19" s="10" t="s">
        <v>27</v>
      </c>
      <c r="R19" s="4" t="s">
        <v>26</v>
      </c>
      <c r="S19" s="10" t="s">
        <v>27</v>
      </c>
      <c r="T19" s="14"/>
    </row>
    <row r="20" spans="1:20" x14ac:dyDescent="0.2">
      <c r="A20" s="19" cm="1">
        <f t="array" ref="A20:F22" xml:space="preserve"> w1_it1 - alpha * (-2/m * MMULT(TRANSPOSE(X_train), MMULT(y_train-X2_it1, TRANSPOSE(w2_it1)) * X1_it1 * (1 - X1_it1)))</f>
        <v>0.44624769517767254</v>
      </c>
      <c r="B20" s="19">
        <v>0.53340524080610097</v>
      </c>
      <c r="C20" s="19">
        <v>-0.27915633174101889</v>
      </c>
      <c r="D20" s="19">
        <v>-0.4196514164944225</v>
      </c>
      <c r="E20" s="19">
        <v>0.4261189935274714</v>
      </c>
      <c r="F20" s="19">
        <v>-7.6457690412203017E-2</v>
      </c>
      <c r="H20" s="19" cm="1">
        <f t="array" ref="H20:M20" xml:space="preserve"> b1_it1 - alpha * (-2/m * MMULT(_xlfn.MAKEARRAY(1, 30, _xlfn.LAMBDA(_xlpm.x,_xlpm.y, 1)), MMULT(y_train-X2_it1, TRANSPOSE(w2_it1)) * X1_it1 * (1 - X1_it1)))</f>
        <v>-0.26458321700624193</v>
      </c>
      <c r="I20" s="19">
        <v>0.15026304874335733</v>
      </c>
      <c r="J20" s="19">
        <v>-0.26399541338224386</v>
      </c>
      <c r="K20" s="19">
        <v>-6.3524999303220128E-2</v>
      </c>
      <c r="L20" s="19">
        <v>-0.23499017759668944</v>
      </c>
      <c r="M20" s="19">
        <v>0.38812884113623741</v>
      </c>
      <c r="O20" s="19" cm="1">
        <f t="array" ref="O20:O25">w2_it1 - alpha * (-2/m*MMULT(TRANSPOSE(X1_it1), (y_train-X2_it1)))</f>
        <v>-0.36853511894921454</v>
      </c>
      <c r="P20" s="11">
        <v>-0.36853512999999999</v>
      </c>
      <c r="R20" s="19" cm="1">
        <f t="array" ref="R20">b2_it1 - alpha * (-2/m*MMULT(_xlfn.MAKEARRAY(1,m,_xlfn.LAMBDA(_xlpm.x,_xlpm.y,1)),(y_train-X2_it1)))</f>
        <v>0.30285523913105739</v>
      </c>
      <c r="S20" s="9">
        <v>0.30285521999999998</v>
      </c>
      <c r="T20" s="17"/>
    </row>
    <row r="21" spans="1:20" x14ac:dyDescent="0.2">
      <c r="A21" s="19">
        <v>0.48802507082357699</v>
      </c>
      <c r="B21" s="20">
        <v>-0.12122666261102533</v>
      </c>
      <c r="C21" s="19">
        <v>0.34257331199312735</v>
      </c>
      <c r="D21" s="19">
        <v>0.50895649718975144</v>
      </c>
      <c r="E21" s="19">
        <v>7.7488085146649496E-2</v>
      </c>
      <c r="F21" s="19">
        <v>0.45480068463031431</v>
      </c>
      <c r="H21" s="11">
        <v>-0.26458323</v>
      </c>
      <c r="I21" s="11">
        <v>0.15026306</v>
      </c>
      <c r="J21" s="11">
        <v>-0.26399540999999999</v>
      </c>
      <c r="K21" s="11">
        <v>-6.3524999999999998E-2</v>
      </c>
      <c r="L21" s="11">
        <v>-0.23499017999999999</v>
      </c>
      <c r="M21" s="11">
        <v>0.38812885000000003</v>
      </c>
      <c r="O21" s="19">
        <v>-0.23021409711611504</v>
      </c>
      <c r="P21" s="11">
        <v>-0.2302141</v>
      </c>
    </row>
    <row r="22" spans="1:20" x14ac:dyDescent="0.2">
      <c r="A22" s="19">
        <v>-0.13005515843492321</v>
      </c>
      <c r="B22" s="19">
        <v>0.11973343238455654</v>
      </c>
      <c r="C22" s="21">
        <v>0.51101591512030375</v>
      </c>
      <c r="D22" s="19">
        <v>0.11220940536605517</v>
      </c>
      <c r="E22" s="19">
        <v>0.27795497921352558</v>
      </c>
      <c r="F22" s="19">
        <v>9.0895858008955097E-2</v>
      </c>
      <c r="H22" s="17"/>
      <c r="I22" s="17"/>
      <c r="J22" s="17"/>
      <c r="K22" s="17"/>
      <c r="L22" s="17"/>
      <c r="M22" s="17"/>
      <c r="O22" s="19">
        <v>-0.15719630031677428</v>
      </c>
      <c r="P22" s="11">
        <v>-0.15719630000000001</v>
      </c>
      <c r="R22" s="14"/>
      <c r="S22" s="13"/>
      <c r="T22" s="12"/>
    </row>
    <row r="23" spans="1:20" x14ac:dyDescent="0.2">
      <c r="A23" s="15"/>
      <c r="B23" s="11"/>
      <c r="C23" s="15"/>
      <c r="D23" s="15"/>
      <c r="E23" s="15"/>
      <c r="F23" s="15"/>
      <c r="H23" s="13"/>
      <c r="I23" s="13"/>
      <c r="J23" s="13"/>
      <c r="K23" s="13"/>
      <c r="L23" s="13"/>
      <c r="M23" s="12"/>
      <c r="O23" s="19">
        <v>-0.28647673767186815</v>
      </c>
      <c r="P23" s="11">
        <v>-0.28647673000000001</v>
      </c>
    </row>
    <row r="24" spans="1:20" x14ac:dyDescent="0.2">
      <c r="A24" s="11"/>
      <c r="B24" s="11"/>
      <c r="C24" s="11"/>
      <c r="D24" s="11"/>
      <c r="E24" s="11"/>
      <c r="F24" s="11"/>
      <c r="O24" s="19">
        <v>-3.8255370233325047E-3</v>
      </c>
      <c r="P24" s="11">
        <v>-3.8255300000000002E-3</v>
      </c>
    </row>
    <row r="25" spans="1:20" x14ac:dyDescent="0.2">
      <c r="A25" s="11"/>
      <c r="B25" s="11"/>
      <c r="C25" s="11"/>
      <c r="D25" s="11"/>
      <c r="E25" s="11"/>
      <c r="F25" s="11"/>
      <c r="O25" s="19">
        <v>-0.45379546549491873</v>
      </c>
      <c r="P25" s="11">
        <v>-0.45379545999999998</v>
      </c>
    </row>
    <row r="26" spans="1:20" x14ac:dyDescent="0.2">
      <c r="A26" s="17"/>
      <c r="B26" s="17"/>
      <c r="C26" s="17"/>
      <c r="D26" s="17"/>
      <c r="E26" s="17"/>
      <c r="F26" s="17"/>
    </row>
    <row r="27" spans="1:20" x14ac:dyDescent="0.2">
      <c r="A27" s="17"/>
      <c r="B27" s="17"/>
      <c r="C27" s="17"/>
      <c r="D27" s="17"/>
      <c r="E27" s="17"/>
      <c r="F27" s="17"/>
    </row>
    <row r="28" spans="1:20" x14ac:dyDescent="0.2">
      <c r="A28" s="17"/>
      <c r="B28" s="17"/>
      <c r="C28" s="17"/>
      <c r="D28" s="17"/>
      <c r="E28" s="17"/>
      <c r="F28" s="17"/>
    </row>
    <row r="29" spans="1:20" x14ac:dyDescent="0.2">
      <c r="A29" s="8"/>
      <c r="B29" s="7"/>
      <c r="C29" s="7"/>
      <c r="E29" s="7"/>
      <c r="F29" s="12"/>
    </row>
    <row r="33" spans="15:27" x14ac:dyDescent="0.2">
      <c r="O33" s="5"/>
      <c r="R33" s="5"/>
    </row>
    <row r="35" spans="15:27" x14ac:dyDescent="0.2">
      <c r="O35" s="5"/>
      <c r="R35" s="5"/>
      <c r="X35" s="5"/>
      <c r="Y35" s="5"/>
      <c r="AA35" s="5"/>
    </row>
    <row r="36" spans="15:27" x14ac:dyDescent="0.2">
      <c r="O36" s="5"/>
    </row>
    <row r="37" spans="15:27" x14ac:dyDescent="0.2">
      <c r="O37" s="5"/>
    </row>
    <row r="38" spans="15:27" x14ac:dyDescent="0.2">
      <c r="O38" s="5"/>
    </row>
  </sheetData>
  <mergeCells count="6">
    <mergeCell ref="A1:F1"/>
    <mergeCell ref="H1:M1"/>
    <mergeCell ref="H10:M10"/>
    <mergeCell ref="A10:F10"/>
    <mergeCell ref="A19:F19"/>
    <mergeCell ref="H19:M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1F4C-D1BB-294F-9BD6-F6CA0D192C76}">
  <dimension ref="A1:BA32"/>
  <sheetViews>
    <sheetView workbookViewId="0">
      <selection activeCell="Q10" sqref="Q10"/>
    </sheetView>
  </sheetViews>
  <sheetFormatPr baseColWidth="10" defaultRowHeight="16" x14ac:dyDescent="0.2"/>
  <cols>
    <col min="7" max="7" width="2.33203125" customWidth="1"/>
    <col min="14" max="14" width="3.5" customWidth="1"/>
    <col min="16" max="16" width="3.6640625" customWidth="1"/>
    <col min="18" max="18" width="3.33203125" customWidth="1"/>
    <col min="25" max="25" width="3.1640625" customWidth="1"/>
    <col min="32" max="32" width="2.83203125" customWidth="1"/>
    <col min="34" max="34" width="3" customWidth="1"/>
    <col min="36" max="36" width="3" customWidth="1"/>
    <col min="43" max="43" width="2.83203125" customWidth="1"/>
    <col min="50" max="50" width="2.5" customWidth="1"/>
    <col min="52" max="52" width="2.33203125" customWidth="1"/>
  </cols>
  <sheetData>
    <row r="1" spans="1:53" x14ac:dyDescent="0.2">
      <c r="A1" s="1" t="s">
        <v>14</v>
      </c>
      <c r="S1" s="1" t="s">
        <v>13</v>
      </c>
      <c r="AK1" s="1" t="s">
        <v>22</v>
      </c>
    </row>
    <row r="2" spans="1:53" x14ac:dyDescent="0.2">
      <c r="A2" t="s">
        <v>12</v>
      </c>
      <c r="H2" t="s">
        <v>11</v>
      </c>
      <c r="O2" t="s">
        <v>15</v>
      </c>
      <c r="Q2" t="s">
        <v>16</v>
      </c>
      <c r="S2" t="s">
        <v>12</v>
      </c>
      <c r="Z2" t="s">
        <v>11</v>
      </c>
      <c r="AG2" t="s">
        <v>15</v>
      </c>
      <c r="AI2" t="s">
        <v>16</v>
      </c>
      <c r="AK2" t="s">
        <v>12</v>
      </c>
      <c r="AR2" t="s">
        <v>11</v>
      </c>
      <c r="AY2" t="s">
        <v>15</v>
      </c>
      <c r="BA2" t="s">
        <v>16</v>
      </c>
    </row>
    <row r="3" spans="1:53" x14ac:dyDescent="0.2">
      <c r="A3" cm="1">
        <f t="array" ref="A3:F32">MMULT(X_train,w1_it0) + MMULT(_xlfn.MAKEARRAY(m,1,_xlfn.LAMBDA(_xlpm.x,_xlpm.y,1)),b1_it0)</f>
        <v>0.33362166373353108</v>
      </c>
      <c r="B3">
        <v>0.61803258601801958</v>
      </c>
      <c r="C3">
        <v>0.1071247314720517</v>
      </c>
      <c r="D3">
        <v>-2.0519013952780538E-2</v>
      </c>
      <c r="E3">
        <v>0.40714205146535298</v>
      </c>
      <c r="F3">
        <v>0.67485776425867861</v>
      </c>
      <c r="H3" cm="1">
        <f t="array" ref="H3:M32">1/(1+EXP(-_xlfn.ANCHORARRAY(A3)))</f>
        <v>0.58264032160236612</v>
      </c>
      <c r="I3">
        <v>0.64977095884233038</v>
      </c>
      <c r="J3">
        <v>0.52675560113804365</v>
      </c>
      <c r="K3">
        <v>0.49487042648587498</v>
      </c>
      <c r="L3">
        <v>0.60040239883142044</v>
      </c>
      <c r="M3">
        <v>0.66259003904607061</v>
      </c>
      <c r="O3" cm="1">
        <f t="array" ref="O3:O32">MMULT(X1_it0,w2_it0) + MMULT(_xlfn.MAKEARRAY(m,1,_xlfn.LAMBDA(_xlpm.x,_xlpm.y,1)),b2_it0)</f>
        <v>-0.36759243666321356</v>
      </c>
      <c r="Q3" s="2" cm="1">
        <f t="array" ref="Q3">1/m*MMULT(TRANSPOSE(y_train-X2_it0),y_train-X2_it0)</f>
        <v>13.585419003062466</v>
      </c>
      <c r="S3" cm="1">
        <f t="array" ref="S3:X32">MMULT(X_train,w1_it1) + MMULT(_xlfn.MAKEARRAY(m,1,_xlfn.LAMBDA(_xlpm.x,_xlpm.y,1)),b1_it1)</f>
        <v>0.3455855077894065</v>
      </c>
      <c r="T3">
        <v>0.62510508431482192</v>
      </c>
      <c r="U3">
        <v>0.11161055792534041</v>
      </c>
      <c r="V3">
        <v>-1.095670445728765E-2</v>
      </c>
      <c r="W3">
        <v>0.40565690840484681</v>
      </c>
      <c r="X3">
        <v>0.68791087264573503</v>
      </c>
      <c r="Z3" cm="1">
        <f t="array" ref="Z3:AE32">1/(1+EXP(-_xlfn.ANCHORARRAY(S3)))</f>
        <v>0.58554666830814583</v>
      </c>
      <c r="AA3">
        <v>0.65137872806270003</v>
      </c>
      <c r="AB3">
        <v>0.52787371044628639</v>
      </c>
      <c r="AC3">
        <v>0.49726085128838021</v>
      </c>
      <c r="AD3">
        <v>0.60004603118818312</v>
      </c>
      <c r="AE3">
        <v>0.66550202894653709</v>
      </c>
      <c r="AG3" cm="1">
        <f t="array" ref="AG3:AG32">MMULT(X1_it1,w2_it1) + MMULT(_xlfn.MAKEARRAY(m,1,_xlfn.LAMBDA(_xlpm.x,_xlpm.y,1)),b2_it1)</f>
        <v>-0.52727477890483132</v>
      </c>
      <c r="AI3" s="6" cm="1">
        <f t="array" ref="AI3">1/m*MMULT(TRANSPOSE(y_train-X2_it1),y_train-X2_it1)</f>
        <v>13.527440204978626</v>
      </c>
      <c r="AK3" cm="1">
        <f t="array" ref="AK3:AP32">MMULT(X_train,w1_it2) + MMULT(_xlfn.MAKEARRAY(m,1,_xlfn.LAMBDA(_xlpm.x,_xlpm.y,1)),b1_it2)</f>
        <v>0.35273047448428824</v>
      </c>
      <c r="AL3">
        <v>0.62982097845850638</v>
      </c>
      <c r="AM3">
        <v>0.11476091300172009</v>
      </c>
      <c r="AN3">
        <v>-4.9353229486203132E-3</v>
      </c>
      <c r="AO3">
        <v>0.40546106999277359</v>
      </c>
      <c r="AP3">
        <v>0.6952254692215234</v>
      </c>
      <c r="AR3" cm="1">
        <f t="array" ref="AR3:AW32">1/(1+EXP(-_xlfn.ANCHORARRAY(AK3)))</f>
        <v>0.58727955489365447</v>
      </c>
      <c r="AS3">
        <v>0.65244886849367956</v>
      </c>
      <c r="AT3">
        <v>0.52865878197867411</v>
      </c>
      <c r="AU3">
        <v>0.49876617176724919</v>
      </c>
      <c r="AV3">
        <v>0.59999903085191486</v>
      </c>
      <c r="AW3">
        <v>0.66712834850726144</v>
      </c>
      <c r="AY3" cm="1">
        <f t="array" ref="AY3:AY32">MMULT(X1_it2,w2_it2) + MMULT(_xlfn.MAKEARRAY(m,1,_xlfn.LAMBDA(_xlpm.x,_xlpm.y,1)),b2_it2)</f>
        <v>-0.59480407703100535</v>
      </c>
      <c r="BA3" s="2" cm="1">
        <f t="array" ref="BA3">1/m*MMULT(TRANSPOSE(y_train-X2_it2),y_train-X2_it2)</f>
        <v>13.516558672144246</v>
      </c>
    </row>
    <row r="4" spans="1:53" x14ac:dyDescent="0.2">
      <c r="A4">
        <v>0.30224194992144771</v>
      </c>
      <c r="B4">
        <v>0.21519778489926078</v>
      </c>
      <c r="C4">
        <v>7.9348236173739928E-2</v>
      </c>
      <c r="D4">
        <v>0.30641836138776168</v>
      </c>
      <c r="E4">
        <v>3.2268298050621619E-2</v>
      </c>
      <c r="F4">
        <v>0.80451420708912647</v>
      </c>
      <c r="H4">
        <v>0.57499048842034117</v>
      </c>
      <c r="I4">
        <v>0.55359278181880966</v>
      </c>
      <c r="J4">
        <v>0.51982665751298918</v>
      </c>
      <c r="K4">
        <v>0.57601078390015015</v>
      </c>
      <c r="L4">
        <v>0.50806637460342097</v>
      </c>
      <c r="M4">
        <v>0.69093928475737487</v>
      </c>
      <c r="O4">
        <v>-0.38113327416029535</v>
      </c>
      <c r="S4">
        <v>0.31217681843786876</v>
      </c>
      <c r="T4">
        <v>0.22103864883657329</v>
      </c>
      <c r="U4">
        <v>8.3076710546921617E-2</v>
      </c>
      <c r="V4">
        <v>0.31438584207150855</v>
      </c>
      <c r="W4">
        <v>3.103643703963016E-2</v>
      </c>
      <c r="X4">
        <v>0.81540652778373557</v>
      </c>
      <c r="Z4">
        <v>0.57741650869809091</v>
      </c>
      <c r="AA4">
        <v>0.55503576595695769</v>
      </c>
      <c r="AB4">
        <v>0.52075724058691719</v>
      </c>
      <c r="AC4">
        <v>0.5779554328470019</v>
      </c>
      <c r="AD4">
        <v>0.50775848648299071</v>
      </c>
      <c r="AE4">
        <v>0.69326040441952741</v>
      </c>
      <c r="AG4">
        <v>-0.53738678809296681</v>
      </c>
      <c r="AK4" s="2">
        <v>0.3182918500179413</v>
      </c>
      <c r="AL4">
        <v>0.22500500260689044</v>
      </c>
      <c r="AM4">
        <v>8.5771658169493004E-2</v>
      </c>
      <c r="AN4">
        <v>0.31956020669006874</v>
      </c>
      <c r="AO4">
        <v>3.0869828736608873E-2</v>
      </c>
      <c r="AP4">
        <v>0.8217682869082279</v>
      </c>
      <c r="AR4">
        <v>0.57890790659589297</v>
      </c>
      <c r="AS4">
        <v>0.55601512550003762</v>
      </c>
      <c r="AT4">
        <v>0.52142977831066184</v>
      </c>
      <c r="AU4">
        <v>0.5792170674114252</v>
      </c>
      <c r="AV4">
        <v>0.50771684438234299</v>
      </c>
      <c r="AW4">
        <v>0.69461156936229085</v>
      </c>
      <c r="AY4">
        <v>-0.60354809313058977</v>
      </c>
    </row>
    <row r="5" spans="1:53" x14ac:dyDescent="0.2">
      <c r="A5">
        <v>0.20338786770136841</v>
      </c>
      <c r="B5">
        <v>2.6081646192517946E-2</v>
      </c>
      <c r="C5">
        <v>9.6719694607505791E-2</v>
      </c>
      <c r="D5">
        <v>0.43914599767989793</v>
      </c>
      <c r="E5">
        <v>-0.14336405864659685</v>
      </c>
      <c r="F5">
        <v>0.83203532569763161</v>
      </c>
      <c r="H5">
        <v>0.55067240836303877</v>
      </c>
      <c r="I5">
        <v>0.50652004194620959</v>
      </c>
      <c r="J5">
        <v>0.52416109160886826</v>
      </c>
      <c r="K5">
        <v>0.60805552028595078</v>
      </c>
      <c r="L5">
        <v>0.46422024688346603</v>
      </c>
      <c r="M5">
        <v>0.69678511666884846</v>
      </c>
      <c r="O5">
        <v>-0.37684940476197021</v>
      </c>
      <c r="S5">
        <v>0.21203606088728749</v>
      </c>
      <c r="T5">
        <v>3.1152216573850339E-2</v>
      </c>
      <c r="U5">
        <v>9.9967608670202546E-2</v>
      </c>
      <c r="V5">
        <v>0.44609623174067004</v>
      </c>
      <c r="W5">
        <v>-0.14443595415171306</v>
      </c>
      <c r="X5">
        <v>0.84153951890942402</v>
      </c>
      <c r="Z5">
        <v>0.55281130010847213</v>
      </c>
      <c r="AA5">
        <v>0.507787424371273</v>
      </c>
      <c r="AB5">
        <v>0.5249711098508435</v>
      </c>
      <c r="AC5">
        <v>0.60971067819491853</v>
      </c>
      <c r="AD5">
        <v>0.46395365548775958</v>
      </c>
      <c r="AE5">
        <v>0.69878935737619474</v>
      </c>
      <c r="AG5">
        <v>-0.53046515961672758</v>
      </c>
      <c r="AK5">
        <v>0.21739640506348651</v>
      </c>
      <c r="AL5">
        <v>3.4602042568523408E-2</v>
      </c>
      <c r="AM5">
        <v>0.10233182397945417</v>
      </c>
      <c r="AN5">
        <v>0.4506474094889899</v>
      </c>
      <c r="AO5">
        <v>-0.14458170849192714</v>
      </c>
      <c r="AP5">
        <v>0.8471547042073222</v>
      </c>
      <c r="AR5">
        <v>0.5541360577800869</v>
      </c>
      <c r="AS5">
        <v>0.50864964763978571</v>
      </c>
      <c r="AT5">
        <v>0.5255606543771485</v>
      </c>
      <c r="AU5">
        <v>0.61079315032572556</v>
      </c>
      <c r="AV5">
        <v>0.46391740647751112</v>
      </c>
      <c r="AW5">
        <v>0.69996993634151661</v>
      </c>
      <c r="AY5">
        <v>-0.59547381408338185</v>
      </c>
    </row>
    <row r="6" spans="1:53" x14ac:dyDescent="0.2">
      <c r="A6">
        <v>0.26292579665752502</v>
      </c>
      <c r="B6">
        <v>0.68732066415726467</v>
      </c>
      <c r="C6">
        <v>6.3351141911989761E-2</v>
      </c>
      <c r="D6">
        <v>-0.13590648064627092</v>
      </c>
      <c r="E6">
        <v>0.44323806334352867</v>
      </c>
      <c r="F6">
        <v>0.59187413748648554</v>
      </c>
      <c r="H6">
        <v>0.5653553809253925</v>
      </c>
      <c r="I6">
        <v>0.66537063034755317</v>
      </c>
      <c r="J6">
        <v>0.51583249069893766</v>
      </c>
      <c r="K6">
        <v>0.46607558072182048</v>
      </c>
      <c r="L6">
        <v>0.60903032537162949</v>
      </c>
      <c r="M6">
        <v>0.64379504422583067</v>
      </c>
      <c r="O6">
        <v>-0.34871980318990964</v>
      </c>
      <c r="S6">
        <v>0.27442043445059056</v>
      </c>
      <c r="T6">
        <v>0.69412803299392667</v>
      </c>
      <c r="U6">
        <v>6.7662392039110897E-2</v>
      </c>
      <c r="V6">
        <v>-0.12672099375360507</v>
      </c>
      <c r="W6">
        <v>0.44181016694444053</v>
      </c>
      <c r="X6">
        <v>0.60439282152587137</v>
      </c>
      <c r="Z6">
        <v>0.56817779165649374</v>
      </c>
      <c r="AA6">
        <v>0.66688459823029522</v>
      </c>
      <c r="AB6">
        <v>0.51690914738141225</v>
      </c>
      <c r="AC6">
        <v>0.46836207760238874</v>
      </c>
      <c r="AD6">
        <v>0.6086902726670218</v>
      </c>
      <c r="AE6">
        <v>0.64666067031247898</v>
      </c>
      <c r="AG6">
        <v>-0.50670277671792374</v>
      </c>
      <c r="AK6">
        <v>0.28110539112678851</v>
      </c>
      <c r="AL6">
        <v>0.69857312812347927</v>
      </c>
      <c r="AM6">
        <v>7.0617528465054702E-2</v>
      </c>
      <c r="AN6">
        <v>-0.12107758905549812</v>
      </c>
      <c r="AO6">
        <v>0.44162621987374479</v>
      </c>
      <c r="AP6">
        <v>0.61118347052891742</v>
      </c>
      <c r="AR6">
        <v>0.56981720444136574</v>
      </c>
      <c r="AS6">
        <v>0.66787134042023755</v>
      </c>
      <c r="AT6">
        <v>0.5176470491483719</v>
      </c>
      <c r="AU6">
        <v>0.46976752717185499</v>
      </c>
      <c r="AV6">
        <v>0.60864645809605966</v>
      </c>
      <c r="AW6">
        <v>0.64821072041795602</v>
      </c>
      <c r="AY6">
        <v>-0.57332896452644755</v>
      </c>
    </row>
    <row r="7" spans="1:53" x14ac:dyDescent="0.2">
      <c r="A7">
        <v>0.21832674966992033</v>
      </c>
      <c r="B7">
        <v>0.22710474766364047</v>
      </c>
      <c r="C7">
        <v>-1.0176837214253442E-2</v>
      </c>
      <c r="D7">
        <v>0.21157532485215233</v>
      </c>
      <c r="E7">
        <v>-1.964358753019535E-3</v>
      </c>
      <c r="F7">
        <v>0.71849221787091833</v>
      </c>
      <c r="H7">
        <v>0.55436590576597766</v>
      </c>
      <c r="I7">
        <v>0.55653341225615327</v>
      </c>
      <c r="J7">
        <v>0.497455812654435</v>
      </c>
      <c r="K7">
        <v>0.5526973983384369</v>
      </c>
      <c r="L7">
        <v>0.49950891046965923</v>
      </c>
      <c r="M7">
        <v>0.67227490679335788</v>
      </c>
      <c r="O7">
        <v>-0.35954258709781001</v>
      </c>
      <c r="S7">
        <v>0.2271636789887474</v>
      </c>
      <c r="T7">
        <v>0.23230583648711192</v>
      </c>
      <c r="U7">
        <v>-6.8571692665536643E-3</v>
      </c>
      <c r="V7">
        <v>0.2186695798137348</v>
      </c>
      <c r="W7">
        <v>-3.0609889282873781E-3</v>
      </c>
      <c r="X7">
        <v>0.72816769673200521</v>
      </c>
      <c r="Z7">
        <v>0.55654795669288115</v>
      </c>
      <c r="AA7">
        <v>0.55781668142398932</v>
      </c>
      <c r="AB7">
        <v>0.49828571440060876</v>
      </c>
      <c r="AC7">
        <v>0.55445059843607603</v>
      </c>
      <c r="AD7">
        <v>0.49923475336543599</v>
      </c>
      <c r="AE7">
        <v>0.67440305752703456</v>
      </c>
      <c r="AG7">
        <v>-0.51276385311859518</v>
      </c>
      <c r="AK7">
        <v>0.23241215908141188</v>
      </c>
      <c r="AL7">
        <v>0.23572926128407889</v>
      </c>
      <c r="AM7">
        <v>-4.5336418850078775E-3</v>
      </c>
      <c r="AN7">
        <v>0.22313291737271435</v>
      </c>
      <c r="AO7">
        <v>-3.2046129491783981E-3</v>
      </c>
      <c r="AP7">
        <v>0.7335920879231963</v>
      </c>
      <c r="AR7">
        <v>0.5578429064994932</v>
      </c>
      <c r="AS7">
        <v>0.55866092597938666</v>
      </c>
      <c r="AT7">
        <v>0.49886659147007872</v>
      </c>
      <c r="AU7">
        <v>0.55555292988943772</v>
      </c>
      <c r="AV7">
        <v>0.49919884744832788</v>
      </c>
      <c r="AW7">
        <v>0.67559303605529342</v>
      </c>
      <c r="AY7">
        <v>-0.5774048168833722</v>
      </c>
    </row>
    <row r="8" spans="1:53" x14ac:dyDescent="0.2">
      <c r="A8">
        <v>0.22889469086876968</v>
      </c>
      <c r="B8">
        <v>0.33510428782497481</v>
      </c>
      <c r="C8">
        <v>-3.234486620039112E-3</v>
      </c>
      <c r="D8">
        <v>0.12460134082757013</v>
      </c>
      <c r="E8">
        <v>9.8633344119036209E-2</v>
      </c>
      <c r="F8">
        <v>0.68469596889246143</v>
      </c>
      <c r="H8">
        <v>0.5569751325348421</v>
      </c>
      <c r="I8">
        <v>0.5830008079240685</v>
      </c>
      <c r="J8">
        <v>0.49919137904996641</v>
      </c>
      <c r="K8">
        <v>0.53111009565075484</v>
      </c>
      <c r="L8">
        <v>0.52463836466509317</v>
      </c>
      <c r="M8">
        <v>0.66478598181214676</v>
      </c>
      <c r="O8">
        <v>-0.35627789348564504</v>
      </c>
      <c r="S8">
        <v>0.23828600909717462</v>
      </c>
      <c r="T8">
        <v>0.3406415920190361</v>
      </c>
      <c r="U8">
        <v>2.9212143005613589E-4</v>
      </c>
      <c r="V8">
        <v>0.13213152072725054</v>
      </c>
      <c r="W8">
        <v>9.7467527590975545E-2</v>
      </c>
      <c r="X8">
        <v>0.69496237717419684</v>
      </c>
      <c r="Z8">
        <v>0.55929122002132503</v>
      </c>
      <c r="AA8">
        <v>0.58434636488430824</v>
      </c>
      <c r="AB8">
        <v>0.50007303035699469</v>
      </c>
      <c r="AC8">
        <v>0.53298490457061298</v>
      </c>
      <c r="AD8">
        <v>0.52434760992219731</v>
      </c>
      <c r="AE8">
        <v>0.6670699215835042</v>
      </c>
      <c r="AG8">
        <v>-0.51047834454515817</v>
      </c>
      <c r="AK8">
        <v>0.24381897529128077</v>
      </c>
      <c r="AL8">
        <v>0.34427109108945447</v>
      </c>
      <c r="AM8">
        <v>2.7413444158267408E-3</v>
      </c>
      <c r="AN8">
        <v>0.13682887458939685</v>
      </c>
      <c r="AO8">
        <v>9.731584652215447E-2</v>
      </c>
      <c r="AP8">
        <v>0.70065139531274057</v>
      </c>
      <c r="AR8">
        <v>0.56065455998028357</v>
      </c>
      <c r="AS8">
        <v>0.58522764751408196</v>
      </c>
      <c r="AT8">
        <v>0.50068533567476703</v>
      </c>
      <c r="AU8">
        <v>0.53415394901328261</v>
      </c>
      <c r="AV8">
        <v>0.5243097794328182</v>
      </c>
      <c r="AW8">
        <v>0.66833217906874998</v>
      </c>
      <c r="AY8">
        <v>-0.57551375219799683</v>
      </c>
    </row>
    <row r="9" spans="1:53" x14ac:dyDescent="0.2">
      <c r="A9">
        <v>4.6562694767331714E-2</v>
      </c>
      <c r="B9">
        <v>0.29805716207719135</v>
      </c>
      <c r="C9">
        <v>-0.23015836216676927</v>
      </c>
      <c r="D9">
        <v>-4.3158835177387056E-2</v>
      </c>
      <c r="E9">
        <v>-4.4243097197542464E-2</v>
      </c>
      <c r="F9">
        <v>0.50943091643799587</v>
      </c>
      <c r="H9">
        <v>0.51163857098399046</v>
      </c>
      <c r="I9">
        <v>0.5739675053817942</v>
      </c>
      <c r="J9">
        <v>0.44271307421704748</v>
      </c>
      <c r="K9">
        <v>0.48921196571285486</v>
      </c>
      <c r="L9">
        <v>0.48894102959175373</v>
      </c>
      <c r="M9">
        <v>0.62467305852453969</v>
      </c>
      <c r="O9">
        <v>-0.30837343064404715</v>
      </c>
      <c r="S9">
        <v>5.3092609633914489E-2</v>
      </c>
      <c r="T9">
        <v>0.30191836055881971</v>
      </c>
      <c r="U9">
        <v>-0.22769730951323011</v>
      </c>
      <c r="V9">
        <v>-3.7900579610072219E-2</v>
      </c>
      <c r="W9">
        <v>-4.5055904600602797E-2</v>
      </c>
      <c r="X9">
        <v>0.51654127757926416</v>
      </c>
      <c r="Z9">
        <v>0.51327003539573524</v>
      </c>
      <c r="AA9">
        <v>0.57491140888993764</v>
      </c>
      <c r="AB9">
        <v>0.44332034602825265</v>
      </c>
      <c r="AC9">
        <v>0.49052598915201201</v>
      </c>
      <c r="AD9">
        <v>0.48873792898482088</v>
      </c>
      <c r="AE9">
        <v>0.62633864631330538</v>
      </c>
      <c r="AG9">
        <v>-0.45483061803950636</v>
      </c>
      <c r="AK9">
        <v>5.6462193334801958E-2</v>
      </c>
      <c r="AL9">
        <v>0.30417400585951904</v>
      </c>
      <c r="AM9">
        <v>-0.22617742667227547</v>
      </c>
      <c r="AN9">
        <v>-3.4977805087706614E-2</v>
      </c>
      <c r="AO9">
        <v>-4.5149876561288271E-2</v>
      </c>
      <c r="AP9">
        <v>0.51991798291654756</v>
      </c>
      <c r="AR9">
        <v>0.51411179952251251</v>
      </c>
      <c r="AS9">
        <v>0.57546256880196556</v>
      </c>
      <c r="AT9">
        <v>0.44369546623150519</v>
      </c>
      <c r="AU9">
        <v>0.49125644014995878</v>
      </c>
      <c r="AV9">
        <v>0.48871444793837976</v>
      </c>
      <c r="AW9">
        <v>0.62712858777599167</v>
      </c>
      <c r="AY9">
        <v>-0.51603114248280857</v>
      </c>
    </row>
    <row r="10" spans="1:53" x14ac:dyDescent="0.2">
      <c r="A10">
        <v>0.3658896302805339</v>
      </c>
      <c r="B10">
        <v>0.43584847743270277</v>
      </c>
      <c r="C10">
        <v>0.13527127883993251</v>
      </c>
      <c r="D10">
        <v>0.16933125183397213</v>
      </c>
      <c r="E10">
        <v>0.25910895753498753</v>
      </c>
      <c r="F10">
        <v>0.77498568209803465</v>
      </c>
      <c r="H10">
        <v>0.59046539607765069</v>
      </c>
      <c r="I10">
        <v>0.60726936264799969</v>
      </c>
      <c r="J10">
        <v>0.53376634645792609</v>
      </c>
      <c r="K10">
        <v>0.54223195116456369</v>
      </c>
      <c r="L10">
        <v>0.56441724122729697</v>
      </c>
      <c r="M10">
        <v>0.68459840876113531</v>
      </c>
      <c r="O10">
        <v>-0.3848097548707225</v>
      </c>
      <c r="S10">
        <v>0.37751047508283625</v>
      </c>
      <c r="T10">
        <v>0.442699295688181</v>
      </c>
      <c r="U10">
        <v>0.13962861103198587</v>
      </c>
      <c r="V10">
        <v>0.17862923917934559</v>
      </c>
      <c r="W10">
        <v>0.2576675480903946</v>
      </c>
      <c r="X10">
        <v>0.78769741955841988</v>
      </c>
      <c r="Z10">
        <v>0.59327251974962847</v>
      </c>
      <c r="AA10">
        <v>0.60890203058536641</v>
      </c>
      <c r="AB10">
        <v>0.53485055018765126</v>
      </c>
      <c r="AC10">
        <v>0.54453894217841692</v>
      </c>
      <c r="AD10">
        <v>0.56406283726572515</v>
      </c>
      <c r="AE10">
        <v>0.68733670820808368</v>
      </c>
      <c r="AG10">
        <v>-0.54455242719884844</v>
      </c>
      <c r="AK10">
        <v>0.38463568295264167</v>
      </c>
      <c r="AL10">
        <v>0.44735674520256091</v>
      </c>
      <c r="AM10">
        <v>0.14276443220127721</v>
      </c>
      <c r="AN10">
        <v>0.18463378470026759</v>
      </c>
      <c r="AO10">
        <v>0.25747307618671261</v>
      </c>
      <c r="AP10">
        <v>0.79506174346964775</v>
      </c>
      <c r="AR10">
        <v>0.59499068495994678</v>
      </c>
      <c r="AS10">
        <v>0.61001059295921545</v>
      </c>
      <c r="AT10">
        <v>0.53563061094612274</v>
      </c>
      <c r="AU10">
        <v>0.54602776459929148</v>
      </c>
      <c r="AV10">
        <v>0.56401501681604393</v>
      </c>
      <c r="AW10">
        <v>0.68891715039343704</v>
      </c>
      <c r="AY10">
        <v>-0.61226130395028278</v>
      </c>
    </row>
    <row r="11" spans="1:53" x14ac:dyDescent="0.2">
      <c r="A11">
        <v>2.5094785131398789E-2</v>
      </c>
      <c r="B11">
        <v>0.70983887419905223</v>
      </c>
      <c r="C11">
        <v>-5.0228832475648105E-2</v>
      </c>
      <c r="D11">
        <v>-0.3204004587530731</v>
      </c>
      <c r="E11">
        <v>0.3890694198359681</v>
      </c>
      <c r="F11">
        <v>0.40870310893894041</v>
      </c>
      <c r="H11">
        <v>0.50627336706614889</v>
      </c>
      <c r="I11">
        <v>0.67036555591939118</v>
      </c>
      <c r="J11">
        <v>0.48744543130081047</v>
      </c>
      <c r="K11">
        <v>0.42057815608581589</v>
      </c>
      <c r="L11">
        <v>0.59605866100983207</v>
      </c>
      <c r="M11">
        <v>0.60077686797070717</v>
      </c>
      <c r="O11">
        <v>-0.29933365695150355</v>
      </c>
      <c r="S11">
        <v>3.4382665958681946E-2</v>
      </c>
      <c r="T11">
        <v>0.71536373987192048</v>
      </c>
      <c r="U11">
        <v>-4.6739928066083569E-2</v>
      </c>
      <c r="V11">
        <v>-0.31297343958843593</v>
      </c>
      <c r="W11">
        <v>0.38791318928644869</v>
      </c>
      <c r="X11">
        <v>0.41877152159792314</v>
      </c>
      <c r="Z11">
        <v>0.5085948197964768</v>
      </c>
      <c r="AA11">
        <v>0.67158526515129691</v>
      </c>
      <c r="AB11">
        <v>0.48831714479015742</v>
      </c>
      <c r="AC11">
        <v>0.42238912241373555</v>
      </c>
      <c r="AD11">
        <v>0.59578024132776908</v>
      </c>
      <c r="AE11">
        <v>0.60318924843431132</v>
      </c>
      <c r="AG11">
        <v>-0.45103000997795301</v>
      </c>
      <c r="AK11">
        <v>3.9313462172236968E-2</v>
      </c>
      <c r="AL11">
        <v>0.71871660305603702</v>
      </c>
      <c r="AM11">
        <v>-4.4537389443048497E-2</v>
      </c>
      <c r="AN11">
        <v>-0.30877290264905283</v>
      </c>
      <c r="AO11">
        <v>0.38777568548068825</v>
      </c>
      <c r="AP11">
        <v>0.42365668093426934</v>
      </c>
      <c r="AR11">
        <v>0.5098270998875275</v>
      </c>
      <c r="AS11">
        <v>0.67232434173055822</v>
      </c>
      <c r="AT11">
        <v>0.48886749276242358</v>
      </c>
      <c r="AU11">
        <v>0.42341428763543976</v>
      </c>
      <c r="AV11">
        <v>0.59574712638017735</v>
      </c>
      <c r="AW11">
        <v>0.60435792953766432</v>
      </c>
      <c r="AY11">
        <v>-0.5144929387316628</v>
      </c>
    </row>
    <row r="12" spans="1:53" x14ac:dyDescent="0.2">
      <c r="A12">
        <v>-3.14129487453918E-3</v>
      </c>
      <c r="B12">
        <v>0.49603692790401632</v>
      </c>
      <c r="C12">
        <v>-0.33098340739497656</v>
      </c>
      <c r="D12">
        <v>-0.29317781231165241</v>
      </c>
      <c r="E12">
        <v>8.8181078791019024E-2</v>
      </c>
      <c r="F12">
        <v>0.3645137250737257</v>
      </c>
      <c r="H12">
        <v>0.49921467692714505</v>
      </c>
      <c r="I12">
        <v>0.6215275435564569</v>
      </c>
      <c r="J12">
        <v>0.41800136424662765</v>
      </c>
      <c r="K12">
        <v>0.42722606460818074</v>
      </c>
      <c r="L12">
        <v>0.52203099564108524</v>
      </c>
      <c r="M12">
        <v>0.59013263880109079</v>
      </c>
      <c r="O12">
        <v>-0.28005416540911104</v>
      </c>
      <c r="S12">
        <v>3.1908667484091269E-3</v>
      </c>
      <c r="T12">
        <v>0.49980449373910651</v>
      </c>
      <c r="U12">
        <v>-0.3285948998480161</v>
      </c>
      <c r="V12">
        <v>-0.28808443423723923</v>
      </c>
      <c r="W12">
        <v>8.7391118722474737E-2</v>
      </c>
      <c r="X12">
        <v>0.37136594481861757</v>
      </c>
      <c r="Z12">
        <v>0.5007977160102649</v>
      </c>
      <c r="AA12">
        <v>0.62241338540491797</v>
      </c>
      <c r="AB12">
        <v>0.41858254489347618</v>
      </c>
      <c r="AC12">
        <v>0.4284728938245469</v>
      </c>
      <c r="AD12">
        <v>0.52183388562256039</v>
      </c>
      <c r="AE12">
        <v>0.59178899757778614</v>
      </c>
      <c r="AG12">
        <v>-0.42483008605156775</v>
      </c>
      <c r="AK12">
        <v>6.1455934937557077E-3</v>
      </c>
      <c r="AL12">
        <v>0.50184595784966168</v>
      </c>
      <c r="AM12">
        <v>-0.3272461775136678</v>
      </c>
      <c r="AN12">
        <v>-0.28550003318762301</v>
      </c>
      <c r="AO12">
        <v>8.7307297953086838E-2</v>
      </c>
      <c r="AP12">
        <v>0.37422229617205643</v>
      </c>
      <c r="AR12">
        <v>0.5015363935378585</v>
      </c>
      <c r="AS12">
        <v>0.62289303998399914</v>
      </c>
      <c r="AT12">
        <v>0.41891082106185373</v>
      </c>
      <c r="AU12">
        <v>0.42910588862293486</v>
      </c>
      <c r="AV12">
        <v>0.52181297035086449</v>
      </c>
      <c r="AW12">
        <v>0.59247883869469142</v>
      </c>
      <c r="AY12">
        <v>-0.4850178056793566</v>
      </c>
    </row>
    <row r="13" spans="1:53" x14ac:dyDescent="0.2">
      <c r="A13">
        <v>0.33098145942447876</v>
      </c>
      <c r="B13">
        <v>0.66486834393731509</v>
      </c>
      <c r="C13">
        <v>0.10613897282551166</v>
      </c>
      <c r="D13">
        <v>-6.3526833866936985E-2</v>
      </c>
      <c r="E13">
        <v>0.44830473660504344</v>
      </c>
      <c r="F13">
        <v>0.65468684443087077</v>
      </c>
      <c r="H13">
        <v>0.58199816185839004</v>
      </c>
      <c r="I13">
        <v>0.66035314497656938</v>
      </c>
      <c r="J13">
        <v>0.52650986068235595</v>
      </c>
      <c r="K13">
        <v>0.48412363047480256</v>
      </c>
      <c r="L13">
        <v>0.61023609437028581</v>
      </c>
      <c r="M13">
        <v>0.65806585377777693</v>
      </c>
      <c r="O13">
        <v>-0.3645076608886218</v>
      </c>
      <c r="S13">
        <v>0.34311220965075823</v>
      </c>
      <c r="T13">
        <v>0.67204381185071249</v>
      </c>
      <c r="U13">
        <v>0.11068714880353908</v>
      </c>
      <c r="V13">
        <v>-5.3834001149186947E-2</v>
      </c>
      <c r="W13">
        <v>0.44679864672986125</v>
      </c>
      <c r="X13">
        <v>0.66791478179356711</v>
      </c>
      <c r="Z13">
        <v>0.58494631722650892</v>
      </c>
      <c r="AA13">
        <v>0.66196065169909291</v>
      </c>
      <c r="AB13">
        <v>0.5276435696955647</v>
      </c>
      <c r="AC13">
        <v>0.48654474911061296</v>
      </c>
      <c r="AD13">
        <v>0.60987781448452438</v>
      </c>
      <c r="AE13">
        <v>0.66103608683532733</v>
      </c>
      <c r="AG13">
        <v>-0.52436519333890774</v>
      </c>
      <c r="AK13">
        <v>0.35032322052060055</v>
      </c>
      <c r="AL13">
        <v>0.67681314881374433</v>
      </c>
      <c r="AM13">
        <v>0.11386739774923726</v>
      </c>
      <c r="AN13">
        <v>-4.7758270365362676E-2</v>
      </c>
      <c r="AO13">
        <v>0.44660083601112183</v>
      </c>
      <c r="AP13">
        <v>0.67528220328668631</v>
      </c>
      <c r="AR13">
        <v>0.58669595685659692</v>
      </c>
      <c r="AS13">
        <v>0.66302705449792354</v>
      </c>
      <c r="AT13">
        <v>0.52843613134605438</v>
      </c>
      <c r="AU13">
        <v>0.48806270125710788</v>
      </c>
      <c r="AV13">
        <v>0.60983074897736067</v>
      </c>
      <c r="AW13">
        <v>0.6626849219870663</v>
      </c>
      <c r="AY13">
        <v>-0.59194415782543708</v>
      </c>
    </row>
    <row r="14" spans="1:53" x14ac:dyDescent="0.2">
      <c r="A14">
        <v>0.13890416730969729</v>
      </c>
      <c r="B14">
        <v>0.43823467297544988</v>
      </c>
      <c r="C14">
        <v>-0.1313538904974913</v>
      </c>
      <c r="D14">
        <v>-7.388771011932338E-2</v>
      </c>
      <c r="E14">
        <v>0.13060993348300812</v>
      </c>
      <c r="F14">
        <v>0.54416640729797838</v>
      </c>
      <c r="H14">
        <v>0.53467031459548842</v>
      </c>
      <c r="I14">
        <v>0.60783830835833286</v>
      </c>
      <c r="J14">
        <v>0.46720866187731763</v>
      </c>
      <c r="K14">
        <v>0.48153647167848274</v>
      </c>
      <c r="L14">
        <v>0.53260614431577591</v>
      </c>
      <c r="M14">
        <v>0.63278109687631046</v>
      </c>
      <c r="O14">
        <v>-0.32469688166291338</v>
      </c>
      <c r="S14">
        <v>0.14726786700903571</v>
      </c>
      <c r="T14">
        <v>0.44318307892738207</v>
      </c>
      <c r="U14">
        <v>-0.1282093488360912</v>
      </c>
      <c r="V14">
        <v>-6.7178160325146563E-2</v>
      </c>
      <c r="W14">
        <v>0.12956998763998273</v>
      </c>
      <c r="X14">
        <v>0.55327593673555719</v>
      </c>
      <c r="Z14">
        <v>0.53675057075375321</v>
      </c>
      <c r="AA14">
        <v>0.60901723282250364</v>
      </c>
      <c r="AB14">
        <v>0.46799149613141394</v>
      </c>
      <c r="AC14">
        <v>0.48321177308363039</v>
      </c>
      <c r="AD14">
        <v>0.53234725472925748</v>
      </c>
      <c r="AE14">
        <v>0.63489529886214813</v>
      </c>
      <c r="AG14">
        <v>-0.47549588127122039</v>
      </c>
      <c r="AK14">
        <v>0.15186922165630495</v>
      </c>
      <c r="AL14">
        <v>0.44624987833366436</v>
      </c>
      <c r="AM14">
        <v>-0.12615625889149237</v>
      </c>
      <c r="AN14">
        <v>-6.3244021511749571E-2</v>
      </c>
      <c r="AO14">
        <v>0.12944262232664705</v>
      </c>
      <c r="AP14">
        <v>0.5579241683637326</v>
      </c>
      <c r="AR14">
        <v>0.53789449934610833</v>
      </c>
      <c r="AS14">
        <v>0.60974723986987867</v>
      </c>
      <c r="AT14">
        <v>0.46850269855070592</v>
      </c>
      <c r="AU14">
        <v>0.48419426259483894</v>
      </c>
      <c r="AV14">
        <v>0.53231554653837576</v>
      </c>
      <c r="AW14">
        <v>0.63597209698141721</v>
      </c>
      <c r="AY14">
        <v>-0.5387451147343173</v>
      </c>
    </row>
    <row r="15" spans="1:53" x14ac:dyDescent="0.2">
      <c r="A15">
        <v>0.30055121474812729</v>
      </c>
      <c r="B15">
        <v>0.46951909091485788</v>
      </c>
      <c r="C15">
        <v>7.6655965645489821E-2</v>
      </c>
      <c r="D15">
        <v>7.9842656351550551E-2</v>
      </c>
      <c r="E15">
        <v>0.25846021510837403</v>
      </c>
      <c r="F15">
        <v>0.70289953230584568</v>
      </c>
      <c r="H15">
        <v>0.57457726030591416</v>
      </c>
      <c r="I15">
        <v>0.61526992534612757</v>
      </c>
      <c r="J15">
        <v>0.51915461273567864</v>
      </c>
      <c r="K15">
        <v>0.51995006699041557</v>
      </c>
      <c r="L15">
        <v>0.56425774096991654</v>
      </c>
      <c r="M15">
        <v>0.66883032200709447</v>
      </c>
      <c r="O15">
        <v>-0.36768965691403827</v>
      </c>
      <c r="S15">
        <v>0.31149168324558435</v>
      </c>
      <c r="T15">
        <v>0.47597679361678369</v>
      </c>
      <c r="U15">
        <v>8.0760028053510957E-2</v>
      </c>
      <c r="V15">
        <v>8.8598070662103678E-2</v>
      </c>
      <c r="W15">
        <v>0.25710238514474038</v>
      </c>
      <c r="X15">
        <v>0.7148513763726132</v>
      </c>
      <c r="Z15">
        <v>0.57724932227044812</v>
      </c>
      <c r="AA15">
        <v>0.61679740418914941</v>
      </c>
      <c r="AB15">
        <v>0.52017904059057529</v>
      </c>
      <c r="AC15">
        <v>0.52213504025835422</v>
      </c>
      <c r="AD15">
        <v>0.56392386095660119</v>
      </c>
      <c r="AE15">
        <v>0.67147224909485903</v>
      </c>
      <c r="AG15">
        <v>-0.52542034950458794</v>
      </c>
      <c r="AK15">
        <v>0.31804336374747105</v>
      </c>
      <c r="AL15">
        <v>0.48028194208587488</v>
      </c>
      <c r="AM15">
        <v>8.3650832477601467E-2</v>
      </c>
      <c r="AN15">
        <v>9.4131853916886402E-2</v>
      </c>
      <c r="AO15">
        <v>0.25692299968543791</v>
      </c>
      <c r="AP15">
        <v>0.72158462758554198</v>
      </c>
      <c r="AR15">
        <v>0.57884733103010777</v>
      </c>
      <c r="AS15">
        <v>0.61781444907660388</v>
      </c>
      <c r="AT15">
        <v>0.52090052199022163</v>
      </c>
      <c r="AU15">
        <v>0.52351560211078474</v>
      </c>
      <c r="AV15">
        <v>0.56387974710166666</v>
      </c>
      <c r="AW15">
        <v>0.67295586737576607</v>
      </c>
      <c r="AY15">
        <v>-0.59210006708854734</v>
      </c>
    </row>
    <row r="16" spans="1:53" x14ac:dyDescent="0.2">
      <c r="A16">
        <v>2.1690504637493779E-2</v>
      </c>
      <c r="B16">
        <v>0.77609291666977853</v>
      </c>
      <c r="C16">
        <v>-2.8626771077352564E-2</v>
      </c>
      <c r="D16">
        <v>-0.36888641924950893</v>
      </c>
      <c r="E16">
        <v>0.45602110938667573</v>
      </c>
      <c r="F16">
        <v>0.38957517533580566</v>
      </c>
      <c r="H16">
        <v>0.50542241356718687</v>
      </c>
      <c r="I16">
        <v>0.6848374377644415</v>
      </c>
      <c r="J16">
        <v>0.49284379592833272</v>
      </c>
      <c r="K16">
        <v>0.40881012931611826</v>
      </c>
      <c r="L16">
        <v>0.61206984929805563</v>
      </c>
      <c r="M16">
        <v>0.59618042722581821</v>
      </c>
      <c r="O16">
        <v>-0.2970464648123517</v>
      </c>
      <c r="S16">
        <v>3.1372608186245043E-2</v>
      </c>
      <c r="T16">
        <v>0.78185635237605389</v>
      </c>
      <c r="U16">
        <v>-2.4990895442538519E-2</v>
      </c>
      <c r="V16">
        <v>-0.36114963683789303</v>
      </c>
      <c r="W16">
        <v>0.45481573510377005</v>
      </c>
      <c r="X16">
        <v>0.40006500667949663</v>
      </c>
      <c r="Z16">
        <v>0.50784250881418402</v>
      </c>
      <c r="AA16">
        <v>0.68608006240483688</v>
      </c>
      <c r="AB16">
        <v>0.49375260128437465</v>
      </c>
      <c r="AC16">
        <v>0.41068129979650114</v>
      </c>
      <c r="AD16">
        <v>0.61178360617497984</v>
      </c>
      <c r="AE16">
        <v>0.59870327856554262</v>
      </c>
      <c r="AG16">
        <v>-0.44940096390615764</v>
      </c>
      <c r="AK16">
        <v>3.6516993341422666E-2</v>
      </c>
      <c r="AL16">
        <v>0.78536168255209882</v>
      </c>
      <c r="AM16">
        <v>-2.2694619394100668E-2</v>
      </c>
      <c r="AN16">
        <v>-0.35677418385043996</v>
      </c>
      <c r="AO16">
        <v>0.45467223178396104</v>
      </c>
      <c r="AP16">
        <v>0.40515284711733313</v>
      </c>
      <c r="AR16">
        <v>0.50912823398989326</v>
      </c>
      <c r="AS16">
        <v>0.68683452723475003</v>
      </c>
      <c r="AT16">
        <v>0.4943265886549178</v>
      </c>
      <c r="AU16">
        <v>0.41174066874399651</v>
      </c>
      <c r="AV16">
        <v>0.61174952295478568</v>
      </c>
      <c r="AW16">
        <v>0.5999250550225701</v>
      </c>
      <c r="AY16">
        <v>-0.51313936018681294</v>
      </c>
    </row>
    <row r="17" spans="1:51" x14ac:dyDescent="0.2">
      <c r="A17">
        <v>0.21988689613556189</v>
      </c>
      <c r="B17">
        <v>5.1975494974230943E-2</v>
      </c>
      <c r="C17">
        <v>6.0544997266902045E-2</v>
      </c>
      <c r="D17">
        <v>0.40433181668249585</v>
      </c>
      <c r="E17">
        <v>-0.13167960044579408</v>
      </c>
      <c r="F17">
        <v>0.81631187722772269</v>
      </c>
      <c r="H17">
        <v>0.55475129836611858</v>
      </c>
      <c r="I17">
        <v>0.51299094933963363</v>
      </c>
      <c r="J17">
        <v>0.5151316272694304</v>
      </c>
      <c r="K17">
        <v>0.59972797925907639</v>
      </c>
      <c r="L17">
        <v>0.46712758548363292</v>
      </c>
      <c r="M17">
        <v>0.69345289366284801</v>
      </c>
      <c r="O17">
        <v>-0.37484103729605739</v>
      </c>
      <c r="S17">
        <v>0.22850105195576587</v>
      </c>
      <c r="T17">
        <v>5.7027842191405831E-2</v>
      </c>
      <c r="U17">
        <v>6.3780608842085584E-2</v>
      </c>
      <c r="V17">
        <v>0.41125515223081743</v>
      </c>
      <c r="W17">
        <v>-0.1327474505266974</v>
      </c>
      <c r="X17">
        <v>0.82577490405400189</v>
      </c>
      <c r="Z17">
        <v>0.55687799844650643</v>
      </c>
      <c r="AA17">
        <v>0.51425309796006058</v>
      </c>
      <c r="AB17">
        <v>0.51593974904699258</v>
      </c>
      <c r="AC17">
        <v>0.60138880258669125</v>
      </c>
      <c r="AD17">
        <v>0.46686178623310282</v>
      </c>
      <c r="AE17">
        <v>0.69546081505960289</v>
      </c>
      <c r="AG17">
        <v>-0.52825701443203843</v>
      </c>
      <c r="AK17">
        <v>0.23380568008309571</v>
      </c>
      <c r="AL17">
        <v>6.0446290416404758E-2</v>
      </c>
      <c r="AM17">
        <v>6.6122043103911343E-2</v>
      </c>
      <c r="AN17">
        <v>0.4157620751702793</v>
      </c>
      <c r="AO17">
        <v>-0.13289180756333102</v>
      </c>
      <c r="AP17">
        <v>0.83132337682121071</v>
      </c>
      <c r="AR17">
        <v>0.55818659654593472</v>
      </c>
      <c r="AS17">
        <v>0.51510697312052967</v>
      </c>
      <c r="AT17">
        <v>0.51652449062033834</v>
      </c>
      <c r="AU17">
        <v>0.60246870826159382</v>
      </c>
      <c r="AV17">
        <v>0.46682585567030027</v>
      </c>
      <c r="AW17">
        <v>0.69663467815987701</v>
      </c>
      <c r="AY17">
        <v>-0.59314553804848302</v>
      </c>
    </row>
    <row r="18" spans="1:51" x14ac:dyDescent="0.2">
      <c r="A18">
        <v>0.2042913834735795</v>
      </c>
      <c r="B18">
        <v>0.36201264693215507</v>
      </c>
      <c r="C18">
        <v>-2.4025125024757232E-2</v>
      </c>
      <c r="D18">
        <v>7.9028558246994868E-2</v>
      </c>
      <c r="E18">
        <v>0.11159765057410106</v>
      </c>
      <c r="F18">
        <v>0.65249197878110421</v>
      </c>
      <c r="H18">
        <v>0.55089595710498429</v>
      </c>
      <c r="I18">
        <v>0.58952755166721904</v>
      </c>
      <c r="J18">
        <v>0.493994007632584</v>
      </c>
      <c r="K18">
        <v>0.51974686319046015</v>
      </c>
      <c r="L18">
        <v>0.52787049363560501</v>
      </c>
      <c r="M18">
        <v>0.65757180447181129</v>
      </c>
      <c r="O18">
        <v>-0.34912530984116957</v>
      </c>
      <c r="S18">
        <v>0.21349308886044155</v>
      </c>
      <c r="T18">
        <v>0.36744249564301468</v>
      </c>
      <c r="U18">
        <v>-2.0569035117003004E-2</v>
      </c>
      <c r="V18">
        <v>8.640668703608903E-2</v>
      </c>
      <c r="W18">
        <v>0.11045498461112052</v>
      </c>
      <c r="X18">
        <v>0.66254289753579831</v>
      </c>
      <c r="Z18">
        <v>0.55317146562448261</v>
      </c>
      <c r="AA18">
        <v>0.59084085096738537</v>
      </c>
      <c r="AB18">
        <v>0.49485792251421346</v>
      </c>
      <c r="AC18">
        <v>0.52158824173779716</v>
      </c>
      <c r="AD18">
        <v>0.52758570568855945</v>
      </c>
      <c r="AE18">
        <v>0.65983138355852022</v>
      </c>
      <c r="AG18">
        <v>-0.50266411771608932</v>
      </c>
      <c r="AK18">
        <v>0.21884238081381102</v>
      </c>
      <c r="AL18">
        <v>0.37096330972602748</v>
      </c>
      <c r="AM18">
        <v>-1.8197750172895683E-2</v>
      </c>
      <c r="AN18">
        <v>9.0953298646881078E-2</v>
      </c>
      <c r="AO18">
        <v>0.11030805970053797</v>
      </c>
      <c r="AP18">
        <v>0.66802344573641648</v>
      </c>
      <c r="AR18">
        <v>0.55449328595223857</v>
      </c>
      <c r="AS18">
        <v>0.59169172750036203</v>
      </c>
      <c r="AT18">
        <v>0.49545068800121395</v>
      </c>
      <c r="AU18">
        <v>0.52272266238085185</v>
      </c>
      <c r="AV18">
        <v>0.52754908611817886</v>
      </c>
      <c r="AW18">
        <v>0.66106043445408613</v>
      </c>
      <c r="AY18">
        <v>-0.56734607108460855</v>
      </c>
    </row>
    <row r="19" spans="1:51" x14ac:dyDescent="0.2">
      <c r="A19">
        <v>0.19263229055318504</v>
      </c>
      <c r="B19">
        <v>0.56279162265804716</v>
      </c>
      <c r="C19">
        <v>-4.908077849457404E-3</v>
      </c>
      <c r="D19">
        <v>-9.3098135782307676E-2</v>
      </c>
      <c r="E19">
        <v>0.29682163418558061</v>
      </c>
      <c r="F19">
        <v>0.57520312636972615</v>
      </c>
      <c r="H19">
        <v>0.54800970556245487</v>
      </c>
      <c r="I19">
        <v>0.63709822152337947</v>
      </c>
      <c r="J19">
        <v>0.49877298300079231</v>
      </c>
      <c r="K19">
        <v>0.47674226203907338</v>
      </c>
      <c r="L19">
        <v>0.57366535564432519</v>
      </c>
      <c r="M19">
        <v>0.6399629004935653</v>
      </c>
      <c r="O19">
        <v>-0.3382781603768133</v>
      </c>
      <c r="S19">
        <v>0.20270565406260571</v>
      </c>
      <c r="T19">
        <v>0.56875467784245903</v>
      </c>
      <c r="U19">
        <v>-1.1266686112455515E-3</v>
      </c>
      <c r="V19">
        <v>-8.5036933023494382E-2</v>
      </c>
      <c r="W19">
        <v>0.29556990056164134</v>
      </c>
      <c r="X19">
        <v>0.58617541077305935</v>
      </c>
      <c r="Z19">
        <v>0.55050360083948291</v>
      </c>
      <c r="AA19">
        <v>0.63847577393286503</v>
      </c>
      <c r="AB19">
        <v>0.49971833287698386</v>
      </c>
      <c r="AC19">
        <v>0.47875356844258882</v>
      </c>
      <c r="AD19">
        <v>0.57335918668509478</v>
      </c>
      <c r="AE19">
        <v>0.6424871269723107</v>
      </c>
      <c r="AG19">
        <v>-0.49310057549426883</v>
      </c>
      <c r="AK19">
        <v>0.20845660111867725</v>
      </c>
      <c r="AL19">
        <v>0.57258048862576505</v>
      </c>
      <c r="AM19">
        <v>1.4235122464756333E-3</v>
      </c>
      <c r="AN19">
        <v>-8.0160664323343192E-2</v>
      </c>
      <c r="AO19">
        <v>0.29541135380015088</v>
      </c>
      <c r="AP19">
        <v>0.59200854726415852</v>
      </c>
      <c r="AR19">
        <v>0.55192625203833234</v>
      </c>
      <c r="AS19">
        <v>0.63935839596718447</v>
      </c>
      <c r="AT19">
        <v>0.50035587800152337</v>
      </c>
      <c r="AU19">
        <v>0.47997055808969974</v>
      </c>
      <c r="AV19">
        <v>0.57332040277425134</v>
      </c>
      <c r="AW19">
        <v>0.64382586688152421</v>
      </c>
      <c r="AY19">
        <v>-0.55825129358616599</v>
      </c>
    </row>
    <row r="20" spans="1:51" x14ac:dyDescent="0.2">
      <c r="A20">
        <v>-1.349324496720844E-2</v>
      </c>
      <c r="B20">
        <v>0.47469568422144132</v>
      </c>
      <c r="C20">
        <v>-0.37274974527019922</v>
      </c>
      <c r="D20">
        <v>-0.30106037881106085</v>
      </c>
      <c r="E20">
        <v>5.1964810667156719E-2</v>
      </c>
      <c r="F20">
        <v>0.35050993193687657</v>
      </c>
      <c r="H20">
        <v>0.49662673993817297</v>
      </c>
      <c r="I20">
        <v>0.61649455799178654</v>
      </c>
      <c r="J20">
        <v>0.40787675364149933</v>
      </c>
      <c r="K20">
        <v>0.42529828525909957</v>
      </c>
      <c r="L20">
        <v>0.51298828006562913</v>
      </c>
      <c r="M20">
        <v>0.58674123061940131</v>
      </c>
      <c r="O20">
        <v>-0.27561352734351424</v>
      </c>
      <c r="S20">
        <v>-7.5977316759155977E-3</v>
      </c>
      <c r="T20">
        <v>0.47820499703990338</v>
      </c>
      <c r="U20">
        <v>-0.37052378497897143</v>
      </c>
      <c r="V20">
        <v>-0.29631236222120749</v>
      </c>
      <c r="W20">
        <v>5.1228871537238485E-2</v>
      </c>
      <c r="X20">
        <v>0.35688468198629758</v>
      </c>
      <c r="Z20">
        <v>0.49810057621811554</v>
      </c>
      <c r="AA20">
        <v>0.61732392146708037</v>
      </c>
      <c r="AB20">
        <v>0.40841446271579757</v>
      </c>
      <c r="AC20">
        <v>0.42645920340958571</v>
      </c>
      <c r="AD20">
        <v>0.51280441768354401</v>
      </c>
      <c r="AE20">
        <v>0.58828609478054505</v>
      </c>
      <c r="AG20">
        <v>-0.41929666598762111</v>
      </c>
      <c r="AK20">
        <v>-4.9493688011675863E-3</v>
      </c>
      <c r="AL20">
        <v>0.48004652441572387</v>
      </c>
      <c r="AM20">
        <v>-0.36930708074818397</v>
      </c>
      <c r="AN20">
        <v>-0.2939786762698785</v>
      </c>
      <c r="AO20">
        <v>5.1153314090249979E-2</v>
      </c>
      <c r="AP20">
        <v>0.3594214187210174</v>
      </c>
      <c r="AR20">
        <v>0.49876266032555577</v>
      </c>
      <c r="AS20">
        <v>0.6177588607723481</v>
      </c>
      <c r="AT20">
        <v>0.40870846589237442</v>
      </c>
      <c r="AU20">
        <v>0.42703010146232662</v>
      </c>
      <c r="AV20">
        <v>0.51278554069142157</v>
      </c>
      <c r="AW20">
        <v>0.58890036863451645</v>
      </c>
      <c r="AY20">
        <v>-0.47895676167424817</v>
      </c>
    </row>
    <row r="21" spans="1:51" x14ac:dyDescent="0.2">
      <c r="A21">
        <v>5.8313653832942347E-2</v>
      </c>
      <c r="B21">
        <v>0.36109861399229698</v>
      </c>
      <c r="C21">
        <v>-0.23323690064904259</v>
      </c>
      <c r="D21">
        <v>-9.5264064844714169E-2</v>
      </c>
      <c r="E21">
        <v>1.252441921520181E-2</v>
      </c>
      <c r="F21">
        <v>0.48986485207557856</v>
      </c>
      <c r="H21">
        <v>0.51457428372622049</v>
      </c>
      <c r="I21">
        <v>0.58930635148742461</v>
      </c>
      <c r="J21">
        <v>0.4419536772460414</v>
      </c>
      <c r="K21">
        <v>0.47620197880073911</v>
      </c>
      <c r="L21">
        <v>0.50313106387540318</v>
      </c>
      <c r="M21">
        <v>0.62007459442906498</v>
      </c>
      <c r="O21">
        <v>-0.30652432808833113</v>
      </c>
      <c r="S21">
        <v>6.5154667604473138E-2</v>
      </c>
      <c r="T21">
        <v>0.36514843170444355</v>
      </c>
      <c r="U21">
        <v>-0.23065964797006949</v>
      </c>
      <c r="V21">
        <v>-8.9760973854021348E-2</v>
      </c>
      <c r="W21">
        <v>1.1672781863806353E-2</v>
      </c>
      <c r="X21">
        <v>0.49730676547456615</v>
      </c>
      <c r="Z21">
        <v>0.51628290705289537</v>
      </c>
      <c r="AA21">
        <v>0.59028615038307342</v>
      </c>
      <c r="AB21">
        <v>0.44258940143601033</v>
      </c>
      <c r="AC21">
        <v>0.47757481122110773</v>
      </c>
      <c r="AD21">
        <v>0.50291816233179243</v>
      </c>
      <c r="AE21">
        <v>0.62182620266004862</v>
      </c>
      <c r="AG21">
        <v>-0.45350385877186256</v>
      </c>
      <c r="AK21">
        <v>6.8681963735131968E-2</v>
      </c>
      <c r="AL21">
        <v>0.36751843383479799</v>
      </c>
      <c r="AM21">
        <v>-0.22906991257116169</v>
      </c>
      <c r="AN21">
        <v>-8.6708119918628798E-2</v>
      </c>
      <c r="AO21">
        <v>1.1574337293138559E-2</v>
      </c>
      <c r="AP21">
        <v>0.50082975538772911</v>
      </c>
      <c r="AR21">
        <v>0.51716374437889767</v>
      </c>
      <c r="AS21">
        <v>0.5908592087421547</v>
      </c>
      <c r="AT21">
        <v>0.44298163126999457</v>
      </c>
      <c r="AU21">
        <v>0.47833654101505907</v>
      </c>
      <c r="AV21">
        <v>0.50289355202039698</v>
      </c>
      <c r="AW21">
        <v>0.62265430697526369</v>
      </c>
      <c r="AY21">
        <v>-0.51491078648463573</v>
      </c>
    </row>
    <row r="22" spans="1:51" x14ac:dyDescent="0.2">
      <c r="A22">
        <v>9.8541139444243753E-2</v>
      </c>
      <c r="B22">
        <v>0.49370049551533951</v>
      </c>
      <c r="C22">
        <v>-0.15730354349205594</v>
      </c>
      <c r="D22">
        <v>-0.1543106987554321</v>
      </c>
      <c r="E22">
        <v>0.16508187692649437</v>
      </c>
      <c r="F22">
        <v>0.49017291710106892</v>
      </c>
      <c r="H22">
        <v>0.52461536941692821</v>
      </c>
      <c r="I22">
        <v>0.62097778624954025</v>
      </c>
      <c r="J22">
        <v>0.4607550052757951</v>
      </c>
      <c r="K22">
        <v>0.46149869376564745</v>
      </c>
      <c r="L22">
        <v>0.54117699862435242</v>
      </c>
      <c r="M22">
        <v>0.62014716634710598</v>
      </c>
      <c r="O22">
        <v>-0.31284242610945695</v>
      </c>
      <c r="S22">
        <v>0.10669517221657338</v>
      </c>
      <c r="T22">
        <v>0.49853335656664366</v>
      </c>
      <c r="U22">
        <v>-0.15423691930430239</v>
      </c>
      <c r="V22">
        <v>-0.14777070344317431</v>
      </c>
      <c r="W22">
        <v>0.16406731374583872</v>
      </c>
      <c r="X22">
        <v>0.49903845207961905</v>
      </c>
      <c r="Z22">
        <v>0.52664851760032749</v>
      </c>
      <c r="AA22">
        <v>0.62211460269765539</v>
      </c>
      <c r="AB22">
        <v>0.46151702931349337</v>
      </c>
      <c r="AC22">
        <v>0.46312440158392443</v>
      </c>
      <c r="AD22">
        <v>0.54092506756370573</v>
      </c>
      <c r="AE22">
        <v>0.62223333727761654</v>
      </c>
      <c r="AG22">
        <v>-0.46273278674334078</v>
      </c>
      <c r="AK22">
        <v>0.11105767115422466</v>
      </c>
      <c r="AL22">
        <v>0.50146446698157054</v>
      </c>
      <c r="AM22">
        <v>-0.15228454696418578</v>
      </c>
      <c r="AN22">
        <v>-0.14403275901205648</v>
      </c>
      <c r="AO22">
        <v>0.16394603290776749</v>
      </c>
      <c r="AP22">
        <v>0.5034070340477288</v>
      </c>
      <c r="AR22">
        <v>0.52773591619538207</v>
      </c>
      <c r="AS22">
        <v>0.62280342460852134</v>
      </c>
      <c r="AT22">
        <v>0.46200226735741556</v>
      </c>
      <c r="AU22">
        <v>0.4640539318415523</v>
      </c>
      <c r="AV22">
        <v>0.5408949503333047</v>
      </c>
      <c r="AW22">
        <v>0.62325966215991724</v>
      </c>
      <c r="AY22">
        <v>-0.52547943343147308</v>
      </c>
    </row>
    <row r="23" spans="1:51" x14ac:dyDescent="0.2">
      <c r="A23">
        <v>7.0186187652951981E-2</v>
      </c>
      <c r="B23">
        <v>0.38070245405226721</v>
      </c>
      <c r="C23">
        <v>-0.20655705558672621</v>
      </c>
      <c r="D23">
        <v>-9.3190336764719162E-2</v>
      </c>
      <c r="E23">
        <v>4.1694212259464819E-2</v>
      </c>
      <c r="F23">
        <v>0.49931936545235917</v>
      </c>
      <c r="H23">
        <v>0.51753934745464358</v>
      </c>
      <c r="I23">
        <v>0.59404251513182382</v>
      </c>
      <c r="J23">
        <v>0.44854355873143698</v>
      </c>
      <c r="K23">
        <v>0.47671926171638279</v>
      </c>
      <c r="L23">
        <v>0.51042204329556551</v>
      </c>
      <c r="M23">
        <v>0.62229936622959314</v>
      </c>
      <c r="O23">
        <v>-0.3098740105950834</v>
      </c>
      <c r="S23">
        <v>7.7364213220029343E-2</v>
      </c>
      <c r="T23">
        <v>0.38495171448984267</v>
      </c>
      <c r="U23">
        <v>-0.20385428599707917</v>
      </c>
      <c r="V23">
        <v>-8.7420593595011947E-2</v>
      </c>
      <c r="W23">
        <v>4.0800865953732057E-2</v>
      </c>
      <c r="X23">
        <v>0.50712948136008562</v>
      </c>
      <c r="Z23">
        <v>0.51933141236796176</v>
      </c>
      <c r="AA23">
        <v>0.59506683893214718</v>
      </c>
      <c r="AB23">
        <v>0.44921218741162988</v>
      </c>
      <c r="AC23">
        <v>0.47815875971525784</v>
      </c>
      <c r="AD23">
        <v>0.51019880168985987</v>
      </c>
      <c r="AE23">
        <v>0.62413331718740872</v>
      </c>
      <c r="AG23">
        <v>-0.45768484874393517</v>
      </c>
      <c r="AK23">
        <v>8.112474282532095E-2</v>
      </c>
      <c r="AL23">
        <v>0.38747428638981241</v>
      </c>
      <c r="AM23">
        <v>-0.20216388824800968</v>
      </c>
      <c r="AN23">
        <v>-8.4176620929761539E-2</v>
      </c>
      <c r="AO23">
        <v>4.0696121222387804E-2</v>
      </c>
      <c r="AP23">
        <v>0.51089506604179413</v>
      </c>
      <c r="AR23">
        <v>0.52027007010302861</v>
      </c>
      <c r="AS23">
        <v>0.59567453759307931</v>
      </c>
      <c r="AT23">
        <v>0.44963046244370153</v>
      </c>
      <c r="AU23">
        <v>0.47896826202285314</v>
      </c>
      <c r="AV23">
        <v>0.51017262637416683</v>
      </c>
      <c r="AW23">
        <v>0.62501627539210991</v>
      </c>
      <c r="AY23">
        <v>-0.51948997514961825</v>
      </c>
    </row>
    <row r="24" spans="1:51" x14ac:dyDescent="0.2">
      <c r="A24">
        <v>0.18705669091495075</v>
      </c>
      <c r="B24">
        <v>0.4940033739895488</v>
      </c>
      <c r="C24">
        <v>-3.4431469378054275E-2</v>
      </c>
      <c r="D24">
        <v>-5.0520425465833324E-2</v>
      </c>
      <c r="E24">
        <v>0.22342701448068822</v>
      </c>
      <c r="F24">
        <v>0.58728308570679</v>
      </c>
      <c r="H24">
        <v>0.54662829082756959</v>
      </c>
      <c r="I24">
        <v>0.621049070439885</v>
      </c>
      <c r="J24">
        <v>0.49139298295895267</v>
      </c>
      <c r="K24">
        <v>0.48737257928054806</v>
      </c>
      <c r="L24">
        <v>0.55562554535819408</v>
      </c>
      <c r="M24">
        <v>0.642741516869069</v>
      </c>
      <c r="O24">
        <v>-0.33838657251266296</v>
      </c>
      <c r="S24">
        <v>0.19661409769758648</v>
      </c>
      <c r="T24">
        <v>0.49965651715804682</v>
      </c>
      <c r="U24">
        <v>-3.084238262106534E-2</v>
      </c>
      <c r="V24">
        <v>-4.286567287126896E-2</v>
      </c>
      <c r="W24">
        <v>0.22223944726551581</v>
      </c>
      <c r="X24">
        <v>0.59769977641588246</v>
      </c>
      <c r="Z24">
        <v>0.54899578974652219</v>
      </c>
      <c r="AA24">
        <v>0.62237860806428025</v>
      </c>
      <c r="AB24">
        <v>0.49229001551358792</v>
      </c>
      <c r="AC24">
        <v>0.48928522240182182</v>
      </c>
      <c r="AD24">
        <v>0.55533230878994455</v>
      </c>
      <c r="AE24">
        <v>0.64512987517578702</v>
      </c>
      <c r="AG24">
        <v>-0.49218195216963162</v>
      </c>
      <c r="AK24">
        <v>0.20206039651510632</v>
      </c>
      <c r="AL24">
        <v>0.50327194509312734</v>
      </c>
      <c r="AM24">
        <v>-2.842510340699822E-2</v>
      </c>
      <c r="AN24">
        <v>-3.8239094617777858E-2</v>
      </c>
      <c r="AO24">
        <v>0.22208933157610228</v>
      </c>
      <c r="AP24">
        <v>0.60323309642688816</v>
      </c>
      <c r="AR24">
        <v>0.55034392705746549</v>
      </c>
      <c r="AS24">
        <v>0.62322794179210361</v>
      </c>
      <c r="AT24">
        <v>0.49289420259084132</v>
      </c>
      <c r="AU24">
        <v>0.49044139105625895</v>
      </c>
      <c r="AV24">
        <v>0.5552952391636129</v>
      </c>
      <c r="AW24">
        <v>0.64639563892492169</v>
      </c>
      <c r="AY24">
        <v>-0.55687859058728517</v>
      </c>
    </row>
    <row r="25" spans="1:51" x14ac:dyDescent="0.2">
      <c r="A25">
        <v>0.25902151333510159</v>
      </c>
      <c r="B25">
        <v>0.64125435256931285</v>
      </c>
      <c r="C25">
        <v>6.4153376734386092E-2</v>
      </c>
      <c r="D25">
        <v>-9.6545881570450937E-2</v>
      </c>
      <c r="E25">
        <v>0.40182906412158315</v>
      </c>
      <c r="F25">
        <v>0.60812637459827545</v>
      </c>
      <c r="H25">
        <v>0.56439574291302852</v>
      </c>
      <c r="I25">
        <v>0.65503695365106118</v>
      </c>
      <c r="J25">
        <v>0.5160328457545994</v>
      </c>
      <c r="K25">
        <v>0.47588226036753217</v>
      </c>
      <c r="L25">
        <v>0.59912703299035364</v>
      </c>
      <c r="M25">
        <v>0.64751328442013301</v>
      </c>
      <c r="O25">
        <v>-0.35077686524749679</v>
      </c>
      <c r="S25">
        <v>0.27030908613900867</v>
      </c>
      <c r="T25">
        <v>0.64793556216355808</v>
      </c>
      <c r="U25">
        <v>6.8387293270924077E-2</v>
      </c>
      <c r="V25">
        <v>-8.752303868879735E-2</v>
      </c>
      <c r="W25">
        <v>0.40042705102470222</v>
      </c>
      <c r="X25">
        <v>0.6204254185201783</v>
      </c>
      <c r="Z25">
        <v>0.56716878358782929</v>
      </c>
      <c r="AA25">
        <v>0.65654509564708363</v>
      </c>
      <c r="AB25">
        <v>0.51709016319941681</v>
      </c>
      <c r="AC25">
        <v>0.47813319736941495</v>
      </c>
      <c r="AD25">
        <v>0.59879025938454533</v>
      </c>
      <c r="AE25">
        <v>0.65031529719021253</v>
      </c>
      <c r="AG25">
        <v>-0.50847553071260454</v>
      </c>
      <c r="AK25">
        <v>0.27689515625371558</v>
      </c>
      <c r="AL25">
        <v>0.65230706724988474</v>
      </c>
      <c r="AM25">
        <v>7.1298436668791321E-2</v>
      </c>
      <c r="AN25">
        <v>-8.1961101068102338E-2</v>
      </c>
      <c r="AO25">
        <v>0.40024594148578724</v>
      </c>
      <c r="AP25">
        <v>0.62712717627562453</v>
      </c>
      <c r="AR25">
        <v>0.56878486634137493</v>
      </c>
      <c r="AS25">
        <v>0.65753016652095575</v>
      </c>
      <c r="AT25">
        <v>0.51781706210255318</v>
      </c>
      <c r="AU25">
        <v>0.47952118752657519</v>
      </c>
      <c r="AV25">
        <v>0.59874674876277456</v>
      </c>
      <c r="AW25">
        <v>0.65183777309464364</v>
      </c>
      <c r="AY25">
        <v>-0.57499681822902804</v>
      </c>
    </row>
    <row r="26" spans="1:51" x14ac:dyDescent="0.2">
      <c r="A26">
        <v>2.5107594200456385E-3</v>
      </c>
      <c r="B26">
        <v>0.60423372081149995</v>
      </c>
      <c r="C26">
        <v>-0.20706128429553855</v>
      </c>
      <c r="D26">
        <v>-0.32038176425023523</v>
      </c>
      <c r="E26">
        <v>0.23245457615605811</v>
      </c>
      <c r="F26">
        <v>0.37491441447519552</v>
      </c>
      <c r="H26">
        <v>0.50062768952526981</v>
      </c>
      <c r="I26">
        <v>0.64662431643899132</v>
      </c>
      <c r="J26">
        <v>0.44841883987211145</v>
      </c>
      <c r="K26">
        <v>0.42058271179655671</v>
      </c>
      <c r="L26">
        <v>0.55785336882335756</v>
      </c>
      <c r="M26">
        <v>0.59264593834036849</v>
      </c>
      <c r="O26">
        <v>-0.28674177458801081</v>
      </c>
      <c r="S26">
        <v>1.0160043042926448E-2</v>
      </c>
      <c r="T26">
        <v>0.60878603372052942</v>
      </c>
      <c r="U26">
        <v>-0.2041823934595873</v>
      </c>
      <c r="V26">
        <v>-0.31424920375474585</v>
      </c>
      <c r="W26">
        <v>0.23150128990280716</v>
      </c>
      <c r="X26">
        <v>0.38319693410932176</v>
      </c>
      <c r="Z26">
        <v>0.50253998891126084</v>
      </c>
      <c r="AA26">
        <v>0.64766383025181506</v>
      </c>
      <c r="AB26">
        <v>0.44913100822050456</v>
      </c>
      <c r="AC26">
        <v>0.42207789672933749</v>
      </c>
      <c r="AD26">
        <v>0.55761822497027558</v>
      </c>
      <c r="AE26">
        <v>0.59464393258112347</v>
      </c>
      <c r="AG26">
        <v>-0.43453802798324764</v>
      </c>
      <c r="AK26">
        <v>1.397730565870503E-2</v>
      </c>
      <c r="AL26">
        <v>0.61140407764314109</v>
      </c>
      <c r="AM26">
        <v>-0.20246053251957524</v>
      </c>
      <c r="AN26">
        <v>-0.31095952463767218</v>
      </c>
      <c r="AO26">
        <v>0.23139396312335808</v>
      </c>
      <c r="AP26">
        <v>0.38693255564306372</v>
      </c>
      <c r="AR26">
        <v>0.5034942695266762</v>
      </c>
      <c r="AS26">
        <v>0.64826102460353829</v>
      </c>
      <c r="AT26">
        <v>0.44955705508649701</v>
      </c>
      <c r="AU26">
        <v>0.42288054708321937</v>
      </c>
      <c r="AV26">
        <v>0.55759174942158019</v>
      </c>
      <c r="AW26">
        <v>0.59554405694264279</v>
      </c>
      <c r="AY26">
        <v>-0.49614133367240842</v>
      </c>
    </row>
    <row r="27" spans="1:51" x14ac:dyDescent="0.2">
      <c r="A27">
        <v>0.35515317235914767</v>
      </c>
      <c r="B27">
        <v>0.42258226374332036</v>
      </c>
      <c r="C27">
        <v>0.12412015076629801</v>
      </c>
      <c r="D27">
        <v>0.17040743039676062</v>
      </c>
      <c r="E27">
        <v>0.24161756742703785</v>
      </c>
      <c r="F27">
        <v>0.76989445641927556</v>
      </c>
      <c r="H27">
        <v>0.58786664949712786</v>
      </c>
      <c r="I27">
        <v>0.60410099748004487</v>
      </c>
      <c r="J27">
        <v>0.53099026205790711</v>
      </c>
      <c r="K27">
        <v>0.54249906423438898</v>
      </c>
      <c r="L27">
        <v>0.56011223474495331</v>
      </c>
      <c r="M27">
        <v>0.68349806209810982</v>
      </c>
      <c r="O27">
        <v>-0.38284372083640411</v>
      </c>
      <c r="S27">
        <v>0.36657542545823191</v>
      </c>
      <c r="T27">
        <v>0.42931557315863289</v>
      </c>
      <c r="U27">
        <v>0.12840347053162521</v>
      </c>
      <c r="V27">
        <v>0.17954815438579885</v>
      </c>
      <c r="W27">
        <v>0.24020074058684232</v>
      </c>
      <c r="X27">
        <v>0.78238928321110102</v>
      </c>
      <c r="Z27">
        <v>0.59063122203818441</v>
      </c>
      <c r="AA27">
        <v>0.6057102217843936</v>
      </c>
      <c r="AB27">
        <v>0.53205683510572899</v>
      </c>
      <c r="AC27">
        <v>0.54476683876869658</v>
      </c>
      <c r="AD27">
        <v>0.55976311803605061</v>
      </c>
      <c r="AE27">
        <v>0.68619483057859576</v>
      </c>
      <c r="AG27">
        <v>-0.54211930436300793</v>
      </c>
      <c r="AK27">
        <v>0.37356462533546092</v>
      </c>
      <c r="AL27">
        <v>0.4338840295042381</v>
      </c>
      <c r="AM27">
        <v>0.13148048903544696</v>
      </c>
      <c r="AN27">
        <v>0.1854410295097596</v>
      </c>
      <c r="AO27">
        <v>0.24000994548430138</v>
      </c>
      <c r="AP27">
        <v>0.78961233172629774</v>
      </c>
      <c r="AR27">
        <v>0.592320035954496</v>
      </c>
      <c r="AS27">
        <v>0.60680075641422659</v>
      </c>
      <c r="AT27">
        <v>0.53282285149846176</v>
      </c>
      <c r="AU27">
        <v>0.546227858163568</v>
      </c>
      <c r="AV27">
        <v>0.55971610017400131</v>
      </c>
      <c r="AW27">
        <v>0.68774808462648795</v>
      </c>
      <c r="AY27">
        <v>-0.60960711672478263</v>
      </c>
    </row>
    <row r="28" spans="1:51" x14ac:dyDescent="0.2">
      <c r="A28">
        <v>0.17527582613900006</v>
      </c>
      <c r="B28">
        <v>0.54892320773363079</v>
      </c>
      <c r="C28">
        <v>-2.6852375156887071E-2</v>
      </c>
      <c r="D28">
        <v>-0.10012430361713119</v>
      </c>
      <c r="E28">
        <v>0.27384314743404281</v>
      </c>
      <c r="F28">
        <v>0.56243268013570447</v>
      </c>
      <c r="H28">
        <v>0.54370711768234192</v>
      </c>
      <c r="I28">
        <v>0.63388573091014544</v>
      </c>
      <c r="J28">
        <v>0.49328730955474703</v>
      </c>
      <c r="K28">
        <v>0.47498981427352782</v>
      </c>
      <c r="L28">
        <v>0.56803614768346455</v>
      </c>
      <c r="M28">
        <v>0.6370152284653412</v>
      </c>
      <c r="O28">
        <v>-0.3342527944775105</v>
      </c>
      <c r="S28">
        <v>0.18503240460600978</v>
      </c>
      <c r="T28">
        <v>0.55469956822354605</v>
      </c>
      <c r="U28">
        <v>-2.318897665919617E-2</v>
      </c>
      <c r="V28">
        <v>-9.231419153397119E-2</v>
      </c>
      <c r="W28">
        <v>0.27263057295298321</v>
      </c>
      <c r="X28">
        <v>0.57305757980880068</v>
      </c>
      <c r="Z28">
        <v>0.54612657326327851</v>
      </c>
      <c r="AA28">
        <v>0.6352252378621418</v>
      </c>
      <c r="AB28">
        <v>0.49420301559991697</v>
      </c>
      <c r="AC28">
        <v>0.47693782760385911</v>
      </c>
      <c r="AD28">
        <v>0.56773859245878477</v>
      </c>
      <c r="AE28">
        <v>0.6394683959727544</v>
      </c>
      <c r="AG28">
        <v>-0.48827955931918515</v>
      </c>
      <c r="AK28">
        <v>0.19055697859384252</v>
      </c>
      <c r="AL28">
        <v>0.55837911416552033</v>
      </c>
      <c r="AM28">
        <v>-2.0736374166936661E-2</v>
      </c>
      <c r="AN28">
        <v>-8.762365399361928E-2</v>
      </c>
      <c r="AO28">
        <v>0.27247811071978928</v>
      </c>
      <c r="AP28">
        <v>0.5786526342963676</v>
      </c>
      <c r="AR28">
        <v>0.54749560998774949</v>
      </c>
      <c r="AS28">
        <v>0.63607741569000142</v>
      </c>
      <c r="AT28">
        <v>0.49481609221242662</v>
      </c>
      <c r="AU28">
        <v>0.47810809170838459</v>
      </c>
      <c r="AV28">
        <v>0.5677011760896733</v>
      </c>
      <c r="AW28">
        <v>0.64075731861283047</v>
      </c>
      <c r="AY28">
        <v>-0.55304474150561955</v>
      </c>
    </row>
    <row r="29" spans="1:51" x14ac:dyDescent="0.2">
      <c r="A29">
        <v>0.24216148884914968</v>
      </c>
      <c r="B29">
        <v>0.73382847480495528</v>
      </c>
      <c r="C29">
        <v>6.2826992285260841E-2</v>
      </c>
      <c r="D29">
        <v>-0.18633035031035111</v>
      </c>
      <c r="E29">
        <v>0.48188579325738545</v>
      </c>
      <c r="F29">
        <v>0.56220321001884854</v>
      </c>
      <c r="H29">
        <v>0.56024624526592781</v>
      </c>
      <c r="I29">
        <v>0.6756448421286616</v>
      </c>
      <c r="J29">
        <v>0.51570158359632134</v>
      </c>
      <c r="K29">
        <v>0.45355172120438686</v>
      </c>
      <c r="L29">
        <v>0.6181930783974573</v>
      </c>
      <c r="M29">
        <v>0.63696216715022791</v>
      </c>
      <c r="O29">
        <v>-0.34280951176088853</v>
      </c>
      <c r="S29">
        <v>0.25370839313078503</v>
      </c>
      <c r="T29">
        <v>0.74067233065550186</v>
      </c>
      <c r="U29">
        <v>6.7157804645868846E-2</v>
      </c>
      <c r="V29">
        <v>-0.1771059305779476</v>
      </c>
      <c r="W29">
        <v>0.48045106172164898</v>
      </c>
      <c r="X29">
        <v>0.57476931272532217</v>
      </c>
      <c r="Z29">
        <v>0.5630890513704333</v>
      </c>
      <c r="AA29">
        <v>0.67714285894269588</v>
      </c>
      <c r="AB29">
        <v>0.51678314373195078</v>
      </c>
      <c r="AC29">
        <v>0.45583888871966177</v>
      </c>
      <c r="AD29">
        <v>0.61785438076794441</v>
      </c>
      <c r="AE29">
        <v>0.63986293925623516</v>
      </c>
      <c r="AG29">
        <v>-0.50063939522668299</v>
      </c>
      <c r="AK29">
        <v>0.2603689992557609</v>
      </c>
      <c r="AL29">
        <v>0.74511485852608073</v>
      </c>
      <c r="AM29">
        <v>7.0103941737414743E-2</v>
      </c>
      <c r="AN29">
        <v>-0.17148285290181089</v>
      </c>
      <c r="AO29">
        <v>0.48026753430473929</v>
      </c>
      <c r="AP29">
        <v>0.58151439980542818</v>
      </c>
      <c r="AR29">
        <v>0.56472699782891289</v>
      </c>
      <c r="AS29">
        <v>0.67811332088336029</v>
      </c>
      <c r="AT29">
        <v>0.51751881124735144</v>
      </c>
      <c r="AU29">
        <v>0.45723403475999685</v>
      </c>
      <c r="AV29">
        <v>0.61781104710906898</v>
      </c>
      <c r="AW29">
        <v>0.64141579521640768</v>
      </c>
      <c r="AY29">
        <v>-0.56715173360039783</v>
      </c>
    </row>
    <row r="30" spans="1:51" x14ac:dyDescent="0.2">
      <c r="A30">
        <v>0.20237759610324202</v>
      </c>
      <c r="B30">
        <v>0.32282998441908717</v>
      </c>
      <c r="C30">
        <v>-2.639980930245045E-2</v>
      </c>
      <c r="D30">
        <v>0.11150190157681047</v>
      </c>
      <c r="E30">
        <v>7.5408614239479116E-2</v>
      </c>
      <c r="F30">
        <v>0.66585096992669501</v>
      </c>
      <c r="H30">
        <v>0.55042242175451095</v>
      </c>
      <c r="I30">
        <v>0.5800137857867933</v>
      </c>
      <c r="J30">
        <v>0.49340043096736702</v>
      </c>
      <c r="K30">
        <v>0.52784663069703452</v>
      </c>
      <c r="L30">
        <v>0.51884322513693049</v>
      </c>
      <c r="M30">
        <v>0.66057350034452178</v>
      </c>
      <c r="O30">
        <v>-0.35066014026473541</v>
      </c>
      <c r="S30">
        <v>0.21139148079589248</v>
      </c>
      <c r="T30">
        <v>0.32814557944681622</v>
      </c>
      <c r="U30">
        <v>-2.3013831007049901E-2</v>
      </c>
      <c r="V30">
        <v>0.11873250407199518</v>
      </c>
      <c r="W30">
        <v>7.4289410374604237E-2</v>
      </c>
      <c r="X30">
        <v>0.67570228839410718</v>
      </c>
      <c r="Z30">
        <v>0.55265194742201429</v>
      </c>
      <c r="AA30">
        <v>0.58130809946353057</v>
      </c>
      <c r="AB30">
        <v>0.49424679617151829</v>
      </c>
      <c r="AC30">
        <v>0.52964830384707196</v>
      </c>
      <c r="AD30">
        <v>0.5185638156998057</v>
      </c>
      <c r="AE30">
        <v>0.66277881871179722</v>
      </c>
      <c r="AG30">
        <v>-0.50388657140810422</v>
      </c>
      <c r="AK30">
        <v>0.21664806896688721</v>
      </c>
      <c r="AL30">
        <v>0.3315981513370424</v>
      </c>
      <c r="AM30">
        <v>-2.068363056533043E-2</v>
      </c>
      <c r="AN30">
        <v>0.12320288502981196</v>
      </c>
      <c r="AO30">
        <v>7.4145130431062078E-2</v>
      </c>
      <c r="AP30">
        <v>0.68109825737223717</v>
      </c>
      <c r="AR30">
        <v>0.55395115943211115</v>
      </c>
      <c r="AS30">
        <v>0.58214818079516117</v>
      </c>
      <c r="AT30">
        <v>0.49482927669905652</v>
      </c>
      <c r="AU30">
        <v>0.53076182008469974</v>
      </c>
      <c r="AV30">
        <v>0.51852779533857551</v>
      </c>
      <c r="AW30">
        <v>0.66398377297486599</v>
      </c>
      <c r="AY30">
        <v>-0.56844665403291927</v>
      </c>
    </row>
    <row r="31" spans="1:51" x14ac:dyDescent="0.2">
      <c r="A31">
        <v>0.33048341733564213</v>
      </c>
      <c r="B31">
        <v>0.65057992554948996</v>
      </c>
      <c r="C31">
        <v>0.10314341297684371</v>
      </c>
      <c r="D31">
        <v>-5.2727915709007589E-2</v>
      </c>
      <c r="E31">
        <v>0.43433066523488828</v>
      </c>
      <c r="F31">
        <v>0.65881210200797036</v>
      </c>
      <c r="H31">
        <v>0.58187699507528101</v>
      </c>
      <c r="I31">
        <v>0.65714113566871035</v>
      </c>
      <c r="J31">
        <v>0.52576301716814455</v>
      </c>
      <c r="K31">
        <v>0.48682107430505384</v>
      </c>
      <c r="L31">
        <v>0.6069073157556274</v>
      </c>
      <c r="M31">
        <v>0.65899349318397871</v>
      </c>
      <c r="O31">
        <v>-0.36494243906391161</v>
      </c>
      <c r="S31">
        <v>0.34253251461249828</v>
      </c>
      <c r="T31">
        <v>0.65770598400808533</v>
      </c>
      <c r="U31">
        <v>0.10766113190234455</v>
      </c>
      <c r="V31">
        <v>-4.3099284598131143E-2</v>
      </c>
      <c r="W31">
        <v>0.43283475580953534</v>
      </c>
      <c r="X31">
        <v>0.67195277571654577</v>
      </c>
      <c r="Z31">
        <v>0.58480556954803709</v>
      </c>
      <c r="AA31">
        <v>0.65874488146757393</v>
      </c>
      <c r="AB31">
        <v>0.52688931533459471</v>
      </c>
      <c r="AC31">
        <v>0.48922684643662767</v>
      </c>
      <c r="AD31">
        <v>0.60655037839247339</v>
      </c>
      <c r="AE31">
        <v>0.66194028035704466</v>
      </c>
      <c r="AG31">
        <v>-0.524663953961505</v>
      </c>
      <c r="AK31">
        <v>0.34969976436157507</v>
      </c>
      <c r="AL31">
        <v>0.66244404314368643</v>
      </c>
      <c r="AM31">
        <v>0.11082213852155898</v>
      </c>
      <c r="AN31">
        <v>-3.7059462632477849E-2</v>
      </c>
      <c r="AO31">
        <v>0.43263817582142533</v>
      </c>
      <c r="AP31">
        <v>0.67927878182182511</v>
      </c>
      <c r="AR31">
        <v>0.5865447706642376</v>
      </c>
      <c r="AS31">
        <v>0.65980919495126589</v>
      </c>
      <c r="AT31">
        <v>0.52767721384479171</v>
      </c>
      <c r="AU31">
        <v>0.49073619456305545</v>
      </c>
      <c r="AV31">
        <v>0.60650346418223711</v>
      </c>
      <c r="AW31">
        <v>0.66357770997530496</v>
      </c>
      <c r="AY31">
        <v>-0.5921866528804437</v>
      </c>
    </row>
    <row r="32" spans="1:51" x14ac:dyDescent="0.2">
      <c r="A32">
        <v>4.3940313567764233E-2</v>
      </c>
      <c r="B32">
        <v>0.15117156445488411</v>
      </c>
      <c r="C32">
        <v>-0.12379010945174584</v>
      </c>
      <c r="D32">
        <v>0.14176509044819455</v>
      </c>
      <c r="E32">
        <v>-0.13580054745133499</v>
      </c>
      <c r="F32">
        <v>0.60822515209128247</v>
      </c>
      <c r="H32">
        <v>0.51098331127872509</v>
      </c>
      <c r="I32">
        <v>0.53772108229901028</v>
      </c>
      <c r="J32">
        <v>0.46909193214020123</v>
      </c>
      <c r="K32">
        <v>0.53538203538223561</v>
      </c>
      <c r="L32">
        <v>0.46610194220032958</v>
      </c>
      <c r="M32">
        <v>0.64753582904991969</v>
      </c>
      <c r="O32">
        <v>-0.32581339111158686</v>
      </c>
      <c r="S32">
        <v>5.0577297371918961E-2</v>
      </c>
      <c r="T32">
        <v>0.1550809448296997</v>
      </c>
      <c r="U32">
        <v>-0.12129035418325537</v>
      </c>
      <c r="V32">
        <v>0.14711235528718536</v>
      </c>
      <c r="W32">
        <v>-0.13662549623299777</v>
      </c>
      <c r="X32">
        <v>0.6154806438653474</v>
      </c>
      <c r="Z32">
        <v>0.51264162961744031</v>
      </c>
      <c r="AA32">
        <v>0.53869272029226389</v>
      </c>
      <c r="AB32">
        <v>0.46971453069885122</v>
      </c>
      <c r="AC32">
        <v>0.53671190263719837</v>
      </c>
      <c r="AD32">
        <v>0.46589665868789942</v>
      </c>
      <c r="AE32">
        <v>0.64918999505350194</v>
      </c>
      <c r="AG32">
        <v>-0.47334149531473352</v>
      </c>
      <c r="AK32">
        <v>5.4216399236290291E-2</v>
      </c>
      <c r="AL32">
        <v>0.15747517942938644</v>
      </c>
      <c r="AM32">
        <v>-0.11966026277689598</v>
      </c>
      <c r="AN32">
        <v>0.15025291437664662</v>
      </c>
      <c r="AO32">
        <v>-0.13672602992543026</v>
      </c>
      <c r="AP32">
        <v>0.61919769674113123</v>
      </c>
      <c r="AR32">
        <v>0.51355078068767912</v>
      </c>
      <c r="AS32">
        <v>0.53928763907273203</v>
      </c>
      <c r="AT32">
        <v>0.47012057837075427</v>
      </c>
      <c r="AU32">
        <v>0.53749271901102669</v>
      </c>
      <c r="AV32">
        <v>0.46587164227507544</v>
      </c>
      <c r="AW32">
        <v>0.65003605523896579</v>
      </c>
      <c r="AY32">
        <v>-0.53520387560976557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Summary</vt:lpstr>
      <vt:lpstr>Data</vt:lpstr>
      <vt:lpstr>BackProp</vt:lpstr>
      <vt:lpstr>Forward Pass</vt:lpstr>
      <vt:lpstr>alpha</vt:lpstr>
      <vt:lpstr>b1_it0</vt:lpstr>
      <vt:lpstr>b1_it1</vt:lpstr>
      <vt:lpstr>b1_it2</vt:lpstr>
      <vt:lpstr>b2_it0</vt:lpstr>
      <vt:lpstr>b2_it1</vt:lpstr>
      <vt:lpstr>b2_it2</vt:lpstr>
      <vt:lpstr>m</vt:lpstr>
      <vt:lpstr>w1_it0</vt:lpstr>
      <vt:lpstr>w1_it1</vt:lpstr>
      <vt:lpstr>w1_it2</vt:lpstr>
      <vt:lpstr>w2_it0</vt:lpstr>
      <vt:lpstr>w2_it1</vt:lpstr>
      <vt:lpstr>w2_it2</vt:lpstr>
      <vt:lpstr>X_test</vt:lpstr>
      <vt:lpstr>X_train</vt:lpstr>
      <vt:lpstr>X1_it0</vt:lpstr>
      <vt:lpstr>X1_it1</vt:lpstr>
      <vt:lpstr>X1_it2</vt:lpstr>
      <vt:lpstr>X2_it0</vt:lpstr>
      <vt:lpstr>X2_it1</vt:lpstr>
      <vt:lpstr>X2_it2</vt:lpstr>
      <vt:lpstr>y_test</vt:lpstr>
      <vt:lpstr>y_train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Garay Vergara</dc:creator>
  <cp:lastModifiedBy>Joaquin Garay Vergara</cp:lastModifiedBy>
  <dcterms:created xsi:type="dcterms:W3CDTF">2024-12-15T18:15:11Z</dcterms:created>
  <dcterms:modified xsi:type="dcterms:W3CDTF">2024-12-19T20:38:51Z</dcterms:modified>
</cp:coreProperties>
</file>