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thoma\OneDrive\Bureau\"/>
    </mc:Choice>
  </mc:AlternateContent>
  <xr:revisionPtr revIDLastSave="0" documentId="8_{8BA06F50-1248-4D1A-9093-E68F346D6C7D}" xr6:coauthVersionLast="47" xr6:coauthVersionMax="47" xr10:uidLastSave="{00000000-0000-0000-0000-000000000000}"/>
  <bookViews>
    <workbookView xWindow="1005" yWindow="-120" windowWidth="27915" windowHeight="16440" tabRatio="500" activeTab="9"/>
  </bookViews>
  <sheets>
    <sheet name="Nom" sheetId="1" r:id="rId1"/>
    <sheet name="B1" sheetId="2" r:id="rId2"/>
    <sheet name="B2" sheetId="3" r:id="rId3"/>
    <sheet name="TJNoel" sheetId="4" r:id="rId4"/>
    <sheet name="Noel" sheetId="5" r:id="rId5"/>
    <sheet name="B3" sheetId="6" r:id="rId6"/>
    <sheet name="B4" sheetId="7" r:id="rId7"/>
    <sheet name="TJJuin" sheetId="8" r:id="rId8"/>
    <sheet name="Exam. Juin" sheetId="9" r:id="rId9"/>
    <sheet name="Final" sheetId="10" r:id="rId10"/>
    <sheet name="Formatives" sheetId="11" r:id="rId11"/>
  </sheets>
  <definedNames>
    <definedName name="Excel_BuiltIn_Print_Area" localSheetId="1">'B1'!$1:$1048576</definedName>
    <definedName name="Excel_BuiltIn_Print_Area" localSheetId="2">'B2'!$1:$1048576</definedName>
    <definedName name="Excel_BuiltIn_Print_Area" localSheetId="5">'B3'!$1:$1048576</definedName>
    <definedName name="Excel_BuiltIn_Print_Area" localSheetId="8">'Exam. Juin'!$1:$1048576</definedName>
    <definedName name="Excel_BuiltIn_Print_Area" localSheetId="9">Final!$1:$1048576</definedName>
    <definedName name="Excel_BuiltIn_Print_Area" localSheetId="0">Nom!$1:$1048576</definedName>
  </definedNames>
  <calcPr calcId="181029" fullCalcOnLoad="1"/>
</workbook>
</file>

<file path=xl/calcChain.xml><?xml version="1.0" encoding="utf-8"?>
<calcChain xmlns="http://schemas.openxmlformats.org/spreadsheetml/2006/main">
  <c r="A1" i="2" l="1"/>
  <c r="B4" i="2"/>
  <c r="T4" i="2"/>
  <c r="AC4" i="2"/>
  <c r="AD4" i="2"/>
  <c r="U4" i="2" s="1"/>
  <c r="AF4" i="2"/>
  <c r="AG4" i="2"/>
  <c r="AB4" i="2" s="1"/>
  <c r="S4" i="2" s="1"/>
  <c r="AH4" i="2"/>
  <c r="AI4" i="2"/>
  <c r="AJ4" i="2"/>
  <c r="AE4" i="2" s="1"/>
  <c r="V4" i="2" s="1"/>
  <c r="A5" i="2"/>
  <c r="B5" i="2"/>
  <c r="U5" i="2"/>
  <c r="AD5" i="2"/>
  <c r="AF5" i="2"/>
  <c r="AA5" i="2" s="1"/>
  <c r="R5" i="2" s="1"/>
  <c r="AG5" i="2"/>
  <c r="AB5" i="2" s="1"/>
  <c r="S5" i="2" s="1"/>
  <c r="AH5" i="2"/>
  <c r="AC5" i="2" s="1"/>
  <c r="T5" i="2" s="1"/>
  <c r="AI5" i="2"/>
  <c r="AJ5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B6" i="2"/>
  <c r="AB6" i="2"/>
  <c r="S6" i="2" s="1"/>
  <c r="AC6" i="2"/>
  <c r="T6" i="2" s="1"/>
  <c r="AD6" i="2"/>
  <c r="U6" i="2" s="1"/>
  <c r="AF6" i="2"/>
  <c r="AA6" i="2" s="1"/>
  <c r="R6" i="2" s="1"/>
  <c r="AG6" i="2"/>
  <c r="AH6" i="2"/>
  <c r="AI6" i="2"/>
  <c r="AJ6" i="2"/>
  <c r="AE6" i="2" s="1"/>
  <c r="V6" i="2" s="1"/>
  <c r="B7" i="2"/>
  <c r="T7" i="2"/>
  <c r="AC7" i="2"/>
  <c r="AD7" i="2"/>
  <c r="U7" i="2" s="1"/>
  <c r="AF7" i="2"/>
  <c r="AG7" i="2"/>
  <c r="AB7" i="2" s="1"/>
  <c r="S7" i="2" s="1"/>
  <c r="AH7" i="2"/>
  <c r="AI7" i="2"/>
  <c r="AJ7" i="2"/>
  <c r="AE7" i="2" s="1"/>
  <c r="V7" i="2" s="1"/>
  <c r="B8" i="2"/>
  <c r="U8" i="2"/>
  <c r="AD8" i="2"/>
  <c r="AF8" i="2"/>
  <c r="AA8" i="2" s="1"/>
  <c r="R8" i="2" s="1"/>
  <c r="AG8" i="2"/>
  <c r="AB8" i="2" s="1"/>
  <c r="S8" i="2" s="1"/>
  <c r="AH8" i="2"/>
  <c r="AC8" i="2" s="1"/>
  <c r="T8" i="2" s="1"/>
  <c r="AI8" i="2"/>
  <c r="AJ8" i="2"/>
  <c r="B9" i="2"/>
  <c r="AB9" i="2"/>
  <c r="S9" i="2" s="1"/>
  <c r="AC9" i="2"/>
  <c r="T9" i="2" s="1"/>
  <c r="AD9" i="2"/>
  <c r="U9" i="2" s="1"/>
  <c r="AF9" i="2"/>
  <c r="AA9" i="2" s="1"/>
  <c r="R9" i="2" s="1"/>
  <c r="AG9" i="2"/>
  <c r="AH9" i="2"/>
  <c r="AI9" i="2"/>
  <c r="AJ9" i="2"/>
  <c r="AE9" i="2" s="1"/>
  <c r="V9" i="2" s="1"/>
  <c r="B10" i="2"/>
  <c r="T10" i="2"/>
  <c r="AC10" i="2"/>
  <c r="AD10" i="2"/>
  <c r="U10" i="2" s="1"/>
  <c r="AF10" i="2"/>
  <c r="AG10" i="2"/>
  <c r="AB10" i="2" s="1"/>
  <c r="S10" i="2" s="1"/>
  <c r="AH10" i="2"/>
  <c r="AI10" i="2"/>
  <c r="AJ10" i="2"/>
  <c r="AE10" i="2" s="1"/>
  <c r="V10" i="2" s="1"/>
  <c r="B11" i="2"/>
  <c r="U11" i="2"/>
  <c r="AD11" i="2"/>
  <c r="AF11" i="2"/>
  <c r="AA11" i="2" s="1"/>
  <c r="R11" i="2" s="1"/>
  <c r="AG11" i="2"/>
  <c r="AB11" i="2" s="1"/>
  <c r="S11" i="2" s="1"/>
  <c r="AH11" i="2"/>
  <c r="AC11" i="2" s="1"/>
  <c r="T11" i="2" s="1"/>
  <c r="AI11" i="2"/>
  <c r="AJ11" i="2"/>
  <c r="B12" i="2"/>
  <c r="AB12" i="2"/>
  <c r="S12" i="2" s="1"/>
  <c r="AC12" i="2"/>
  <c r="T12" i="2" s="1"/>
  <c r="AD12" i="2"/>
  <c r="U12" i="2" s="1"/>
  <c r="AF12" i="2"/>
  <c r="AA12" i="2" s="1"/>
  <c r="R12" i="2" s="1"/>
  <c r="AG12" i="2"/>
  <c r="AH12" i="2"/>
  <c r="AI12" i="2"/>
  <c r="AJ12" i="2"/>
  <c r="AE12" i="2" s="1"/>
  <c r="V12" i="2" s="1"/>
  <c r="B13" i="2"/>
  <c r="T13" i="2"/>
  <c r="AC13" i="2"/>
  <c r="AD13" i="2"/>
  <c r="U13" i="2" s="1"/>
  <c r="AF13" i="2"/>
  <c r="AG13" i="2"/>
  <c r="AB13" i="2" s="1"/>
  <c r="S13" i="2" s="1"/>
  <c r="AH13" i="2"/>
  <c r="AI13" i="2"/>
  <c r="AJ13" i="2"/>
  <c r="AE13" i="2" s="1"/>
  <c r="V13" i="2" s="1"/>
  <c r="B14" i="2"/>
  <c r="U14" i="2"/>
  <c r="AD14" i="2"/>
  <c r="AF14" i="2"/>
  <c r="AA14" i="2" s="1"/>
  <c r="R14" i="2" s="1"/>
  <c r="AG14" i="2"/>
  <c r="AB14" i="2" s="1"/>
  <c r="S14" i="2" s="1"/>
  <c r="AH14" i="2"/>
  <c r="AC14" i="2" s="1"/>
  <c r="T14" i="2" s="1"/>
  <c r="AI14" i="2"/>
  <c r="AJ14" i="2"/>
  <c r="B15" i="2"/>
  <c r="AB15" i="2"/>
  <c r="S15" i="2" s="1"/>
  <c r="AC15" i="2"/>
  <c r="T15" i="2" s="1"/>
  <c r="AD15" i="2"/>
  <c r="U15" i="2" s="1"/>
  <c r="AF15" i="2"/>
  <c r="AA15" i="2" s="1"/>
  <c r="R15" i="2" s="1"/>
  <c r="AG15" i="2"/>
  <c r="AH15" i="2"/>
  <c r="AI15" i="2"/>
  <c r="AJ15" i="2"/>
  <c r="AE15" i="2" s="1"/>
  <c r="V15" i="2" s="1"/>
  <c r="B16" i="2"/>
  <c r="T16" i="2"/>
  <c r="AC16" i="2"/>
  <c r="AD16" i="2"/>
  <c r="U16" i="2" s="1"/>
  <c r="AF16" i="2"/>
  <c r="AG16" i="2"/>
  <c r="AB16" i="2" s="1"/>
  <c r="S16" i="2" s="1"/>
  <c r="AH16" i="2"/>
  <c r="AI16" i="2"/>
  <c r="AJ16" i="2"/>
  <c r="AE16" i="2" s="1"/>
  <c r="V16" i="2" s="1"/>
  <c r="B17" i="2"/>
  <c r="U17" i="2"/>
  <c r="AD17" i="2"/>
  <c r="AF17" i="2"/>
  <c r="AA17" i="2" s="1"/>
  <c r="R17" i="2" s="1"/>
  <c r="AG17" i="2"/>
  <c r="AB17" i="2" s="1"/>
  <c r="S17" i="2" s="1"/>
  <c r="AH17" i="2"/>
  <c r="AC17" i="2" s="1"/>
  <c r="T17" i="2" s="1"/>
  <c r="T31" i="2" s="1"/>
  <c r="AI17" i="2"/>
  <c r="AJ17" i="2"/>
  <c r="B18" i="2"/>
  <c r="AB18" i="2"/>
  <c r="S18" i="2" s="1"/>
  <c r="AC18" i="2"/>
  <c r="T18" i="2" s="1"/>
  <c r="AD18" i="2"/>
  <c r="U18" i="2" s="1"/>
  <c r="AF18" i="2"/>
  <c r="AA18" i="2" s="1"/>
  <c r="R18" i="2" s="1"/>
  <c r="AG18" i="2"/>
  <c r="AH18" i="2"/>
  <c r="AI18" i="2"/>
  <c r="AJ18" i="2"/>
  <c r="AE18" i="2" s="1"/>
  <c r="V18" i="2" s="1"/>
  <c r="B19" i="2"/>
  <c r="T19" i="2"/>
  <c r="AC19" i="2"/>
  <c r="AD19" i="2"/>
  <c r="U19" i="2" s="1"/>
  <c r="AF19" i="2"/>
  <c r="AG19" i="2"/>
  <c r="AB19" i="2" s="1"/>
  <c r="S19" i="2" s="1"/>
  <c r="AH19" i="2"/>
  <c r="AI19" i="2"/>
  <c r="AJ19" i="2"/>
  <c r="AE19" i="2" s="1"/>
  <c r="V19" i="2" s="1"/>
  <c r="B20" i="2"/>
  <c r="U20" i="2"/>
  <c r="AD20" i="2"/>
  <c r="AF20" i="2"/>
  <c r="AA20" i="2" s="1"/>
  <c r="R20" i="2" s="1"/>
  <c r="AG20" i="2"/>
  <c r="AB20" i="2" s="1"/>
  <c r="S20" i="2" s="1"/>
  <c r="AH20" i="2"/>
  <c r="AC20" i="2" s="1"/>
  <c r="T20" i="2" s="1"/>
  <c r="AI20" i="2"/>
  <c r="AJ20" i="2"/>
  <c r="B21" i="2"/>
  <c r="AB21" i="2"/>
  <c r="S21" i="2" s="1"/>
  <c r="AC21" i="2"/>
  <c r="T21" i="2" s="1"/>
  <c r="AD21" i="2"/>
  <c r="U21" i="2" s="1"/>
  <c r="AF21" i="2"/>
  <c r="AA21" i="2" s="1"/>
  <c r="R21" i="2" s="1"/>
  <c r="AG21" i="2"/>
  <c r="AH21" i="2"/>
  <c r="AI21" i="2"/>
  <c r="AJ21" i="2"/>
  <c r="AE21" i="2" s="1"/>
  <c r="V21" i="2" s="1"/>
  <c r="B22" i="2"/>
  <c r="T22" i="2"/>
  <c r="AC22" i="2"/>
  <c r="AD22" i="2"/>
  <c r="U22" i="2" s="1"/>
  <c r="AF22" i="2"/>
  <c r="AG22" i="2"/>
  <c r="AB22" i="2" s="1"/>
  <c r="S22" i="2" s="1"/>
  <c r="AH22" i="2"/>
  <c r="AI22" i="2"/>
  <c r="AJ22" i="2"/>
  <c r="AE22" i="2" s="1"/>
  <c r="V22" i="2" s="1"/>
  <c r="B23" i="2"/>
  <c r="U23" i="2"/>
  <c r="AD23" i="2"/>
  <c r="AF23" i="2"/>
  <c r="AA23" i="2" s="1"/>
  <c r="R23" i="2" s="1"/>
  <c r="AG23" i="2"/>
  <c r="AB23" i="2" s="1"/>
  <c r="S23" i="2" s="1"/>
  <c r="AH23" i="2"/>
  <c r="AC23" i="2" s="1"/>
  <c r="T23" i="2" s="1"/>
  <c r="AI23" i="2"/>
  <c r="AJ23" i="2"/>
  <c r="A24" i="2"/>
  <c r="A25" i="2" s="1"/>
  <c r="A26" i="2" s="1"/>
  <c r="B24" i="2"/>
  <c r="AB24" i="2"/>
  <c r="S24" i="2" s="1"/>
  <c r="AC24" i="2"/>
  <c r="T24" i="2" s="1"/>
  <c r="AD24" i="2"/>
  <c r="U24" i="2" s="1"/>
  <c r="AF24" i="2"/>
  <c r="AA24" i="2" s="1"/>
  <c r="R24" i="2" s="1"/>
  <c r="AG24" i="2"/>
  <c r="AH24" i="2"/>
  <c r="AI24" i="2"/>
  <c r="AJ24" i="2"/>
  <c r="AE24" i="2" s="1"/>
  <c r="V24" i="2" s="1"/>
  <c r="B25" i="2"/>
  <c r="T25" i="2"/>
  <c r="AC25" i="2"/>
  <c r="AD25" i="2"/>
  <c r="U25" i="2" s="1"/>
  <c r="AF25" i="2"/>
  <c r="AG25" i="2"/>
  <c r="AB25" i="2" s="1"/>
  <c r="S25" i="2" s="1"/>
  <c r="AH25" i="2"/>
  <c r="AI25" i="2"/>
  <c r="AJ25" i="2"/>
  <c r="AE25" i="2" s="1"/>
  <c r="V25" i="2" s="1"/>
  <c r="B26" i="2"/>
  <c r="U26" i="2"/>
  <c r="AD26" i="2"/>
  <c r="AF26" i="2"/>
  <c r="AA26" i="2" s="1"/>
  <c r="R26" i="2" s="1"/>
  <c r="AG26" i="2"/>
  <c r="AB26" i="2" s="1"/>
  <c r="S26" i="2" s="1"/>
  <c r="AH26" i="2"/>
  <c r="AC26" i="2" s="1"/>
  <c r="T26" i="2" s="1"/>
  <c r="AI26" i="2"/>
  <c r="AJ26" i="2"/>
  <c r="A27" i="2"/>
  <c r="A28" i="2" s="1"/>
  <c r="A29" i="2" s="1"/>
  <c r="A30" i="2" s="1"/>
  <c r="B27" i="2"/>
  <c r="AB27" i="2"/>
  <c r="S27" i="2" s="1"/>
  <c r="AC27" i="2"/>
  <c r="T27" i="2" s="1"/>
  <c r="AD27" i="2"/>
  <c r="U27" i="2" s="1"/>
  <c r="AF27" i="2"/>
  <c r="AA27" i="2" s="1"/>
  <c r="R27" i="2" s="1"/>
  <c r="AG27" i="2"/>
  <c r="AH27" i="2"/>
  <c r="AI27" i="2"/>
  <c r="AJ27" i="2"/>
  <c r="AE27" i="2" s="1"/>
  <c r="V27" i="2" s="1"/>
  <c r="B28" i="2"/>
  <c r="T28" i="2"/>
  <c r="AC28" i="2"/>
  <c r="AD28" i="2"/>
  <c r="U28" i="2" s="1"/>
  <c r="AF28" i="2"/>
  <c r="AG28" i="2"/>
  <c r="AB28" i="2" s="1"/>
  <c r="S28" i="2" s="1"/>
  <c r="AH28" i="2"/>
  <c r="AI28" i="2"/>
  <c r="AJ28" i="2"/>
  <c r="AE28" i="2" s="1"/>
  <c r="V28" i="2" s="1"/>
  <c r="B29" i="2"/>
  <c r="U29" i="2"/>
  <c r="AD29" i="2"/>
  <c r="AF29" i="2"/>
  <c r="AA29" i="2" s="1"/>
  <c r="R29" i="2" s="1"/>
  <c r="AG29" i="2"/>
  <c r="AB29" i="2" s="1"/>
  <c r="S29" i="2" s="1"/>
  <c r="AH29" i="2"/>
  <c r="AC29" i="2" s="1"/>
  <c r="T29" i="2" s="1"/>
  <c r="AI29" i="2"/>
  <c r="AJ29" i="2"/>
  <c r="B30" i="2"/>
  <c r="AB30" i="2"/>
  <c r="S30" i="2" s="1"/>
  <c r="AC30" i="2"/>
  <c r="T30" i="2" s="1"/>
  <c r="AD30" i="2"/>
  <c r="U30" i="2" s="1"/>
  <c r="AF30" i="2"/>
  <c r="AA30" i="2" s="1"/>
  <c r="R30" i="2" s="1"/>
  <c r="AG30" i="2"/>
  <c r="AH30" i="2"/>
  <c r="AI30" i="2"/>
  <c r="AJ30" i="2"/>
  <c r="AE30" i="2" s="1"/>
  <c r="V30" i="2" s="1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S31" i="2"/>
  <c r="U31" i="2"/>
  <c r="A1" i="3"/>
  <c r="B4" i="3"/>
  <c r="T4" i="3"/>
  <c r="V4" i="3"/>
  <c r="AF4" i="3"/>
  <c r="AA4" i="3" s="1"/>
  <c r="R4" i="3" s="1"/>
  <c r="AG4" i="3"/>
  <c r="AB4" i="3" s="1"/>
  <c r="S4" i="3" s="1"/>
  <c r="AH4" i="3"/>
  <c r="AC4" i="3" s="1"/>
  <c r="AI4" i="3"/>
  <c r="AD4" i="3" s="1"/>
  <c r="U4" i="3" s="1"/>
  <c r="AJ4" i="3"/>
  <c r="AE4" i="3" s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B5" i="3"/>
  <c r="AA5" i="3"/>
  <c r="R5" i="3" s="1"/>
  <c r="AB5" i="3"/>
  <c r="S5" i="3" s="1"/>
  <c r="AC5" i="3"/>
  <c r="T5" i="3" s="1"/>
  <c r="AF5" i="3"/>
  <c r="AG5" i="3"/>
  <c r="AH5" i="3"/>
  <c r="AI5" i="3"/>
  <c r="AD5" i="3" s="1"/>
  <c r="U5" i="3" s="1"/>
  <c r="AJ5" i="3"/>
  <c r="AE5" i="3" s="1"/>
  <c r="V5" i="3" s="1"/>
  <c r="Z5" i="3" s="1"/>
  <c r="B6" i="3"/>
  <c r="AC6" i="3"/>
  <c r="T6" i="3" s="1"/>
  <c r="AD6" i="3"/>
  <c r="U6" i="3" s="1"/>
  <c r="AE6" i="3"/>
  <c r="V6" i="3" s="1"/>
  <c r="AF6" i="3"/>
  <c r="AG6" i="3"/>
  <c r="AB6" i="3" s="1"/>
  <c r="S6" i="3" s="1"/>
  <c r="AH6" i="3"/>
  <c r="AI6" i="3"/>
  <c r="AJ6" i="3"/>
  <c r="B7" i="3"/>
  <c r="V7" i="3"/>
  <c r="AB7" i="3"/>
  <c r="S7" i="3" s="1"/>
  <c r="AD7" i="3"/>
  <c r="U7" i="3" s="1"/>
  <c r="AF7" i="3"/>
  <c r="AA7" i="3" s="1"/>
  <c r="R7" i="3" s="1"/>
  <c r="AG7" i="3"/>
  <c r="AH7" i="3"/>
  <c r="AC7" i="3" s="1"/>
  <c r="T7" i="3" s="1"/>
  <c r="AI7" i="3"/>
  <c r="AJ7" i="3"/>
  <c r="AE7" i="3" s="1"/>
  <c r="B8" i="3"/>
  <c r="S8" i="3"/>
  <c r="AB8" i="3"/>
  <c r="AC8" i="3"/>
  <c r="T8" i="3" s="1"/>
  <c r="AF8" i="3"/>
  <c r="AG8" i="3"/>
  <c r="AH8" i="3"/>
  <c r="AI8" i="3"/>
  <c r="AD8" i="3" s="1"/>
  <c r="U8" i="3" s="1"/>
  <c r="AJ8" i="3"/>
  <c r="AE8" i="3" s="1"/>
  <c r="V8" i="3" s="1"/>
  <c r="B9" i="3"/>
  <c r="S9" i="3"/>
  <c r="T9" i="3"/>
  <c r="AB9" i="3"/>
  <c r="AC9" i="3"/>
  <c r="AD9" i="3"/>
  <c r="U9" i="3" s="1"/>
  <c r="AF9" i="3"/>
  <c r="AA9" i="3" s="1"/>
  <c r="R9" i="3" s="1"/>
  <c r="Z9" i="3" s="1"/>
  <c r="AG9" i="3"/>
  <c r="AH9" i="3"/>
  <c r="AI9" i="3"/>
  <c r="AJ9" i="3"/>
  <c r="AE9" i="3" s="1"/>
  <c r="V9" i="3" s="1"/>
  <c r="B10" i="3"/>
  <c r="T10" i="3"/>
  <c r="AB10" i="3"/>
  <c r="S10" i="3" s="1"/>
  <c r="AF10" i="3"/>
  <c r="AA10" i="3" s="1"/>
  <c r="R10" i="3" s="1"/>
  <c r="AG10" i="3"/>
  <c r="AH10" i="3"/>
  <c r="AC10" i="3" s="1"/>
  <c r="AI10" i="3"/>
  <c r="AD10" i="3" s="1"/>
  <c r="U10" i="3" s="1"/>
  <c r="AJ10" i="3"/>
  <c r="AE10" i="3" s="1"/>
  <c r="V10" i="3" s="1"/>
  <c r="B11" i="3"/>
  <c r="AB11" i="3"/>
  <c r="S11" i="3" s="1"/>
  <c r="AF11" i="3"/>
  <c r="AG11" i="3"/>
  <c r="AH11" i="3"/>
  <c r="AC11" i="3" s="1"/>
  <c r="T11" i="3" s="1"/>
  <c r="AI11" i="3"/>
  <c r="AD11" i="3" s="1"/>
  <c r="U11" i="3" s="1"/>
  <c r="AJ11" i="3"/>
  <c r="AE11" i="3" s="1"/>
  <c r="V11" i="3" s="1"/>
  <c r="B12" i="3"/>
  <c r="R12" i="3"/>
  <c r="T12" i="3"/>
  <c r="AB12" i="3"/>
  <c r="S12" i="3" s="1"/>
  <c r="AC12" i="3"/>
  <c r="AD12" i="3"/>
  <c r="U12" i="3" s="1"/>
  <c r="AE12" i="3"/>
  <c r="V12" i="3" s="1"/>
  <c r="AF12" i="3"/>
  <c r="AA12" i="3" s="1"/>
  <c r="AG12" i="3"/>
  <c r="AH12" i="3"/>
  <c r="AI12" i="3"/>
  <c r="AJ12" i="3"/>
  <c r="B13" i="3"/>
  <c r="T13" i="3"/>
  <c r="W13" i="3"/>
  <c r="X13" i="3" s="1"/>
  <c r="AF13" i="3"/>
  <c r="AA13" i="3" s="1"/>
  <c r="R13" i="3" s="1"/>
  <c r="AG13" i="3"/>
  <c r="AB13" i="3" s="1"/>
  <c r="S13" i="3" s="1"/>
  <c r="AH13" i="3"/>
  <c r="AC13" i="3" s="1"/>
  <c r="AI13" i="3"/>
  <c r="AD13" i="3" s="1"/>
  <c r="U13" i="3" s="1"/>
  <c r="AJ13" i="3"/>
  <c r="AE13" i="3" s="1"/>
  <c r="V13" i="3" s="1"/>
  <c r="B14" i="3"/>
  <c r="U14" i="3"/>
  <c r="AB14" i="3"/>
  <c r="S14" i="3" s="1"/>
  <c r="AF14" i="3"/>
  <c r="AG14" i="3"/>
  <c r="AH14" i="3"/>
  <c r="AC14" i="3" s="1"/>
  <c r="T14" i="3" s="1"/>
  <c r="AI14" i="3"/>
  <c r="AD14" i="3" s="1"/>
  <c r="AJ14" i="3"/>
  <c r="AE14" i="3" s="1"/>
  <c r="V14" i="3" s="1"/>
  <c r="B15" i="3"/>
  <c r="AC15" i="3"/>
  <c r="T15" i="3" s="1"/>
  <c r="AD15" i="3"/>
  <c r="U15" i="3" s="1"/>
  <c r="AE15" i="3"/>
  <c r="V15" i="3" s="1"/>
  <c r="AF15" i="3"/>
  <c r="AA15" i="3" s="1"/>
  <c r="R15" i="3" s="1"/>
  <c r="Z15" i="3" s="1"/>
  <c r="AG15" i="3"/>
  <c r="AH15" i="3"/>
  <c r="AI15" i="3"/>
  <c r="AJ15" i="3"/>
  <c r="B16" i="3"/>
  <c r="S16" i="3"/>
  <c r="AB16" i="3"/>
  <c r="AD16" i="3"/>
  <c r="U16" i="3" s="1"/>
  <c r="AF16" i="3"/>
  <c r="AA16" i="3" s="1"/>
  <c r="R16" i="3" s="1"/>
  <c r="AG16" i="3"/>
  <c r="AH16" i="3"/>
  <c r="AC16" i="3" s="1"/>
  <c r="T16" i="3" s="1"/>
  <c r="AI16" i="3"/>
  <c r="AJ16" i="3"/>
  <c r="AE16" i="3" s="1"/>
  <c r="V16" i="3" s="1"/>
  <c r="B17" i="3"/>
  <c r="S17" i="3"/>
  <c r="U17" i="3"/>
  <c r="Z17" i="3"/>
  <c r="AB17" i="3"/>
  <c r="AC17" i="3"/>
  <c r="T17" i="3" s="1"/>
  <c r="AF17" i="3"/>
  <c r="AA17" i="3" s="1"/>
  <c r="R17" i="3" s="1"/>
  <c r="AG17" i="3"/>
  <c r="AH17" i="3"/>
  <c r="AI17" i="3"/>
  <c r="AD17" i="3" s="1"/>
  <c r="AJ17" i="3"/>
  <c r="AE17" i="3" s="1"/>
  <c r="V17" i="3" s="1"/>
  <c r="B18" i="3"/>
  <c r="AC18" i="3"/>
  <c r="T18" i="3" s="1"/>
  <c r="AD18" i="3"/>
  <c r="U18" i="3" s="1"/>
  <c r="AF18" i="3"/>
  <c r="AA18" i="3" s="1"/>
  <c r="R18" i="3" s="1"/>
  <c r="Z18" i="3" s="1"/>
  <c r="AG18" i="3"/>
  <c r="AB18" i="3" s="1"/>
  <c r="S18" i="3" s="1"/>
  <c r="AH18" i="3"/>
  <c r="AI18" i="3"/>
  <c r="AJ18" i="3"/>
  <c r="AE18" i="3" s="1"/>
  <c r="V18" i="3" s="1"/>
  <c r="B19" i="3"/>
  <c r="V19" i="3"/>
  <c r="AB19" i="3"/>
  <c r="S19" i="3" s="1"/>
  <c r="AD19" i="3"/>
  <c r="U19" i="3" s="1"/>
  <c r="AF19" i="3"/>
  <c r="AA19" i="3" s="1"/>
  <c r="R19" i="3" s="1"/>
  <c r="AG19" i="3"/>
  <c r="AH19" i="3"/>
  <c r="AC19" i="3" s="1"/>
  <c r="T19" i="3" s="1"/>
  <c r="AI19" i="3"/>
  <c r="AJ19" i="3"/>
  <c r="AE19" i="3" s="1"/>
  <c r="B20" i="3"/>
  <c r="S20" i="3"/>
  <c r="AB20" i="3"/>
  <c r="AC20" i="3"/>
  <c r="T20" i="3" s="1"/>
  <c r="AF20" i="3"/>
  <c r="AG20" i="3"/>
  <c r="AH20" i="3"/>
  <c r="AI20" i="3"/>
  <c r="AD20" i="3" s="1"/>
  <c r="U20" i="3" s="1"/>
  <c r="AJ20" i="3"/>
  <c r="AE20" i="3" s="1"/>
  <c r="V20" i="3" s="1"/>
  <c r="B21" i="3"/>
  <c r="S21" i="3"/>
  <c r="T21" i="3"/>
  <c r="AB21" i="3"/>
  <c r="AC21" i="3"/>
  <c r="AD21" i="3"/>
  <c r="U21" i="3" s="1"/>
  <c r="AF21" i="3"/>
  <c r="AA21" i="3" s="1"/>
  <c r="R21" i="3" s="1"/>
  <c r="Z21" i="3" s="1"/>
  <c r="AG21" i="3"/>
  <c r="AH21" i="3"/>
  <c r="AI21" i="3"/>
  <c r="AJ21" i="3"/>
  <c r="AE21" i="3" s="1"/>
  <c r="V21" i="3" s="1"/>
  <c r="B22" i="3"/>
  <c r="T22" i="3"/>
  <c r="AB22" i="3"/>
  <c r="S22" i="3" s="1"/>
  <c r="AF22" i="3"/>
  <c r="AA22" i="3" s="1"/>
  <c r="R22" i="3" s="1"/>
  <c r="AG22" i="3"/>
  <c r="AH22" i="3"/>
  <c r="AC22" i="3" s="1"/>
  <c r="AI22" i="3"/>
  <c r="AD22" i="3" s="1"/>
  <c r="U22" i="3" s="1"/>
  <c r="AJ22" i="3"/>
  <c r="AE22" i="3" s="1"/>
  <c r="V22" i="3" s="1"/>
  <c r="B23" i="3"/>
  <c r="AB23" i="3"/>
  <c r="S23" i="3" s="1"/>
  <c r="AF23" i="3"/>
  <c r="AG23" i="3"/>
  <c r="AH23" i="3"/>
  <c r="AC23" i="3" s="1"/>
  <c r="T23" i="3" s="1"/>
  <c r="AI23" i="3"/>
  <c r="AD23" i="3" s="1"/>
  <c r="U23" i="3" s="1"/>
  <c r="AJ23" i="3"/>
  <c r="AE23" i="3" s="1"/>
  <c r="V23" i="3" s="1"/>
  <c r="B24" i="3"/>
  <c r="R24" i="3"/>
  <c r="T24" i="3"/>
  <c r="AB24" i="3"/>
  <c r="S24" i="3" s="1"/>
  <c r="AC24" i="3"/>
  <c r="AD24" i="3"/>
  <c r="U24" i="3" s="1"/>
  <c r="AE24" i="3"/>
  <c r="V24" i="3" s="1"/>
  <c r="AF24" i="3"/>
  <c r="AA24" i="3" s="1"/>
  <c r="AG24" i="3"/>
  <c r="AH24" i="3"/>
  <c r="AI24" i="3"/>
  <c r="AJ24" i="3"/>
  <c r="B25" i="3"/>
  <c r="T25" i="3"/>
  <c r="AF25" i="3"/>
  <c r="AA25" i="3" s="1"/>
  <c r="R25" i="3" s="1"/>
  <c r="AG25" i="3"/>
  <c r="AB25" i="3" s="1"/>
  <c r="S25" i="3" s="1"/>
  <c r="W25" i="3" s="1"/>
  <c r="X25" i="3" s="1"/>
  <c r="AH25" i="3"/>
  <c r="AC25" i="3" s="1"/>
  <c r="AI25" i="3"/>
  <c r="AD25" i="3" s="1"/>
  <c r="U25" i="3" s="1"/>
  <c r="AJ25" i="3"/>
  <c r="AE25" i="3" s="1"/>
  <c r="V25" i="3" s="1"/>
  <c r="B26" i="3"/>
  <c r="U26" i="3"/>
  <c r="AB26" i="3"/>
  <c r="S26" i="3" s="1"/>
  <c r="AF26" i="3"/>
  <c r="AG26" i="3"/>
  <c r="AH26" i="3"/>
  <c r="AC26" i="3" s="1"/>
  <c r="T26" i="3" s="1"/>
  <c r="AI26" i="3"/>
  <c r="AD26" i="3" s="1"/>
  <c r="AJ26" i="3"/>
  <c r="AE26" i="3" s="1"/>
  <c r="V26" i="3" s="1"/>
  <c r="B27" i="3"/>
  <c r="AC27" i="3"/>
  <c r="T27" i="3" s="1"/>
  <c r="AD27" i="3"/>
  <c r="U27" i="3" s="1"/>
  <c r="AE27" i="3"/>
  <c r="V27" i="3" s="1"/>
  <c r="AF27" i="3"/>
  <c r="AA27" i="3" s="1"/>
  <c r="R27" i="3" s="1"/>
  <c r="AG27" i="3"/>
  <c r="AH27" i="3"/>
  <c r="AI27" i="3"/>
  <c r="AJ27" i="3"/>
  <c r="B28" i="3"/>
  <c r="S28" i="3"/>
  <c r="AB28" i="3"/>
  <c r="AD28" i="3"/>
  <c r="U28" i="3" s="1"/>
  <c r="AF28" i="3"/>
  <c r="AA28" i="3" s="1"/>
  <c r="R28" i="3" s="1"/>
  <c r="AG28" i="3"/>
  <c r="AH28" i="3"/>
  <c r="AC28" i="3" s="1"/>
  <c r="T28" i="3" s="1"/>
  <c r="AI28" i="3"/>
  <c r="AJ28" i="3"/>
  <c r="AE28" i="3" s="1"/>
  <c r="V28" i="3" s="1"/>
  <c r="B29" i="3"/>
  <c r="S29" i="3"/>
  <c r="U29" i="3"/>
  <c r="Z29" i="3"/>
  <c r="AA29" i="3"/>
  <c r="R29" i="3" s="1"/>
  <c r="AB29" i="3"/>
  <c r="AC29" i="3"/>
  <c r="T29" i="3" s="1"/>
  <c r="AF29" i="3"/>
  <c r="AG29" i="3"/>
  <c r="AH29" i="3"/>
  <c r="AI29" i="3"/>
  <c r="AD29" i="3" s="1"/>
  <c r="AJ29" i="3"/>
  <c r="AE29" i="3" s="1"/>
  <c r="V29" i="3" s="1"/>
  <c r="B30" i="3"/>
  <c r="S30" i="3"/>
  <c r="T30" i="3"/>
  <c r="AB30" i="3"/>
  <c r="AC30" i="3"/>
  <c r="AD30" i="3"/>
  <c r="U30" i="3" s="1"/>
  <c r="AE30" i="3"/>
  <c r="V30" i="3" s="1"/>
  <c r="AF30" i="3"/>
  <c r="AG30" i="3"/>
  <c r="AH30" i="3"/>
  <c r="AI30" i="3"/>
  <c r="AJ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A1" i="6"/>
  <c r="B4" i="6"/>
  <c r="S4" i="6"/>
  <c r="V4" i="6"/>
  <c r="AA4" i="6"/>
  <c r="R4" i="6" s="1"/>
  <c r="Z4" i="6" s="1"/>
  <c r="AD4" i="6"/>
  <c r="U4" i="6" s="1"/>
  <c r="AF4" i="6"/>
  <c r="AG4" i="6"/>
  <c r="AB4" i="6" s="1"/>
  <c r="AH4" i="6"/>
  <c r="AI4" i="6"/>
  <c r="AJ4" i="6"/>
  <c r="AE4" i="6" s="1"/>
  <c r="A5" i="6"/>
  <c r="B5" i="6"/>
  <c r="R5" i="6"/>
  <c r="AA5" i="6"/>
  <c r="AB5" i="6"/>
  <c r="S5" i="6" s="1"/>
  <c r="AC5" i="6"/>
  <c r="T5" i="6" s="1"/>
  <c r="AD5" i="6"/>
  <c r="U5" i="6" s="1"/>
  <c r="AF5" i="6"/>
  <c r="AG5" i="6"/>
  <c r="AH5" i="6"/>
  <c r="W5" i="6" s="1"/>
  <c r="X5" i="6" s="1"/>
  <c r="AI5" i="6"/>
  <c r="AJ5" i="6"/>
  <c r="AE5" i="6" s="1"/>
  <c r="V5" i="6" s="1"/>
  <c r="A6" i="6"/>
  <c r="A7" i="6" s="1"/>
  <c r="A8" i="6" s="1"/>
  <c r="B6" i="6"/>
  <c r="AB6" i="6"/>
  <c r="S6" i="6" s="1"/>
  <c r="AF6" i="6"/>
  <c r="AA6" i="6" s="1"/>
  <c r="R6" i="6" s="1"/>
  <c r="AG6" i="6"/>
  <c r="AH6" i="6"/>
  <c r="AC6" i="6" s="1"/>
  <c r="T6" i="6" s="1"/>
  <c r="AI6" i="6"/>
  <c r="AD6" i="6" s="1"/>
  <c r="U6" i="6" s="1"/>
  <c r="AJ6" i="6"/>
  <c r="AE6" i="6" s="1"/>
  <c r="V6" i="6" s="1"/>
  <c r="B7" i="6"/>
  <c r="AB7" i="6"/>
  <c r="S7" i="6" s="1"/>
  <c r="AD7" i="6"/>
  <c r="U7" i="6" s="1"/>
  <c r="AF7" i="6"/>
  <c r="AG7" i="6"/>
  <c r="AH7" i="6"/>
  <c r="AC7" i="6" s="1"/>
  <c r="T7" i="6" s="1"/>
  <c r="AI7" i="6"/>
  <c r="AJ7" i="6"/>
  <c r="AE7" i="6" s="1"/>
  <c r="V7" i="6" s="1"/>
  <c r="B8" i="6"/>
  <c r="S8" i="6"/>
  <c r="AB8" i="6"/>
  <c r="AD8" i="6"/>
  <c r="U8" i="6" s="1"/>
  <c r="AF8" i="6"/>
  <c r="AG8" i="6"/>
  <c r="AH8" i="6"/>
  <c r="AC8" i="6" s="1"/>
  <c r="T8" i="6" s="1"/>
  <c r="AI8" i="6"/>
  <c r="AJ8" i="6"/>
  <c r="AE8" i="6" s="1"/>
  <c r="V8" i="6" s="1"/>
  <c r="A9" i="6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B9" i="6"/>
  <c r="AB9" i="6"/>
  <c r="S9" i="6" s="1"/>
  <c r="AD9" i="6"/>
  <c r="U9" i="6" s="1"/>
  <c r="AE9" i="6"/>
  <c r="V9" i="6" s="1"/>
  <c r="AF9" i="6"/>
  <c r="AA9" i="6" s="1"/>
  <c r="R9" i="6" s="1"/>
  <c r="Z9" i="6" s="1"/>
  <c r="AG9" i="6"/>
  <c r="AH9" i="6"/>
  <c r="AC9" i="6" s="1"/>
  <c r="T9" i="6" s="1"/>
  <c r="AI9" i="6"/>
  <c r="AJ9" i="6"/>
  <c r="B10" i="6"/>
  <c r="AD10" i="6"/>
  <c r="U10" i="6" s="1"/>
  <c r="AF10" i="6"/>
  <c r="AG10" i="6"/>
  <c r="AB10" i="6" s="1"/>
  <c r="S10" i="6" s="1"/>
  <c r="AH10" i="6"/>
  <c r="AC10" i="6" s="1"/>
  <c r="T10" i="6" s="1"/>
  <c r="AI10" i="6"/>
  <c r="AJ10" i="6"/>
  <c r="AE10" i="6" s="1"/>
  <c r="V10" i="6" s="1"/>
  <c r="B11" i="6"/>
  <c r="AA11" i="6"/>
  <c r="R11" i="6" s="1"/>
  <c r="AC11" i="6"/>
  <c r="T11" i="6" s="1"/>
  <c r="AD11" i="6"/>
  <c r="U11" i="6" s="1"/>
  <c r="AF11" i="6"/>
  <c r="AG11" i="6"/>
  <c r="AB11" i="6" s="1"/>
  <c r="S11" i="6" s="1"/>
  <c r="AH11" i="6"/>
  <c r="AI11" i="6"/>
  <c r="AJ11" i="6"/>
  <c r="AE11" i="6" s="1"/>
  <c r="V11" i="6" s="1"/>
  <c r="B12" i="6"/>
  <c r="AE12" i="6"/>
  <c r="V12" i="6" s="1"/>
  <c r="AF12" i="6"/>
  <c r="AA12" i="6" s="1"/>
  <c r="R12" i="6" s="1"/>
  <c r="Z12" i="6" s="1"/>
  <c r="AG12" i="6"/>
  <c r="AB12" i="6" s="1"/>
  <c r="S12" i="6" s="1"/>
  <c r="AH12" i="6"/>
  <c r="AC12" i="6" s="1"/>
  <c r="T12" i="6" s="1"/>
  <c r="AI12" i="6"/>
  <c r="AD12" i="6" s="1"/>
  <c r="U12" i="6" s="1"/>
  <c r="AJ12" i="6"/>
  <c r="B13" i="6"/>
  <c r="AA13" i="6"/>
  <c r="R13" i="6" s="1"/>
  <c r="AC13" i="6"/>
  <c r="T13" i="6" s="1"/>
  <c r="AF13" i="6"/>
  <c r="AG13" i="6"/>
  <c r="AB13" i="6" s="1"/>
  <c r="S13" i="6" s="1"/>
  <c r="AH13" i="6"/>
  <c r="AI13" i="6"/>
  <c r="AD13" i="6" s="1"/>
  <c r="U13" i="6" s="1"/>
  <c r="AJ13" i="6"/>
  <c r="AE13" i="6" s="1"/>
  <c r="V13" i="6" s="1"/>
  <c r="B14" i="6"/>
  <c r="AC14" i="6"/>
  <c r="T14" i="6" s="1"/>
  <c r="AD14" i="6"/>
  <c r="U14" i="6" s="1"/>
  <c r="AF14" i="6"/>
  <c r="AG14" i="6"/>
  <c r="AB14" i="6" s="1"/>
  <c r="S14" i="6" s="1"/>
  <c r="S31" i="6" s="1"/>
  <c r="AH14" i="6"/>
  <c r="AI14" i="6"/>
  <c r="AJ14" i="6"/>
  <c r="AE14" i="6" s="1"/>
  <c r="V14" i="6" s="1"/>
  <c r="B15" i="6"/>
  <c r="T15" i="6"/>
  <c r="W15" i="6"/>
  <c r="X15" i="6" s="1"/>
  <c r="AC15" i="6"/>
  <c r="AF15" i="6"/>
  <c r="AA15" i="6" s="1"/>
  <c r="R15" i="6" s="1"/>
  <c r="AG15" i="6"/>
  <c r="AB15" i="6" s="1"/>
  <c r="S15" i="6" s="1"/>
  <c r="AH15" i="6"/>
  <c r="AI15" i="6"/>
  <c r="AD15" i="6" s="1"/>
  <c r="U15" i="6" s="1"/>
  <c r="AJ15" i="6"/>
  <c r="AE15" i="6" s="1"/>
  <c r="V15" i="6" s="1"/>
  <c r="B16" i="6"/>
  <c r="T16" i="6"/>
  <c r="AB16" i="6"/>
  <c r="S16" i="6" s="1"/>
  <c r="AC16" i="6"/>
  <c r="AF16" i="6"/>
  <c r="AA16" i="6" s="1"/>
  <c r="R16" i="6" s="1"/>
  <c r="Z16" i="6" s="1"/>
  <c r="AG16" i="6"/>
  <c r="W16" i="6" s="1"/>
  <c r="X16" i="6" s="1"/>
  <c r="AH16" i="6"/>
  <c r="AI16" i="6"/>
  <c r="AD16" i="6" s="1"/>
  <c r="U16" i="6" s="1"/>
  <c r="AJ16" i="6"/>
  <c r="AE16" i="6" s="1"/>
  <c r="V16" i="6" s="1"/>
  <c r="B17" i="6"/>
  <c r="S17" i="6"/>
  <c r="AB17" i="6"/>
  <c r="AC17" i="6"/>
  <c r="T17" i="6" s="1"/>
  <c r="AD17" i="6"/>
  <c r="U17" i="6" s="1"/>
  <c r="AF17" i="6"/>
  <c r="AG17" i="6"/>
  <c r="AH17" i="6"/>
  <c r="AI17" i="6"/>
  <c r="AJ17" i="6"/>
  <c r="AE17" i="6" s="1"/>
  <c r="V17" i="6" s="1"/>
  <c r="B18" i="6"/>
  <c r="T18" i="6"/>
  <c r="AC18" i="6"/>
  <c r="AF18" i="6"/>
  <c r="AA18" i="6" s="1"/>
  <c r="R18" i="6" s="1"/>
  <c r="Z18" i="6" s="1"/>
  <c r="AG18" i="6"/>
  <c r="AB18" i="6" s="1"/>
  <c r="S18" i="6" s="1"/>
  <c r="AH18" i="6"/>
  <c r="AI18" i="6"/>
  <c r="AD18" i="6" s="1"/>
  <c r="U18" i="6" s="1"/>
  <c r="AJ18" i="6"/>
  <c r="AE18" i="6" s="1"/>
  <c r="V18" i="6" s="1"/>
  <c r="B19" i="6"/>
  <c r="T19" i="6"/>
  <c r="AB19" i="6"/>
  <c r="S19" i="6" s="1"/>
  <c r="AC19" i="6"/>
  <c r="AF19" i="6"/>
  <c r="AA19" i="6" s="1"/>
  <c r="R19" i="6" s="1"/>
  <c r="AG19" i="6"/>
  <c r="AH19" i="6"/>
  <c r="AI19" i="6"/>
  <c r="AD19" i="6" s="1"/>
  <c r="U19" i="6" s="1"/>
  <c r="AJ19" i="6"/>
  <c r="AE19" i="6" s="1"/>
  <c r="V19" i="6" s="1"/>
  <c r="B20" i="6"/>
  <c r="S20" i="6"/>
  <c r="AB20" i="6"/>
  <c r="AC20" i="6"/>
  <c r="T20" i="6" s="1"/>
  <c r="AD20" i="6"/>
  <c r="U20" i="6" s="1"/>
  <c r="AF20" i="6"/>
  <c r="AG20" i="6"/>
  <c r="AH20" i="6"/>
  <c r="AI20" i="6"/>
  <c r="AJ20" i="6"/>
  <c r="AE20" i="6" s="1"/>
  <c r="V20" i="6" s="1"/>
  <c r="B21" i="6"/>
  <c r="T21" i="6"/>
  <c r="AC21" i="6"/>
  <c r="AF21" i="6"/>
  <c r="AA21" i="6" s="1"/>
  <c r="R21" i="6" s="1"/>
  <c r="AG21" i="6"/>
  <c r="AB21" i="6" s="1"/>
  <c r="S21" i="6" s="1"/>
  <c r="W21" i="6" s="1"/>
  <c r="X21" i="6" s="1"/>
  <c r="AH21" i="6"/>
  <c r="AI21" i="6"/>
  <c r="AD21" i="6" s="1"/>
  <c r="U21" i="6" s="1"/>
  <c r="AJ21" i="6"/>
  <c r="AE21" i="6" s="1"/>
  <c r="V21" i="6" s="1"/>
  <c r="B22" i="6"/>
  <c r="T22" i="6"/>
  <c r="AB22" i="6"/>
  <c r="S22" i="6" s="1"/>
  <c r="AC22" i="6"/>
  <c r="AF22" i="6"/>
  <c r="AA22" i="6" s="1"/>
  <c r="R22" i="6" s="1"/>
  <c r="AG22" i="6"/>
  <c r="AH22" i="6"/>
  <c r="AI22" i="6"/>
  <c r="AD22" i="6" s="1"/>
  <c r="U22" i="6" s="1"/>
  <c r="AJ22" i="6"/>
  <c r="AE22" i="6" s="1"/>
  <c r="V22" i="6" s="1"/>
  <c r="B23" i="6"/>
  <c r="S23" i="6"/>
  <c r="AB23" i="6"/>
  <c r="AC23" i="6"/>
  <c r="T23" i="6" s="1"/>
  <c r="AD23" i="6"/>
  <c r="U23" i="6" s="1"/>
  <c r="AF23" i="6"/>
  <c r="AG23" i="6"/>
  <c r="AH23" i="6"/>
  <c r="AI23" i="6"/>
  <c r="AJ23" i="6"/>
  <c r="AE23" i="6" s="1"/>
  <c r="V23" i="6" s="1"/>
  <c r="B24" i="6"/>
  <c r="T24" i="6"/>
  <c r="AC24" i="6"/>
  <c r="AF24" i="6"/>
  <c r="AA24" i="6" s="1"/>
  <c r="R24" i="6" s="1"/>
  <c r="AG24" i="6"/>
  <c r="AB24" i="6" s="1"/>
  <c r="S24" i="6" s="1"/>
  <c r="AH24" i="6"/>
  <c r="AI24" i="6"/>
  <c r="AD24" i="6" s="1"/>
  <c r="U24" i="6" s="1"/>
  <c r="AJ24" i="6"/>
  <c r="AE24" i="6" s="1"/>
  <c r="V24" i="6" s="1"/>
  <c r="B25" i="6"/>
  <c r="T25" i="6"/>
  <c r="AB25" i="6"/>
  <c r="S25" i="6" s="1"/>
  <c r="AC25" i="6"/>
  <c r="AF25" i="6"/>
  <c r="AA25" i="6" s="1"/>
  <c r="R25" i="6" s="1"/>
  <c r="AG25" i="6"/>
  <c r="AH25" i="6"/>
  <c r="AI25" i="6"/>
  <c r="AD25" i="6" s="1"/>
  <c r="U25" i="6" s="1"/>
  <c r="AJ25" i="6"/>
  <c r="AE25" i="6" s="1"/>
  <c r="V25" i="6" s="1"/>
  <c r="B26" i="6"/>
  <c r="S26" i="6"/>
  <c r="AB26" i="6"/>
  <c r="AC26" i="6"/>
  <c r="T26" i="6" s="1"/>
  <c r="AD26" i="6"/>
  <c r="U26" i="6" s="1"/>
  <c r="AF26" i="6"/>
  <c r="AG26" i="6"/>
  <c r="AH26" i="6"/>
  <c r="AI26" i="6"/>
  <c r="AJ26" i="6"/>
  <c r="AE26" i="6" s="1"/>
  <c r="V26" i="6" s="1"/>
  <c r="B27" i="6"/>
  <c r="AC27" i="6"/>
  <c r="T27" i="6" s="1"/>
  <c r="AF27" i="6"/>
  <c r="AA27" i="6" s="1"/>
  <c r="R27" i="6" s="1"/>
  <c r="Z27" i="6" s="1"/>
  <c r="AG27" i="6"/>
  <c r="AB27" i="6" s="1"/>
  <c r="S27" i="6" s="1"/>
  <c r="AH27" i="6"/>
  <c r="AI27" i="6"/>
  <c r="AD27" i="6" s="1"/>
  <c r="U27" i="6" s="1"/>
  <c r="AJ27" i="6"/>
  <c r="AE27" i="6" s="1"/>
  <c r="V27" i="6" s="1"/>
  <c r="B28" i="6"/>
  <c r="T28" i="6"/>
  <c r="AC28" i="6"/>
  <c r="AF28" i="6"/>
  <c r="AA28" i="6" s="1"/>
  <c r="R28" i="6" s="1"/>
  <c r="AG28" i="6"/>
  <c r="AH28" i="6"/>
  <c r="AI28" i="6"/>
  <c r="AD28" i="6" s="1"/>
  <c r="U28" i="6" s="1"/>
  <c r="AJ28" i="6"/>
  <c r="AE28" i="6" s="1"/>
  <c r="V28" i="6" s="1"/>
  <c r="B29" i="6"/>
  <c r="S29" i="6"/>
  <c r="AB29" i="6"/>
  <c r="AC29" i="6"/>
  <c r="T29" i="6" s="1"/>
  <c r="AD29" i="6"/>
  <c r="U29" i="6" s="1"/>
  <c r="AF29" i="6"/>
  <c r="AG29" i="6"/>
  <c r="AH29" i="6"/>
  <c r="AI29" i="6"/>
  <c r="AJ29" i="6"/>
  <c r="AE29" i="6" s="1"/>
  <c r="V29" i="6" s="1"/>
  <c r="B30" i="6"/>
  <c r="T30" i="6"/>
  <c r="AC30" i="6"/>
  <c r="AF30" i="6"/>
  <c r="AA30" i="6" s="1"/>
  <c r="R30" i="6" s="1"/>
  <c r="AG30" i="6"/>
  <c r="AB30" i="6" s="1"/>
  <c r="S30" i="6" s="1"/>
  <c r="AH30" i="6"/>
  <c r="AI30" i="6"/>
  <c r="AD30" i="6" s="1"/>
  <c r="U30" i="6" s="1"/>
  <c r="AJ30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A1" i="7"/>
  <c r="B4" i="7"/>
  <c r="V4" i="7"/>
  <c r="V31" i="7" s="1"/>
  <c r="AA4" i="7"/>
  <c r="R4" i="7" s="1"/>
  <c r="AE4" i="7"/>
  <c r="AF4" i="7"/>
  <c r="AG4" i="7"/>
  <c r="AB4" i="7" s="1"/>
  <c r="S4" i="7" s="1"/>
  <c r="AH4" i="7"/>
  <c r="AC4" i="7" s="1"/>
  <c r="T4" i="7" s="1"/>
  <c r="AI4" i="7"/>
  <c r="AD4" i="7" s="1"/>
  <c r="U4" i="7" s="1"/>
  <c r="AJ4" i="7"/>
  <c r="A5" i="7"/>
  <c r="B5" i="7"/>
  <c r="U5" i="7"/>
  <c r="AA5" i="7"/>
  <c r="R5" i="7" s="1"/>
  <c r="AD5" i="7"/>
  <c r="AE5" i="7"/>
  <c r="V5" i="7" s="1"/>
  <c r="AF5" i="7"/>
  <c r="AG5" i="7"/>
  <c r="AB5" i="7" s="1"/>
  <c r="S5" i="7" s="1"/>
  <c r="AH5" i="7"/>
  <c r="AC5" i="7" s="1"/>
  <c r="T5" i="7" s="1"/>
  <c r="AI5" i="7"/>
  <c r="AJ5" i="7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B6" i="7"/>
  <c r="R6" i="7"/>
  <c r="AA6" i="7"/>
  <c r="AE6" i="7"/>
  <c r="V6" i="7" s="1"/>
  <c r="AF6" i="7"/>
  <c r="AG6" i="7"/>
  <c r="AB6" i="7" s="1"/>
  <c r="S6" i="7" s="1"/>
  <c r="AH6" i="7"/>
  <c r="AC6" i="7" s="1"/>
  <c r="T6" i="7" s="1"/>
  <c r="AI6" i="7"/>
  <c r="AD6" i="7" s="1"/>
  <c r="U6" i="7" s="1"/>
  <c r="AJ6" i="7"/>
  <c r="B7" i="7"/>
  <c r="V7" i="7"/>
  <c r="AA7" i="7"/>
  <c r="R7" i="7" s="1"/>
  <c r="AB7" i="7"/>
  <c r="S7" i="7" s="1"/>
  <c r="AE7" i="7"/>
  <c r="AF7" i="7"/>
  <c r="AG7" i="7"/>
  <c r="AH7" i="7"/>
  <c r="AC7" i="7" s="1"/>
  <c r="T7" i="7" s="1"/>
  <c r="AI7" i="7"/>
  <c r="AD7" i="7" s="1"/>
  <c r="U7" i="7" s="1"/>
  <c r="AJ7" i="7"/>
  <c r="B8" i="7"/>
  <c r="R8" i="7"/>
  <c r="U8" i="7"/>
  <c r="AA8" i="7"/>
  <c r="AD8" i="7"/>
  <c r="AE8" i="7"/>
  <c r="V8" i="7" s="1"/>
  <c r="AF8" i="7"/>
  <c r="AG8" i="7"/>
  <c r="AB8" i="7" s="1"/>
  <c r="S8" i="7" s="1"/>
  <c r="S31" i="7" s="1"/>
  <c r="AH8" i="7"/>
  <c r="AC8" i="7" s="1"/>
  <c r="T8" i="7" s="1"/>
  <c r="AI8" i="7"/>
  <c r="AJ8" i="7"/>
  <c r="B9" i="7"/>
  <c r="R9" i="7"/>
  <c r="AA9" i="7"/>
  <c r="AE9" i="7"/>
  <c r="V9" i="7" s="1"/>
  <c r="AF9" i="7"/>
  <c r="AG9" i="7"/>
  <c r="AB9" i="7" s="1"/>
  <c r="S9" i="7" s="1"/>
  <c r="AH9" i="7"/>
  <c r="AC9" i="7" s="1"/>
  <c r="T9" i="7" s="1"/>
  <c r="AI9" i="7"/>
  <c r="AD9" i="7" s="1"/>
  <c r="U9" i="7" s="1"/>
  <c r="AJ9" i="7"/>
  <c r="B10" i="7"/>
  <c r="V10" i="7"/>
  <c r="AA10" i="7"/>
  <c r="R10" i="7" s="1"/>
  <c r="AB10" i="7"/>
  <c r="S10" i="7" s="1"/>
  <c r="AE10" i="7"/>
  <c r="AF10" i="7"/>
  <c r="AG10" i="7"/>
  <c r="AH10" i="7"/>
  <c r="AC10" i="7" s="1"/>
  <c r="T10" i="7" s="1"/>
  <c r="AI10" i="7"/>
  <c r="AD10" i="7" s="1"/>
  <c r="U10" i="7" s="1"/>
  <c r="AJ10" i="7"/>
  <c r="B11" i="7"/>
  <c r="AA11" i="7"/>
  <c r="R11" i="7" s="1"/>
  <c r="AD11" i="7"/>
  <c r="U11" i="7" s="1"/>
  <c r="AE11" i="7"/>
  <c r="V11" i="7" s="1"/>
  <c r="AF11" i="7"/>
  <c r="AG11" i="7"/>
  <c r="AB11" i="7" s="1"/>
  <c r="S11" i="7" s="1"/>
  <c r="AH11" i="7"/>
  <c r="AC11" i="7" s="1"/>
  <c r="T11" i="7" s="1"/>
  <c r="AI11" i="7"/>
  <c r="AJ11" i="7"/>
  <c r="B12" i="7"/>
  <c r="R12" i="7"/>
  <c r="V12" i="7"/>
  <c r="AA12" i="7"/>
  <c r="AE12" i="7"/>
  <c r="AF12" i="7"/>
  <c r="AG12" i="7"/>
  <c r="AB12" i="7" s="1"/>
  <c r="S12" i="7" s="1"/>
  <c r="AH12" i="7"/>
  <c r="AI12" i="7"/>
  <c r="AD12" i="7" s="1"/>
  <c r="U12" i="7" s="1"/>
  <c r="AJ12" i="7"/>
  <c r="B13" i="7"/>
  <c r="V13" i="7"/>
  <c r="AA13" i="7"/>
  <c r="R13" i="7" s="1"/>
  <c r="AB13" i="7"/>
  <c r="S13" i="7" s="1"/>
  <c r="AE13" i="7"/>
  <c r="AF13" i="7"/>
  <c r="AG13" i="7"/>
  <c r="AH13" i="7"/>
  <c r="AC13" i="7" s="1"/>
  <c r="T13" i="7" s="1"/>
  <c r="AI13" i="7"/>
  <c r="AD13" i="7" s="1"/>
  <c r="U13" i="7" s="1"/>
  <c r="AJ13" i="7"/>
  <c r="B14" i="7"/>
  <c r="R14" i="7"/>
  <c r="AA14" i="7"/>
  <c r="AD14" i="7"/>
  <c r="U14" i="7" s="1"/>
  <c r="AE14" i="7"/>
  <c r="V14" i="7" s="1"/>
  <c r="AF14" i="7"/>
  <c r="AG14" i="7"/>
  <c r="AB14" i="7" s="1"/>
  <c r="S14" i="7" s="1"/>
  <c r="AH14" i="7"/>
  <c r="AC14" i="7" s="1"/>
  <c r="T14" i="7" s="1"/>
  <c r="AI14" i="7"/>
  <c r="AJ14" i="7"/>
  <c r="B15" i="7"/>
  <c r="R15" i="7"/>
  <c r="U15" i="7"/>
  <c r="AA15" i="7"/>
  <c r="AE15" i="7"/>
  <c r="V15" i="7" s="1"/>
  <c r="AF15" i="7"/>
  <c r="AG15" i="7"/>
  <c r="AB15" i="7" s="1"/>
  <c r="S15" i="7" s="1"/>
  <c r="AH15" i="7"/>
  <c r="AI15" i="7"/>
  <c r="AD15" i="7" s="1"/>
  <c r="AJ15" i="7"/>
  <c r="B16" i="7"/>
  <c r="V16" i="7"/>
  <c r="Z16" i="7"/>
  <c r="AA16" i="7"/>
  <c r="R16" i="7" s="1"/>
  <c r="AB16" i="7"/>
  <c r="S16" i="7" s="1"/>
  <c r="AD16" i="7"/>
  <c r="U16" i="7" s="1"/>
  <c r="AE16" i="7"/>
  <c r="AF16" i="7"/>
  <c r="AG16" i="7"/>
  <c r="AH16" i="7"/>
  <c r="AC16" i="7" s="1"/>
  <c r="T16" i="7" s="1"/>
  <c r="AI16" i="7"/>
  <c r="AJ16" i="7"/>
  <c r="B17" i="7"/>
  <c r="U17" i="7"/>
  <c r="AA17" i="7"/>
  <c r="R17" i="7" s="1"/>
  <c r="Z17" i="7" s="1"/>
  <c r="AD17" i="7"/>
  <c r="AE17" i="7"/>
  <c r="V17" i="7" s="1"/>
  <c r="AF17" i="7"/>
  <c r="AG17" i="7"/>
  <c r="AB17" i="7" s="1"/>
  <c r="S17" i="7" s="1"/>
  <c r="AH17" i="7"/>
  <c r="AC17" i="7" s="1"/>
  <c r="T17" i="7" s="1"/>
  <c r="AI17" i="7"/>
  <c r="AJ17" i="7"/>
  <c r="B18" i="7"/>
  <c r="R18" i="7"/>
  <c r="U18" i="7"/>
  <c r="AA18" i="7"/>
  <c r="AB18" i="7"/>
  <c r="S18" i="7" s="1"/>
  <c r="AD18" i="7"/>
  <c r="AF18" i="7"/>
  <c r="AG18" i="7"/>
  <c r="AH18" i="7"/>
  <c r="AI18" i="7"/>
  <c r="AJ18" i="7"/>
  <c r="AE18" i="7" s="1"/>
  <c r="V18" i="7" s="1"/>
  <c r="B19" i="7"/>
  <c r="V19" i="7"/>
  <c r="AA19" i="7"/>
  <c r="R19" i="7" s="1"/>
  <c r="AB19" i="7"/>
  <c r="S19" i="7" s="1"/>
  <c r="AE19" i="7"/>
  <c r="AF19" i="7"/>
  <c r="W19" i="7" s="1"/>
  <c r="X19" i="7" s="1"/>
  <c r="I19" i="10" s="1"/>
  <c r="AG19" i="7"/>
  <c r="AH19" i="7"/>
  <c r="AC19" i="7" s="1"/>
  <c r="T19" i="7" s="1"/>
  <c r="AI19" i="7"/>
  <c r="AD19" i="7" s="1"/>
  <c r="U19" i="7" s="1"/>
  <c r="Z19" i="7" s="1"/>
  <c r="AJ19" i="7"/>
  <c r="B20" i="7"/>
  <c r="S20" i="7"/>
  <c r="AE20" i="7"/>
  <c r="V20" i="7" s="1"/>
  <c r="AF20" i="7"/>
  <c r="AG20" i="7"/>
  <c r="AB20" i="7" s="1"/>
  <c r="AH20" i="7"/>
  <c r="AC20" i="7" s="1"/>
  <c r="T20" i="7" s="1"/>
  <c r="AI20" i="7"/>
  <c r="AD20" i="7" s="1"/>
  <c r="U20" i="7" s="1"/>
  <c r="AJ20" i="7"/>
  <c r="B21" i="7"/>
  <c r="AA21" i="7"/>
  <c r="R21" i="7" s="1"/>
  <c r="AB21" i="7"/>
  <c r="S21" i="7" s="1"/>
  <c r="AE21" i="7"/>
  <c r="V21" i="7" s="1"/>
  <c r="AF21" i="7"/>
  <c r="AG21" i="7"/>
  <c r="AH21" i="7"/>
  <c r="AC21" i="7" s="1"/>
  <c r="T21" i="7" s="1"/>
  <c r="AI21" i="7"/>
  <c r="AD21" i="7" s="1"/>
  <c r="U21" i="7" s="1"/>
  <c r="AJ21" i="7"/>
  <c r="B22" i="7"/>
  <c r="R22" i="7"/>
  <c r="V22" i="7"/>
  <c r="Z22" i="7" s="1"/>
  <c r="AA22" i="7"/>
  <c r="AB22" i="7"/>
  <c r="S22" i="7" s="1"/>
  <c r="AE22" i="7"/>
  <c r="AF22" i="7"/>
  <c r="AG22" i="7"/>
  <c r="AH22" i="7"/>
  <c r="AC22" i="7" s="1"/>
  <c r="T22" i="7" s="1"/>
  <c r="AI22" i="7"/>
  <c r="AD22" i="7" s="1"/>
  <c r="U22" i="7" s="1"/>
  <c r="AJ22" i="7"/>
  <c r="B23" i="7"/>
  <c r="S23" i="7"/>
  <c r="V23" i="7"/>
  <c r="AB23" i="7"/>
  <c r="AE23" i="7"/>
  <c r="AF23" i="7"/>
  <c r="AG23" i="7"/>
  <c r="AH23" i="7"/>
  <c r="AC23" i="7" s="1"/>
  <c r="T23" i="7" s="1"/>
  <c r="AI23" i="7"/>
  <c r="AD23" i="7" s="1"/>
  <c r="U23" i="7" s="1"/>
  <c r="AJ23" i="7"/>
  <c r="B24" i="7"/>
  <c r="AA24" i="7"/>
  <c r="R24" i="7" s="1"/>
  <c r="AB24" i="7"/>
  <c r="S24" i="7" s="1"/>
  <c r="AE24" i="7"/>
  <c r="V24" i="7" s="1"/>
  <c r="AF24" i="7"/>
  <c r="AG24" i="7"/>
  <c r="AH24" i="7"/>
  <c r="AI24" i="7"/>
  <c r="AD24" i="7" s="1"/>
  <c r="U24" i="7" s="1"/>
  <c r="AJ24" i="7"/>
  <c r="B25" i="7"/>
  <c r="AA25" i="7"/>
  <c r="R25" i="7" s="1"/>
  <c r="AB25" i="7"/>
  <c r="S25" i="7" s="1"/>
  <c r="AE25" i="7"/>
  <c r="V25" i="7" s="1"/>
  <c r="AF25" i="7"/>
  <c r="AG25" i="7"/>
  <c r="AH25" i="7"/>
  <c r="AC25" i="7" s="1"/>
  <c r="T25" i="7" s="1"/>
  <c r="AI25" i="7"/>
  <c r="AD25" i="7" s="1"/>
  <c r="U25" i="7" s="1"/>
  <c r="AJ25" i="7"/>
  <c r="B26" i="7"/>
  <c r="R26" i="7"/>
  <c r="U26" i="7"/>
  <c r="AA26" i="7"/>
  <c r="AB26" i="7"/>
  <c r="S26" i="7" s="1"/>
  <c r="AD26" i="7"/>
  <c r="AE26" i="7"/>
  <c r="V26" i="7" s="1"/>
  <c r="AF26" i="7"/>
  <c r="AG26" i="7"/>
  <c r="AH26" i="7"/>
  <c r="AC26" i="7" s="1"/>
  <c r="T26" i="7" s="1"/>
  <c r="AI26" i="7"/>
  <c r="AJ26" i="7"/>
  <c r="A27" i="7"/>
  <c r="A28" i="7" s="1"/>
  <c r="A29" i="7" s="1"/>
  <c r="A30" i="7" s="1"/>
  <c r="B27" i="7"/>
  <c r="R27" i="7"/>
  <c r="AA27" i="7"/>
  <c r="AB27" i="7"/>
  <c r="S27" i="7" s="1"/>
  <c r="AD27" i="7"/>
  <c r="U27" i="7" s="1"/>
  <c r="AE27" i="7"/>
  <c r="V27" i="7" s="1"/>
  <c r="AF27" i="7"/>
  <c r="AG27" i="7"/>
  <c r="AH27" i="7"/>
  <c r="AC27" i="7" s="1"/>
  <c r="T27" i="7" s="1"/>
  <c r="AI27" i="7"/>
  <c r="AJ27" i="7"/>
  <c r="B28" i="7"/>
  <c r="S28" i="7"/>
  <c r="V28" i="7"/>
  <c r="AB28" i="7"/>
  <c r="AE28" i="7"/>
  <c r="AF28" i="7"/>
  <c r="AG28" i="7"/>
  <c r="AH28" i="7"/>
  <c r="AC28" i="7" s="1"/>
  <c r="T28" i="7" s="1"/>
  <c r="AI28" i="7"/>
  <c r="AD28" i="7" s="1"/>
  <c r="U28" i="7" s="1"/>
  <c r="AJ28" i="7"/>
  <c r="B29" i="7"/>
  <c r="U29" i="7"/>
  <c r="AB29" i="7"/>
  <c r="S29" i="7" s="1"/>
  <c r="AF29" i="7"/>
  <c r="AG29" i="7"/>
  <c r="AH29" i="7"/>
  <c r="AC29" i="7" s="1"/>
  <c r="T29" i="7" s="1"/>
  <c r="AI29" i="7"/>
  <c r="AD29" i="7" s="1"/>
  <c r="AJ29" i="7"/>
  <c r="AE29" i="7" s="1"/>
  <c r="V29" i="7" s="1"/>
  <c r="B30" i="7"/>
  <c r="U30" i="7"/>
  <c r="AA30" i="7"/>
  <c r="R30" i="7" s="1"/>
  <c r="AD30" i="7"/>
  <c r="AE30" i="7"/>
  <c r="V30" i="7" s="1"/>
  <c r="AF30" i="7"/>
  <c r="AG30" i="7"/>
  <c r="AB30" i="7" s="1"/>
  <c r="S30" i="7" s="1"/>
  <c r="AH30" i="7"/>
  <c r="AC30" i="7" s="1"/>
  <c r="T30" i="7" s="1"/>
  <c r="AI30" i="7"/>
  <c r="AJ30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A1" i="9"/>
  <c r="B4" i="9"/>
  <c r="R4" i="9"/>
  <c r="T4" i="9"/>
  <c r="AA4" i="9"/>
  <c r="AD4" i="9"/>
  <c r="U4" i="9" s="1"/>
  <c r="AE4" i="9"/>
  <c r="V4" i="9" s="1"/>
  <c r="AF4" i="9"/>
  <c r="AG4" i="9"/>
  <c r="AB4" i="9" s="1"/>
  <c r="S4" i="9" s="1"/>
  <c r="AH4" i="9"/>
  <c r="AC4" i="9" s="1"/>
  <c r="AI4" i="9"/>
  <c r="AJ4" i="9"/>
  <c r="A5" i="9"/>
  <c r="B5" i="9"/>
  <c r="S5" i="9"/>
  <c r="U5" i="9"/>
  <c r="V5" i="9"/>
  <c r="AB5" i="9"/>
  <c r="AE5" i="9"/>
  <c r="AF5" i="9"/>
  <c r="AG5" i="9"/>
  <c r="AH5" i="9"/>
  <c r="AC5" i="9" s="1"/>
  <c r="T5" i="9" s="1"/>
  <c r="AI5" i="9"/>
  <c r="AD5" i="9" s="1"/>
  <c r="AJ5" i="9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B6" i="9"/>
  <c r="AA6" i="9"/>
  <c r="R6" i="9" s="1"/>
  <c r="AC6" i="9"/>
  <c r="T6" i="9" s="1"/>
  <c r="AF6" i="9"/>
  <c r="AG6" i="9"/>
  <c r="AH6" i="9"/>
  <c r="AI6" i="9"/>
  <c r="AD6" i="9" s="1"/>
  <c r="U6" i="9" s="1"/>
  <c r="AJ6" i="9"/>
  <c r="AE6" i="9" s="1"/>
  <c r="V6" i="9" s="1"/>
  <c r="B7" i="9"/>
  <c r="R7" i="9"/>
  <c r="Z7" i="9" s="1"/>
  <c r="T7" i="9"/>
  <c r="AA7" i="9"/>
  <c r="AD7" i="9"/>
  <c r="U7" i="9" s="1"/>
  <c r="AE7" i="9"/>
  <c r="V7" i="9" s="1"/>
  <c r="AF7" i="9"/>
  <c r="AG7" i="9"/>
  <c r="AB7" i="9" s="1"/>
  <c r="S7" i="9" s="1"/>
  <c r="AH7" i="9"/>
  <c r="AC7" i="9" s="1"/>
  <c r="AI7" i="9"/>
  <c r="AJ7" i="9"/>
  <c r="B8" i="9"/>
  <c r="S8" i="9"/>
  <c r="V8" i="9"/>
  <c r="AB8" i="9"/>
  <c r="AE8" i="9"/>
  <c r="AF8" i="9"/>
  <c r="AG8" i="9"/>
  <c r="AH8" i="9"/>
  <c r="AC8" i="9" s="1"/>
  <c r="T8" i="9" s="1"/>
  <c r="AI8" i="9"/>
  <c r="AD8" i="9" s="1"/>
  <c r="U8" i="9" s="1"/>
  <c r="AJ8" i="9"/>
  <c r="B9" i="9"/>
  <c r="T9" i="9"/>
  <c r="AA9" i="9"/>
  <c r="R9" i="9" s="1"/>
  <c r="AC9" i="9"/>
  <c r="AF9" i="9"/>
  <c r="AG9" i="9"/>
  <c r="AH9" i="9"/>
  <c r="AI9" i="9"/>
  <c r="AD9" i="9" s="1"/>
  <c r="U9" i="9" s="1"/>
  <c r="AJ9" i="9"/>
  <c r="AE9" i="9" s="1"/>
  <c r="V9" i="9" s="1"/>
  <c r="B10" i="9"/>
  <c r="R10" i="9"/>
  <c r="AA10" i="9"/>
  <c r="AD10" i="9"/>
  <c r="U10" i="9" s="1"/>
  <c r="AE10" i="9"/>
  <c r="V10" i="9" s="1"/>
  <c r="AF10" i="9"/>
  <c r="AG10" i="9"/>
  <c r="AB10" i="9" s="1"/>
  <c r="S10" i="9" s="1"/>
  <c r="AH10" i="9"/>
  <c r="AC10" i="9" s="1"/>
  <c r="T10" i="9" s="1"/>
  <c r="AI10" i="9"/>
  <c r="AJ10" i="9"/>
  <c r="B11" i="9"/>
  <c r="S11" i="9"/>
  <c r="AB11" i="9"/>
  <c r="AC11" i="9"/>
  <c r="T11" i="9" s="1"/>
  <c r="AE11" i="9"/>
  <c r="V11" i="9" s="1"/>
  <c r="AF11" i="9"/>
  <c r="AG11" i="9"/>
  <c r="AH11" i="9"/>
  <c r="AI11" i="9"/>
  <c r="AD11" i="9" s="1"/>
  <c r="U11" i="9" s="1"/>
  <c r="AJ11" i="9"/>
  <c r="B12" i="9"/>
  <c r="V12" i="9"/>
  <c r="AA12" i="9"/>
  <c r="R12" i="9" s="1"/>
  <c r="Z12" i="9" s="1"/>
  <c r="AC12" i="9"/>
  <c r="T12" i="9" s="1"/>
  <c r="AF12" i="9"/>
  <c r="AG12" i="9"/>
  <c r="AB12" i="9" s="1"/>
  <c r="S12" i="9" s="1"/>
  <c r="AH12" i="9"/>
  <c r="AI12" i="9"/>
  <c r="AD12" i="9" s="1"/>
  <c r="U12" i="9" s="1"/>
  <c r="AJ12" i="9"/>
  <c r="AE12" i="9" s="1"/>
  <c r="B13" i="9"/>
  <c r="AA13" i="9"/>
  <c r="R13" i="9" s="1"/>
  <c r="AB13" i="9"/>
  <c r="S13" i="9" s="1"/>
  <c r="AD13" i="9"/>
  <c r="U13" i="9" s="1"/>
  <c r="AE13" i="9"/>
  <c r="V13" i="9" s="1"/>
  <c r="AF13" i="9"/>
  <c r="AG13" i="9"/>
  <c r="AH13" i="9"/>
  <c r="AC13" i="9" s="1"/>
  <c r="T13" i="9" s="1"/>
  <c r="AI13" i="9"/>
  <c r="AJ13" i="9"/>
  <c r="B14" i="9"/>
  <c r="S14" i="9"/>
  <c r="U14" i="9"/>
  <c r="V14" i="9"/>
  <c r="AB14" i="9"/>
  <c r="AC14" i="9"/>
  <c r="T14" i="9" s="1"/>
  <c r="AE14" i="9"/>
  <c r="AF14" i="9"/>
  <c r="AG14" i="9"/>
  <c r="AH14" i="9"/>
  <c r="AI14" i="9"/>
  <c r="AD14" i="9" s="1"/>
  <c r="AJ14" i="9"/>
  <c r="B15" i="9"/>
  <c r="T15" i="9"/>
  <c r="V15" i="9"/>
  <c r="AA15" i="9"/>
  <c r="R15" i="9" s="1"/>
  <c r="AC15" i="9"/>
  <c r="AF15" i="9"/>
  <c r="AG15" i="9"/>
  <c r="AB15" i="9" s="1"/>
  <c r="S15" i="9" s="1"/>
  <c r="Z15" i="9" s="1"/>
  <c r="AH15" i="9"/>
  <c r="AI15" i="9"/>
  <c r="AD15" i="9" s="1"/>
  <c r="U15" i="9" s="1"/>
  <c r="AJ15" i="9"/>
  <c r="AE15" i="9" s="1"/>
  <c r="B16" i="9"/>
  <c r="R16" i="9"/>
  <c r="T16" i="9"/>
  <c r="AA16" i="9"/>
  <c r="AB16" i="9"/>
  <c r="S16" i="9" s="1"/>
  <c r="AD16" i="9"/>
  <c r="U16" i="9" s="1"/>
  <c r="AE16" i="9"/>
  <c r="V16" i="9" s="1"/>
  <c r="AF16" i="9"/>
  <c r="AG16" i="9"/>
  <c r="AH16" i="9"/>
  <c r="AC16" i="9" s="1"/>
  <c r="AI16" i="9"/>
  <c r="AJ16" i="9"/>
  <c r="B17" i="9"/>
  <c r="S17" i="9"/>
  <c r="AB17" i="9"/>
  <c r="AE17" i="9"/>
  <c r="V17" i="9" s="1"/>
  <c r="AF17" i="9"/>
  <c r="AG17" i="9"/>
  <c r="AH17" i="9"/>
  <c r="AC17" i="9" s="1"/>
  <c r="T17" i="9" s="1"/>
  <c r="AI17" i="9"/>
  <c r="AD17" i="9" s="1"/>
  <c r="U17" i="9" s="1"/>
  <c r="AJ17" i="9"/>
  <c r="B18" i="9"/>
  <c r="AA18" i="9"/>
  <c r="R18" i="9" s="1"/>
  <c r="AC18" i="9"/>
  <c r="T18" i="9" s="1"/>
  <c r="AF18" i="9"/>
  <c r="AG18" i="9"/>
  <c r="AH18" i="9"/>
  <c r="AI18" i="9"/>
  <c r="AD18" i="9" s="1"/>
  <c r="U18" i="9" s="1"/>
  <c r="AJ18" i="9"/>
  <c r="AE18" i="9" s="1"/>
  <c r="V18" i="9" s="1"/>
  <c r="B19" i="9"/>
  <c r="T19" i="9"/>
  <c r="AA19" i="9"/>
  <c r="R19" i="9" s="1"/>
  <c r="AD19" i="9"/>
  <c r="U19" i="9" s="1"/>
  <c r="AE19" i="9"/>
  <c r="V19" i="9" s="1"/>
  <c r="AF19" i="9"/>
  <c r="AG19" i="9"/>
  <c r="AH19" i="9"/>
  <c r="AC19" i="9" s="1"/>
  <c r="AI19" i="9"/>
  <c r="AJ19" i="9"/>
  <c r="B20" i="9"/>
  <c r="S20" i="9"/>
  <c r="V20" i="9"/>
  <c r="AB20" i="9"/>
  <c r="AC20" i="9"/>
  <c r="T20" i="9" s="1"/>
  <c r="AE20" i="9"/>
  <c r="AF20" i="9"/>
  <c r="AG20" i="9"/>
  <c r="AH20" i="9"/>
  <c r="AI20" i="9"/>
  <c r="AD20" i="9" s="1"/>
  <c r="U20" i="9" s="1"/>
  <c r="AJ20" i="9"/>
  <c r="B21" i="9"/>
  <c r="T21" i="9"/>
  <c r="V21" i="9"/>
  <c r="AA21" i="9"/>
  <c r="R21" i="9" s="1"/>
  <c r="AC21" i="9"/>
  <c r="AF21" i="9"/>
  <c r="AG21" i="9"/>
  <c r="AB21" i="9" s="1"/>
  <c r="S21" i="9" s="1"/>
  <c r="AH21" i="9"/>
  <c r="AI21" i="9"/>
  <c r="AD21" i="9" s="1"/>
  <c r="U21" i="9" s="1"/>
  <c r="AJ21" i="9"/>
  <c r="AE21" i="9" s="1"/>
  <c r="B22" i="9"/>
  <c r="T22" i="9"/>
  <c r="AA22" i="9"/>
  <c r="R22" i="9" s="1"/>
  <c r="AD22" i="9"/>
  <c r="U22" i="9" s="1"/>
  <c r="AE22" i="9"/>
  <c r="V22" i="9" s="1"/>
  <c r="AF22" i="9"/>
  <c r="AG22" i="9"/>
  <c r="AH22" i="9"/>
  <c r="AC22" i="9" s="1"/>
  <c r="AI22" i="9"/>
  <c r="AJ22" i="9"/>
  <c r="B23" i="9"/>
  <c r="S23" i="9"/>
  <c r="V23" i="9"/>
  <c r="AB23" i="9"/>
  <c r="AE23" i="9"/>
  <c r="AF23" i="9"/>
  <c r="AG23" i="9"/>
  <c r="AH23" i="9"/>
  <c r="AC23" i="9" s="1"/>
  <c r="T23" i="9" s="1"/>
  <c r="AI23" i="9"/>
  <c r="AD23" i="9" s="1"/>
  <c r="U23" i="9" s="1"/>
  <c r="AJ23" i="9"/>
  <c r="B24" i="9"/>
  <c r="T24" i="9"/>
  <c r="AA24" i="9"/>
  <c r="R24" i="9" s="1"/>
  <c r="Z24" i="9" s="1"/>
  <c r="AC24" i="9"/>
  <c r="AF24" i="9"/>
  <c r="AG24" i="9"/>
  <c r="AB24" i="9" s="1"/>
  <c r="S24" i="9" s="1"/>
  <c r="AH24" i="9"/>
  <c r="AI24" i="9"/>
  <c r="AD24" i="9" s="1"/>
  <c r="U24" i="9" s="1"/>
  <c r="AJ24" i="9"/>
  <c r="AE24" i="9" s="1"/>
  <c r="V24" i="9" s="1"/>
  <c r="B25" i="9"/>
  <c r="R25" i="9"/>
  <c r="T25" i="9"/>
  <c r="AA25" i="9"/>
  <c r="AD25" i="9"/>
  <c r="U25" i="9" s="1"/>
  <c r="AE25" i="9"/>
  <c r="V25" i="9" s="1"/>
  <c r="AF25" i="9"/>
  <c r="AG25" i="9"/>
  <c r="AH25" i="9"/>
  <c r="AC25" i="9" s="1"/>
  <c r="AI25" i="9"/>
  <c r="AJ25" i="9"/>
  <c r="B26" i="9"/>
  <c r="V26" i="9"/>
  <c r="AA26" i="9"/>
  <c r="R26" i="9" s="1"/>
  <c r="AB26" i="9"/>
  <c r="S26" i="9" s="1"/>
  <c r="AE26" i="9"/>
  <c r="AF26" i="9"/>
  <c r="AG26" i="9"/>
  <c r="AH26" i="9"/>
  <c r="AC26" i="9" s="1"/>
  <c r="T26" i="9" s="1"/>
  <c r="AI26" i="9"/>
  <c r="AD26" i="9" s="1"/>
  <c r="U26" i="9" s="1"/>
  <c r="AJ26" i="9"/>
  <c r="B27" i="9"/>
  <c r="T27" i="9"/>
  <c r="AC27" i="9"/>
  <c r="AF27" i="9"/>
  <c r="AA27" i="9" s="1"/>
  <c r="R27" i="9" s="1"/>
  <c r="AG27" i="9"/>
  <c r="AH27" i="9"/>
  <c r="AI27" i="9"/>
  <c r="AD27" i="9" s="1"/>
  <c r="U27" i="9" s="1"/>
  <c r="AJ27" i="9"/>
  <c r="AE27" i="9" s="1"/>
  <c r="V27" i="9" s="1"/>
  <c r="B28" i="9"/>
  <c r="AB28" i="9"/>
  <c r="S28" i="9" s="1"/>
  <c r="AD28" i="9"/>
  <c r="U28" i="9" s="1"/>
  <c r="AE28" i="9"/>
  <c r="V28" i="9" s="1"/>
  <c r="AF28" i="9"/>
  <c r="AG28" i="9"/>
  <c r="AH28" i="9"/>
  <c r="AC28" i="9" s="1"/>
  <c r="T28" i="9" s="1"/>
  <c r="AI28" i="9"/>
  <c r="AJ28" i="9"/>
  <c r="B29" i="9"/>
  <c r="U29" i="9"/>
  <c r="V29" i="9"/>
  <c r="W29" i="9" s="1"/>
  <c r="X29" i="9" s="1"/>
  <c r="K29" i="10" s="1"/>
  <c r="AB29" i="9"/>
  <c r="S29" i="9" s="1"/>
  <c r="AC29" i="9"/>
  <c r="T29" i="9" s="1"/>
  <c r="AF29" i="9"/>
  <c r="AA29" i="9" s="1"/>
  <c r="R29" i="9" s="1"/>
  <c r="AG29" i="9"/>
  <c r="AH29" i="9"/>
  <c r="AI29" i="9"/>
  <c r="AD29" i="9" s="1"/>
  <c r="AJ29" i="9"/>
  <c r="AE29" i="9" s="1"/>
  <c r="A30" i="9"/>
  <c r="B30" i="9"/>
  <c r="T30" i="9"/>
  <c r="AC30" i="9"/>
  <c r="AE30" i="9"/>
  <c r="V30" i="9" s="1"/>
  <c r="AF30" i="9"/>
  <c r="AG30" i="9"/>
  <c r="AB30" i="9" s="1"/>
  <c r="S30" i="9" s="1"/>
  <c r="AH30" i="9"/>
  <c r="AI30" i="9"/>
  <c r="AD30" i="9" s="1"/>
  <c r="U30" i="9" s="1"/>
  <c r="AJ30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C2" i="10"/>
  <c r="D2" i="10"/>
  <c r="B4" i="10"/>
  <c r="A5" i="10"/>
  <c r="B5" i="10"/>
  <c r="H5" i="10"/>
  <c r="A6" i="10"/>
  <c r="A7" i="10" s="1"/>
  <c r="A8" i="10" s="1"/>
  <c r="A9" i="10" s="1"/>
  <c r="A10" i="10" s="1"/>
  <c r="A11" i="10" s="1"/>
  <c r="A12" i="10" s="1"/>
  <c r="A13" i="10" s="1"/>
  <c r="B6" i="10"/>
  <c r="B7" i="10"/>
  <c r="B8" i="10"/>
  <c r="B9" i="10"/>
  <c r="B10" i="10"/>
  <c r="B11" i="10"/>
  <c r="B12" i="10"/>
  <c r="B13" i="10"/>
  <c r="D13" i="10"/>
  <c r="A14" i="10"/>
  <c r="A15" i="10" s="1"/>
  <c r="A16" i="10" s="1"/>
  <c r="A17" i="10" s="1"/>
  <c r="A18" i="10" s="1"/>
  <c r="A19" i="10" s="1"/>
  <c r="A20" i="10" s="1"/>
  <c r="A21" i="10" s="1"/>
  <c r="B14" i="10"/>
  <c r="B15" i="10"/>
  <c r="H15" i="10"/>
  <c r="B16" i="10"/>
  <c r="H16" i="10"/>
  <c r="B17" i="10"/>
  <c r="B18" i="10"/>
  <c r="B19" i="10"/>
  <c r="B20" i="10"/>
  <c r="J20" i="10"/>
  <c r="B21" i="10"/>
  <c r="H21" i="10"/>
  <c r="J21" i="10"/>
  <c r="A22" i="10"/>
  <c r="A23" i="10" s="1"/>
  <c r="A24" i="10" s="1"/>
  <c r="A25" i="10" s="1"/>
  <c r="A26" i="10" s="1"/>
  <c r="A27" i="10" s="1"/>
  <c r="A28" i="10" s="1"/>
  <c r="A29" i="10" s="1"/>
  <c r="A30" i="10" s="1"/>
  <c r="B22" i="10"/>
  <c r="J22" i="10"/>
  <c r="B23" i="10"/>
  <c r="J23" i="10"/>
  <c r="B24" i="10"/>
  <c r="J24" i="10"/>
  <c r="B25" i="10"/>
  <c r="D25" i="10"/>
  <c r="J25" i="10"/>
  <c r="B26" i="10"/>
  <c r="J26" i="10"/>
  <c r="B27" i="10"/>
  <c r="J27" i="10"/>
  <c r="B28" i="10"/>
  <c r="J28" i="10"/>
  <c r="B29" i="10"/>
  <c r="J29" i="10"/>
  <c r="B30" i="10"/>
  <c r="J30" i="10"/>
  <c r="A1" i="11"/>
  <c r="B4" i="11"/>
  <c r="AC4" i="11"/>
  <c r="T4" i="11" s="1"/>
  <c r="AE4" i="11"/>
  <c r="V4" i="11" s="1"/>
  <c r="AF4" i="11"/>
  <c r="AG4" i="11"/>
  <c r="AB4" i="11" s="1"/>
  <c r="S4" i="11" s="1"/>
  <c r="AH4" i="11"/>
  <c r="AI4" i="11"/>
  <c r="AD4" i="11" s="1"/>
  <c r="U4" i="11" s="1"/>
  <c r="AJ4" i="11"/>
  <c r="A5" i="11"/>
  <c r="B5" i="11"/>
  <c r="V5" i="11"/>
  <c r="W5" i="11"/>
  <c r="X5" i="11" s="1"/>
  <c r="AA5" i="11"/>
  <c r="R5" i="11" s="1"/>
  <c r="AC5" i="11"/>
  <c r="T5" i="11" s="1"/>
  <c r="AE5" i="11"/>
  <c r="AF5" i="11"/>
  <c r="AG5" i="11"/>
  <c r="AB5" i="11" s="1"/>
  <c r="S5" i="11" s="1"/>
  <c r="AH5" i="11"/>
  <c r="AI5" i="11"/>
  <c r="AD5" i="11" s="1"/>
  <c r="U5" i="11" s="1"/>
  <c r="AJ5" i="11"/>
  <c r="A6" i="11"/>
  <c r="A7" i="11" s="1"/>
  <c r="B6" i="11"/>
  <c r="S6" i="11"/>
  <c r="AD6" i="11"/>
  <c r="U6" i="11" s="1"/>
  <c r="AE6" i="11"/>
  <c r="V6" i="11" s="1"/>
  <c r="AF6" i="11"/>
  <c r="AG6" i="11"/>
  <c r="AB6" i="11" s="1"/>
  <c r="AH6" i="11"/>
  <c r="AC6" i="11" s="1"/>
  <c r="T6" i="11" s="1"/>
  <c r="AI6" i="11"/>
  <c r="AJ6" i="11"/>
  <c r="B7" i="11"/>
  <c r="S7" i="11"/>
  <c r="V7" i="11"/>
  <c r="W7" i="11"/>
  <c r="X7" i="11" s="1"/>
  <c r="AA7" i="11"/>
  <c r="R7" i="11" s="1"/>
  <c r="AD7" i="11"/>
  <c r="U7" i="11" s="1"/>
  <c r="AE7" i="11"/>
  <c r="AF7" i="11"/>
  <c r="AG7" i="11"/>
  <c r="AB7" i="11" s="1"/>
  <c r="AH7" i="11"/>
  <c r="AC7" i="11" s="1"/>
  <c r="T7" i="11" s="1"/>
  <c r="AI7" i="11"/>
  <c r="AJ7" i="11"/>
  <c r="A8" i="11"/>
  <c r="A9" i="11" s="1"/>
  <c r="B8" i="11"/>
  <c r="S8" i="11"/>
  <c r="AC8" i="11"/>
  <c r="T8" i="11" s="1"/>
  <c r="AD8" i="11"/>
  <c r="U8" i="11" s="1"/>
  <c r="AE8" i="11"/>
  <c r="V8" i="11" s="1"/>
  <c r="AF8" i="11"/>
  <c r="AG8" i="11"/>
  <c r="AB8" i="11" s="1"/>
  <c r="AH8" i="11"/>
  <c r="AI8" i="11"/>
  <c r="AJ8" i="11"/>
  <c r="B9" i="11"/>
  <c r="U9" i="11"/>
  <c r="V9" i="11"/>
  <c r="W9" i="11" s="1"/>
  <c r="X9" i="11" s="1"/>
  <c r="AB9" i="11"/>
  <c r="S9" i="11" s="1"/>
  <c r="AC9" i="11"/>
  <c r="T9" i="11" s="1"/>
  <c r="AF9" i="11"/>
  <c r="AA9" i="11" s="1"/>
  <c r="R9" i="11" s="1"/>
  <c r="AG9" i="11"/>
  <c r="AH9" i="11"/>
  <c r="AI9" i="11"/>
  <c r="AD9" i="11" s="1"/>
  <c r="AJ9" i="11"/>
  <c r="AE9" i="11" s="1"/>
  <c r="A10" i="11"/>
  <c r="A11" i="11" s="1"/>
  <c r="A12" i="11" s="1"/>
  <c r="A13" i="11" s="1"/>
  <c r="A14" i="11" s="1"/>
  <c r="B10" i="11"/>
  <c r="AA10" i="11"/>
  <c r="R10" i="11" s="1"/>
  <c r="AB10" i="11"/>
  <c r="S10" i="11" s="1"/>
  <c r="AC10" i="11"/>
  <c r="T10" i="11" s="1"/>
  <c r="AD10" i="11"/>
  <c r="U10" i="11" s="1"/>
  <c r="AE10" i="11"/>
  <c r="V10" i="11" s="1"/>
  <c r="AF10" i="11"/>
  <c r="AG10" i="11"/>
  <c r="AH10" i="11"/>
  <c r="AI10" i="11"/>
  <c r="AJ10" i="11"/>
  <c r="B11" i="11"/>
  <c r="T11" i="11"/>
  <c r="U11" i="11"/>
  <c r="V11" i="11"/>
  <c r="AA11" i="11"/>
  <c r="R11" i="11" s="1"/>
  <c r="AF11" i="11"/>
  <c r="AG11" i="11"/>
  <c r="AB11" i="11" s="1"/>
  <c r="S11" i="11" s="1"/>
  <c r="AH11" i="11"/>
  <c r="AC11" i="11" s="1"/>
  <c r="AI11" i="11"/>
  <c r="AD11" i="11" s="1"/>
  <c r="AJ11" i="11"/>
  <c r="AE11" i="11" s="1"/>
  <c r="B12" i="11"/>
  <c r="AA12" i="11"/>
  <c r="R12" i="11" s="1"/>
  <c r="AB12" i="11"/>
  <c r="S12" i="11" s="1"/>
  <c r="AC12" i="11"/>
  <c r="T12" i="11" s="1"/>
  <c r="AE12" i="11"/>
  <c r="V12" i="11" s="1"/>
  <c r="AF12" i="11"/>
  <c r="AG12" i="11"/>
  <c r="AH12" i="11"/>
  <c r="AI12" i="11"/>
  <c r="AD12" i="11" s="1"/>
  <c r="U12" i="11" s="1"/>
  <c r="AJ12" i="11"/>
  <c r="B13" i="11"/>
  <c r="T13" i="11"/>
  <c r="AD13" i="11"/>
  <c r="U13" i="11" s="1"/>
  <c r="AE13" i="11"/>
  <c r="V13" i="11" s="1"/>
  <c r="AF13" i="11"/>
  <c r="AG13" i="11"/>
  <c r="AB13" i="11" s="1"/>
  <c r="S13" i="11" s="1"/>
  <c r="AH13" i="11"/>
  <c r="AC13" i="11" s="1"/>
  <c r="AI13" i="11"/>
  <c r="AJ13" i="11"/>
  <c r="B14" i="11"/>
  <c r="AA14" i="11"/>
  <c r="R14" i="11" s="1"/>
  <c r="AC14" i="11"/>
  <c r="T14" i="11" s="1"/>
  <c r="AD14" i="11"/>
  <c r="U14" i="11" s="1"/>
  <c r="AF14" i="11"/>
  <c r="AG14" i="11"/>
  <c r="AB14" i="11" s="1"/>
  <c r="S14" i="11" s="1"/>
  <c r="AH14" i="11"/>
  <c r="AI14" i="11"/>
  <c r="AJ14" i="11"/>
  <c r="AE14" i="11" s="1"/>
  <c r="V14" i="11" s="1"/>
  <c r="A15" i="11"/>
  <c r="A16" i="11" s="1"/>
  <c r="B15" i="11"/>
  <c r="AB15" i="11"/>
  <c r="S15" i="11" s="1"/>
  <c r="AC15" i="11"/>
  <c r="T15" i="11" s="1"/>
  <c r="AD15" i="11"/>
  <c r="U15" i="11" s="1"/>
  <c r="AE15" i="11"/>
  <c r="V15" i="11" s="1"/>
  <c r="AF15" i="11"/>
  <c r="AG15" i="11"/>
  <c r="AH15" i="11"/>
  <c r="AI15" i="11"/>
  <c r="AJ15" i="11"/>
  <c r="B16" i="11"/>
  <c r="V16" i="11"/>
  <c r="AA16" i="11"/>
  <c r="R16" i="11" s="1"/>
  <c r="AB16" i="11"/>
  <c r="S16" i="11" s="1"/>
  <c r="AF16" i="11"/>
  <c r="AG16" i="11"/>
  <c r="AH16" i="11"/>
  <c r="AC16" i="11" s="1"/>
  <c r="T16" i="11" s="1"/>
  <c r="AI16" i="11"/>
  <c r="AD16" i="11" s="1"/>
  <c r="U16" i="11" s="1"/>
  <c r="AJ16" i="11"/>
  <c r="AE16" i="11" s="1"/>
  <c r="A17" i="11"/>
  <c r="A18" i="11" s="1"/>
  <c r="B17" i="11"/>
  <c r="AB17" i="11"/>
  <c r="S17" i="11" s="1"/>
  <c r="AC17" i="11"/>
  <c r="T17" i="11" s="1"/>
  <c r="AD17" i="11"/>
  <c r="U17" i="11" s="1"/>
  <c r="AF17" i="11"/>
  <c r="AG17" i="11"/>
  <c r="AH17" i="11"/>
  <c r="AI17" i="11"/>
  <c r="AJ17" i="11"/>
  <c r="AE17" i="11" s="1"/>
  <c r="V17" i="11" s="1"/>
  <c r="B18" i="11"/>
  <c r="T18" i="11"/>
  <c r="AE18" i="11"/>
  <c r="V18" i="11" s="1"/>
  <c r="AF18" i="11"/>
  <c r="AA18" i="11" s="1"/>
  <c r="R18" i="11" s="1"/>
  <c r="AG18" i="11"/>
  <c r="AB18" i="11" s="1"/>
  <c r="S18" i="11" s="1"/>
  <c r="W18" i="11" s="1"/>
  <c r="X18" i="11" s="1"/>
  <c r="AH18" i="11"/>
  <c r="AC18" i="11" s="1"/>
  <c r="AI18" i="11"/>
  <c r="AD18" i="11" s="1"/>
  <c r="U18" i="11" s="1"/>
  <c r="AJ18" i="11"/>
  <c r="A19" i="1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B19" i="11"/>
  <c r="AA19" i="11"/>
  <c r="R19" i="11" s="1"/>
  <c r="AB19" i="11"/>
  <c r="S19" i="11" s="1"/>
  <c r="AD19" i="11"/>
  <c r="U19" i="11" s="1"/>
  <c r="AE19" i="11"/>
  <c r="V19" i="11" s="1"/>
  <c r="AF19" i="11"/>
  <c r="AG19" i="11"/>
  <c r="AH19" i="11"/>
  <c r="AC19" i="11" s="1"/>
  <c r="T19" i="11" s="1"/>
  <c r="AI19" i="11"/>
  <c r="AJ19" i="11"/>
  <c r="B20" i="11"/>
  <c r="U20" i="11"/>
  <c r="AC20" i="11"/>
  <c r="T20" i="11" s="1"/>
  <c r="AD20" i="11"/>
  <c r="AE20" i="11"/>
  <c r="V20" i="11" s="1"/>
  <c r="AF20" i="11"/>
  <c r="AG20" i="11"/>
  <c r="AB20" i="11" s="1"/>
  <c r="S20" i="11" s="1"/>
  <c r="AH20" i="11"/>
  <c r="AI20" i="11"/>
  <c r="AJ20" i="11"/>
  <c r="B21" i="11"/>
  <c r="U21" i="11"/>
  <c r="V21" i="11"/>
  <c r="W21" i="11"/>
  <c r="X21" i="11" s="1"/>
  <c r="AB21" i="11"/>
  <c r="S21" i="11" s="1"/>
  <c r="AC21" i="11"/>
  <c r="T21" i="11" s="1"/>
  <c r="AF21" i="11"/>
  <c r="AA21" i="11" s="1"/>
  <c r="R21" i="11" s="1"/>
  <c r="AG21" i="11"/>
  <c r="AH21" i="11"/>
  <c r="AI21" i="11"/>
  <c r="AD21" i="11" s="1"/>
  <c r="AJ21" i="11"/>
  <c r="AE21" i="11" s="1"/>
  <c r="B22" i="11"/>
  <c r="T22" i="11"/>
  <c r="AA22" i="11"/>
  <c r="R22" i="11" s="1"/>
  <c r="AB22" i="11"/>
  <c r="S22" i="11" s="1"/>
  <c r="AC22" i="11"/>
  <c r="AD22" i="11"/>
  <c r="U22" i="11" s="1"/>
  <c r="AE22" i="11"/>
  <c r="V22" i="11" s="1"/>
  <c r="AF22" i="11"/>
  <c r="AG22" i="11"/>
  <c r="AH22" i="11"/>
  <c r="AI22" i="11"/>
  <c r="AJ22" i="11"/>
  <c r="B23" i="11"/>
  <c r="S23" i="11"/>
  <c r="T23" i="11"/>
  <c r="U23" i="11"/>
  <c r="V23" i="11"/>
  <c r="AA23" i="11"/>
  <c r="R23" i="11" s="1"/>
  <c r="AF23" i="11"/>
  <c r="AG23" i="11"/>
  <c r="AB23" i="11" s="1"/>
  <c r="AH23" i="11"/>
  <c r="AC23" i="11" s="1"/>
  <c r="AI23" i="11"/>
  <c r="AD23" i="11" s="1"/>
  <c r="AJ23" i="11"/>
  <c r="AE23" i="11" s="1"/>
  <c r="B24" i="11"/>
  <c r="R24" i="11"/>
  <c r="AA24" i="11"/>
  <c r="AB24" i="11"/>
  <c r="S24" i="11" s="1"/>
  <c r="AC24" i="11"/>
  <c r="T24" i="11" s="1"/>
  <c r="AE24" i="11"/>
  <c r="V24" i="11" s="1"/>
  <c r="AF24" i="11"/>
  <c r="AG24" i="11"/>
  <c r="AH24" i="11"/>
  <c r="AI24" i="11"/>
  <c r="AD24" i="11" s="1"/>
  <c r="U24" i="11" s="1"/>
  <c r="AJ24" i="11"/>
  <c r="B25" i="11"/>
  <c r="R25" i="11"/>
  <c r="S25" i="11"/>
  <c r="T25" i="11"/>
  <c r="AD25" i="11"/>
  <c r="U25" i="11" s="1"/>
  <c r="AF25" i="11"/>
  <c r="AA25" i="11" s="1"/>
  <c r="AG25" i="11"/>
  <c r="AB25" i="11" s="1"/>
  <c r="AH25" i="11"/>
  <c r="AC25" i="11" s="1"/>
  <c r="AI25" i="11"/>
  <c r="AJ25" i="11"/>
  <c r="AE25" i="11" s="1"/>
  <c r="V25" i="11" s="1"/>
  <c r="B26" i="11"/>
  <c r="AA26" i="11"/>
  <c r="R26" i="11" s="1"/>
  <c r="AC26" i="11"/>
  <c r="T26" i="11" s="1"/>
  <c r="AD26" i="11"/>
  <c r="U26" i="11" s="1"/>
  <c r="AF26" i="11"/>
  <c r="AG26" i="11"/>
  <c r="AB26" i="11" s="1"/>
  <c r="S26" i="11" s="1"/>
  <c r="AH26" i="11"/>
  <c r="AI26" i="11"/>
  <c r="AJ26" i="11"/>
  <c r="B27" i="11"/>
  <c r="AB27" i="11"/>
  <c r="S27" i="11" s="1"/>
  <c r="AE27" i="11"/>
  <c r="V27" i="11" s="1"/>
  <c r="AF27" i="11"/>
  <c r="AG27" i="11"/>
  <c r="AH27" i="11"/>
  <c r="AC27" i="11" s="1"/>
  <c r="T27" i="11" s="1"/>
  <c r="AI27" i="11"/>
  <c r="AD27" i="11" s="1"/>
  <c r="U27" i="11" s="1"/>
  <c r="AJ27" i="11"/>
  <c r="B28" i="11"/>
  <c r="AA28" i="11"/>
  <c r="R28" i="11" s="1"/>
  <c r="AB28" i="11"/>
  <c r="S28" i="11" s="1"/>
  <c r="AF28" i="11"/>
  <c r="AG28" i="11"/>
  <c r="AH28" i="11"/>
  <c r="AI28" i="11"/>
  <c r="AD28" i="11" s="1"/>
  <c r="U28" i="11" s="1"/>
  <c r="AJ28" i="11"/>
  <c r="AE28" i="11" s="1"/>
  <c r="V28" i="11" s="1"/>
  <c r="B29" i="11"/>
  <c r="R29" i="11"/>
  <c r="AA29" i="11"/>
  <c r="AC29" i="11"/>
  <c r="T29" i="11" s="1"/>
  <c r="AD29" i="11"/>
  <c r="U29" i="11" s="1"/>
  <c r="AF29" i="11"/>
  <c r="AG29" i="11"/>
  <c r="AB29" i="11" s="1"/>
  <c r="S29" i="11" s="1"/>
  <c r="AH29" i="11"/>
  <c r="AI29" i="11"/>
  <c r="AJ29" i="11"/>
  <c r="AE29" i="11" s="1"/>
  <c r="V29" i="11" s="1"/>
  <c r="B30" i="11"/>
  <c r="AE30" i="11"/>
  <c r="V30" i="11" s="1"/>
  <c r="AF30" i="11"/>
  <c r="AG30" i="11"/>
  <c r="AB30" i="11" s="1"/>
  <c r="S30" i="11" s="1"/>
  <c r="AH30" i="11"/>
  <c r="AC30" i="11" s="1"/>
  <c r="T30" i="11" s="1"/>
  <c r="AI30" i="11"/>
  <c r="AD30" i="11" s="1"/>
  <c r="U30" i="11" s="1"/>
  <c r="AJ30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A1" i="5"/>
  <c r="B4" i="5"/>
  <c r="R4" i="5"/>
  <c r="S4" i="5"/>
  <c r="V4" i="5"/>
  <c r="AA4" i="5"/>
  <c r="AB4" i="5"/>
  <c r="AC4" i="5"/>
  <c r="T4" i="5" s="1"/>
  <c r="Z4" i="5" s="1"/>
  <c r="AE4" i="5"/>
  <c r="AF4" i="5"/>
  <c r="AG4" i="5"/>
  <c r="AH4" i="5"/>
  <c r="AI4" i="5"/>
  <c r="AD4" i="5" s="1"/>
  <c r="U4" i="5" s="1"/>
  <c r="AJ4" i="5"/>
  <c r="A5" i="5"/>
  <c r="B5" i="5"/>
  <c r="S5" i="5"/>
  <c r="T5" i="5"/>
  <c r="AC5" i="5"/>
  <c r="AD5" i="5"/>
  <c r="U5" i="5" s="1"/>
  <c r="AE5" i="5"/>
  <c r="V5" i="5" s="1"/>
  <c r="AF5" i="5"/>
  <c r="AG5" i="5"/>
  <c r="AB5" i="5" s="1"/>
  <c r="AH5" i="5"/>
  <c r="AI5" i="5"/>
  <c r="AJ5" i="5"/>
  <c r="A6" i="5"/>
  <c r="B6" i="5"/>
  <c r="V6" i="5"/>
  <c r="AA6" i="5"/>
  <c r="R6" i="5" s="1"/>
  <c r="W6" i="5" s="1"/>
  <c r="X6" i="5" s="1"/>
  <c r="F6" i="10" s="1"/>
  <c r="G6" i="10" s="1"/>
  <c r="AB6" i="5"/>
  <c r="S6" i="5" s="1"/>
  <c r="AE6" i="5"/>
  <c r="AF6" i="5"/>
  <c r="AG6" i="5"/>
  <c r="AH6" i="5"/>
  <c r="AC6" i="5" s="1"/>
  <c r="T6" i="5" s="1"/>
  <c r="AI6" i="5"/>
  <c r="AD6" i="5" s="1"/>
  <c r="U6" i="5" s="1"/>
  <c r="AJ6" i="5"/>
  <c r="A7" i="5"/>
  <c r="A8" i="5" s="1"/>
  <c r="A9" i="5" s="1"/>
  <c r="B7" i="5"/>
  <c r="R7" i="5"/>
  <c r="S7" i="5"/>
  <c r="Z7" i="5" s="1"/>
  <c r="V7" i="5"/>
  <c r="AA7" i="5"/>
  <c r="AB7" i="5"/>
  <c r="AC7" i="5"/>
  <c r="T7" i="5" s="1"/>
  <c r="AE7" i="5"/>
  <c r="AF7" i="5"/>
  <c r="AG7" i="5"/>
  <c r="AH7" i="5"/>
  <c r="AI7" i="5"/>
  <c r="AD7" i="5" s="1"/>
  <c r="U7" i="5" s="1"/>
  <c r="AJ7" i="5"/>
  <c r="B8" i="5"/>
  <c r="T8" i="5"/>
  <c r="AC8" i="5"/>
  <c r="AE8" i="5"/>
  <c r="V8" i="5" s="1"/>
  <c r="AF8" i="5"/>
  <c r="AG8" i="5"/>
  <c r="AB8" i="5" s="1"/>
  <c r="S8" i="5" s="1"/>
  <c r="Z8" i="5" s="1"/>
  <c r="AH8" i="5"/>
  <c r="AI8" i="5"/>
  <c r="AD8" i="5" s="1"/>
  <c r="U8" i="5" s="1"/>
  <c r="AJ8" i="5"/>
  <c r="B9" i="5"/>
  <c r="AA9" i="5"/>
  <c r="R9" i="5" s="1"/>
  <c r="AB9" i="5"/>
  <c r="S9" i="5" s="1"/>
  <c r="AE9" i="5"/>
  <c r="V9" i="5" s="1"/>
  <c r="AF9" i="5"/>
  <c r="AG9" i="5"/>
  <c r="AH9" i="5"/>
  <c r="AC9" i="5" s="1"/>
  <c r="T9" i="5" s="1"/>
  <c r="AI9" i="5"/>
  <c r="AD9" i="5" s="1"/>
  <c r="U9" i="5" s="1"/>
  <c r="AJ9" i="5"/>
  <c r="A10" i="5"/>
  <c r="A11" i="5" s="1"/>
  <c r="A12" i="5" s="1"/>
  <c r="B10" i="5"/>
  <c r="AA10" i="5"/>
  <c r="R10" i="5" s="1"/>
  <c r="AB10" i="5"/>
  <c r="S10" i="5" s="1"/>
  <c r="Z10" i="5" s="1"/>
  <c r="AC10" i="5"/>
  <c r="T10" i="5" s="1"/>
  <c r="AE10" i="5"/>
  <c r="V10" i="5" s="1"/>
  <c r="AF10" i="5"/>
  <c r="AG10" i="5"/>
  <c r="AH10" i="5"/>
  <c r="AI10" i="5"/>
  <c r="AD10" i="5" s="1"/>
  <c r="U10" i="5" s="1"/>
  <c r="AJ10" i="5"/>
  <c r="B11" i="5"/>
  <c r="S11" i="5"/>
  <c r="T11" i="5"/>
  <c r="AA11" i="5"/>
  <c r="R11" i="5" s="1"/>
  <c r="AC11" i="5"/>
  <c r="AF11" i="5"/>
  <c r="AG11" i="5"/>
  <c r="AB11" i="5" s="1"/>
  <c r="AH11" i="5"/>
  <c r="AI11" i="5"/>
  <c r="AD11" i="5" s="1"/>
  <c r="U11" i="5" s="1"/>
  <c r="AJ11" i="5"/>
  <c r="B12" i="5"/>
  <c r="R12" i="5"/>
  <c r="AA12" i="5"/>
  <c r="AB12" i="5"/>
  <c r="S12" i="5" s="1"/>
  <c r="AF12" i="5"/>
  <c r="AG12" i="5"/>
  <c r="AH12" i="5"/>
  <c r="AI12" i="5"/>
  <c r="AD12" i="5" s="1"/>
  <c r="U12" i="5" s="1"/>
  <c r="AJ12" i="5"/>
  <c r="AE12" i="5" s="1"/>
  <c r="V12" i="5" s="1"/>
  <c r="A13" i="5"/>
  <c r="A14" i="5" s="1"/>
  <c r="B13" i="5"/>
  <c r="AB13" i="5"/>
  <c r="S13" i="5" s="1"/>
  <c r="AC13" i="5"/>
  <c r="T13" i="5" s="1"/>
  <c r="AE13" i="5"/>
  <c r="V13" i="5" s="1"/>
  <c r="AF13" i="5"/>
  <c r="AG13" i="5"/>
  <c r="AH13" i="5"/>
  <c r="AI13" i="5"/>
  <c r="AD13" i="5" s="1"/>
  <c r="U13" i="5" s="1"/>
  <c r="AJ13" i="5"/>
  <c r="B14" i="5"/>
  <c r="T14" i="5"/>
  <c r="AA14" i="5"/>
  <c r="R14" i="5" s="1"/>
  <c r="AC14" i="5"/>
  <c r="AF14" i="5"/>
  <c r="AG14" i="5"/>
  <c r="AB14" i="5" s="1"/>
  <c r="S14" i="5" s="1"/>
  <c r="Z14" i="5" s="1"/>
  <c r="AH14" i="5"/>
  <c r="AI14" i="5"/>
  <c r="AD14" i="5" s="1"/>
  <c r="U14" i="5" s="1"/>
  <c r="AJ14" i="5"/>
  <c r="AE14" i="5" s="1"/>
  <c r="V14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B15" i="5"/>
  <c r="S15" i="5"/>
  <c r="AB15" i="5"/>
  <c r="AD15" i="5"/>
  <c r="U15" i="5" s="1"/>
  <c r="AE15" i="5"/>
  <c r="V15" i="5" s="1"/>
  <c r="AF15" i="5"/>
  <c r="AG15" i="5"/>
  <c r="AH15" i="5"/>
  <c r="AC15" i="5" s="1"/>
  <c r="T15" i="5" s="1"/>
  <c r="AI15" i="5"/>
  <c r="AJ15" i="5"/>
  <c r="B16" i="5"/>
  <c r="U16" i="5"/>
  <c r="V16" i="5"/>
  <c r="AA16" i="5"/>
  <c r="R16" i="5" s="1"/>
  <c r="W16" i="5" s="1"/>
  <c r="X16" i="5" s="1"/>
  <c r="F16" i="10" s="1"/>
  <c r="AC16" i="5"/>
  <c r="T16" i="5" s="1"/>
  <c r="AF16" i="5"/>
  <c r="AG16" i="5"/>
  <c r="AB16" i="5" s="1"/>
  <c r="S16" i="5" s="1"/>
  <c r="AH16" i="5"/>
  <c r="AI16" i="5"/>
  <c r="AD16" i="5" s="1"/>
  <c r="AJ16" i="5"/>
  <c r="AE16" i="5" s="1"/>
  <c r="B17" i="5"/>
  <c r="AB17" i="5"/>
  <c r="S17" i="5" s="1"/>
  <c r="AC17" i="5"/>
  <c r="T17" i="5" s="1"/>
  <c r="AD17" i="5"/>
  <c r="U17" i="5" s="1"/>
  <c r="AE17" i="5"/>
  <c r="V17" i="5" s="1"/>
  <c r="AF17" i="5"/>
  <c r="AG17" i="5"/>
  <c r="AH17" i="5"/>
  <c r="AI17" i="5"/>
  <c r="AJ17" i="5"/>
  <c r="B18" i="5"/>
  <c r="U18" i="5"/>
  <c r="AF18" i="5"/>
  <c r="AA18" i="5" s="1"/>
  <c r="R18" i="5" s="1"/>
  <c r="AG18" i="5"/>
  <c r="AH18" i="5"/>
  <c r="AC18" i="5" s="1"/>
  <c r="T18" i="5" s="1"/>
  <c r="AI18" i="5"/>
  <c r="AD18" i="5" s="1"/>
  <c r="AJ18" i="5"/>
  <c r="AE18" i="5" s="1"/>
  <c r="V18" i="5" s="1"/>
  <c r="B19" i="5"/>
  <c r="AA19" i="5"/>
  <c r="R19" i="5" s="1"/>
  <c r="AB19" i="5"/>
  <c r="S19" i="5" s="1"/>
  <c r="AC19" i="5"/>
  <c r="T19" i="5" s="1"/>
  <c r="Z19" i="5" s="1"/>
  <c r="AE19" i="5"/>
  <c r="V19" i="5" s="1"/>
  <c r="AF19" i="5"/>
  <c r="AG19" i="5"/>
  <c r="AH19" i="5"/>
  <c r="AI19" i="5"/>
  <c r="AD19" i="5" s="1"/>
  <c r="U19" i="5" s="1"/>
  <c r="AJ19" i="5"/>
  <c r="B20" i="5"/>
  <c r="T20" i="5"/>
  <c r="AC20" i="5"/>
  <c r="AE20" i="5"/>
  <c r="V20" i="5" s="1"/>
  <c r="AF20" i="5"/>
  <c r="AG20" i="5"/>
  <c r="AB20" i="5" s="1"/>
  <c r="S20" i="5" s="1"/>
  <c r="AH20" i="5"/>
  <c r="AI20" i="5"/>
  <c r="AD20" i="5" s="1"/>
  <c r="U20" i="5" s="1"/>
  <c r="AJ20" i="5"/>
  <c r="B21" i="5"/>
  <c r="AA21" i="5"/>
  <c r="R21" i="5" s="1"/>
  <c r="AC21" i="5"/>
  <c r="T21" i="5" s="1"/>
  <c r="AF21" i="5"/>
  <c r="AG21" i="5"/>
  <c r="AB21" i="5" s="1"/>
  <c r="S21" i="5" s="1"/>
  <c r="AH21" i="5"/>
  <c r="AI21" i="5"/>
  <c r="AD21" i="5" s="1"/>
  <c r="U21" i="5" s="1"/>
  <c r="AJ21" i="5"/>
  <c r="AE21" i="5" s="1"/>
  <c r="V21" i="5" s="1"/>
  <c r="B22" i="5"/>
  <c r="AB22" i="5"/>
  <c r="S22" i="5" s="1"/>
  <c r="AC22" i="5"/>
  <c r="T22" i="5" s="1"/>
  <c r="AE22" i="5"/>
  <c r="V22" i="5" s="1"/>
  <c r="AF22" i="5"/>
  <c r="AG22" i="5"/>
  <c r="AH22" i="5"/>
  <c r="AI22" i="5"/>
  <c r="AD22" i="5" s="1"/>
  <c r="U22" i="5" s="1"/>
  <c r="AJ22" i="5"/>
  <c r="B23" i="5"/>
  <c r="T23" i="5"/>
  <c r="AF23" i="5"/>
  <c r="AA23" i="5" s="1"/>
  <c r="R23" i="5" s="1"/>
  <c r="AG23" i="5"/>
  <c r="AH23" i="5"/>
  <c r="AC23" i="5" s="1"/>
  <c r="AI23" i="5"/>
  <c r="AD23" i="5" s="1"/>
  <c r="U23" i="5" s="1"/>
  <c r="AJ23" i="5"/>
  <c r="AE23" i="5" s="1"/>
  <c r="V23" i="5" s="1"/>
  <c r="B24" i="5"/>
  <c r="AA24" i="5"/>
  <c r="R24" i="5" s="1"/>
  <c r="AB24" i="5"/>
  <c r="S24" i="5" s="1"/>
  <c r="Z24" i="5" s="1"/>
  <c r="AD24" i="5"/>
  <c r="U24" i="5" s="1"/>
  <c r="AF24" i="5"/>
  <c r="AG24" i="5"/>
  <c r="AH24" i="5"/>
  <c r="AC24" i="5" s="1"/>
  <c r="T24" i="5" s="1"/>
  <c r="AI24" i="5"/>
  <c r="AJ24" i="5"/>
  <c r="AE24" i="5" s="1"/>
  <c r="V24" i="5" s="1"/>
  <c r="B25" i="5"/>
  <c r="AC25" i="5"/>
  <c r="T25" i="5" s="1"/>
  <c r="AD25" i="5"/>
  <c r="U25" i="5" s="1"/>
  <c r="AE25" i="5"/>
  <c r="V25" i="5" s="1"/>
  <c r="AF25" i="5"/>
  <c r="AG25" i="5"/>
  <c r="AB25" i="5" s="1"/>
  <c r="S25" i="5" s="1"/>
  <c r="AH25" i="5"/>
  <c r="AI25" i="5"/>
  <c r="AJ25" i="5"/>
  <c r="B26" i="5"/>
  <c r="U26" i="5"/>
  <c r="V26" i="5"/>
  <c r="AF26" i="5"/>
  <c r="AA26" i="5" s="1"/>
  <c r="R26" i="5" s="1"/>
  <c r="AG26" i="5"/>
  <c r="AH26" i="5"/>
  <c r="AC26" i="5" s="1"/>
  <c r="T26" i="5" s="1"/>
  <c r="AI26" i="5"/>
  <c r="AD26" i="5" s="1"/>
  <c r="AJ26" i="5"/>
  <c r="AE26" i="5" s="1"/>
  <c r="B27" i="5"/>
  <c r="AA27" i="5"/>
  <c r="R27" i="5" s="1"/>
  <c r="Z27" i="5" s="1"/>
  <c r="AB27" i="5"/>
  <c r="S27" i="5" s="1"/>
  <c r="AD27" i="5"/>
  <c r="U27" i="5" s="1"/>
  <c r="AF27" i="5"/>
  <c r="W27" i="5" s="1"/>
  <c r="X27" i="5" s="1"/>
  <c r="F27" i="10" s="1"/>
  <c r="AG27" i="5"/>
  <c r="AH27" i="5"/>
  <c r="AC27" i="5" s="1"/>
  <c r="T27" i="5" s="1"/>
  <c r="AI27" i="5"/>
  <c r="AJ27" i="5"/>
  <c r="AE27" i="5" s="1"/>
  <c r="V27" i="5" s="1"/>
  <c r="B28" i="5"/>
  <c r="AC28" i="5"/>
  <c r="T28" i="5" s="1"/>
  <c r="AD28" i="5"/>
  <c r="U28" i="5" s="1"/>
  <c r="AE28" i="5"/>
  <c r="V28" i="5" s="1"/>
  <c r="AF28" i="5"/>
  <c r="AG28" i="5"/>
  <c r="AB28" i="5" s="1"/>
  <c r="S28" i="5" s="1"/>
  <c r="AH28" i="5"/>
  <c r="AI28" i="5"/>
  <c r="AJ28" i="5"/>
  <c r="B29" i="5"/>
  <c r="AF29" i="5"/>
  <c r="AA29" i="5" s="1"/>
  <c r="R29" i="5" s="1"/>
  <c r="AG29" i="5"/>
  <c r="AH29" i="5"/>
  <c r="AC29" i="5" s="1"/>
  <c r="T29" i="5" s="1"/>
  <c r="AI29" i="5"/>
  <c r="AD29" i="5" s="1"/>
  <c r="U29" i="5" s="1"/>
  <c r="AJ29" i="5"/>
  <c r="AE29" i="5" s="1"/>
  <c r="V29" i="5" s="1"/>
  <c r="B30" i="5"/>
  <c r="Z30" i="5"/>
  <c r="AA30" i="5"/>
  <c r="R30" i="5" s="1"/>
  <c r="AB30" i="5"/>
  <c r="S30" i="5" s="1"/>
  <c r="AD30" i="5"/>
  <c r="U30" i="5" s="1"/>
  <c r="AF30" i="5"/>
  <c r="AG30" i="5"/>
  <c r="AH30" i="5"/>
  <c r="AC30" i="5" s="1"/>
  <c r="T30" i="5" s="1"/>
  <c r="AI30" i="5"/>
  <c r="AJ30" i="5"/>
  <c r="AE30" i="5" s="1"/>
  <c r="V30" i="5" s="1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A1" i="8"/>
  <c r="B4" i="8"/>
  <c r="AE4" i="8"/>
  <c r="V4" i="8" s="1"/>
  <c r="AF4" i="8"/>
  <c r="AG4" i="8"/>
  <c r="AB4" i="8" s="1"/>
  <c r="S4" i="8" s="1"/>
  <c r="AH4" i="8"/>
  <c r="AC4" i="8" s="1"/>
  <c r="T4" i="8" s="1"/>
  <c r="AI4" i="8"/>
  <c r="AD4" i="8" s="1"/>
  <c r="U4" i="8" s="1"/>
  <c r="AJ4" i="8"/>
  <c r="A5" i="8"/>
  <c r="B5" i="8"/>
  <c r="AB5" i="8"/>
  <c r="S5" i="8" s="1"/>
  <c r="AF5" i="8"/>
  <c r="AA5" i="8" s="1"/>
  <c r="R5" i="8" s="1"/>
  <c r="Z5" i="8" s="1"/>
  <c r="AG5" i="8"/>
  <c r="AH5" i="8"/>
  <c r="AC5" i="8" s="1"/>
  <c r="T5" i="8" s="1"/>
  <c r="AI5" i="8"/>
  <c r="AD5" i="8" s="1"/>
  <c r="U5" i="8" s="1"/>
  <c r="AJ5" i="8"/>
  <c r="AE5" i="8" s="1"/>
  <c r="V5" i="8" s="1"/>
  <c r="A6" i="8"/>
  <c r="A7" i="8" s="1"/>
  <c r="A8" i="8" s="1"/>
  <c r="B6" i="8"/>
  <c r="AA6" i="8"/>
  <c r="R6" i="8" s="1"/>
  <c r="AB6" i="8"/>
  <c r="S6" i="8" s="1"/>
  <c r="AC6" i="8"/>
  <c r="T6" i="8" s="1"/>
  <c r="AD6" i="8"/>
  <c r="U6" i="8" s="1"/>
  <c r="AF6" i="8"/>
  <c r="AG6" i="8"/>
  <c r="AH6" i="8"/>
  <c r="AI6" i="8"/>
  <c r="AJ6" i="8"/>
  <c r="AE6" i="8" s="1"/>
  <c r="V6" i="8" s="1"/>
  <c r="B7" i="8"/>
  <c r="AE7" i="8"/>
  <c r="V7" i="8" s="1"/>
  <c r="AF7" i="8"/>
  <c r="AG7" i="8"/>
  <c r="AB7" i="8" s="1"/>
  <c r="S7" i="8" s="1"/>
  <c r="AH7" i="8"/>
  <c r="AC7" i="8" s="1"/>
  <c r="T7" i="8" s="1"/>
  <c r="AI7" i="8"/>
  <c r="AD7" i="8" s="1"/>
  <c r="U7" i="8" s="1"/>
  <c r="AJ7" i="8"/>
  <c r="B8" i="8"/>
  <c r="V8" i="8"/>
  <c r="AB8" i="8"/>
  <c r="S8" i="8" s="1"/>
  <c r="AF8" i="8"/>
  <c r="AA8" i="8" s="1"/>
  <c r="R8" i="8" s="1"/>
  <c r="AG8" i="8"/>
  <c r="AH8" i="8"/>
  <c r="AC8" i="8" s="1"/>
  <c r="T8" i="8" s="1"/>
  <c r="AI8" i="8"/>
  <c r="AD8" i="8" s="1"/>
  <c r="U8" i="8" s="1"/>
  <c r="Z8" i="8" s="1"/>
  <c r="AJ8" i="8"/>
  <c r="AE8" i="8" s="1"/>
  <c r="A9" i="8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B9" i="8"/>
  <c r="AA9" i="8"/>
  <c r="R9" i="8" s="1"/>
  <c r="Z9" i="8" s="1"/>
  <c r="AB9" i="8"/>
  <c r="S9" i="8" s="1"/>
  <c r="AC9" i="8"/>
  <c r="T9" i="8" s="1"/>
  <c r="AD9" i="8"/>
  <c r="U9" i="8" s="1"/>
  <c r="AF9" i="8"/>
  <c r="AG9" i="8"/>
  <c r="AH9" i="8"/>
  <c r="AI9" i="8"/>
  <c r="AJ9" i="8"/>
  <c r="AE9" i="8" s="1"/>
  <c r="V9" i="8" s="1"/>
  <c r="B10" i="8"/>
  <c r="S10" i="8"/>
  <c r="T10" i="8"/>
  <c r="AE10" i="8"/>
  <c r="V10" i="8" s="1"/>
  <c r="AF10" i="8"/>
  <c r="AG10" i="8"/>
  <c r="AB10" i="8" s="1"/>
  <c r="AH10" i="8"/>
  <c r="AC10" i="8" s="1"/>
  <c r="AI10" i="8"/>
  <c r="AD10" i="8" s="1"/>
  <c r="U10" i="8" s="1"/>
  <c r="AJ10" i="8"/>
  <c r="B11" i="8"/>
  <c r="V11" i="8"/>
  <c r="W11" i="8"/>
  <c r="X11" i="8" s="1"/>
  <c r="J11" i="10" s="1"/>
  <c r="Z11" i="8"/>
  <c r="AB11" i="8"/>
  <c r="S11" i="8" s="1"/>
  <c r="AF11" i="8"/>
  <c r="AA11" i="8" s="1"/>
  <c r="R11" i="8" s="1"/>
  <c r="AG11" i="8"/>
  <c r="AH11" i="8"/>
  <c r="AC11" i="8" s="1"/>
  <c r="T11" i="8" s="1"/>
  <c r="AI11" i="8"/>
  <c r="AD11" i="8" s="1"/>
  <c r="U11" i="8" s="1"/>
  <c r="AJ11" i="8"/>
  <c r="AE11" i="8" s="1"/>
  <c r="B12" i="8"/>
  <c r="AA12" i="8"/>
  <c r="R12" i="8" s="1"/>
  <c r="AB12" i="8"/>
  <c r="S12" i="8" s="1"/>
  <c r="AC12" i="8"/>
  <c r="T12" i="8" s="1"/>
  <c r="AD12" i="8"/>
  <c r="U12" i="8" s="1"/>
  <c r="AF12" i="8"/>
  <c r="AG12" i="8"/>
  <c r="AH12" i="8"/>
  <c r="AI12" i="8"/>
  <c r="AJ12" i="8"/>
  <c r="AE12" i="8" s="1"/>
  <c r="V12" i="8" s="1"/>
  <c r="B13" i="8"/>
  <c r="S13" i="8"/>
  <c r="T13" i="8"/>
  <c r="U13" i="8"/>
  <c r="AE13" i="8"/>
  <c r="V13" i="8" s="1"/>
  <c r="AF13" i="8"/>
  <c r="AG13" i="8"/>
  <c r="AB13" i="8" s="1"/>
  <c r="AH13" i="8"/>
  <c r="AC13" i="8" s="1"/>
  <c r="AI13" i="8"/>
  <c r="AD13" i="8" s="1"/>
  <c r="AJ13" i="8"/>
  <c r="B14" i="8"/>
  <c r="AB14" i="8"/>
  <c r="S14" i="8" s="1"/>
  <c r="Z14" i="8" s="1"/>
  <c r="AF14" i="8"/>
  <c r="AA14" i="8" s="1"/>
  <c r="R14" i="8" s="1"/>
  <c r="AG14" i="8"/>
  <c r="AH14" i="8"/>
  <c r="AC14" i="8" s="1"/>
  <c r="T14" i="8" s="1"/>
  <c r="AI14" i="8"/>
  <c r="AD14" i="8" s="1"/>
  <c r="U14" i="8" s="1"/>
  <c r="AJ14" i="8"/>
  <c r="AE14" i="8" s="1"/>
  <c r="V14" i="8" s="1"/>
  <c r="B15" i="8"/>
  <c r="AA15" i="8"/>
  <c r="R15" i="8" s="1"/>
  <c r="AB15" i="8"/>
  <c r="S15" i="8" s="1"/>
  <c r="AC15" i="8"/>
  <c r="T15" i="8" s="1"/>
  <c r="AD15" i="8"/>
  <c r="U15" i="8" s="1"/>
  <c r="AF15" i="8"/>
  <c r="W15" i="8" s="1"/>
  <c r="X15" i="8" s="1"/>
  <c r="J15" i="10" s="1"/>
  <c r="AG15" i="8"/>
  <c r="AH15" i="8"/>
  <c r="AI15" i="8"/>
  <c r="AJ15" i="8"/>
  <c r="AE15" i="8" s="1"/>
  <c r="V15" i="8" s="1"/>
  <c r="B16" i="8"/>
  <c r="AE16" i="8"/>
  <c r="V16" i="8" s="1"/>
  <c r="AF16" i="8"/>
  <c r="AG16" i="8"/>
  <c r="AB16" i="8" s="1"/>
  <c r="S16" i="8" s="1"/>
  <c r="AH16" i="8"/>
  <c r="AC16" i="8" s="1"/>
  <c r="T16" i="8" s="1"/>
  <c r="AI16" i="8"/>
  <c r="AD16" i="8" s="1"/>
  <c r="U16" i="8" s="1"/>
  <c r="AJ16" i="8"/>
  <c r="B17" i="8"/>
  <c r="AB17" i="8"/>
  <c r="S17" i="8" s="1"/>
  <c r="AF17" i="8"/>
  <c r="AA17" i="8" s="1"/>
  <c r="R17" i="8" s="1"/>
  <c r="AG17" i="8"/>
  <c r="AH17" i="8"/>
  <c r="AC17" i="8" s="1"/>
  <c r="T17" i="8" s="1"/>
  <c r="AI17" i="8"/>
  <c r="AD17" i="8" s="1"/>
  <c r="U17" i="8" s="1"/>
  <c r="AJ17" i="8"/>
  <c r="AE17" i="8" s="1"/>
  <c r="V17" i="8" s="1"/>
  <c r="B18" i="8"/>
  <c r="AB18" i="8"/>
  <c r="S18" i="8" s="1"/>
  <c r="AC18" i="8"/>
  <c r="T18" i="8" s="1"/>
  <c r="AD18" i="8"/>
  <c r="U18" i="8" s="1"/>
  <c r="AF18" i="8"/>
  <c r="AG18" i="8"/>
  <c r="AH18" i="8"/>
  <c r="AI18" i="8"/>
  <c r="AJ18" i="8"/>
  <c r="AE18" i="8" s="1"/>
  <c r="V18" i="8" s="1"/>
  <c r="B19" i="8"/>
  <c r="AF19" i="8"/>
  <c r="AA19" i="8" s="1"/>
  <c r="R19" i="8" s="1"/>
  <c r="AG19" i="8"/>
  <c r="AB19" i="8" s="1"/>
  <c r="S19" i="8" s="1"/>
  <c r="AH19" i="8"/>
  <c r="AC19" i="8" s="1"/>
  <c r="T19" i="8" s="1"/>
  <c r="AI19" i="8"/>
  <c r="AD19" i="8" s="1"/>
  <c r="U19" i="8" s="1"/>
  <c r="AJ19" i="8"/>
  <c r="AE19" i="8" s="1"/>
  <c r="V19" i="8" s="1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A1" i="4"/>
  <c r="B4" i="4"/>
  <c r="AA4" i="4"/>
  <c r="R4" i="4" s="1"/>
  <c r="AB4" i="4"/>
  <c r="S4" i="4" s="1"/>
  <c r="AC4" i="4"/>
  <c r="T4" i="4" s="1"/>
  <c r="AE4" i="4"/>
  <c r="V4" i="4" s="1"/>
  <c r="AF4" i="4"/>
  <c r="AG4" i="4"/>
  <c r="AH4" i="4"/>
  <c r="AI4" i="4"/>
  <c r="AD4" i="4" s="1"/>
  <c r="U4" i="4" s="1"/>
  <c r="AJ4" i="4"/>
  <c r="A5" i="4"/>
  <c r="A6" i="4" s="1"/>
  <c r="B5" i="4"/>
  <c r="T5" i="4"/>
  <c r="AF5" i="4"/>
  <c r="AG5" i="4"/>
  <c r="AB5" i="4" s="1"/>
  <c r="S5" i="4" s="1"/>
  <c r="AH5" i="4"/>
  <c r="AC5" i="4" s="1"/>
  <c r="AI5" i="4"/>
  <c r="AD5" i="4" s="1"/>
  <c r="U5" i="4" s="1"/>
  <c r="AJ5" i="4"/>
  <c r="AE5" i="4" s="1"/>
  <c r="V5" i="4" s="1"/>
  <c r="B6" i="4"/>
  <c r="S6" i="4"/>
  <c r="AA6" i="4"/>
  <c r="R6" i="4" s="1"/>
  <c r="AC6" i="4"/>
  <c r="T6" i="4" s="1"/>
  <c r="AF6" i="4"/>
  <c r="AG6" i="4"/>
  <c r="AB6" i="4" s="1"/>
  <c r="AH6" i="4"/>
  <c r="AI6" i="4"/>
  <c r="AD6" i="4" s="1"/>
  <c r="U6" i="4" s="1"/>
  <c r="AJ6" i="4"/>
  <c r="AE6" i="4" s="1"/>
  <c r="V6" i="4" s="1"/>
  <c r="W6" i="4" s="1"/>
  <c r="X6" i="4" s="1"/>
  <c r="E6" i="10" s="1"/>
  <c r="A7" i="4"/>
  <c r="A8" i="4" s="1"/>
  <c r="B7" i="4"/>
  <c r="AD7" i="4"/>
  <c r="U7" i="4" s="1"/>
  <c r="AE7" i="4"/>
  <c r="V7" i="4" s="1"/>
  <c r="AF7" i="4"/>
  <c r="AG7" i="4"/>
  <c r="AB7" i="4" s="1"/>
  <c r="S7" i="4" s="1"/>
  <c r="AH7" i="4"/>
  <c r="AC7" i="4" s="1"/>
  <c r="T7" i="4" s="1"/>
  <c r="AI7" i="4"/>
  <c r="AJ7" i="4"/>
  <c r="B8" i="4"/>
  <c r="T8" i="4"/>
  <c r="U8" i="4"/>
  <c r="AA8" i="4"/>
  <c r="R8" i="4" s="1"/>
  <c r="AF8" i="4"/>
  <c r="AG8" i="4"/>
  <c r="AB8" i="4" s="1"/>
  <c r="S8" i="4" s="1"/>
  <c r="AH8" i="4"/>
  <c r="AC8" i="4" s="1"/>
  <c r="AI8" i="4"/>
  <c r="AD8" i="4" s="1"/>
  <c r="AJ8" i="4"/>
  <c r="AE8" i="4" s="1"/>
  <c r="V8" i="4" s="1"/>
  <c r="A9" i="4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B9" i="4"/>
  <c r="AB9" i="4"/>
  <c r="S9" i="4" s="1"/>
  <c r="AC9" i="4"/>
  <c r="T9" i="4" s="1"/>
  <c r="AD9" i="4"/>
  <c r="U9" i="4" s="1"/>
  <c r="AF9" i="4"/>
  <c r="AG9" i="4"/>
  <c r="AH9" i="4"/>
  <c r="AI9" i="4"/>
  <c r="AJ9" i="4"/>
  <c r="AE9" i="4" s="1"/>
  <c r="V9" i="4" s="1"/>
  <c r="B10" i="4"/>
  <c r="R10" i="4"/>
  <c r="AF10" i="4"/>
  <c r="AA10" i="4" s="1"/>
  <c r="AG10" i="4"/>
  <c r="AB10" i="4" s="1"/>
  <c r="S10" i="4" s="1"/>
  <c r="AH10" i="4"/>
  <c r="AC10" i="4" s="1"/>
  <c r="T10" i="4" s="1"/>
  <c r="AI10" i="4"/>
  <c r="AD10" i="4" s="1"/>
  <c r="U10" i="4" s="1"/>
  <c r="AJ10" i="4"/>
  <c r="AE10" i="4" s="1"/>
  <c r="V10" i="4" s="1"/>
  <c r="B11" i="4"/>
  <c r="AA11" i="4"/>
  <c r="R11" i="4" s="1"/>
  <c r="AB11" i="4"/>
  <c r="S11" i="4" s="1"/>
  <c r="AD11" i="4"/>
  <c r="U11" i="4" s="1"/>
  <c r="AF11" i="4"/>
  <c r="AG11" i="4"/>
  <c r="AH11" i="4"/>
  <c r="AC11" i="4" s="1"/>
  <c r="T11" i="4" s="1"/>
  <c r="AI11" i="4"/>
  <c r="AJ11" i="4"/>
  <c r="AE11" i="4" s="1"/>
  <c r="V11" i="4" s="1"/>
  <c r="B12" i="4"/>
  <c r="AE12" i="4"/>
  <c r="V12" i="4" s="1"/>
  <c r="AF12" i="4"/>
  <c r="AG12" i="4"/>
  <c r="AB12" i="4" s="1"/>
  <c r="S12" i="4" s="1"/>
  <c r="AH12" i="4"/>
  <c r="AC12" i="4" s="1"/>
  <c r="T12" i="4" s="1"/>
  <c r="AI12" i="4"/>
  <c r="AD12" i="4" s="1"/>
  <c r="U12" i="4" s="1"/>
  <c r="AJ12" i="4"/>
  <c r="B13" i="4"/>
  <c r="V13" i="4"/>
  <c r="AB13" i="4"/>
  <c r="S13" i="4" s="1"/>
  <c r="AD13" i="4"/>
  <c r="U13" i="4" s="1"/>
  <c r="AF13" i="4"/>
  <c r="AA13" i="4" s="1"/>
  <c r="R13" i="4" s="1"/>
  <c r="AG13" i="4"/>
  <c r="AH13" i="4"/>
  <c r="AC13" i="4" s="1"/>
  <c r="T13" i="4" s="1"/>
  <c r="AI13" i="4"/>
  <c r="AJ13" i="4"/>
  <c r="AE13" i="4" s="1"/>
  <c r="B14" i="4"/>
  <c r="AB14" i="4"/>
  <c r="S14" i="4" s="1"/>
  <c r="AC14" i="4"/>
  <c r="T14" i="4" s="1"/>
  <c r="AD14" i="4"/>
  <c r="U14" i="4" s="1"/>
  <c r="AE14" i="4"/>
  <c r="V14" i="4" s="1"/>
  <c r="AF14" i="4"/>
  <c r="AA14" i="4" s="1"/>
  <c r="R14" i="4" s="1"/>
  <c r="AG14" i="4"/>
  <c r="AH14" i="4"/>
  <c r="AI14" i="4"/>
  <c r="AJ14" i="4"/>
  <c r="B15" i="4"/>
  <c r="T15" i="4"/>
  <c r="U15" i="4"/>
  <c r="AD15" i="4"/>
  <c r="AF15" i="4"/>
  <c r="AA15" i="4" s="1"/>
  <c r="R15" i="4" s="1"/>
  <c r="AG15" i="4"/>
  <c r="AB15" i="4" s="1"/>
  <c r="S15" i="4" s="1"/>
  <c r="AH15" i="4"/>
  <c r="AC15" i="4" s="1"/>
  <c r="AI15" i="4"/>
  <c r="AJ15" i="4"/>
  <c r="AE15" i="4" s="1"/>
  <c r="V15" i="4" s="1"/>
  <c r="B16" i="4"/>
  <c r="AA16" i="4"/>
  <c r="R16" i="4" s="1"/>
  <c r="AC16" i="4"/>
  <c r="T16" i="4" s="1"/>
  <c r="AE16" i="4"/>
  <c r="V16" i="4" s="1"/>
  <c r="AF16" i="4"/>
  <c r="AG16" i="4"/>
  <c r="AH16" i="4"/>
  <c r="AI16" i="4"/>
  <c r="AD16" i="4" s="1"/>
  <c r="U16" i="4" s="1"/>
  <c r="AJ16" i="4"/>
  <c r="B17" i="4"/>
  <c r="AD17" i="4"/>
  <c r="U17" i="4" s="1"/>
  <c r="AE17" i="4"/>
  <c r="V17" i="4" s="1"/>
  <c r="AF17" i="4"/>
  <c r="AG17" i="4"/>
  <c r="AB17" i="4" s="1"/>
  <c r="S17" i="4" s="1"/>
  <c r="AH17" i="4"/>
  <c r="AC17" i="4" s="1"/>
  <c r="T17" i="4" s="1"/>
  <c r="AI17" i="4"/>
  <c r="AJ17" i="4"/>
  <c r="B18" i="4"/>
  <c r="U18" i="4"/>
  <c r="AA18" i="4"/>
  <c r="R18" i="4" s="1"/>
  <c r="AB18" i="4"/>
  <c r="S18" i="4" s="1"/>
  <c r="AC18" i="4"/>
  <c r="T18" i="4" s="1"/>
  <c r="AF18" i="4"/>
  <c r="AG18" i="4"/>
  <c r="AH18" i="4"/>
  <c r="AI18" i="4"/>
  <c r="AD18" i="4" s="1"/>
  <c r="AJ18" i="4"/>
  <c r="AE18" i="4" s="1"/>
  <c r="V18" i="4" s="1"/>
  <c r="B19" i="4"/>
  <c r="T19" i="4"/>
  <c r="V19" i="4"/>
  <c r="AC19" i="4"/>
  <c r="AE19" i="4"/>
  <c r="AF19" i="4"/>
  <c r="AA19" i="4" s="1"/>
  <c r="R19" i="4" s="1"/>
  <c r="AG19" i="4"/>
  <c r="AB19" i="4" s="1"/>
  <c r="S19" i="4" s="1"/>
  <c r="AH19" i="4"/>
  <c r="AI19" i="4"/>
  <c r="AD19" i="4" s="1"/>
  <c r="U19" i="4" s="1"/>
  <c r="AJ19" i="4"/>
  <c r="B20" i="4"/>
  <c r="AA20" i="4"/>
  <c r="R20" i="4" s="1"/>
  <c r="AB20" i="4"/>
  <c r="S20" i="4" s="1"/>
  <c r="AC20" i="4"/>
  <c r="T20" i="4" s="1"/>
  <c r="AF20" i="4"/>
  <c r="AG20" i="4"/>
  <c r="AH20" i="4"/>
  <c r="AI20" i="4"/>
  <c r="AD20" i="4" s="1"/>
  <c r="U20" i="4" s="1"/>
  <c r="AJ20" i="4"/>
  <c r="AE20" i="4" s="1"/>
  <c r="V20" i="4" s="1"/>
  <c r="B21" i="4"/>
  <c r="AE21" i="4"/>
  <c r="V21" i="4" s="1"/>
  <c r="AF21" i="4"/>
  <c r="AG21" i="4"/>
  <c r="AB21" i="4" s="1"/>
  <c r="S21" i="4" s="1"/>
  <c r="AH21" i="4"/>
  <c r="AC21" i="4" s="1"/>
  <c r="T21" i="4" s="1"/>
  <c r="AI21" i="4"/>
  <c r="AD21" i="4" s="1"/>
  <c r="U21" i="4" s="1"/>
  <c r="AJ21" i="4"/>
  <c r="B22" i="4"/>
  <c r="AF22" i="4"/>
  <c r="AA22" i="4" s="1"/>
  <c r="R22" i="4" s="1"/>
  <c r="AG22" i="4"/>
  <c r="AB22" i="4" s="1"/>
  <c r="S22" i="4" s="1"/>
  <c r="AH22" i="4"/>
  <c r="AC22" i="4" s="1"/>
  <c r="T22" i="4" s="1"/>
  <c r="AI22" i="4"/>
  <c r="AD22" i="4" s="1"/>
  <c r="U22" i="4" s="1"/>
  <c r="AJ22" i="4"/>
  <c r="AE22" i="4" s="1"/>
  <c r="V22" i="4" s="1"/>
  <c r="B23" i="4"/>
  <c r="AA23" i="4"/>
  <c r="R23" i="4" s="1"/>
  <c r="AB23" i="4"/>
  <c r="S23" i="4" s="1"/>
  <c r="AC23" i="4"/>
  <c r="T23" i="4" s="1"/>
  <c r="AD23" i="4"/>
  <c r="U23" i="4" s="1"/>
  <c r="AF23" i="4"/>
  <c r="AG23" i="4"/>
  <c r="AH23" i="4"/>
  <c r="AI23" i="4"/>
  <c r="AJ23" i="4"/>
  <c r="AE23" i="4" s="1"/>
  <c r="V23" i="4" s="1"/>
  <c r="B24" i="4"/>
  <c r="U24" i="4"/>
  <c r="AD24" i="4"/>
  <c r="AE24" i="4"/>
  <c r="V24" i="4" s="1"/>
  <c r="AF24" i="4"/>
  <c r="AG24" i="4"/>
  <c r="AB24" i="4" s="1"/>
  <c r="S24" i="4" s="1"/>
  <c r="AH24" i="4"/>
  <c r="AC24" i="4" s="1"/>
  <c r="T24" i="4" s="1"/>
  <c r="AI24" i="4"/>
  <c r="AJ24" i="4"/>
  <c r="B25" i="4"/>
  <c r="AF25" i="4"/>
  <c r="AA25" i="4" s="1"/>
  <c r="R25" i="4" s="1"/>
  <c r="AG25" i="4"/>
  <c r="AB25" i="4" s="1"/>
  <c r="S25" i="4" s="1"/>
  <c r="AH25" i="4"/>
  <c r="AC25" i="4" s="1"/>
  <c r="T25" i="4" s="1"/>
  <c r="AI25" i="4"/>
  <c r="AD25" i="4" s="1"/>
  <c r="U25" i="4" s="1"/>
  <c r="AJ25" i="4"/>
  <c r="B26" i="4"/>
  <c r="AA26" i="4"/>
  <c r="R26" i="4" s="1"/>
  <c r="AB26" i="4"/>
  <c r="S26" i="4" s="1"/>
  <c r="AC26" i="4"/>
  <c r="T26" i="4" s="1"/>
  <c r="AD26" i="4"/>
  <c r="U26" i="4" s="1"/>
  <c r="AF26" i="4"/>
  <c r="AG26" i="4"/>
  <c r="AH26" i="4"/>
  <c r="AI26" i="4"/>
  <c r="AJ26" i="4"/>
  <c r="AE26" i="4" s="1"/>
  <c r="V26" i="4" s="1"/>
  <c r="B27" i="4"/>
  <c r="U27" i="4"/>
  <c r="AD27" i="4"/>
  <c r="AE27" i="4"/>
  <c r="V27" i="4" s="1"/>
  <c r="AF27" i="4"/>
  <c r="AG27" i="4"/>
  <c r="AB27" i="4" s="1"/>
  <c r="S27" i="4" s="1"/>
  <c r="AH27" i="4"/>
  <c r="AC27" i="4" s="1"/>
  <c r="T27" i="4" s="1"/>
  <c r="AI27" i="4"/>
  <c r="AJ27" i="4"/>
  <c r="B28" i="4"/>
  <c r="AF28" i="4"/>
  <c r="AA28" i="4" s="1"/>
  <c r="R28" i="4" s="1"/>
  <c r="AG28" i="4"/>
  <c r="AB28" i="4" s="1"/>
  <c r="S28" i="4" s="1"/>
  <c r="AH28" i="4"/>
  <c r="AC28" i="4" s="1"/>
  <c r="T28" i="4" s="1"/>
  <c r="AI28" i="4"/>
  <c r="AD28" i="4" s="1"/>
  <c r="U28" i="4" s="1"/>
  <c r="AJ28" i="4"/>
  <c r="B29" i="4"/>
  <c r="AA29" i="4"/>
  <c r="R29" i="4" s="1"/>
  <c r="AB29" i="4"/>
  <c r="S29" i="4" s="1"/>
  <c r="AC29" i="4"/>
  <c r="T29" i="4" s="1"/>
  <c r="AD29" i="4"/>
  <c r="U29" i="4" s="1"/>
  <c r="AF29" i="4"/>
  <c r="AG29" i="4"/>
  <c r="AH29" i="4"/>
  <c r="AI29" i="4"/>
  <c r="AJ29" i="4"/>
  <c r="AE29" i="4" s="1"/>
  <c r="V29" i="4" s="1"/>
  <c r="B30" i="4"/>
  <c r="U30" i="4"/>
  <c r="AD30" i="4"/>
  <c r="AE30" i="4"/>
  <c r="V30" i="4" s="1"/>
  <c r="AF30" i="4"/>
  <c r="AG30" i="4"/>
  <c r="AB30" i="4" s="1"/>
  <c r="S30" i="4" s="1"/>
  <c r="AH30" i="4"/>
  <c r="AC30" i="4" s="1"/>
  <c r="T30" i="4" s="1"/>
  <c r="AI30" i="4"/>
  <c r="AJ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Z20" i="4" l="1"/>
  <c r="W20" i="4"/>
  <c r="X20" i="4" s="1"/>
  <c r="E20" i="10" s="1"/>
  <c r="T31" i="4"/>
  <c r="Z17" i="8"/>
  <c r="Z29" i="4"/>
  <c r="Z26" i="4"/>
  <c r="W24" i="4"/>
  <c r="X24" i="4" s="1"/>
  <c r="E24" i="10" s="1"/>
  <c r="W28" i="4"/>
  <c r="X28" i="4" s="1"/>
  <c r="E28" i="10" s="1"/>
  <c r="Z23" i="4"/>
  <c r="T20" i="8"/>
  <c r="U20" i="8"/>
  <c r="W15" i="4"/>
  <c r="X15" i="4" s="1"/>
  <c r="E15" i="10" s="1"/>
  <c r="S20" i="8"/>
  <c r="W18" i="4"/>
  <c r="X18" i="4" s="1"/>
  <c r="E18" i="10" s="1"/>
  <c r="V31" i="4"/>
  <c r="V20" i="8"/>
  <c r="Z28" i="4"/>
  <c r="W14" i="4"/>
  <c r="X14" i="4" s="1"/>
  <c r="E14" i="10" s="1"/>
  <c r="Z19" i="4"/>
  <c r="Z22" i="4"/>
  <c r="Z19" i="8"/>
  <c r="U31" i="4"/>
  <c r="AA17" i="4"/>
  <c r="R17" i="4" s="1"/>
  <c r="W17" i="4" s="1"/>
  <c r="X17" i="4" s="1"/>
  <c r="E17" i="10" s="1"/>
  <c r="AB26" i="5"/>
  <c r="S26" i="5" s="1"/>
  <c r="W26" i="5" s="1"/>
  <c r="X26" i="5" s="1"/>
  <c r="F26" i="10" s="1"/>
  <c r="G26" i="10" s="1"/>
  <c r="N26" i="10" s="1"/>
  <c r="W19" i="5"/>
  <c r="X19" i="5" s="1"/>
  <c r="F19" i="10" s="1"/>
  <c r="AB18" i="5"/>
  <c r="S18" i="5" s="1"/>
  <c r="Z18" i="5" s="1"/>
  <c r="W14" i="5"/>
  <c r="X14" i="5" s="1"/>
  <c r="F14" i="10" s="1"/>
  <c r="G14" i="10" s="1"/>
  <c r="S31" i="11"/>
  <c r="AA16" i="8"/>
  <c r="R16" i="8" s="1"/>
  <c r="Z16" i="8" s="1"/>
  <c r="Z12" i="8"/>
  <c r="AA20" i="5"/>
  <c r="R20" i="5" s="1"/>
  <c r="Z20" i="5" s="1"/>
  <c r="Z17" i="5"/>
  <c r="Z9" i="5"/>
  <c r="AA30" i="11"/>
  <c r="R30" i="11" s="1"/>
  <c r="W30" i="11"/>
  <c r="X30" i="11" s="1"/>
  <c r="Z4" i="9"/>
  <c r="Z5" i="7"/>
  <c r="R31" i="7"/>
  <c r="W18" i="8"/>
  <c r="X18" i="8" s="1"/>
  <c r="J18" i="10" s="1"/>
  <c r="AA4" i="8"/>
  <c r="R4" i="8" s="1"/>
  <c r="W4" i="8" s="1"/>
  <c r="AC12" i="5"/>
  <c r="T12" i="5" s="1"/>
  <c r="T31" i="5" s="1"/>
  <c r="Z30" i="7"/>
  <c r="W30" i="7"/>
  <c r="X30" i="7" s="1"/>
  <c r="I30" i="10" s="1"/>
  <c r="W22" i="4"/>
  <c r="X22" i="4" s="1"/>
  <c r="E22" i="10" s="1"/>
  <c r="W13" i="4"/>
  <c r="X13" i="4" s="1"/>
  <c r="E13" i="10" s="1"/>
  <c r="W14" i="8"/>
  <c r="X14" i="8" s="1"/>
  <c r="J14" i="10" s="1"/>
  <c r="W6" i="8"/>
  <c r="X6" i="8" s="1"/>
  <c r="J6" i="10" s="1"/>
  <c r="W8" i="3"/>
  <c r="X8" i="3" s="1"/>
  <c r="D8" i="10" s="1"/>
  <c r="AA12" i="4"/>
  <c r="R12" i="4" s="1"/>
  <c r="W12" i="4" s="1"/>
  <c r="X12" i="4" s="1"/>
  <c r="E12" i="10" s="1"/>
  <c r="W19" i="8"/>
  <c r="X19" i="8" s="1"/>
  <c r="J19" i="10" s="1"/>
  <c r="Z15" i="8"/>
  <c r="AA7" i="8"/>
  <c r="R7" i="8" s="1"/>
  <c r="Z7" i="8" s="1"/>
  <c r="AB29" i="5"/>
  <c r="S29" i="5" s="1"/>
  <c r="W29" i="5" s="1"/>
  <c r="X29" i="5" s="1"/>
  <c r="F29" i="10" s="1"/>
  <c r="G29" i="10" s="1"/>
  <c r="N29" i="10" s="1"/>
  <c r="Z21" i="5"/>
  <c r="U31" i="5"/>
  <c r="AC28" i="11"/>
  <c r="T28" i="11" s="1"/>
  <c r="W28" i="11"/>
  <c r="X28" i="11" s="1"/>
  <c r="Z27" i="9"/>
  <c r="AA13" i="8"/>
  <c r="R13" i="8" s="1"/>
  <c r="Z13" i="8" s="1"/>
  <c r="W29" i="4"/>
  <c r="X29" i="4" s="1"/>
  <c r="E29" i="10" s="1"/>
  <c r="AA30" i="4"/>
  <c r="R30" i="4" s="1"/>
  <c r="Z30" i="4" s="1"/>
  <c r="AE25" i="4"/>
  <c r="V25" i="4" s="1"/>
  <c r="Z25" i="4" s="1"/>
  <c r="AA24" i="4"/>
  <c r="R24" i="4" s="1"/>
  <c r="Z24" i="4" s="1"/>
  <c r="AA7" i="4"/>
  <c r="R7" i="4" s="1"/>
  <c r="W7" i="4" s="1"/>
  <c r="X7" i="4" s="1"/>
  <c r="E7" i="10" s="1"/>
  <c r="AA21" i="4"/>
  <c r="R21" i="4" s="1"/>
  <c r="Z21" i="4" s="1"/>
  <c r="AE28" i="4"/>
  <c r="V28" i="4" s="1"/>
  <c r="AA27" i="4"/>
  <c r="R27" i="4" s="1"/>
  <c r="Z27" i="4" s="1"/>
  <c r="W10" i="4"/>
  <c r="X10" i="4" s="1"/>
  <c r="E10" i="10" s="1"/>
  <c r="W5" i="4"/>
  <c r="X5" i="4" s="1"/>
  <c r="E5" i="10" s="1"/>
  <c r="AA5" i="4"/>
  <c r="R5" i="4" s="1"/>
  <c r="W4" i="4"/>
  <c r="AA18" i="8"/>
  <c r="R18" i="8" s="1"/>
  <c r="Z18" i="8" s="1"/>
  <c r="W17" i="8"/>
  <c r="X17" i="8" s="1"/>
  <c r="J17" i="10" s="1"/>
  <c r="W9" i="8"/>
  <c r="X9" i="8" s="1"/>
  <c r="J9" i="10" s="1"/>
  <c r="W5" i="8"/>
  <c r="X5" i="8" s="1"/>
  <c r="J5" i="10" s="1"/>
  <c r="L5" i="10" s="1"/>
  <c r="M5" i="10" s="1"/>
  <c r="W30" i="5"/>
  <c r="X30" i="5" s="1"/>
  <c r="F30" i="10" s="1"/>
  <c r="AB23" i="5"/>
  <c r="S23" i="5" s="1"/>
  <c r="W23" i="5" s="1"/>
  <c r="X23" i="5" s="1"/>
  <c r="F23" i="10" s="1"/>
  <c r="G23" i="10" s="1"/>
  <c r="W21" i="5"/>
  <c r="X21" i="5" s="1"/>
  <c r="F21" i="10" s="1"/>
  <c r="AA13" i="5"/>
  <c r="R13" i="5" s="1"/>
  <c r="W13" i="5" s="1"/>
  <c r="X13" i="5" s="1"/>
  <c r="F13" i="10" s="1"/>
  <c r="G13" i="10" s="1"/>
  <c r="W21" i="9"/>
  <c r="X21" i="9" s="1"/>
  <c r="K21" i="10" s="1"/>
  <c r="L21" i="10" s="1"/>
  <c r="M21" i="10" s="1"/>
  <c r="Z21" i="9"/>
  <c r="AB16" i="4"/>
  <c r="S16" i="4" s="1"/>
  <c r="S31" i="4" s="1"/>
  <c r="AA10" i="8"/>
  <c r="R10" i="8" s="1"/>
  <c r="Z10" i="8" s="1"/>
  <c r="Z6" i="8"/>
  <c r="Z16" i="5"/>
  <c r="W15" i="5"/>
  <c r="X15" i="5" s="1"/>
  <c r="F15" i="10" s="1"/>
  <c r="G15" i="10" s="1"/>
  <c r="AA15" i="5"/>
  <c r="R15" i="5" s="1"/>
  <c r="W5" i="5"/>
  <c r="X5" i="5" s="1"/>
  <c r="F5" i="10" s="1"/>
  <c r="G5" i="10" s="1"/>
  <c r="AE26" i="11"/>
  <c r="V26" i="11" s="1"/>
  <c r="W26" i="11" s="1"/>
  <c r="X26" i="11" s="1"/>
  <c r="W19" i="4"/>
  <c r="X19" i="4" s="1"/>
  <c r="E19" i="10" s="1"/>
  <c r="W26" i="4"/>
  <c r="X26" i="4" s="1"/>
  <c r="E26" i="10" s="1"/>
  <c r="W23" i="4"/>
  <c r="X23" i="4" s="1"/>
  <c r="E23" i="10" s="1"/>
  <c r="W11" i="4"/>
  <c r="X11" i="4" s="1"/>
  <c r="E11" i="10" s="1"/>
  <c r="AA9" i="4"/>
  <c r="R9" i="4" s="1"/>
  <c r="W9" i="4" s="1"/>
  <c r="X9" i="4" s="1"/>
  <c r="E9" i="10" s="1"/>
  <c r="W8" i="4"/>
  <c r="X8" i="4" s="1"/>
  <c r="E8" i="10" s="1"/>
  <c r="W24" i="5"/>
  <c r="X24" i="5" s="1"/>
  <c r="F24" i="10" s="1"/>
  <c r="AA8" i="5"/>
  <c r="R8" i="5" s="1"/>
  <c r="W8" i="5" s="1"/>
  <c r="X8" i="5" s="1"/>
  <c r="F8" i="10" s="1"/>
  <c r="G8" i="10" s="1"/>
  <c r="W19" i="11"/>
  <c r="X19" i="11" s="1"/>
  <c r="W12" i="8"/>
  <c r="X12" i="8" s="1"/>
  <c r="J12" i="10" s="1"/>
  <c r="W8" i="8"/>
  <c r="X8" i="8" s="1"/>
  <c r="J8" i="10" s="1"/>
  <c r="W17" i="5"/>
  <c r="X17" i="5" s="1"/>
  <c r="F17" i="10" s="1"/>
  <c r="Z13" i="5"/>
  <c r="AE11" i="5"/>
  <c r="V11" i="5" s="1"/>
  <c r="W11" i="5" s="1"/>
  <c r="X11" i="5" s="1"/>
  <c r="F11" i="10" s="1"/>
  <c r="G11" i="10" s="1"/>
  <c r="N11" i="10" s="1"/>
  <c r="V31" i="11"/>
  <c r="W12" i="11"/>
  <c r="X12" i="11" s="1"/>
  <c r="Z19" i="9"/>
  <c r="U31" i="9"/>
  <c r="U31" i="3"/>
  <c r="W15" i="11"/>
  <c r="X15" i="11" s="1"/>
  <c r="AA15" i="11"/>
  <c r="R15" i="11" s="1"/>
  <c r="AA13" i="11"/>
  <c r="R13" i="11" s="1"/>
  <c r="W13" i="11" s="1"/>
  <c r="X13" i="11" s="1"/>
  <c r="T31" i="11"/>
  <c r="L29" i="10"/>
  <c r="M29" i="10" s="1"/>
  <c r="W25" i="9"/>
  <c r="X25" i="9" s="1"/>
  <c r="K25" i="10" s="1"/>
  <c r="L25" i="10" s="1"/>
  <c r="M25" i="10" s="1"/>
  <c r="AB25" i="9"/>
  <c r="S25" i="9" s="1"/>
  <c r="T31" i="9"/>
  <c r="U31" i="7"/>
  <c r="AA22" i="5"/>
  <c r="R22" i="5" s="1"/>
  <c r="Z22" i="5" s="1"/>
  <c r="AA17" i="5"/>
  <c r="R17" i="5" s="1"/>
  <c r="AA5" i="5"/>
  <c r="R5" i="5" s="1"/>
  <c r="W4" i="5"/>
  <c r="W29" i="11"/>
  <c r="X29" i="11" s="1"/>
  <c r="W16" i="11"/>
  <c r="X16" i="11" s="1"/>
  <c r="Z13" i="9"/>
  <c r="AA28" i="5"/>
  <c r="R28" i="5" s="1"/>
  <c r="Z28" i="5" s="1"/>
  <c r="AA25" i="5"/>
  <c r="R25" i="5" s="1"/>
  <c r="Z25" i="5" s="1"/>
  <c r="W27" i="11"/>
  <c r="X27" i="11" s="1"/>
  <c r="AA27" i="11"/>
  <c r="R27" i="11" s="1"/>
  <c r="AA17" i="11"/>
  <c r="R17" i="11" s="1"/>
  <c r="W17" i="11" s="1"/>
  <c r="X17" i="11" s="1"/>
  <c r="L26" i="10"/>
  <c r="M26" i="10" s="1"/>
  <c r="W9" i="5"/>
  <c r="X9" i="5" s="1"/>
  <c r="F9" i="10" s="1"/>
  <c r="W7" i="5"/>
  <c r="X7" i="5" s="1"/>
  <c r="F7" i="10" s="1"/>
  <c r="W14" i="11"/>
  <c r="X14" i="11" s="1"/>
  <c r="Z26" i="9"/>
  <c r="AB18" i="9"/>
  <c r="S18" i="9" s="1"/>
  <c r="W18" i="9" s="1"/>
  <c r="X18" i="9" s="1"/>
  <c r="K18" i="10" s="1"/>
  <c r="W28" i="7"/>
  <c r="X28" i="7" s="1"/>
  <c r="I28" i="10" s="1"/>
  <c r="AA28" i="7"/>
  <c r="R28" i="7" s="1"/>
  <c r="Z28" i="7" s="1"/>
  <c r="Z12" i="5"/>
  <c r="Z16" i="9"/>
  <c r="W11" i="9"/>
  <c r="X11" i="9" s="1"/>
  <c r="K11" i="10" s="1"/>
  <c r="L11" i="10" s="1"/>
  <c r="M11" i="10" s="1"/>
  <c r="AA11" i="9"/>
  <c r="R11" i="9" s="1"/>
  <c r="Z11" i="9" s="1"/>
  <c r="Z26" i="7"/>
  <c r="Z5" i="5"/>
  <c r="W22" i="11"/>
  <c r="X22" i="11" s="1"/>
  <c r="U31" i="11"/>
  <c r="Z29" i="9"/>
  <c r="AA28" i="9"/>
  <c r="R28" i="9" s="1"/>
  <c r="Z28" i="9" s="1"/>
  <c r="W19" i="9"/>
  <c r="X19" i="9" s="1"/>
  <c r="K19" i="10" s="1"/>
  <c r="AB19" i="9"/>
  <c r="S19" i="9" s="1"/>
  <c r="W24" i="11"/>
  <c r="X24" i="11" s="1"/>
  <c r="W23" i="11"/>
  <c r="X23" i="11" s="1"/>
  <c r="W10" i="11"/>
  <c r="X10" i="11" s="1"/>
  <c r="AA30" i="9"/>
  <c r="R30" i="9" s="1"/>
  <c r="Z30" i="9" s="1"/>
  <c r="Z18" i="9"/>
  <c r="W27" i="7"/>
  <c r="X27" i="7" s="1"/>
  <c r="I27" i="10" s="1"/>
  <c r="W10" i="5"/>
  <c r="X10" i="5" s="1"/>
  <c r="F10" i="10" s="1"/>
  <c r="G10" i="10" s="1"/>
  <c r="AA8" i="11"/>
  <c r="R8" i="11" s="1"/>
  <c r="W8" i="11" s="1"/>
  <c r="X8" i="11" s="1"/>
  <c r="W29" i="7"/>
  <c r="X29" i="7" s="1"/>
  <c r="I29" i="10" s="1"/>
  <c r="AA29" i="7"/>
  <c r="R29" i="7" s="1"/>
  <c r="Z29" i="7" s="1"/>
  <c r="S31" i="5"/>
  <c r="Z15" i="5"/>
  <c r="Z6" i="5"/>
  <c r="W25" i="11"/>
  <c r="X25" i="11" s="1"/>
  <c r="AA20" i="11"/>
  <c r="R20" i="11" s="1"/>
  <c r="W20" i="11" s="1"/>
  <c r="X20" i="11" s="1"/>
  <c r="W11" i="11"/>
  <c r="X11" i="11" s="1"/>
  <c r="W6" i="11"/>
  <c r="X6" i="11" s="1"/>
  <c r="AA6" i="11"/>
  <c r="R6" i="11" s="1"/>
  <c r="W4" i="11"/>
  <c r="AA4" i="11"/>
  <c r="R4" i="11" s="1"/>
  <c r="V31" i="9"/>
  <c r="AA17" i="9"/>
  <c r="R17" i="9" s="1"/>
  <c r="Z17" i="9" s="1"/>
  <c r="AB9" i="9"/>
  <c r="S9" i="9" s="1"/>
  <c r="Z9" i="9" s="1"/>
  <c r="W9" i="9"/>
  <c r="X9" i="9" s="1"/>
  <c r="K9" i="10" s="1"/>
  <c r="Z24" i="7"/>
  <c r="Z11" i="7"/>
  <c r="W7" i="7"/>
  <c r="X7" i="7" s="1"/>
  <c r="I7" i="10" s="1"/>
  <c r="W12" i="9"/>
  <c r="X12" i="9" s="1"/>
  <c r="K12" i="10" s="1"/>
  <c r="W10" i="9"/>
  <c r="X10" i="9" s="1"/>
  <c r="K10" i="10" s="1"/>
  <c r="W28" i="6"/>
  <c r="X28" i="6" s="1"/>
  <c r="H28" i="10" s="1"/>
  <c r="AB28" i="6"/>
  <c r="S28" i="6" s="1"/>
  <c r="AA23" i="9"/>
  <c r="R23" i="9" s="1"/>
  <c r="Z23" i="9" s="1"/>
  <c r="W16" i="9"/>
  <c r="X16" i="9" s="1"/>
  <c r="K16" i="10" s="1"/>
  <c r="AA20" i="7"/>
  <c r="R20" i="7" s="1"/>
  <c r="Z20" i="7" s="1"/>
  <c r="Z9" i="7"/>
  <c r="AB6" i="9"/>
  <c r="S6" i="9" s="1"/>
  <c r="W6" i="9" s="1"/>
  <c r="X6" i="9" s="1"/>
  <c r="K6" i="10" s="1"/>
  <c r="W5" i="9"/>
  <c r="X5" i="9" s="1"/>
  <c r="K5" i="10" s="1"/>
  <c r="Z27" i="7"/>
  <c r="Z25" i="7"/>
  <c r="AB27" i="9"/>
  <c r="S27" i="9" s="1"/>
  <c r="W27" i="9" s="1"/>
  <c r="X27" i="9" s="1"/>
  <c r="K27" i="10" s="1"/>
  <c r="L27" i="10" s="1"/>
  <c r="M27" i="10" s="1"/>
  <c r="W7" i="9"/>
  <c r="X7" i="9" s="1"/>
  <c r="K7" i="10" s="1"/>
  <c r="Z15" i="7"/>
  <c r="Z13" i="7"/>
  <c r="AE30" i="6"/>
  <c r="V30" i="6" s="1"/>
  <c r="W30" i="6"/>
  <c r="X30" i="6" s="1"/>
  <c r="H30" i="10" s="1"/>
  <c r="W24" i="9"/>
  <c r="X24" i="9" s="1"/>
  <c r="K24" i="10" s="1"/>
  <c r="L24" i="10" s="1"/>
  <c r="M24" i="10" s="1"/>
  <c r="W14" i="9"/>
  <c r="X14" i="9" s="1"/>
  <c r="K14" i="10" s="1"/>
  <c r="AA14" i="9"/>
  <c r="R14" i="9" s="1"/>
  <c r="Z14" i="9" s="1"/>
  <c r="W4" i="9"/>
  <c r="W26" i="9"/>
  <c r="X26" i="9" s="1"/>
  <c r="K26" i="10" s="1"/>
  <c r="AC18" i="7"/>
  <c r="T18" i="7" s="1"/>
  <c r="Z18" i="7" s="1"/>
  <c r="W18" i="7"/>
  <c r="X18" i="7" s="1"/>
  <c r="I18" i="10" s="1"/>
  <c r="Z25" i="9"/>
  <c r="W20" i="9"/>
  <c r="X20" i="9" s="1"/>
  <c r="K20" i="10" s="1"/>
  <c r="L20" i="10" s="1"/>
  <c r="M20" i="10" s="1"/>
  <c r="AA20" i="9"/>
  <c r="R20" i="9" s="1"/>
  <c r="Z20" i="9" s="1"/>
  <c r="W13" i="9"/>
  <c r="X13" i="9" s="1"/>
  <c r="K13" i="10" s="1"/>
  <c r="Z10" i="9"/>
  <c r="AC24" i="7"/>
  <c r="T24" i="7" s="1"/>
  <c r="W24" i="7" s="1"/>
  <c r="X24" i="7" s="1"/>
  <c r="I24" i="10" s="1"/>
  <c r="W4" i="7"/>
  <c r="AC4" i="6"/>
  <c r="T4" i="6" s="1"/>
  <c r="T31" i="6" s="1"/>
  <c r="W4" i="6"/>
  <c r="AB27" i="3"/>
  <c r="S27" i="3" s="1"/>
  <c r="Z27" i="3" s="1"/>
  <c r="AB22" i="9"/>
  <c r="S22" i="9" s="1"/>
  <c r="Z22" i="9" s="1"/>
  <c r="W15" i="9"/>
  <c r="X15" i="9" s="1"/>
  <c r="K15" i="10" s="1"/>
  <c r="L15" i="10" s="1"/>
  <c r="M15" i="10" s="1"/>
  <c r="Z21" i="7"/>
  <c r="Z10" i="7"/>
  <c r="W5" i="7"/>
  <c r="X5" i="7" s="1"/>
  <c r="I5" i="10" s="1"/>
  <c r="AC12" i="7"/>
  <c r="T12" i="7" s="1"/>
  <c r="T31" i="7" s="1"/>
  <c r="W8" i="7"/>
  <c r="X8" i="7" s="1"/>
  <c r="I8" i="10" s="1"/>
  <c r="AA29" i="6"/>
  <c r="R29" i="6" s="1"/>
  <c r="Z29" i="6" s="1"/>
  <c r="Z28" i="6"/>
  <c r="W27" i="6"/>
  <c r="X27" i="6" s="1"/>
  <c r="H27" i="10" s="1"/>
  <c r="Z21" i="6"/>
  <c r="W12" i="3"/>
  <c r="X12" i="3" s="1"/>
  <c r="D12" i="10" s="1"/>
  <c r="W21" i="7"/>
  <c r="X21" i="7" s="1"/>
  <c r="I21" i="10" s="1"/>
  <c r="AC15" i="7"/>
  <c r="T15" i="7" s="1"/>
  <c r="W15" i="7" s="1"/>
  <c r="X15" i="7" s="1"/>
  <c r="I15" i="10" s="1"/>
  <c r="W10" i="7"/>
  <c r="X10" i="7" s="1"/>
  <c r="I10" i="10" s="1"/>
  <c r="Z6" i="7"/>
  <c r="Z4" i="7"/>
  <c r="W22" i="6"/>
  <c r="X22" i="6" s="1"/>
  <c r="H22" i="10" s="1"/>
  <c r="AA17" i="6"/>
  <c r="R17" i="6" s="1"/>
  <c r="Z17" i="6" s="1"/>
  <c r="Z5" i="6"/>
  <c r="U31" i="6"/>
  <c r="W13" i="7"/>
  <c r="X13" i="7" s="1"/>
  <c r="I13" i="10" s="1"/>
  <c r="W11" i="7"/>
  <c r="X11" i="7" s="1"/>
  <c r="I11" i="10" s="1"/>
  <c r="Z30" i="6"/>
  <c r="Z22" i="6"/>
  <c r="W14" i="3"/>
  <c r="X14" i="3" s="1"/>
  <c r="D14" i="10" s="1"/>
  <c r="V31" i="3"/>
  <c r="W17" i="7"/>
  <c r="X17" i="7" s="1"/>
  <c r="I17" i="10" s="1"/>
  <c r="W16" i="7"/>
  <c r="X16" i="7" s="1"/>
  <c r="I16" i="10" s="1"/>
  <c r="W14" i="7"/>
  <c r="X14" i="7" s="1"/>
  <c r="I14" i="10" s="1"/>
  <c r="Z7" i="7"/>
  <c r="W23" i="6"/>
  <c r="X23" i="6" s="1"/>
  <c r="H23" i="10" s="1"/>
  <c r="AA23" i="6"/>
  <c r="R23" i="6" s="1"/>
  <c r="Z23" i="6" s="1"/>
  <c r="W10" i="6"/>
  <c r="X10" i="6" s="1"/>
  <c r="H10" i="10" s="1"/>
  <c r="Z6" i="6"/>
  <c r="AB15" i="3"/>
  <c r="S15" i="3" s="1"/>
  <c r="W15" i="3" s="1"/>
  <c r="X15" i="3" s="1"/>
  <c r="D15" i="10" s="1"/>
  <c r="Z13" i="6"/>
  <c r="W13" i="6"/>
  <c r="X13" i="6" s="1"/>
  <c r="H13" i="10" s="1"/>
  <c r="AA23" i="7"/>
  <c r="R23" i="7" s="1"/>
  <c r="Z23" i="7" s="1"/>
  <c r="W22" i="7"/>
  <c r="X22" i="7" s="1"/>
  <c r="I22" i="10" s="1"/>
  <c r="Z8" i="7"/>
  <c r="AA14" i="6"/>
  <c r="R14" i="6" s="1"/>
  <c r="Z14" i="6" s="1"/>
  <c r="AA8" i="9"/>
  <c r="R8" i="9" s="1"/>
  <c r="Z8" i="9" s="1"/>
  <c r="AA5" i="9"/>
  <c r="R5" i="9" s="1"/>
  <c r="Z5" i="9" s="1"/>
  <c r="Z24" i="6"/>
  <c r="W19" i="6"/>
  <c r="X19" i="6" s="1"/>
  <c r="H19" i="10" s="1"/>
  <c r="W18" i="6"/>
  <c r="X18" i="6" s="1"/>
  <c r="H18" i="10" s="1"/>
  <c r="W11" i="6"/>
  <c r="X11" i="6" s="1"/>
  <c r="H11" i="10" s="1"/>
  <c r="W11" i="3"/>
  <c r="X11" i="3" s="1"/>
  <c r="D11" i="10" s="1"/>
  <c r="W25" i="7"/>
  <c r="X25" i="7" s="1"/>
  <c r="I25" i="10" s="1"/>
  <c r="W25" i="6"/>
  <c r="X25" i="6" s="1"/>
  <c r="H25" i="10" s="1"/>
  <c r="Z19" i="6"/>
  <c r="W7" i="6"/>
  <c r="X7" i="6" s="1"/>
  <c r="H7" i="10" s="1"/>
  <c r="W24" i="3"/>
  <c r="X24" i="3" s="1"/>
  <c r="D24" i="10" s="1"/>
  <c r="T31" i="3"/>
  <c r="Z14" i="7"/>
  <c r="W26" i="6"/>
  <c r="X26" i="6" s="1"/>
  <c r="H26" i="10" s="1"/>
  <c r="AA26" i="6"/>
  <c r="R26" i="6" s="1"/>
  <c r="Z26" i="6" s="1"/>
  <c r="Z25" i="6"/>
  <c r="W24" i="6"/>
  <c r="X24" i="6" s="1"/>
  <c r="H24" i="10" s="1"/>
  <c r="Z15" i="6"/>
  <c r="W9" i="6"/>
  <c r="X9" i="6" s="1"/>
  <c r="H9" i="10" s="1"/>
  <c r="V31" i="6"/>
  <c r="W14" i="2"/>
  <c r="X14" i="2" s="1"/>
  <c r="C14" i="10" s="1"/>
  <c r="W26" i="7"/>
  <c r="X26" i="7" s="1"/>
  <c r="I26" i="10" s="1"/>
  <c r="W20" i="6"/>
  <c r="X20" i="6" s="1"/>
  <c r="H20" i="10" s="1"/>
  <c r="AA20" i="6"/>
  <c r="R20" i="6" s="1"/>
  <c r="Z20" i="6" s="1"/>
  <c r="Z11" i="6"/>
  <c r="W26" i="3"/>
  <c r="X26" i="3" s="1"/>
  <c r="D26" i="10" s="1"/>
  <c r="W9" i="7"/>
  <c r="X9" i="7" s="1"/>
  <c r="I9" i="10" s="1"/>
  <c r="W6" i="7"/>
  <c r="X6" i="7" s="1"/>
  <c r="I6" i="10" s="1"/>
  <c r="AA7" i="6"/>
  <c r="R7" i="6" s="1"/>
  <c r="Z7" i="6" s="1"/>
  <c r="W29" i="3"/>
  <c r="X29" i="3" s="1"/>
  <c r="D29" i="10" s="1"/>
  <c r="AA20" i="3"/>
  <c r="R20" i="3" s="1"/>
  <c r="Z20" i="3" s="1"/>
  <c r="Z19" i="3"/>
  <c r="W17" i="3"/>
  <c r="X17" i="3" s="1"/>
  <c r="D17" i="10" s="1"/>
  <c r="AA8" i="3"/>
  <c r="R8" i="3" s="1"/>
  <c r="Z8" i="3" s="1"/>
  <c r="Z7" i="3"/>
  <c r="W28" i="3"/>
  <c r="X28" i="3" s="1"/>
  <c r="D28" i="10" s="1"/>
  <c r="Z24" i="3"/>
  <c r="W16" i="3"/>
  <c r="X16" i="3" s="1"/>
  <c r="D16" i="10" s="1"/>
  <c r="Z12" i="3"/>
  <c r="AA6" i="3"/>
  <c r="R6" i="3" s="1"/>
  <c r="W6" i="3" s="1"/>
  <c r="X6" i="3" s="1"/>
  <c r="D6" i="10" s="1"/>
  <c r="Z14" i="2"/>
  <c r="W7" i="2"/>
  <c r="X7" i="2" s="1"/>
  <c r="C7" i="10" s="1"/>
  <c r="AA23" i="3"/>
  <c r="R23" i="3" s="1"/>
  <c r="Z23" i="3" s="1"/>
  <c r="Z22" i="3"/>
  <c r="AA11" i="3"/>
  <c r="R11" i="3" s="1"/>
  <c r="Z11" i="3" s="1"/>
  <c r="Z10" i="3"/>
  <c r="W5" i="3"/>
  <c r="X5" i="3" s="1"/>
  <c r="D5" i="10" s="1"/>
  <c r="Z18" i="2"/>
  <c r="W19" i="3"/>
  <c r="X19" i="3" s="1"/>
  <c r="D19" i="10" s="1"/>
  <c r="W7" i="3"/>
  <c r="X7" i="3" s="1"/>
  <c r="D7" i="10" s="1"/>
  <c r="W22" i="2"/>
  <c r="X22" i="2" s="1"/>
  <c r="C22" i="10" s="1"/>
  <c r="Z15" i="2"/>
  <c r="AA10" i="6"/>
  <c r="R10" i="6" s="1"/>
  <c r="Z10" i="6" s="1"/>
  <c r="AA30" i="3"/>
  <c r="R30" i="3" s="1"/>
  <c r="Z30" i="3" s="1"/>
  <c r="AA26" i="3"/>
  <c r="R26" i="3" s="1"/>
  <c r="Z26" i="3" s="1"/>
  <c r="Z25" i="3"/>
  <c r="AA14" i="3"/>
  <c r="R14" i="3" s="1"/>
  <c r="Z14" i="3" s="1"/>
  <c r="Z13" i="3"/>
  <c r="Z4" i="3"/>
  <c r="W20" i="2"/>
  <c r="X20" i="2" s="1"/>
  <c r="C20" i="10" s="1"/>
  <c r="W19" i="2"/>
  <c r="X19" i="2" s="1"/>
  <c r="C19" i="10" s="1"/>
  <c r="Z8" i="2"/>
  <c r="W12" i="6"/>
  <c r="X12" i="6" s="1"/>
  <c r="H12" i="10" s="1"/>
  <c r="W6" i="6"/>
  <c r="X6" i="6" s="1"/>
  <c r="H6" i="10" s="1"/>
  <c r="W22" i="3"/>
  <c r="X22" i="3" s="1"/>
  <c r="D22" i="10" s="1"/>
  <c r="W10" i="3"/>
  <c r="X10" i="3" s="1"/>
  <c r="D10" i="10" s="1"/>
  <c r="Z12" i="2"/>
  <c r="AA8" i="6"/>
  <c r="R8" i="6" s="1"/>
  <c r="Z8" i="6" s="1"/>
  <c r="W18" i="3"/>
  <c r="X18" i="3" s="1"/>
  <c r="D18" i="10" s="1"/>
  <c r="W17" i="2"/>
  <c r="X17" i="2" s="1"/>
  <c r="C17" i="10" s="1"/>
  <c r="Z28" i="3"/>
  <c r="Z16" i="3"/>
  <c r="W4" i="3"/>
  <c r="Z9" i="2"/>
  <c r="W21" i="3"/>
  <c r="X21" i="3" s="1"/>
  <c r="D21" i="10" s="1"/>
  <c r="W9" i="3"/>
  <c r="X9" i="3" s="1"/>
  <c r="D9" i="10" s="1"/>
  <c r="W26" i="2"/>
  <c r="X26" i="2" s="1"/>
  <c r="C26" i="10" s="1"/>
  <c r="Z6" i="2"/>
  <c r="W30" i="2"/>
  <c r="X30" i="2" s="1"/>
  <c r="C30" i="10" s="1"/>
  <c r="W27" i="2"/>
  <c r="X27" i="2" s="1"/>
  <c r="C27" i="10" s="1"/>
  <c r="W24" i="2"/>
  <c r="X24" i="2" s="1"/>
  <c r="C24" i="10" s="1"/>
  <c r="W21" i="2"/>
  <c r="X21" i="2" s="1"/>
  <c r="C21" i="10" s="1"/>
  <c r="W18" i="2"/>
  <c r="X18" i="2" s="1"/>
  <c r="C18" i="10" s="1"/>
  <c r="W15" i="2"/>
  <c r="X15" i="2" s="1"/>
  <c r="C15" i="10" s="1"/>
  <c r="W12" i="2"/>
  <c r="X12" i="2" s="1"/>
  <c r="C12" i="10" s="1"/>
  <c r="W9" i="2"/>
  <c r="X9" i="2" s="1"/>
  <c r="C9" i="10" s="1"/>
  <c r="W6" i="2"/>
  <c r="X6" i="2" s="1"/>
  <c r="C6" i="10" s="1"/>
  <c r="AE29" i="2"/>
  <c r="V29" i="2" s="1"/>
  <c r="W29" i="2" s="1"/>
  <c r="X29" i="2" s="1"/>
  <c r="C29" i="10" s="1"/>
  <c r="AA28" i="2"/>
  <c r="R28" i="2" s="1"/>
  <c r="AE26" i="2"/>
  <c r="V26" i="2" s="1"/>
  <c r="AA25" i="2"/>
  <c r="R25" i="2" s="1"/>
  <c r="W25" i="2" s="1"/>
  <c r="X25" i="2" s="1"/>
  <c r="C25" i="10" s="1"/>
  <c r="AE23" i="2"/>
  <c r="V23" i="2" s="1"/>
  <c r="W23" i="2" s="1"/>
  <c r="X23" i="2" s="1"/>
  <c r="C23" i="10" s="1"/>
  <c r="AA22" i="2"/>
  <c r="R22" i="2" s="1"/>
  <c r="AE20" i="2"/>
  <c r="V20" i="2" s="1"/>
  <c r="AA19" i="2"/>
  <c r="R19" i="2" s="1"/>
  <c r="AE17" i="2"/>
  <c r="V17" i="2" s="1"/>
  <c r="Z17" i="2" s="1"/>
  <c r="AA16" i="2"/>
  <c r="R16" i="2" s="1"/>
  <c r="Z16" i="2" s="1"/>
  <c r="AE14" i="2"/>
  <c r="V14" i="2" s="1"/>
  <c r="AA13" i="2"/>
  <c r="R13" i="2" s="1"/>
  <c r="Z13" i="2" s="1"/>
  <c r="AE11" i="2"/>
  <c r="V11" i="2" s="1"/>
  <c r="W11" i="2" s="1"/>
  <c r="X11" i="2" s="1"/>
  <c r="C11" i="10" s="1"/>
  <c r="AA10" i="2"/>
  <c r="R10" i="2" s="1"/>
  <c r="Z10" i="2" s="1"/>
  <c r="AE8" i="2"/>
  <c r="V8" i="2" s="1"/>
  <c r="W8" i="2" s="1"/>
  <c r="X8" i="2" s="1"/>
  <c r="C8" i="10" s="1"/>
  <c r="AA7" i="2"/>
  <c r="R7" i="2" s="1"/>
  <c r="Z7" i="2" s="1"/>
  <c r="AE5" i="2"/>
  <c r="V5" i="2" s="1"/>
  <c r="W5" i="2" s="1"/>
  <c r="X5" i="2" s="1"/>
  <c r="C5" i="10" s="1"/>
  <c r="AA4" i="2"/>
  <c r="R4" i="2" s="1"/>
  <c r="X4" i="8" l="1"/>
  <c r="W30" i="9"/>
  <c r="X30" i="9" s="1"/>
  <c r="K30" i="10" s="1"/>
  <c r="L30" i="10" s="1"/>
  <c r="M30" i="10" s="1"/>
  <c r="X4" i="5"/>
  <c r="W20" i="5"/>
  <c r="X20" i="5" s="1"/>
  <c r="F20" i="10" s="1"/>
  <c r="G20" i="10" s="1"/>
  <c r="N20" i="10" s="1"/>
  <c r="W8" i="6"/>
  <c r="X8" i="6" s="1"/>
  <c r="H8" i="10" s="1"/>
  <c r="S31" i="3"/>
  <c r="W29" i="6"/>
  <c r="X29" i="6" s="1"/>
  <c r="H29" i="10" s="1"/>
  <c r="W27" i="3"/>
  <c r="X27" i="3" s="1"/>
  <c r="D27" i="10" s="1"/>
  <c r="W22" i="9"/>
  <c r="X22" i="9" s="1"/>
  <c r="K22" i="10" s="1"/>
  <c r="L22" i="10" s="1"/>
  <c r="M22" i="10" s="1"/>
  <c r="R31" i="5"/>
  <c r="W25" i="5"/>
  <c r="X25" i="5" s="1"/>
  <c r="F25" i="10" s="1"/>
  <c r="W10" i="8"/>
  <c r="X10" i="8" s="1"/>
  <c r="J10" i="10" s="1"/>
  <c r="L10" i="10" s="1"/>
  <c r="M10" i="10" s="1"/>
  <c r="L9" i="10"/>
  <c r="M9" i="10" s="1"/>
  <c r="Z29" i="5"/>
  <c r="L6" i="10"/>
  <c r="W16" i="4"/>
  <c r="X16" i="4" s="1"/>
  <c r="E16" i="10" s="1"/>
  <c r="G16" i="10" s="1"/>
  <c r="W28" i="2"/>
  <c r="X28" i="2" s="1"/>
  <c r="C28" i="10" s="1"/>
  <c r="W17" i="6"/>
  <c r="X17" i="6" s="1"/>
  <c r="H17" i="10" s="1"/>
  <c r="X4" i="6"/>
  <c r="W23" i="7"/>
  <c r="X23" i="7" s="1"/>
  <c r="I23" i="10" s="1"/>
  <c r="L14" i="10"/>
  <c r="M14" i="10" s="1"/>
  <c r="W27" i="4"/>
  <c r="X27" i="4" s="1"/>
  <c r="E27" i="10" s="1"/>
  <c r="G27" i="10" s="1"/>
  <c r="N27" i="10" s="1"/>
  <c r="Z23" i="5"/>
  <c r="G17" i="10"/>
  <c r="L18" i="10"/>
  <c r="M18" i="10" s="1"/>
  <c r="Z5" i="2"/>
  <c r="W30" i="3"/>
  <c r="X30" i="3" s="1"/>
  <c r="D30" i="10" s="1"/>
  <c r="W12" i="7"/>
  <c r="X12" i="7" s="1"/>
  <c r="I12" i="10" s="1"/>
  <c r="Z12" i="7"/>
  <c r="W23" i="9"/>
  <c r="X23" i="9" s="1"/>
  <c r="K23" i="10" s="1"/>
  <c r="L23" i="10" s="1"/>
  <c r="M23" i="10" s="1"/>
  <c r="W17" i="9"/>
  <c r="X17" i="9" s="1"/>
  <c r="K17" i="10" s="1"/>
  <c r="L17" i="10" s="1"/>
  <c r="M17" i="10" s="1"/>
  <c r="L12" i="10"/>
  <c r="M12" i="10" s="1"/>
  <c r="Z26" i="5"/>
  <c r="W22" i="5"/>
  <c r="X22" i="5" s="1"/>
  <c r="F22" i="10" s="1"/>
  <c r="G22" i="10" s="1"/>
  <c r="N22" i="10" s="1"/>
  <c r="W16" i="8"/>
  <c r="X16" i="8" s="1"/>
  <c r="J16" i="10" s="1"/>
  <c r="L16" i="10" s="1"/>
  <c r="M16" i="10" s="1"/>
  <c r="V31" i="2"/>
  <c r="Z6" i="3"/>
  <c r="R31" i="3"/>
  <c r="R31" i="6"/>
  <c r="X4" i="7"/>
  <c r="W31" i="7"/>
  <c r="X4" i="9"/>
  <c r="X4" i="4"/>
  <c r="W31" i="4"/>
  <c r="R31" i="9"/>
  <c r="Z11" i="2"/>
  <c r="W10" i="2"/>
  <c r="X10" i="2" s="1"/>
  <c r="C10" i="10" s="1"/>
  <c r="W20" i="7"/>
  <c r="X20" i="7" s="1"/>
  <c r="I20" i="10" s="1"/>
  <c r="G9" i="10"/>
  <c r="N9" i="10" s="1"/>
  <c r="Z11" i="5"/>
  <c r="W13" i="2"/>
  <c r="X13" i="2" s="1"/>
  <c r="C13" i="10" s="1"/>
  <c r="W20" i="3"/>
  <c r="X20" i="3" s="1"/>
  <c r="D20" i="10" s="1"/>
  <c r="R31" i="11"/>
  <c r="V31" i="5"/>
  <c r="R31" i="4"/>
  <c r="N14" i="10"/>
  <c r="W8" i="9"/>
  <c r="X8" i="9" s="1"/>
  <c r="K8" i="10" s="1"/>
  <c r="L8" i="10" s="1"/>
  <c r="X4" i="11"/>
  <c r="X31" i="11" s="1"/>
  <c r="W31" i="11"/>
  <c r="N5" i="10"/>
  <c r="W25" i="4"/>
  <c r="X25" i="4" s="1"/>
  <c r="E25" i="10" s="1"/>
  <c r="W14" i="6"/>
  <c r="X14" i="6" s="1"/>
  <c r="H14" i="10" s="1"/>
  <c r="W28" i="9"/>
  <c r="X28" i="9" s="1"/>
  <c r="K28" i="10" s="1"/>
  <c r="L28" i="10" s="1"/>
  <c r="M28" i="10" s="1"/>
  <c r="W7" i="8"/>
  <c r="X7" i="8" s="1"/>
  <c r="J7" i="10" s="1"/>
  <c r="L7" i="10" s="1"/>
  <c r="M7" i="10" s="1"/>
  <c r="W12" i="5"/>
  <c r="X12" i="5" s="1"/>
  <c r="F12" i="10" s="1"/>
  <c r="G12" i="10" s="1"/>
  <c r="N12" i="10" s="1"/>
  <c r="W18" i="5"/>
  <c r="X18" i="5" s="1"/>
  <c r="F18" i="10" s="1"/>
  <c r="G18" i="10" s="1"/>
  <c r="N18" i="10" s="1"/>
  <c r="Z4" i="8"/>
  <c r="R20" i="8"/>
  <c r="G7" i="10"/>
  <c r="W23" i="3"/>
  <c r="X23" i="3" s="1"/>
  <c r="D23" i="10" s="1"/>
  <c r="Z6" i="9"/>
  <c r="S31" i="9"/>
  <c r="N10" i="10"/>
  <c r="G24" i="10"/>
  <c r="N24" i="10" s="1"/>
  <c r="N15" i="10"/>
  <c r="G19" i="10"/>
  <c r="N19" i="10" s="1"/>
  <c r="R31" i="2"/>
  <c r="Z4" i="2"/>
  <c r="X4" i="3"/>
  <c r="W31" i="3"/>
  <c r="W16" i="2"/>
  <c r="X16" i="2" s="1"/>
  <c r="C16" i="10" s="1"/>
  <c r="W4" i="2"/>
  <c r="W13" i="8"/>
  <c r="X13" i="8" s="1"/>
  <c r="J13" i="10" s="1"/>
  <c r="L13" i="10" s="1"/>
  <c r="M13" i="10" s="1"/>
  <c r="L19" i="10"/>
  <c r="M19" i="10" s="1"/>
  <c r="W28" i="5"/>
  <c r="X28" i="5" s="1"/>
  <c r="F28" i="10" s="1"/>
  <c r="G28" i="10" s="1"/>
  <c r="N28" i="10" s="1"/>
  <c r="W21" i="4"/>
  <c r="X21" i="4" s="1"/>
  <c r="E21" i="10" s="1"/>
  <c r="G21" i="10" s="1"/>
  <c r="N21" i="10" s="1"/>
  <c r="W30" i="4"/>
  <c r="X30" i="4" s="1"/>
  <c r="E30" i="10" s="1"/>
  <c r="G30" i="10" s="1"/>
  <c r="N30" i="10" s="1"/>
  <c r="M8" i="10" l="1"/>
  <c r="N8" i="10"/>
  <c r="N17" i="10"/>
  <c r="N16" i="10"/>
  <c r="X31" i="9"/>
  <c r="K4" i="10"/>
  <c r="K31" i="10" s="1"/>
  <c r="F4" i="10"/>
  <c r="X31" i="5"/>
  <c r="W31" i="9"/>
  <c r="X31" i="7"/>
  <c r="I4" i="10"/>
  <c r="I31" i="10" s="1"/>
  <c r="G25" i="10"/>
  <c r="N25" i="10" s="1"/>
  <c r="M6" i="10"/>
  <c r="N6" i="10"/>
  <c r="X4" i="2"/>
  <c r="W31" i="2"/>
  <c r="W20" i="8"/>
  <c r="W31" i="6"/>
  <c r="J4" i="10"/>
  <c r="X20" i="8"/>
  <c r="W31" i="5"/>
  <c r="X31" i="6"/>
  <c r="H4" i="10"/>
  <c r="H31" i="10" s="1"/>
  <c r="N23" i="10"/>
  <c r="E4" i="10"/>
  <c r="E31" i="10" s="1"/>
  <c r="X31" i="4"/>
  <c r="N13" i="10"/>
  <c r="X31" i="3"/>
  <c r="D4" i="10"/>
  <c r="D31" i="10" s="1"/>
  <c r="N7" i="10"/>
  <c r="G4" i="10" l="1"/>
  <c r="F31" i="10"/>
  <c r="J31" i="10"/>
  <c r="L4" i="10"/>
  <c r="X31" i="2"/>
  <c r="C4" i="10"/>
  <c r="C31" i="10" s="1"/>
  <c r="Z30" i="2" l="1"/>
  <c r="Z21" i="2"/>
  <c r="Z24" i="2"/>
  <c r="Z27" i="2"/>
  <c r="Z20" i="2"/>
  <c r="Z25" i="2"/>
  <c r="Z23" i="2"/>
  <c r="Z19" i="2"/>
  <c r="Z22" i="2"/>
  <c r="Z28" i="2"/>
  <c r="Z26" i="2"/>
  <c r="Z29" i="2"/>
  <c r="M4" i="10"/>
  <c r="M31" i="10" s="1"/>
  <c r="L31" i="10"/>
  <c r="G31" i="10"/>
  <c r="N4" i="10"/>
  <c r="N31" i="10" s="1"/>
</calcChain>
</file>

<file path=xl/sharedStrings.xml><?xml version="1.0" encoding="utf-8"?>
<sst xmlns="http://schemas.openxmlformats.org/spreadsheetml/2006/main" count="397" uniqueCount="90">
  <si>
    <t>4TT</t>
  </si>
  <si>
    <t>Jade</t>
  </si>
  <si>
    <t>Emilien</t>
  </si>
  <si>
    <t>Logan</t>
  </si>
  <si>
    <t>Michael</t>
  </si>
  <si>
    <t>Asenga</t>
  </si>
  <si>
    <t>Angélina</t>
  </si>
  <si>
    <t>Henry</t>
  </si>
  <si>
    <t>Isalyne</t>
  </si>
  <si>
    <t>Laura</t>
  </si>
  <si>
    <t>Chloé</t>
  </si>
  <si>
    <t>Hérésia</t>
  </si>
  <si>
    <t>Keurtys</t>
  </si>
  <si>
    <t>Clhéo</t>
  </si>
  <si>
    <t>Camille</t>
  </si>
  <si>
    <t>Emma</t>
  </si>
  <si>
    <t>Basile</t>
  </si>
  <si>
    <t>U1 – Music database + voc p15 10/09</t>
  </si>
  <si>
    <t>Database 23, 28 and 29 24/09</t>
  </si>
  <si>
    <t>Adrian North 29/09</t>
  </si>
  <si>
    <t>Music and personality 1/10</t>
  </si>
  <si>
    <t>Gramar inf/to/ing 1/10</t>
  </si>
  <si>
    <t>Music and personality 5/10</t>
  </si>
  <si>
    <t>TP1 8/10</t>
  </si>
  <si>
    <t>Tests de Delphine</t>
  </si>
  <si>
    <t>Test de Delphine</t>
  </si>
  <si>
    <t>Total SSFL</t>
  </si>
  <si>
    <t>Total CA</t>
  </si>
  <si>
    <t>Total CL</t>
  </si>
  <si>
    <t>Total EO</t>
  </si>
  <si>
    <t>Total EE</t>
  </si>
  <si>
    <t xml:space="preserve">Total </t>
  </si>
  <si>
    <t>Total Mois</t>
  </si>
  <si>
    <t>Comm. Bull.</t>
  </si>
  <si>
    <t>Total diviseur</t>
  </si>
  <si>
    <t>Sous-Total diviseur</t>
  </si>
  <si>
    <t>SSFL</t>
  </si>
  <si>
    <t>CA</t>
  </si>
  <si>
    <t>CL</t>
  </si>
  <si>
    <t>EE</t>
  </si>
  <si>
    <t>EO</t>
  </si>
  <si>
    <t xml:space="preserve">Moyenne </t>
  </si>
  <si>
    <t xml:space="preserve">SSFL/20:  </t>
  </si>
  <si>
    <t xml:space="preserve">   CA/20: </t>
  </si>
  <si>
    <t xml:space="preserve">   CL/20: </t>
  </si>
  <si>
    <t xml:space="preserve">   EO/20:  </t>
  </si>
  <si>
    <t xml:space="preserve">   EE/20:  </t>
  </si>
  <si>
    <t>Test TP 2 14/10</t>
  </si>
  <si>
    <t>Voc P 52 et 56 26/10</t>
  </si>
  <si>
    <t>Give advice on health 28/10</t>
  </si>
  <si>
    <t>TP3 29/10</t>
  </si>
  <si>
    <t>TP4 9/11</t>
  </si>
  <si>
    <t>TP5 16/11</t>
  </si>
  <si>
    <t>Voc database 23/11</t>
  </si>
  <si>
    <t>TP3 + 4 29/10 et 9/11</t>
  </si>
  <si>
    <t>Hors session 02/12</t>
  </si>
  <si>
    <t>Hors session 29/11</t>
  </si>
  <si>
    <t xml:space="preserve">Examen :  </t>
  </si>
  <si>
    <t>Film jobs 14/01</t>
  </si>
  <si>
    <t>TP 1 colonne 17/01</t>
  </si>
  <si>
    <t>Skyfall 20/01</t>
  </si>
  <si>
    <t>Writing a film review 28/01</t>
  </si>
  <si>
    <t>Expressing opinions 03/02</t>
  </si>
  <si>
    <r>
      <rPr>
        <sz val="10"/>
        <rFont val="Arial"/>
        <family val="2"/>
      </rPr>
      <t>TP 2</t>
    </r>
    <r>
      <rPr>
        <vertAlign val="superscript"/>
        <sz val="10"/>
        <rFont val="Arial"/>
        <family val="2"/>
      </rPr>
      <t>e</t>
    </r>
    <r>
      <rPr>
        <sz val="10"/>
        <rFont val="Arial"/>
        <family val="2"/>
      </rPr>
      <t xml:space="preserve"> colonne 31/01</t>
    </r>
  </si>
  <si>
    <t>Ordering tickets on the phone 07/02</t>
  </si>
  <si>
    <t>Synthèse U4 18/02</t>
  </si>
  <si>
    <t>U5 voc money and adv of frequency</t>
  </si>
  <si>
    <t>Shopping 03/05</t>
  </si>
  <si>
    <t>Shopping for clothes 05/05</t>
  </si>
  <si>
    <t>Voc P 266,267,269</t>
  </si>
  <si>
    <t>TP1 06/05</t>
  </si>
  <si>
    <t>School is cool 19/5</t>
  </si>
  <si>
    <t>TP2 13/5</t>
  </si>
  <si>
    <t>TP3 20/5</t>
  </si>
  <si>
    <t>Examen 30/05</t>
  </si>
  <si>
    <t>Examen 02/06</t>
  </si>
  <si>
    <t>Examen 20/06</t>
  </si>
  <si>
    <t>Exam Juin</t>
  </si>
  <si>
    <t>Juin Arrondi</t>
  </si>
  <si>
    <t>4 socio A et B</t>
  </si>
  <si>
    <t>B1</t>
  </si>
  <si>
    <t>B2</t>
  </si>
  <si>
    <t>TJNoel</t>
  </si>
  <si>
    <t>Exam Noel</t>
  </si>
  <si>
    <t>Noel</t>
  </si>
  <si>
    <t>B3</t>
  </si>
  <si>
    <t>B4</t>
  </si>
  <si>
    <t>TJJuin</t>
  </si>
  <si>
    <t>Juin</t>
  </si>
  <si>
    <t>% Juin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</si>
</sst>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#"/>
    <numFmt numFmtId="166" formatCode="0.0"/>
  </numFmts>
  <fonts count="11" x14ac:knownFonts="1">
    <font>
      <sz val="10"/>
      <name val="Arial"/>
      <family val="2"/>
    </font>
    <font>
      <sz val="10"/>
      <color indexed="10"/>
      <name val="Arial"/>
      <family val="2"/>
    </font>
    <font>
      <sz val="26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vertAlign val="superscript"/>
      <sz val="10"/>
      <name val="Arial"/>
      <family val="2"/>
    </font>
    <font>
      <sz val="10"/>
      <color indexed="17"/>
      <name val="Arial"/>
      <family val="2"/>
    </font>
    <font>
      <sz val="10"/>
      <color indexed="60"/>
      <name val="Arial"/>
      <family val="2"/>
    </font>
    <font>
      <sz val="10"/>
      <color indexed="5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35"/>
      </patternFill>
    </fill>
    <fill>
      <patternFill patternType="solid">
        <fgColor indexed="10"/>
        <bgColor indexed="60"/>
      </patternFill>
    </fill>
    <fill>
      <patternFill patternType="solid">
        <fgColor indexed="13"/>
        <bgColor indexed="34"/>
      </patternFill>
    </fill>
  </fills>
  <borders count="40">
    <border>
      <left/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/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/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/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/>
      <right style="thick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9">
    <xf numFmtId="0" fontId="0" fillId="0" borderId="0" xfId="0"/>
    <xf numFmtId="0" fontId="0" fillId="0" borderId="0" xfId="0" applyProtection="1">
      <protection hidden="1"/>
    </xf>
    <xf numFmtId="0" fontId="0" fillId="0" borderId="2" xfId="0" applyBorder="1" applyAlignment="1" applyProtection="1">
      <alignment horizontal="center"/>
      <protection locked="0"/>
    </xf>
    <xf numFmtId="49" fontId="0" fillId="0" borderId="3" xfId="0" applyNumberFormat="1" applyFont="1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49" fontId="0" fillId="0" borderId="4" xfId="0" applyNumberFormat="1" applyBorder="1" applyProtection="1">
      <protection locked="0"/>
    </xf>
    <xf numFmtId="0" fontId="0" fillId="0" borderId="5" xfId="0" applyFont="1" applyBorder="1" applyAlignment="1" applyProtection="1">
      <alignment horizontal="center" vertical="center" textRotation="90" wrapText="1" shrinkToFit="1"/>
      <protection locked="0"/>
    </xf>
    <xf numFmtId="0" fontId="0" fillId="0" borderId="6" xfId="0" applyFont="1" applyBorder="1" applyAlignment="1" applyProtection="1">
      <alignment horizontal="center" vertical="center" textRotation="90" wrapText="1" shrinkToFit="1"/>
      <protection locked="0"/>
    </xf>
    <xf numFmtId="0" fontId="0" fillId="0" borderId="7" xfId="0" applyBorder="1" applyAlignment="1" applyProtection="1">
      <alignment horizontal="center" vertical="center" textRotation="90" wrapText="1" shrinkToFit="1"/>
      <protection locked="0"/>
    </xf>
    <xf numFmtId="0" fontId="3" fillId="2" borderId="5" xfId="0" applyFont="1" applyFill="1" applyBorder="1" applyAlignment="1" applyProtection="1">
      <alignment horizontal="center" vertical="center" textRotation="90"/>
    </xf>
    <xf numFmtId="0" fontId="3" fillId="2" borderId="6" xfId="0" applyFont="1" applyFill="1" applyBorder="1" applyAlignment="1" applyProtection="1">
      <alignment horizontal="center" vertical="center" textRotation="90"/>
    </xf>
    <xf numFmtId="0" fontId="3" fillId="2" borderId="8" xfId="0" applyFont="1" applyFill="1" applyBorder="1" applyAlignment="1" applyProtection="1">
      <alignment horizontal="center" vertical="center" textRotation="90"/>
    </xf>
    <xf numFmtId="0" fontId="3" fillId="0" borderId="0" xfId="0" applyFont="1" applyFill="1" applyBorder="1" applyAlignment="1" applyProtection="1">
      <alignment horizontal="center" vertical="center" textRotation="90"/>
    </xf>
    <xf numFmtId="3" fontId="4" fillId="3" borderId="5" xfId="0" applyNumberFormat="1" applyFont="1" applyFill="1" applyBorder="1" applyAlignment="1" applyProtection="1">
      <alignment horizontal="center"/>
      <protection locked="0"/>
    </xf>
    <xf numFmtId="3" fontId="4" fillId="3" borderId="6" xfId="0" applyNumberFormat="1" applyFont="1" applyFill="1" applyBorder="1" applyAlignment="1" applyProtection="1">
      <alignment horizontal="center"/>
      <protection locked="0"/>
    </xf>
    <xf numFmtId="3" fontId="4" fillId="3" borderId="7" xfId="0" applyNumberFormat="1" applyFont="1" applyFill="1" applyBorder="1" applyAlignment="1" applyProtection="1">
      <alignment horizontal="center"/>
      <protection locked="0"/>
    </xf>
    <xf numFmtId="3" fontId="4" fillId="3" borderId="5" xfId="0" applyNumberFormat="1" applyFont="1" applyFill="1" applyBorder="1" applyAlignment="1" applyProtection="1">
      <alignment horizontal="center"/>
    </xf>
    <xf numFmtId="3" fontId="4" fillId="3" borderId="6" xfId="0" applyNumberFormat="1" applyFont="1" applyFill="1" applyBorder="1" applyAlignment="1" applyProtection="1">
      <alignment horizontal="center"/>
    </xf>
    <xf numFmtId="3" fontId="4" fillId="3" borderId="7" xfId="0" applyNumberFormat="1" applyFont="1" applyFill="1" applyBorder="1" applyAlignment="1" applyProtection="1">
      <alignment horizontal="center"/>
    </xf>
    <xf numFmtId="3" fontId="4" fillId="3" borderId="8" xfId="0" applyNumberFormat="1" applyFont="1" applyFill="1" applyBorder="1" applyAlignment="1" applyProtection="1">
      <alignment horizontal="center"/>
    </xf>
    <xf numFmtId="3" fontId="4" fillId="0" borderId="0" xfId="0" applyNumberFormat="1" applyFont="1" applyFill="1" applyBorder="1" applyAlignment="1" applyProtection="1">
      <alignment horizontal="center"/>
    </xf>
    <xf numFmtId="3" fontId="5" fillId="4" borderId="11" xfId="0" applyNumberFormat="1" applyFont="1" applyFill="1" applyBorder="1" applyAlignment="1" applyProtection="1">
      <alignment horizontal="center" vertical="center" textRotation="90"/>
      <protection locked="0"/>
    </xf>
    <xf numFmtId="3" fontId="5" fillId="4" borderId="12" xfId="0" applyNumberFormat="1" applyFont="1" applyFill="1" applyBorder="1" applyAlignment="1" applyProtection="1">
      <alignment horizontal="center" vertical="center" textRotation="90"/>
      <protection locked="0"/>
    </xf>
    <xf numFmtId="3" fontId="5" fillId="4" borderId="13" xfId="0" applyNumberFormat="1" applyFont="1" applyFill="1" applyBorder="1" applyAlignment="1" applyProtection="1">
      <alignment horizontal="center" vertical="center" textRotation="90"/>
      <protection locked="0"/>
    </xf>
    <xf numFmtId="3" fontId="0" fillId="0" borderId="0" xfId="0" applyNumberFormat="1" applyProtection="1"/>
    <xf numFmtId="3" fontId="0" fillId="0" borderId="0" xfId="0" applyNumberFormat="1" applyFill="1" applyProtection="1"/>
    <xf numFmtId="0" fontId="0" fillId="0" borderId="14" xfId="0" applyFont="1" applyBorder="1" applyAlignment="1" applyProtection="1">
      <alignment horizontal="center" vertical="center" textRotation="90"/>
      <protection hidden="1"/>
    </xf>
    <xf numFmtId="0" fontId="0" fillId="0" borderId="15" xfId="0" applyFont="1" applyBorder="1" applyAlignment="1" applyProtection="1">
      <alignment horizontal="center" vertical="center" textRotation="90"/>
      <protection hidden="1"/>
    </xf>
    <xf numFmtId="0" fontId="0" fillId="0" borderId="16" xfId="0" applyFont="1" applyBorder="1" applyAlignment="1" applyProtection="1">
      <alignment horizontal="center" vertical="center" textRotation="90"/>
      <protection hidden="1"/>
    </xf>
    <xf numFmtId="0" fontId="0" fillId="0" borderId="17" xfId="0" applyFont="1" applyBorder="1" applyAlignment="1" applyProtection="1">
      <alignment horizontal="center" vertical="center" textRotation="90"/>
      <protection hidden="1"/>
    </xf>
    <xf numFmtId="164" fontId="6" fillId="0" borderId="18" xfId="0" applyNumberFormat="1" applyFont="1" applyBorder="1" applyAlignment="1" applyProtection="1">
      <alignment horizontal="center"/>
      <protection locked="0"/>
    </xf>
    <xf numFmtId="164" fontId="6" fillId="0" borderId="19" xfId="0" applyNumberFormat="1" applyFont="1" applyBorder="1" applyAlignment="1" applyProtection="1">
      <alignment horizontal="center"/>
      <protection locked="0"/>
    </xf>
    <xf numFmtId="164" fontId="6" fillId="0" borderId="20" xfId="0" applyNumberFormat="1" applyFont="1" applyBorder="1" applyAlignment="1" applyProtection="1">
      <alignment horizontal="center"/>
      <protection locked="0"/>
    </xf>
    <xf numFmtId="164" fontId="0" fillId="0" borderId="18" xfId="0" applyNumberFormat="1" applyBorder="1" applyAlignment="1" applyProtection="1">
      <alignment horizontal="center"/>
      <protection locked="0"/>
    </xf>
    <xf numFmtId="164" fontId="0" fillId="0" borderId="19" xfId="0" applyNumberFormat="1" applyBorder="1" applyAlignment="1" applyProtection="1">
      <alignment horizontal="center"/>
      <protection locked="0"/>
    </xf>
    <xf numFmtId="164" fontId="0" fillId="0" borderId="19" xfId="0" applyNumberFormat="1" applyFont="1" applyBorder="1" applyAlignment="1" applyProtection="1">
      <alignment horizontal="center"/>
      <protection locked="0"/>
    </xf>
    <xf numFmtId="164" fontId="0" fillId="0" borderId="21" xfId="0" applyNumberFormat="1" applyFont="1" applyBorder="1" applyAlignment="1" applyProtection="1">
      <alignment horizontal="center"/>
      <protection locked="0"/>
    </xf>
    <xf numFmtId="165" fontId="0" fillId="0" borderId="0" xfId="0" applyNumberFormat="1" applyFill="1" applyBorder="1" applyAlignment="1" applyProtection="1">
      <alignment horizontal="center"/>
    </xf>
    <xf numFmtId="165" fontId="0" fillId="0" borderId="0" xfId="0" applyNumberFormat="1" applyFill="1" applyBorder="1" applyAlignment="1" applyProtection="1">
      <alignment horizontal="left"/>
    </xf>
    <xf numFmtId="0" fontId="0" fillId="0" borderId="22" xfId="0" applyNumberFormat="1" applyBorder="1" applyAlignment="1" applyProtection="1">
      <alignment horizontal="center"/>
      <protection hidden="1"/>
    </xf>
    <xf numFmtId="0" fontId="0" fillId="0" borderId="23" xfId="0" applyNumberFormat="1" applyBorder="1" applyAlignment="1" applyProtection="1">
      <alignment horizontal="center"/>
      <protection hidden="1"/>
    </xf>
    <xf numFmtId="0" fontId="0" fillId="0" borderId="24" xfId="0" applyNumberFormat="1" applyBorder="1" applyAlignment="1" applyProtection="1">
      <alignment horizontal="center"/>
      <protection hidden="1"/>
    </xf>
    <xf numFmtId="0" fontId="0" fillId="0" borderId="22" xfId="0" applyNumberFormat="1" applyBorder="1" applyAlignment="1">
      <alignment horizontal="center"/>
    </xf>
    <xf numFmtId="0" fontId="0" fillId="0" borderId="23" xfId="0" applyNumberFormat="1" applyBorder="1" applyAlignment="1">
      <alignment horizontal="center"/>
    </xf>
    <xf numFmtId="0" fontId="0" fillId="0" borderId="24" xfId="0" applyNumberFormat="1" applyBorder="1" applyAlignment="1">
      <alignment horizontal="center"/>
    </xf>
    <xf numFmtId="164" fontId="6" fillId="0" borderId="25" xfId="0" applyNumberFormat="1" applyFont="1" applyBorder="1" applyAlignment="1" applyProtection="1">
      <alignment horizontal="center"/>
      <protection locked="0"/>
    </xf>
    <xf numFmtId="164" fontId="6" fillId="0" borderId="26" xfId="0" applyNumberFormat="1" applyFont="1" applyBorder="1" applyAlignment="1" applyProtection="1">
      <alignment horizontal="center"/>
      <protection locked="0"/>
    </xf>
    <xf numFmtId="164" fontId="6" fillId="0" borderId="27" xfId="0" applyNumberFormat="1" applyFont="1" applyBorder="1" applyAlignment="1" applyProtection="1">
      <alignment horizontal="center"/>
      <protection locked="0"/>
    </xf>
    <xf numFmtId="164" fontId="0" fillId="0" borderId="25" xfId="0" applyNumberFormat="1" applyBorder="1" applyAlignment="1" applyProtection="1">
      <alignment horizontal="center"/>
      <protection locked="0"/>
    </xf>
    <xf numFmtId="164" fontId="0" fillId="0" borderId="26" xfId="0" applyNumberFormat="1" applyBorder="1" applyAlignment="1" applyProtection="1">
      <alignment horizontal="center"/>
      <protection locked="0"/>
    </xf>
    <xf numFmtId="164" fontId="0" fillId="0" borderId="26" xfId="0" applyNumberFormat="1" applyFont="1" applyBorder="1" applyAlignment="1" applyProtection="1">
      <alignment horizontal="center"/>
      <protection locked="0"/>
    </xf>
    <xf numFmtId="164" fontId="0" fillId="0" borderId="28" xfId="0" applyNumberFormat="1" applyFont="1" applyBorder="1" applyAlignment="1" applyProtection="1">
      <alignment horizontal="center"/>
      <protection locked="0"/>
    </xf>
    <xf numFmtId="0" fontId="0" fillId="0" borderId="29" xfId="0" applyNumberFormat="1" applyBorder="1" applyAlignment="1" applyProtection="1">
      <alignment horizontal="center"/>
      <protection hidden="1"/>
    </xf>
    <xf numFmtId="0" fontId="0" fillId="0" borderId="26" xfId="0" applyNumberFormat="1" applyBorder="1" applyAlignment="1" applyProtection="1">
      <alignment horizontal="center"/>
      <protection hidden="1"/>
    </xf>
    <xf numFmtId="0" fontId="0" fillId="0" borderId="30" xfId="0" applyNumberFormat="1" applyBorder="1" applyAlignment="1" applyProtection="1">
      <alignment horizontal="center"/>
      <protection hidden="1"/>
    </xf>
    <xf numFmtId="0" fontId="0" fillId="0" borderId="29" xfId="0" applyNumberFormat="1" applyBorder="1" applyAlignment="1">
      <alignment horizontal="center"/>
    </xf>
    <xf numFmtId="0" fontId="0" fillId="0" borderId="26" xfId="0" applyNumberFormat="1" applyBorder="1" applyAlignment="1">
      <alignment horizontal="center"/>
    </xf>
    <xf numFmtId="0" fontId="0" fillId="0" borderId="30" xfId="0" applyNumberFormat="1" applyBorder="1" applyAlignment="1">
      <alignment horizontal="center"/>
    </xf>
    <xf numFmtId="164" fontId="6" fillId="0" borderId="31" xfId="0" applyNumberFormat="1" applyFont="1" applyBorder="1" applyAlignment="1" applyProtection="1">
      <alignment horizontal="center"/>
      <protection locked="0"/>
    </xf>
    <xf numFmtId="164" fontId="6" fillId="0" borderId="32" xfId="0" applyNumberFormat="1" applyFont="1" applyBorder="1" applyAlignment="1" applyProtection="1">
      <alignment horizontal="center"/>
      <protection locked="0"/>
    </xf>
    <xf numFmtId="164" fontId="6" fillId="0" borderId="33" xfId="0" applyNumberFormat="1" applyFont="1" applyBorder="1" applyAlignment="1" applyProtection="1">
      <alignment horizontal="center"/>
      <protection locked="0"/>
    </xf>
    <xf numFmtId="164" fontId="0" fillId="0" borderId="31" xfId="0" applyNumberFormat="1" applyBorder="1" applyAlignment="1" applyProtection="1">
      <alignment horizontal="center"/>
      <protection locked="0"/>
    </xf>
    <xf numFmtId="164" fontId="0" fillId="0" borderId="32" xfId="0" applyNumberFormat="1" applyBorder="1" applyAlignment="1" applyProtection="1">
      <alignment horizontal="center"/>
      <protection locked="0"/>
    </xf>
    <xf numFmtId="164" fontId="0" fillId="0" borderId="32" xfId="0" applyNumberFormat="1" applyFont="1" applyBorder="1" applyAlignment="1" applyProtection="1">
      <alignment horizontal="center"/>
      <protection locked="0"/>
    </xf>
    <xf numFmtId="164" fontId="0" fillId="0" borderId="34" xfId="0" applyNumberFormat="1" applyFont="1" applyBorder="1" applyAlignment="1" applyProtection="1">
      <alignment horizontal="center"/>
      <protection locked="0"/>
    </xf>
    <xf numFmtId="0" fontId="0" fillId="0" borderId="35" xfId="0" applyNumberFormat="1" applyBorder="1" applyAlignment="1" applyProtection="1">
      <alignment horizontal="center"/>
      <protection hidden="1"/>
    </xf>
    <xf numFmtId="0" fontId="0" fillId="0" borderId="36" xfId="0" applyNumberFormat="1" applyBorder="1" applyAlignment="1" applyProtection="1">
      <alignment horizontal="center"/>
      <protection hidden="1"/>
    </xf>
    <xf numFmtId="0" fontId="0" fillId="0" borderId="37" xfId="0" applyNumberFormat="1" applyBorder="1" applyAlignment="1" applyProtection="1">
      <alignment horizontal="center"/>
      <protection hidden="1"/>
    </xf>
    <xf numFmtId="0" fontId="0" fillId="0" borderId="35" xfId="0" applyNumberFormat="1" applyBorder="1" applyAlignment="1">
      <alignment horizontal="center"/>
    </xf>
    <xf numFmtId="0" fontId="0" fillId="0" borderId="36" xfId="0" applyNumberFormat="1" applyBorder="1" applyAlignment="1">
      <alignment horizontal="center"/>
    </xf>
    <xf numFmtId="0" fontId="0" fillId="0" borderId="37" xfId="0" applyNumberFormat="1" applyBorder="1" applyAlignment="1">
      <alignment horizontal="center"/>
    </xf>
    <xf numFmtId="164" fontId="0" fillId="0" borderId="18" xfId="0" applyNumberFormat="1" applyFont="1" applyBorder="1" applyAlignment="1" applyProtection="1">
      <alignment horizontal="center"/>
      <protection locked="0"/>
    </xf>
    <xf numFmtId="164" fontId="0" fillId="0" borderId="20" xfId="0" applyNumberFormat="1" applyFont="1" applyBorder="1" applyAlignment="1" applyProtection="1">
      <alignment horizontal="center"/>
      <protection locked="0"/>
    </xf>
    <xf numFmtId="164" fontId="0" fillId="0" borderId="25" xfId="0" applyNumberFormat="1" applyFont="1" applyBorder="1" applyAlignment="1" applyProtection="1">
      <alignment horizontal="center"/>
      <protection locked="0"/>
    </xf>
    <xf numFmtId="164" fontId="0" fillId="0" borderId="27" xfId="0" applyNumberFormat="1" applyFont="1" applyBorder="1" applyAlignment="1" applyProtection="1">
      <alignment horizontal="center"/>
      <protection locked="0"/>
    </xf>
    <xf numFmtId="164" fontId="0" fillId="0" borderId="31" xfId="0" applyNumberFormat="1" applyFont="1" applyBorder="1" applyAlignment="1" applyProtection="1">
      <alignment horizontal="center"/>
      <protection locked="0"/>
    </xf>
    <xf numFmtId="164" fontId="0" fillId="0" borderId="33" xfId="0" applyNumberFormat="1" applyFont="1" applyBorder="1" applyAlignment="1" applyProtection="1">
      <alignment horizontal="center"/>
      <protection locked="0"/>
    </xf>
    <xf numFmtId="164" fontId="0" fillId="0" borderId="27" xfId="0" applyNumberFormat="1" applyBorder="1" applyAlignment="1" applyProtection="1">
      <alignment horizontal="center"/>
      <protection locked="0"/>
    </xf>
    <xf numFmtId="164" fontId="0" fillId="0" borderId="33" xfId="0" applyNumberFormat="1" applyBorder="1" applyAlignment="1" applyProtection="1">
      <alignment horizontal="center"/>
      <protection locked="0"/>
    </xf>
    <xf numFmtId="14" fontId="0" fillId="0" borderId="6" xfId="0" applyNumberFormat="1" applyFont="1" applyBorder="1" applyAlignment="1" applyProtection="1">
      <alignment horizontal="center" vertical="center" textRotation="90" wrapText="1" shrinkToFit="1"/>
      <protection locked="0"/>
    </xf>
    <xf numFmtId="164" fontId="1" fillId="0" borderId="19" xfId="0" applyNumberFormat="1" applyFont="1" applyBorder="1" applyAlignment="1" applyProtection="1">
      <alignment horizontal="center"/>
      <protection locked="0"/>
    </xf>
    <xf numFmtId="164" fontId="0" fillId="0" borderId="20" xfId="0" applyNumberFormat="1" applyBorder="1" applyAlignment="1" applyProtection="1">
      <alignment horizontal="center"/>
      <protection locked="0"/>
    </xf>
    <xf numFmtId="164" fontId="1" fillId="0" borderId="26" xfId="0" applyNumberFormat="1" applyFont="1" applyBorder="1" applyAlignment="1" applyProtection="1">
      <alignment horizontal="center"/>
      <protection locked="0"/>
    </xf>
    <xf numFmtId="164" fontId="1" fillId="0" borderId="32" xfId="0" applyNumberFormat="1" applyFont="1" applyBorder="1" applyAlignment="1" applyProtection="1">
      <alignment horizontal="center"/>
      <protection locked="0"/>
    </xf>
    <xf numFmtId="3" fontId="5" fillId="0" borderId="0" xfId="0" applyNumberFormat="1" applyFont="1" applyFill="1" applyBorder="1" applyAlignment="1" applyProtection="1">
      <alignment horizontal="center" vertical="center" textRotation="90"/>
      <protection locked="0"/>
    </xf>
    <xf numFmtId="3" fontId="0" fillId="0" borderId="0" xfId="0" applyNumberFormat="1" applyFill="1" applyBorder="1" applyProtection="1"/>
    <xf numFmtId="166" fontId="0" fillId="0" borderId="25" xfId="0" applyNumberFormat="1" applyBorder="1" applyAlignment="1" applyProtection="1">
      <alignment horizontal="center"/>
      <protection locked="0"/>
    </xf>
    <xf numFmtId="166" fontId="0" fillId="0" borderId="26" xfId="0" applyNumberFormat="1" applyBorder="1" applyAlignment="1" applyProtection="1">
      <alignment horizontal="center"/>
      <protection locked="0"/>
    </xf>
    <xf numFmtId="166" fontId="0" fillId="0" borderId="27" xfId="0" applyNumberFormat="1" applyFill="1" applyBorder="1" applyAlignment="1" applyProtection="1">
      <alignment horizontal="center"/>
      <protection locked="0"/>
    </xf>
    <xf numFmtId="166" fontId="0" fillId="0" borderId="27" xfId="0" applyNumberFormat="1" applyBorder="1" applyAlignment="1" applyProtection="1">
      <alignment horizontal="center"/>
      <protection locked="0"/>
    </xf>
    <xf numFmtId="166" fontId="0" fillId="0" borderId="39" xfId="0" applyNumberFormat="1" applyBorder="1" applyAlignment="1" applyProtection="1">
      <alignment horizont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2" fillId="0" borderId="1" xfId="0" applyFont="1" applyBorder="1" applyAlignment="1" applyProtection="1">
      <alignment horizontal="center" vertical="center" wrapText="1"/>
      <protection locked="0"/>
    </xf>
    <xf numFmtId="0" fontId="3" fillId="0" borderId="9" xfId="0" applyFont="1" applyBorder="1" applyAlignment="1" applyProtection="1">
      <alignment horizontal="center" vertical="center"/>
      <protection hidden="1"/>
    </xf>
    <xf numFmtId="0" fontId="3" fillId="0" borderId="10" xfId="0" applyFont="1" applyBorder="1" applyAlignment="1">
      <alignment horizontal="center" vertical="center"/>
    </xf>
    <xf numFmtId="0" fontId="2" fillId="0" borderId="38" xfId="0" applyNumberFormat="1" applyFont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Rouge" xfId="1"/>
  </cellStyles>
  <dxfs count="30"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347"/>
      <rgbColor rgb="00666699"/>
      <rgbColor rgb="00969696"/>
      <rgbColor rgb="00003366"/>
      <rgbColor rgb="00339966"/>
      <rgbColor rgb="00003300"/>
      <rgbColor rgb="00333300"/>
      <rgbColor rgb="00C9211E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zoomScale="120" zoomScaleNormal="120" workbookViewId="0"/>
  </sheetViews>
  <sheetFormatPr baseColWidth="10" defaultColWidth="11.28515625" defaultRowHeight="12.75" customHeight="1" x14ac:dyDescent="0.2"/>
  <cols>
    <col min="1" max="1" width="4" customWidth="1"/>
    <col min="2" max="2" width="23.42578125" customWidth="1"/>
    <col min="3" max="16384" width="11.28515625" style="1"/>
  </cols>
  <sheetData>
    <row r="1" spans="1:2" ht="75" customHeight="1" x14ac:dyDescent="0.2">
      <c r="A1" s="95" t="s">
        <v>0</v>
      </c>
      <c r="B1" s="95"/>
    </row>
    <row r="2" spans="1:2" ht="20.25" customHeight="1" x14ac:dyDescent="0.2">
      <c r="A2" s="95"/>
      <c r="B2" s="95"/>
    </row>
    <row r="3" spans="1:2" ht="38.25" customHeight="1" x14ac:dyDescent="0.2">
      <c r="A3" s="95"/>
      <c r="B3" s="95"/>
    </row>
    <row r="4" spans="1:2" ht="14.1" customHeight="1" x14ac:dyDescent="0.2">
      <c r="A4" s="2">
        <v>1</v>
      </c>
      <c r="B4" s="3" t="s">
        <v>1</v>
      </c>
    </row>
    <row r="5" spans="1:2" ht="14.1" customHeight="1" x14ac:dyDescent="0.2">
      <c r="A5" s="4">
        <v>2</v>
      </c>
      <c r="B5" s="3" t="s">
        <v>2</v>
      </c>
    </row>
    <row r="6" spans="1:2" ht="14.1" customHeight="1" x14ac:dyDescent="0.2">
      <c r="A6" s="4">
        <v>3</v>
      </c>
      <c r="B6" s="3" t="s">
        <v>3</v>
      </c>
    </row>
    <row r="7" spans="1:2" ht="14.1" customHeight="1" x14ac:dyDescent="0.2">
      <c r="A7" s="4">
        <v>4</v>
      </c>
      <c r="B7" s="3" t="s">
        <v>4</v>
      </c>
    </row>
    <row r="8" spans="1:2" ht="14.1" customHeight="1" x14ac:dyDescent="0.2">
      <c r="A8" s="4">
        <v>5</v>
      </c>
      <c r="B8" s="3" t="s">
        <v>5</v>
      </c>
    </row>
    <row r="9" spans="1:2" ht="14.1" customHeight="1" x14ac:dyDescent="0.2">
      <c r="A9" s="4">
        <v>6</v>
      </c>
      <c r="B9" s="3" t="s">
        <v>6</v>
      </c>
    </row>
    <row r="10" spans="1:2" ht="14.1" customHeight="1" x14ac:dyDescent="0.2">
      <c r="A10" s="4">
        <v>7</v>
      </c>
      <c r="B10" s="3" t="s">
        <v>7</v>
      </c>
    </row>
    <row r="11" spans="1:2" ht="14.1" customHeight="1" x14ac:dyDescent="0.2">
      <c r="A11" s="4">
        <v>8</v>
      </c>
      <c r="B11" s="3" t="s">
        <v>8</v>
      </c>
    </row>
    <row r="12" spans="1:2" ht="14.1" customHeight="1" x14ac:dyDescent="0.2">
      <c r="A12" s="4">
        <v>9</v>
      </c>
      <c r="B12" s="3" t="s">
        <v>9</v>
      </c>
    </row>
    <row r="13" spans="1:2" ht="14.1" customHeight="1" x14ac:dyDescent="0.2">
      <c r="A13" s="4">
        <v>10</v>
      </c>
      <c r="B13" s="3" t="s">
        <v>10</v>
      </c>
    </row>
    <row r="14" spans="1:2" ht="14.1" customHeight="1" x14ac:dyDescent="0.2">
      <c r="A14" s="4">
        <v>11</v>
      </c>
      <c r="B14" s="3" t="s">
        <v>11</v>
      </c>
    </row>
    <row r="15" spans="1:2" ht="14.1" customHeight="1" x14ac:dyDescent="0.2">
      <c r="A15" s="4">
        <v>12</v>
      </c>
      <c r="B15" s="3" t="s">
        <v>12</v>
      </c>
    </row>
    <row r="16" spans="1:2" ht="14.1" customHeight="1" x14ac:dyDescent="0.2">
      <c r="A16" s="4">
        <v>13</v>
      </c>
      <c r="B16" s="3" t="s">
        <v>13</v>
      </c>
    </row>
    <row r="17" spans="1:2" ht="14.1" customHeight="1" x14ac:dyDescent="0.2">
      <c r="A17" s="4">
        <v>14</v>
      </c>
      <c r="B17" s="3" t="s">
        <v>14</v>
      </c>
    </row>
    <row r="18" spans="1:2" ht="14.1" customHeight="1" x14ac:dyDescent="0.2">
      <c r="A18" s="4">
        <v>15</v>
      </c>
      <c r="B18" s="3" t="s">
        <v>15</v>
      </c>
    </row>
    <row r="19" spans="1:2" ht="14.1" customHeight="1" x14ac:dyDescent="0.2">
      <c r="A19" s="4">
        <v>16</v>
      </c>
      <c r="B19" s="3" t="s">
        <v>16</v>
      </c>
    </row>
    <row r="20" spans="1:2" ht="14.1" customHeight="1" x14ac:dyDescent="0.2">
      <c r="A20" s="4">
        <v>17</v>
      </c>
      <c r="B20" s="3"/>
    </row>
    <row r="21" spans="1:2" ht="14.1" customHeight="1" x14ac:dyDescent="0.2">
      <c r="A21" s="4">
        <v>18</v>
      </c>
      <c r="B21" s="3"/>
    </row>
    <row r="22" spans="1:2" ht="14.1" customHeight="1" x14ac:dyDescent="0.2">
      <c r="A22" s="4">
        <v>19</v>
      </c>
      <c r="B22" s="3"/>
    </row>
    <row r="23" spans="1:2" ht="14.1" customHeight="1" x14ac:dyDescent="0.2">
      <c r="A23" s="4">
        <v>20</v>
      </c>
      <c r="B23" s="3"/>
    </row>
    <row r="24" spans="1:2" ht="14.1" customHeight="1" x14ac:dyDescent="0.2">
      <c r="A24" s="4">
        <v>21</v>
      </c>
      <c r="B24" s="3"/>
    </row>
    <row r="25" spans="1:2" ht="14.1" customHeight="1" x14ac:dyDescent="0.2">
      <c r="A25" s="4">
        <v>22</v>
      </c>
      <c r="B25" s="3"/>
    </row>
    <row r="26" spans="1:2" ht="14.1" customHeight="1" x14ac:dyDescent="0.2">
      <c r="A26" s="4">
        <v>23</v>
      </c>
      <c r="B26" s="3"/>
    </row>
    <row r="27" spans="1:2" ht="14.1" customHeight="1" x14ac:dyDescent="0.2">
      <c r="A27" s="4">
        <v>24</v>
      </c>
      <c r="B27" s="3"/>
    </row>
    <row r="28" spans="1:2" ht="14.1" customHeight="1" x14ac:dyDescent="0.2">
      <c r="A28" s="4">
        <v>25</v>
      </c>
      <c r="B28" s="3"/>
    </row>
    <row r="29" spans="1:2" ht="14.1" customHeight="1" x14ac:dyDescent="0.2">
      <c r="A29" s="4">
        <v>26</v>
      </c>
      <c r="B29" s="3"/>
    </row>
    <row r="30" spans="1:2" ht="14.1" customHeight="1" x14ac:dyDescent="0.2">
      <c r="A30" s="5">
        <v>27</v>
      </c>
      <c r="B30" s="6"/>
    </row>
    <row r="31" spans="1:2" ht="14.65" customHeight="1" x14ac:dyDescent="0.2"/>
    <row r="32" spans="1:2" ht="14.65" customHeight="1" x14ac:dyDescent="0.2"/>
    <row r="33" ht="14.65" customHeight="1" x14ac:dyDescent="0.2"/>
  </sheetData>
  <sheetProtection selectLockedCells="1" selectUnlockedCells="1"/>
  <mergeCells count="1">
    <mergeCell ref="A1:B3"/>
  </mergeCells>
  <pageMargins left="0.27569444444444446" right="0.51180555555555562" top="0.51180555555555562" bottom="0.51180555555555562" header="0.51181102362204722" footer="0.51180555555555562"/>
  <pageSetup paperSize="9" firstPageNumber="0" orientation="landscape" horizontalDpi="300" verticalDpi="300"/>
  <headerFooter alignWithMargins="0">
    <oddFooter>&amp;L&amp;D&amp;C&amp;F&amp;R&amp;A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abSelected="1" zoomScale="120" zoomScaleNormal="120" workbookViewId="0">
      <selection activeCell="O13" sqref="O13"/>
    </sheetView>
  </sheetViews>
  <sheetFormatPr baseColWidth="10" defaultColWidth="11" defaultRowHeight="12.75" customHeight="1" x14ac:dyDescent="0.2"/>
  <cols>
    <col min="1" max="1" width="4" customWidth="1"/>
    <col min="2" max="2" width="23" customWidth="1"/>
    <col min="3" max="3" width="6.140625" customWidth="1"/>
    <col min="4" max="5" width="5.42578125" customWidth="1"/>
    <col min="6" max="12" width="5.5703125" customWidth="1"/>
    <col min="13" max="13" width="5.42578125" customWidth="1"/>
    <col min="14" max="14" width="6.42578125" customWidth="1"/>
  </cols>
  <sheetData>
    <row r="1" spans="1:16" ht="75" customHeight="1" x14ac:dyDescent="0.2">
      <c r="A1" s="98" t="s">
        <v>79</v>
      </c>
      <c r="B1" s="98"/>
      <c r="C1" s="7" t="s">
        <v>80</v>
      </c>
      <c r="D1" s="8" t="s">
        <v>81</v>
      </c>
      <c r="E1" s="8" t="s">
        <v>82</v>
      </c>
      <c r="F1" s="8" t="s">
        <v>83</v>
      </c>
      <c r="G1" s="8" t="s">
        <v>84</v>
      </c>
      <c r="H1" s="8" t="s">
        <v>85</v>
      </c>
      <c r="I1" s="8" t="s">
        <v>86</v>
      </c>
      <c r="J1" s="8" t="s">
        <v>87</v>
      </c>
      <c r="K1" s="8" t="s">
        <v>77</v>
      </c>
      <c r="L1" s="8" t="s">
        <v>88</v>
      </c>
      <c r="M1" s="8" t="s">
        <v>89</v>
      </c>
      <c r="N1" s="11" t="s">
        <v>31</v>
      </c>
    </row>
    <row r="2" spans="1:16" ht="20.25" customHeight="1" x14ac:dyDescent="0.2">
      <c r="A2" s="98"/>
      <c r="B2" s="98"/>
      <c r="C2" s="14">
        <f>'B1'!X2</f>
        <v>20</v>
      </c>
      <c r="D2" s="15">
        <f>'B2'!X2</f>
        <v>20</v>
      </c>
      <c r="E2" s="15">
        <v>40</v>
      </c>
      <c r="F2" s="15">
        <v>60</v>
      </c>
      <c r="G2" s="15">
        <v>100</v>
      </c>
      <c r="H2" s="15">
        <v>20</v>
      </c>
      <c r="I2" s="15">
        <v>20</v>
      </c>
      <c r="J2" s="15">
        <v>60</v>
      </c>
      <c r="K2" s="15">
        <v>90</v>
      </c>
      <c r="L2" s="15">
        <v>150</v>
      </c>
      <c r="M2" s="15">
        <v>100</v>
      </c>
      <c r="N2" s="20">
        <v>100</v>
      </c>
    </row>
    <row r="3" spans="1:16" ht="38.25" customHeight="1" x14ac:dyDescent="0.2">
      <c r="A3" s="98"/>
      <c r="B3" s="98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6"/>
    </row>
    <row r="4" spans="1:16" ht="14.1" customHeight="1" x14ac:dyDescent="0.2">
      <c r="A4" s="4">
        <v>1</v>
      </c>
      <c r="B4" s="3" t="str">
        <f>Nom!B4</f>
        <v>Jade</v>
      </c>
      <c r="C4" s="87">
        <f>'B1'!X4</f>
        <v>11.5</v>
      </c>
      <c r="D4" s="88">
        <f>'B2'!X4</f>
        <v>8</v>
      </c>
      <c r="E4" s="89">
        <f>TJNoel!X4</f>
        <v>23</v>
      </c>
      <c r="F4" s="88">
        <f>Noel!X4</f>
        <v>17.5</v>
      </c>
      <c r="G4" s="90">
        <f t="shared" ref="G4:G30" si="0">F4+E4</f>
        <v>40.5</v>
      </c>
      <c r="H4" s="90">
        <f>'B3'!X4</f>
        <v>11</v>
      </c>
      <c r="I4" s="90">
        <f>'B4'!X4</f>
        <v>9</v>
      </c>
      <c r="J4" s="89">
        <f>TJJuin!X4</f>
        <v>31</v>
      </c>
      <c r="K4" s="90">
        <f>'Exam. Juin'!X4</f>
        <v>31</v>
      </c>
      <c r="L4" s="88">
        <f t="shared" ref="L4:L30" si="1">J4+K4</f>
        <v>62</v>
      </c>
      <c r="M4" s="88">
        <f t="shared" ref="M4:M30" si="2">L4/150*100</f>
        <v>41.333333333333336</v>
      </c>
      <c r="N4" s="91">
        <f t="shared" ref="N4:N30" si="3">(G4+L4)/250*100</f>
        <v>41</v>
      </c>
    </row>
    <row r="5" spans="1:16" ht="14.1" customHeight="1" x14ac:dyDescent="0.2">
      <c r="A5" s="4">
        <f t="shared" ref="A5:A30" si="4">A4+1</f>
        <v>2</v>
      </c>
      <c r="B5" s="3" t="str">
        <f>Nom!B5</f>
        <v>Emilien</v>
      </c>
      <c r="C5" s="87">
        <f>'B1'!X5</f>
        <v>10.5</v>
      </c>
      <c r="D5" s="88">
        <f>'B2'!X5</f>
        <v>13.5</v>
      </c>
      <c r="E5" s="89">
        <f>TJNoel!X5</f>
        <v>21</v>
      </c>
      <c r="F5" s="88">
        <f>Noel!X5</f>
        <v>31</v>
      </c>
      <c r="G5" s="90">
        <f t="shared" si="0"/>
        <v>52</v>
      </c>
      <c r="H5" s="90">
        <f>'B3'!X5</f>
        <v>12</v>
      </c>
      <c r="I5" s="90">
        <f>'B4'!X5</f>
        <v>10.5</v>
      </c>
      <c r="J5" s="89">
        <f>TJJuin!X5</f>
        <v>34</v>
      </c>
      <c r="K5" s="90">
        <f>'Exam. Juin'!X5</f>
        <v>52</v>
      </c>
      <c r="L5" s="88">
        <f t="shared" si="1"/>
        <v>86</v>
      </c>
      <c r="M5" s="88">
        <f t="shared" si="2"/>
        <v>57.333333333333336</v>
      </c>
      <c r="N5" s="91">
        <f t="shared" si="3"/>
        <v>55.2</v>
      </c>
      <c r="P5" s="92"/>
    </row>
    <row r="6" spans="1:16" ht="14.1" customHeight="1" x14ac:dyDescent="0.2">
      <c r="A6" s="4">
        <f t="shared" si="4"/>
        <v>3</v>
      </c>
      <c r="B6" s="3" t="str">
        <f>Nom!B6</f>
        <v>Logan</v>
      </c>
      <c r="C6" s="87">
        <f>'B1'!X6</f>
        <v>13</v>
      </c>
      <c r="D6" s="88">
        <f>'B2'!X6</f>
        <v>9</v>
      </c>
      <c r="E6" s="89">
        <f>TJNoel!X6</f>
        <v>24</v>
      </c>
      <c r="F6" s="88">
        <f>Noel!X6</f>
        <v>29.5</v>
      </c>
      <c r="G6" s="90">
        <f t="shared" si="0"/>
        <v>53.5</v>
      </c>
      <c r="H6" s="90">
        <f>'B3'!X6</f>
        <v>9.5</v>
      </c>
      <c r="I6" s="90">
        <f>'B4'!X6</f>
        <v>7.5</v>
      </c>
      <c r="J6" s="89">
        <f>TJJuin!X6</f>
        <v>24</v>
      </c>
      <c r="K6" s="90">
        <f>'Exam. Juin'!X6</f>
        <v>48</v>
      </c>
      <c r="L6" s="88">
        <f t="shared" si="1"/>
        <v>72</v>
      </c>
      <c r="M6" s="88">
        <f t="shared" si="2"/>
        <v>48</v>
      </c>
      <c r="N6" s="91">
        <f t="shared" si="3"/>
        <v>50.2</v>
      </c>
      <c r="P6" s="93"/>
    </row>
    <row r="7" spans="1:16" ht="14.1" customHeight="1" x14ac:dyDescent="0.2">
      <c r="A7" s="4">
        <f t="shared" si="4"/>
        <v>4</v>
      </c>
      <c r="B7" s="3" t="str">
        <f>Nom!B7</f>
        <v>Michael</v>
      </c>
      <c r="C7" s="87">
        <f>'B1'!X7</f>
        <v>18</v>
      </c>
      <c r="D7" s="88">
        <f>'B2'!X7</f>
        <v>16</v>
      </c>
      <c r="E7" s="89">
        <f>TJNoel!X7</f>
        <v>36</v>
      </c>
      <c r="F7" s="88">
        <f>Noel!X7</f>
        <v>39</v>
      </c>
      <c r="G7" s="90">
        <f t="shared" si="0"/>
        <v>75</v>
      </c>
      <c r="H7" s="90">
        <f>'B3'!X7</f>
        <v>13</v>
      </c>
      <c r="I7" s="90">
        <f>'B4'!X7</f>
        <v>13.5</v>
      </c>
      <c r="J7" s="89">
        <f>TJJuin!X7</f>
        <v>38</v>
      </c>
      <c r="K7" s="90">
        <f>'Exam. Juin'!X7</f>
        <v>46.5</v>
      </c>
      <c r="L7" s="88">
        <f t="shared" si="1"/>
        <v>84.5</v>
      </c>
      <c r="M7" s="88">
        <f t="shared" si="2"/>
        <v>56.333333333333336</v>
      </c>
      <c r="N7" s="91">
        <f t="shared" si="3"/>
        <v>63.800000000000004</v>
      </c>
      <c r="P7" s="94"/>
    </row>
    <row r="8" spans="1:16" ht="14.1" customHeight="1" x14ac:dyDescent="0.2">
      <c r="A8" s="4">
        <f t="shared" si="4"/>
        <v>5</v>
      </c>
      <c r="B8" s="3" t="str">
        <f>Nom!B8</f>
        <v>Asenga</v>
      </c>
      <c r="C8" s="87">
        <f>'B1'!X8</f>
        <v>14.5</v>
      </c>
      <c r="D8" s="88">
        <f>'B2'!X8</f>
        <v>13.5</v>
      </c>
      <c r="E8" s="89">
        <f>TJNoel!X8</f>
        <v>29</v>
      </c>
      <c r="F8" s="88">
        <f>Noel!X8</f>
        <v>39.5</v>
      </c>
      <c r="G8" s="90">
        <f t="shared" si="0"/>
        <v>68.5</v>
      </c>
      <c r="H8" s="90">
        <f>'B3'!X8</f>
        <v>14</v>
      </c>
      <c r="I8" s="90">
        <f>'B4'!X8</f>
        <v>13</v>
      </c>
      <c r="J8" s="89">
        <f>TJJuin!X8</f>
        <v>41</v>
      </c>
      <c r="K8" s="90">
        <f>'Exam. Juin'!X8</f>
        <v>63.5</v>
      </c>
      <c r="L8" s="88">
        <f t="shared" si="1"/>
        <v>104.5</v>
      </c>
      <c r="M8" s="88">
        <f t="shared" si="2"/>
        <v>69.666666666666671</v>
      </c>
      <c r="N8" s="91">
        <f t="shared" si="3"/>
        <v>69.199999999999989</v>
      </c>
      <c r="P8" s="94"/>
    </row>
    <row r="9" spans="1:16" ht="14.1" customHeight="1" x14ac:dyDescent="0.2">
      <c r="A9" s="4">
        <f t="shared" si="4"/>
        <v>6</v>
      </c>
      <c r="B9" s="3" t="str">
        <f>Nom!B9</f>
        <v>Angélina</v>
      </c>
      <c r="C9" s="87">
        <f>'B1'!X9</f>
        <v>13</v>
      </c>
      <c r="D9" s="88">
        <f>'B2'!X9</f>
        <v>8.5</v>
      </c>
      <c r="E9" s="89">
        <f>TJNoel!X9</f>
        <v>23</v>
      </c>
      <c r="F9" s="88">
        <f>Noel!X9</f>
        <v>23</v>
      </c>
      <c r="G9" s="90">
        <f t="shared" si="0"/>
        <v>46</v>
      </c>
      <c r="H9" s="90">
        <f>'B3'!X9</f>
        <v>12</v>
      </c>
      <c r="I9" s="90">
        <f>'B4'!X9</f>
        <v>12</v>
      </c>
      <c r="J9" s="89">
        <f>TJJuin!X9</f>
        <v>37.5</v>
      </c>
      <c r="K9" s="90">
        <f>'Exam. Juin'!X9</f>
        <v>59</v>
      </c>
      <c r="L9" s="88">
        <f t="shared" si="1"/>
        <v>96.5</v>
      </c>
      <c r="M9" s="88">
        <f t="shared" si="2"/>
        <v>64.333333333333329</v>
      </c>
      <c r="N9" s="91">
        <f t="shared" si="3"/>
        <v>56.999999999999993</v>
      </c>
      <c r="P9" s="92"/>
    </row>
    <row r="10" spans="1:16" ht="14.1" customHeight="1" x14ac:dyDescent="0.2">
      <c r="A10" s="4">
        <f t="shared" si="4"/>
        <v>7</v>
      </c>
      <c r="B10" s="3" t="str">
        <f>Nom!B10</f>
        <v>Henry</v>
      </c>
      <c r="C10" s="87">
        <f>'B1'!X10</f>
        <v>15.5</v>
      </c>
      <c r="D10" s="88">
        <f>'B2'!X10</f>
        <v>13.5</v>
      </c>
      <c r="E10" s="89">
        <f>TJNoel!X10</f>
        <v>29.5</v>
      </c>
      <c r="F10" s="88">
        <f>Noel!X10</f>
        <v>42</v>
      </c>
      <c r="G10" s="90">
        <f t="shared" si="0"/>
        <v>71.5</v>
      </c>
      <c r="H10" s="90">
        <f>'B3'!X10</f>
        <v>15</v>
      </c>
      <c r="I10" s="90">
        <f>'B4'!X10</f>
        <v>12.5</v>
      </c>
      <c r="J10" s="89">
        <f>TJJuin!X10</f>
        <v>42.5</v>
      </c>
      <c r="K10" s="90">
        <f>'Exam. Juin'!X10</f>
        <v>63.5</v>
      </c>
      <c r="L10" s="88">
        <f t="shared" si="1"/>
        <v>106</v>
      </c>
      <c r="M10" s="88">
        <f t="shared" si="2"/>
        <v>70.666666666666671</v>
      </c>
      <c r="N10" s="91">
        <f t="shared" si="3"/>
        <v>71</v>
      </c>
      <c r="P10" s="92"/>
    </row>
    <row r="11" spans="1:16" ht="14.1" customHeight="1" x14ac:dyDescent="0.2">
      <c r="A11" s="4">
        <f t="shared" si="4"/>
        <v>8</v>
      </c>
      <c r="B11" s="3" t="str">
        <f>Nom!B11</f>
        <v>Isalyne</v>
      </c>
      <c r="C11" s="87">
        <f>'B1'!X11</f>
        <v>13.5</v>
      </c>
      <c r="D11" s="88">
        <f>'B2'!X11</f>
        <v>8</v>
      </c>
      <c r="E11" s="89">
        <f>TJNoel!X11</f>
        <v>25.5</v>
      </c>
      <c r="F11" s="88">
        <f>Noel!X11</f>
        <v>25</v>
      </c>
      <c r="G11" s="90">
        <f t="shared" si="0"/>
        <v>50.5</v>
      </c>
      <c r="H11" s="90">
        <f>'B3'!X11</f>
        <v>9.5</v>
      </c>
      <c r="I11" s="90">
        <f>'B4'!X11</f>
        <v>8.5</v>
      </c>
      <c r="J11" s="89">
        <f>TJJuin!X11</f>
        <v>26</v>
      </c>
      <c r="K11" s="90">
        <f>'Exam. Juin'!X11</f>
        <v>39</v>
      </c>
      <c r="L11" s="88">
        <f t="shared" si="1"/>
        <v>65</v>
      </c>
      <c r="M11" s="88">
        <f t="shared" si="2"/>
        <v>43.333333333333336</v>
      </c>
      <c r="N11" s="91">
        <f t="shared" si="3"/>
        <v>46.2</v>
      </c>
      <c r="P11" s="92"/>
    </row>
    <row r="12" spans="1:16" ht="14.1" customHeight="1" x14ac:dyDescent="0.2">
      <c r="A12" s="4">
        <f t="shared" si="4"/>
        <v>9</v>
      </c>
      <c r="B12" s="3" t="str">
        <f>Nom!B12</f>
        <v>Laura</v>
      </c>
      <c r="C12" s="87">
        <f>'B1'!X12</f>
        <v>18</v>
      </c>
      <c r="D12" s="88">
        <f>'B2'!X12</f>
        <v>17</v>
      </c>
      <c r="E12" s="89">
        <f>TJNoel!X12</f>
        <v>36</v>
      </c>
      <c r="F12" s="88">
        <f>Noel!X12</f>
        <v>49</v>
      </c>
      <c r="G12" s="90">
        <f t="shared" si="0"/>
        <v>85</v>
      </c>
      <c r="H12" s="90">
        <f>'B3'!X12</f>
        <v>17.5</v>
      </c>
      <c r="I12" s="90">
        <f>'B4'!X12</f>
        <v>19</v>
      </c>
      <c r="J12" s="89">
        <f>TJJuin!X12</f>
        <v>55</v>
      </c>
      <c r="K12" s="90">
        <f>'Exam. Juin'!X12</f>
        <v>79.5</v>
      </c>
      <c r="L12" s="88">
        <f t="shared" si="1"/>
        <v>134.5</v>
      </c>
      <c r="M12" s="88">
        <f t="shared" si="2"/>
        <v>89.666666666666657</v>
      </c>
      <c r="N12" s="91">
        <f t="shared" si="3"/>
        <v>87.8</v>
      </c>
      <c r="P12" s="92"/>
    </row>
    <row r="13" spans="1:16" ht="14.1" customHeight="1" x14ac:dyDescent="0.2">
      <c r="A13" s="4">
        <f t="shared" si="4"/>
        <v>10</v>
      </c>
      <c r="B13" s="3" t="str">
        <f>Nom!B13</f>
        <v>Chloé</v>
      </c>
      <c r="C13" s="87">
        <f>'B1'!X13</f>
        <v>17</v>
      </c>
      <c r="D13" s="88">
        <f>'B2'!X13</f>
        <v>13</v>
      </c>
      <c r="E13" s="89">
        <f>TJNoel!X13</f>
        <v>32.5</v>
      </c>
      <c r="F13" s="88">
        <f>Noel!X13</f>
        <v>33.5</v>
      </c>
      <c r="G13" s="90">
        <f t="shared" si="0"/>
        <v>66</v>
      </c>
      <c r="H13" s="90">
        <f>'B3'!X13</f>
        <v>14</v>
      </c>
      <c r="I13" s="90">
        <f>'B4'!X13</f>
        <v>13.5</v>
      </c>
      <c r="J13" s="89">
        <f>TJJuin!X13</f>
        <v>42.5</v>
      </c>
      <c r="K13" s="90">
        <f>'Exam. Juin'!X13</f>
        <v>61.5</v>
      </c>
      <c r="L13" s="88">
        <f t="shared" si="1"/>
        <v>104</v>
      </c>
      <c r="M13" s="88">
        <f t="shared" si="2"/>
        <v>69.333333333333343</v>
      </c>
      <c r="N13" s="91">
        <f t="shared" si="3"/>
        <v>68</v>
      </c>
      <c r="P13" s="92"/>
    </row>
    <row r="14" spans="1:16" ht="14.1" customHeight="1" x14ac:dyDescent="0.2">
      <c r="A14" s="4">
        <f t="shared" si="4"/>
        <v>11</v>
      </c>
      <c r="B14" s="3" t="str">
        <f>Nom!B14</f>
        <v>Hérésia</v>
      </c>
      <c r="C14" s="87">
        <f>'B1'!X14</f>
        <v>14.5</v>
      </c>
      <c r="D14" s="88">
        <f>'B2'!X14</f>
        <v>11.5</v>
      </c>
      <c r="E14" s="89">
        <f>TJNoel!X14</f>
        <v>27.5</v>
      </c>
      <c r="F14" s="88">
        <f>Noel!X14</f>
        <v>24.5</v>
      </c>
      <c r="G14" s="90">
        <f t="shared" si="0"/>
        <v>52</v>
      </c>
      <c r="H14" s="90">
        <f>'B3'!X14</f>
        <v>7.5</v>
      </c>
      <c r="I14" s="90">
        <f>'B4'!X14</f>
        <v>14.5</v>
      </c>
      <c r="J14" s="89">
        <f>TJJuin!X14</f>
        <v>36</v>
      </c>
      <c r="K14" s="90">
        <f>'Exam. Juin'!X14</f>
        <v>55</v>
      </c>
      <c r="L14" s="88">
        <f t="shared" si="1"/>
        <v>91</v>
      </c>
      <c r="M14" s="88">
        <f t="shared" si="2"/>
        <v>60.666666666666671</v>
      </c>
      <c r="N14" s="91">
        <f t="shared" si="3"/>
        <v>57.199999999999996</v>
      </c>
      <c r="P14" s="92"/>
    </row>
    <row r="15" spans="1:16" ht="14.1" customHeight="1" x14ac:dyDescent="0.2">
      <c r="A15" s="4">
        <f t="shared" si="4"/>
        <v>12</v>
      </c>
      <c r="B15" s="3" t="str">
        <f>Nom!B15</f>
        <v>Keurtys</v>
      </c>
      <c r="C15" s="87">
        <f>'B1'!X15</f>
        <v>15</v>
      </c>
      <c r="D15" s="88">
        <f>'B2'!X15</f>
        <v>12</v>
      </c>
      <c r="E15" s="89">
        <f>TJNoel!X15</f>
        <v>29</v>
      </c>
      <c r="F15" s="88">
        <f>Noel!X15</f>
        <v>39.5</v>
      </c>
      <c r="G15" s="90">
        <f t="shared" si="0"/>
        <v>68.5</v>
      </c>
      <c r="H15" s="90">
        <f>'B3'!X15</f>
        <v>15</v>
      </c>
      <c r="I15" s="90">
        <f>'B4'!X15</f>
        <v>13</v>
      </c>
      <c r="J15" s="89">
        <f>TJJuin!X15</f>
        <v>44</v>
      </c>
      <c r="K15" s="90">
        <f>'Exam. Juin'!X15</f>
        <v>56.5</v>
      </c>
      <c r="L15" s="88">
        <f t="shared" si="1"/>
        <v>100.5</v>
      </c>
      <c r="M15" s="88">
        <f t="shared" si="2"/>
        <v>67</v>
      </c>
      <c r="N15" s="91">
        <f t="shared" si="3"/>
        <v>67.600000000000009</v>
      </c>
      <c r="P15" s="94"/>
    </row>
    <row r="16" spans="1:16" ht="14.1" customHeight="1" x14ac:dyDescent="0.2">
      <c r="A16" s="4">
        <f t="shared" si="4"/>
        <v>13</v>
      </c>
      <c r="B16" s="3" t="str">
        <f>Nom!B16</f>
        <v>Clhéo</v>
      </c>
      <c r="C16" s="87">
        <f>'B1'!X16</f>
        <v>14</v>
      </c>
      <c r="D16" s="88">
        <f>'B2'!X16</f>
        <v>8.5</v>
      </c>
      <c r="E16" s="89">
        <f>TJNoel!X16</f>
        <v>26</v>
      </c>
      <c r="F16" s="88">
        <f>Noel!X16</f>
        <v>31.5</v>
      </c>
      <c r="G16" s="90">
        <f t="shared" si="0"/>
        <v>57.5</v>
      </c>
      <c r="H16" s="90">
        <f>'B3'!X16</f>
        <v>12</v>
      </c>
      <c r="I16" s="90">
        <f>'B4'!X16</f>
        <v>13.5</v>
      </c>
      <c r="J16" s="89">
        <f>TJJuin!X16</f>
        <v>38.5</v>
      </c>
      <c r="K16" s="90">
        <f>'Exam. Juin'!X16</f>
        <v>65</v>
      </c>
      <c r="L16" s="88">
        <f t="shared" si="1"/>
        <v>103.5</v>
      </c>
      <c r="M16" s="88">
        <f t="shared" si="2"/>
        <v>69</v>
      </c>
      <c r="N16" s="91">
        <f t="shared" si="3"/>
        <v>64.400000000000006</v>
      </c>
      <c r="P16" s="92"/>
    </row>
    <row r="17" spans="1:16" ht="14.1" customHeight="1" x14ac:dyDescent="0.2">
      <c r="A17" s="4">
        <f t="shared" si="4"/>
        <v>14</v>
      </c>
      <c r="B17" s="3" t="str">
        <f>Nom!B17</f>
        <v>Camille</v>
      </c>
      <c r="C17" s="87">
        <f>'B1'!X17</f>
        <v>9.5</v>
      </c>
      <c r="D17" s="88">
        <f>'B2'!X17</f>
        <v>5</v>
      </c>
      <c r="E17" s="89">
        <f>TJNoel!X17</f>
        <v>17</v>
      </c>
      <c r="F17" s="88">
        <f>Noel!X17</f>
        <v>18.5</v>
      </c>
      <c r="G17" s="90">
        <f t="shared" si="0"/>
        <v>35.5</v>
      </c>
      <c r="H17" s="90">
        <f>'B3'!X17</f>
        <v>10.5</v>
      </c>
      <c r="I17" s="90">
        <f>'B4'!X17</f>
        <v>5.5</v>
      </c>
      <c r="J17" s="89">
        <f>TJJuin!X17</f>
        <v>25</v>
      </c>
      <c r="K17" s="90">
        <f>'Exam. Juin'!X17</f>
        <v>36.5</v>
      </c>
      <c r="L17" s="88">
        <f t="shared" si="1"/>
        <v>61.5</v>
      </c>
      <c r="M17" s="88">
        <f t="shared" si="2"/>
        <v>41</v>
      </c>
      <c r="N17" s="91">
        <f t="shared" si="3"/>
        <v>38.800000000000004</v>
      </c>
      <c r="P17" s="93"/>
    </row>
    <row r="18" spans="1:16" ht="14.1" customHeight="1" x14ac:dyDescent="0.2">
      <c r="A18" s="4">
        <f t="shared" si="4"/>
        <v>15</v>
      </c>
      <c r="B18" s="3" t="str">
        <f>Nom!B18</f>
        <v>Emma</v>
      </c>
      <c r="C18" s="87">
        <f>'B1'!X18</f>
        <v>16.5</v>
      </c>
      <c r="D18" s="88">
        <f>'B2'!X18</f>
        <v>15.5</v>
      </c>
      <c r="E18" s="89">
        <f>TJNoel!X18</f>
        <v>33</v>
      </c>
      <c r="F18" s="88">
        <f>Noel!X18</f>
        <v>36</v>
      </c>
      <c r="G18" s="90">
        <f t="shared" si="0"/>
        <v>69</v>
      </c>
      <c r="H18" s="90">
        <f>'B3'!X18</f>
        <v>13</v>
      </c>
      <c r="I18" s="90">
        <f>'B4'!X18</f>
        <v>11.5</v>
      </c>
      <c r="J18" s="89">
        <f>TJJuin!X18</f>
        <v>37.5</v>
      </c>
      <c r="K18" s="90">
        <f>'Exam. Juin'!X18</f>
        <v>56.5</v>
      </c>
      <c r="L18" s="88">
        <f t="shared" si="1"/>
        <v>94</v>
      </c>
      <c r="M18" s="88">
        <f t="shared" si="2"/>
        <v>62.666666666666671</v>
      </c>
      <c r="N18" s="91">
        <f t="shared" si="3"/>
        <v>65.2</v>
      </c>
      <c r="P18" s="92"/>
    </row>
    <row r="19" spans="1:16" ht="14.1" customHeight="1" x14ac:dyDescent="0.2">
      <c r="A19" s="4">
        <f t="shared" si="4"/>
        <v>16</v>
      </c>
      <c r="B19" s="3" t="str">
        <f>Nom!B19</f>
        <v>Basile</v>
      </c>
      <c r="C19" s="87">
        <f>'B1'!X19</f>
        <v>0</v>
      </c>
      <c r="D19" s="88">
        <f>'B2'!X19</f>
        <v>10</v>
      </c>
      <c r="E19" s="89">
        <f>TJNoel!X19</f>
        <v>20</v>
      </c>
      <c r="F19" s="88">
        <f>Noel!X19</f>
        <v>36</v>
      </c>
      <c r="G19" s="90">
        <f t="shared" si="0"/>
        <v>56</v>
      </c>
      <c r="H19" s="90">
        <f>'B3'!X19</f>
        <v>13.5</v>
      </c>
      <c r="I19" s="90">
        <f>'B4'!X19</f>
        <v>14.5</v>
      </c>
      <c r="J19" s="89">
        <f>TJJuin!X19</f>
        <v>43</v>
      </c>
      <c r="K19" s="90">
        <f>'Exam. Juin'!X19</f>
        <v>67</v>
      </c>
      <c r="L19" s="88">
        <f t="shared" si="1"/>
        <v>110</v>
      </c>
      <c r="M19" s="88">
        <f t="shared" si="2"/>
        <v>73.333333333333329</v>
      </c>
      <c r="N19" s="91">
        <f t="shared" si="3"/>
        <v>66.400000000000006</v>
      </c>
    </row>
    <row r="20" spans="1:16" ht="14.1" hidden="1" customHeight="1" x14ac:dyDescent="0.2">
      <c r="A20" s="4">
        <f t="shared" si="4"/>
        <v>17</v>
      </c>
      <c r="B20" s="3">
        <f>Nom!B20</f>
        <v>0</v>
      </c>
      <c r="C20" s="87">
        <f>'B1'!X20</f>
        <v>0</v>
      </c>
      <c r="D20" s="88">
        <f>'B2'!X20</f>
        <v>0</v>
      </c>
      <c r="E20" s="89">
        <f>TJNoel!X20</f>
        <v>0</v>
      </c>
      <c r="F20" s="88">
        <f>Noel!X20</f>
        <v>0</v>
      </c>
      <c r="G20" s="90">
        <f t="shared" si="0"/>
        <v>0</v>
      </c>
      <c r="H20" s="90">
        <f>'B3'!X20</f>
        <v>0</v>
      </c>
      <c r="I20" s="90">
        <f>'B4'!X20</f>
        <v>0</v>
      </c>
      <c r="J20" s="89" t="e">
        <f t="shared" ref="J20:J30" si="5">NA()</f>
        <v>#N/A</v>
      </c>
      <c r="K20" s="90">
        <f>'Exam. Juin'!X20</f>
        <v>0</v>
      </c>
      <c r="L20" s="88" t="e">
        <f t="shared" si="1"/>
        <v>#N/A</v>
      </c>
      <c r="M20" s="88" t="e">
        <f t="shared" si="2"/>
        <v>#N/A</v>
      </c>
      <c r="N20" s="91" t="e">
        <f t="shared" si="3"/>
        <v>#N/A</v>
      </c>
    </row>
    <row r="21" spans="1:16" ht="14.1" hidden="1" customHeight="1" x14ac:dyDescent="0.2">
      <c r="A21" s="4">
        <f t="shared" si="4"/>
        <v>18</v>
      </c>
      <c r="B21" s="3">
        <f>Nom!B21</f>
        <v>0</v>
      </c>
      <c r="C21" s="87">
        <f>'B1'!X21</f>
        <v>0</v>
      </c>
      <c r="D21" s="88">
        <f>'B2'!X21</f>
        <v>0</v>
      </c>
      <c r="E21" s="89">
        <f>TJNoel!X21</f>
        <v>0</v>
      </c>
      <c r="F21" s="88">
        <f>Noel!X21</f>
        <v>0</v>
      </c>
      <c r="G21" s="90">
        <f t="shared" si="0"/>
        <v>0</v>
      </c>
      <c r="H21" s="90">
        <f>'B3'!X21</f>
        <v>0</v>
      </c>
      <c r="I21" s="90">
        <f>'B4'!X21</f>
        <v>0</v>
      </c>
      <c r="J21" s="89" t="e">
        <f t="shared" si="5"/>
        <v>#N/A</v>
      </c>
      <c r="K21" s="90">
        <f>'Exam. Juin'!X21</f>
        <v>0</v>
      </c>
      <c r="L21" s="88" t="e">
        <f t="shared" si="1"/>
        <v>#N/A</v>
      </c>
      <c r="M21" s="88" t="e">
        <f t="shared" si="2"/>
        <v>#N/A</v>
      </c>
      <c r="N21" s="91" t="e">
        <f t="shared" si="3"/>
        <v>#N/A</v>
      </c>
    </row>
    <row r="22" spans="1:16" ht="14.1" hidden="1" customHeight="1" x14ac:dyDescent="0.2">
      <c r="A22" s="4">
        <f t="shared" si="4"/>
        <v>19</v>
      </c>
      <c r="B22" s="3">
        <f>Nom!B22</f>
        <v>0</v>
      </c>
      <c r="C22" s="87">
        <f>'B1'!X22</f>
        <v>0</v>
      </c>
      <c r="D22" s="88">
        <f>'B2'!X22</f>
        <v>0</v>
      </c>
      <c r="E22" s="89">
        <f>TJNoel!X22</f>
        <v>0</v>
      </c>
      <c r="F22" s="88">
        <f>Noel!X22</f>
        <v>0</v>
      </c>
      <c r="G22" s="90">
        <f t="shared" si="0"/>
        <v>0</v>
      </c>
      <c r="H22" s="90">
        <f>'B3'!X22</f>
        <v>0</v>
      </c>
      <c r="I22" s="90">
        <f>'B4'!X22</f>
        <v>0</v>
      </c>
      <c r="J22" s="89" t="e">
        <f t="shared" si="5"/>
        <v>#N/A</v>
      </c>
      <c r="K22" s="90">
        <f>'Exam. Juin'!X22</f>
        <v>0</v>
      </c>
      <c r="L22" s="88" t="e">
        <f t="shared" si="1"/>
        <v>#N/A</v>
      </c>
      <c r="M22" s="88" t="e">
        <f t="shared" si="2"/>
        <v>#N/A</v>
      </c>
      <c r="N22" s="91" t="e">
        <f t="shared" si="3"/>
        <v>#N/A</v>
      </c>
    </row>
    <row r="23" spans="1:16" ht="14.1" hidden="1" customHeight="1" x14ac:dyDescent="0.2">
      <c r="A23" s="4">
        <f t="shared" si="4"/>
        <v>20</v>
      </c>
      <c r="B23" s="3">
        <f>Nom!B23</f>
        <v>0</v>
      </c>
      <c r="C23" s="87">
        <f>'B1'!X23</f>
        <v>0</v>
      </c>
      <c r="D23" s="88">
        <f>'B2'!X23</f>
        <v>0</v>
      </c>
      <c r="E23" s="89">
        <f>TJNoel!X23</f>
        <v>0</v>
      </c>
      <c r="F23" s="88">
        <f>Noel!X23</f>
        <v>0</v>
      </c>
      <c r="G23" s="90">
        <f t="shared" si="0"/>
        <v>0</v>
      </c>
      <c r="H23" s="90">
        <f>'B3'!X23</f>
        <v>0</v>
      </c>
      <c r="I23" s="90">
        <f>'B4'!X23</f>
        <v>0</v>
      </c>
      <c r="J23" s="89" t="e">
        <f t="shared" si="5"/>
        <v>#N/A</v>
      </c>
      <c r="K23" s="90">
        <f>'Exam. Juin'!X23</f>
        <v>0</v>
      </c>
      <c r="L23" s="88" t="e">
        <f t="shared" si="1"/>
        <v>#N/A</v>
      </c>
      <c r="M23" s="88" t="e">
        <f t="shared" si="2"/>
        <v>#N/A</v>
      </c>
      <c r="N23" s="91" t="e">
        <f t="shared" si="3"/>
        <v>#N/A</v>
      </c>
    </row>
    <row r="24" spans="1:16" ht="14.1" hidden="1" customHeight="1" x14ac:dyDescent="0.2">
      <c r="A24" s="4">
        <f t="shared" si="4"/>
        <v>21</v>
      </c>
      <c r="B24" s="3">
        <f>Nom!B24</f>
        <v>0</v>
      </c>
      <c r="C24" s="87">
        <f>'B1'!X24</f>
        <v>0</v>
      </c>
      <c r="D24" s="88">
        <f>'B2'!X24</f>
        <v>0</v>
      </c>
      <c r="E24" s="89">
        <f>TJNoel!X24</f>
        <v>0</v>
      </c>
      <c r="F24" s="88">
        <f>Noel!X24</f>
        <v>0</v>
      </c>
      <c r="G24" s="90">
        <f t="shared" si="0"/>
        <v>0</v>
      </c>
      <c r="H24" s="90">
        <f>'B3'!X24</f>
        <v>0</v>
      </c>
      <c r="I24" s="90">
        <f>'B4'!X24</f>
        <v>0</v>
      </c>
      <c r="J24" s="89" t="e">
        <f t="shared" si="5"/>
        <v>#N/A</v>
      </c>
      <c r="K24" s="90">
        <f>'Exam. Juin'!X24</f>
        <v>0</v>
      </c>
      <c r="L24" s="88" t="e">
        <f t="shared" si="1"/>
        <v>#N/A</v>
      </c>
      <c r="M24" s="88" t="e">
        <f t="shared" si="2"/>
        <v>#N/A</v>
      </c>
      <c r="N24" s="91" t="e">
        <f t="shared" si="3"/>
        <v>#N/A</v>
      </c>
    </row>
    <row r="25" spans="1:16" ht="14.1" hidden="1" customHeight="1" x14ac:dyDescent="0.2">
      <c r="A25" s="4">
        <f t="shared" si="4"/>
        <v>22</v>
      </c>
      <c r="B25" s="3">
        <f>Nom!B25</f>
        <v>0</v>
      </c>
      <c r="C25" s="87">
        <f>'B1'!X25</f>
        <v>0</v>
      </c>
      <c r="D25" s="88">
        <f>'B2'!X25</f>
        <v>0</v>
      </c>
      <c r="E25" s="89">
        <f>TJNoel!X25</f>
        <v>0</v>
      </c>
      <c r="F25" s="88">
        <f>Noel!X25</f>
        <v>0</v>
      </c>
      <c r="G25" s="90">
        <f t="shared" si="0"/>
        <v>0</v>
      </c>
      <c r="H25" s="90">
        <f>'B3'!X25</f>
        <v>0</v>
      </c>
      <c r="I25" s="90">
        <f>'B4'!X25</f>
        <v>0</v>
      </c>
      <c r="J25" s="89" t="e">
        <f t="shared" si="5"/>
        <v>#N/A</v>
      </c>
      <c r="K25" s="90">
        <f>'Exam. Juin'!X25</f>
        <v>0</v>
      </c>
      <c r="L25" s="88" t="e">
        <f t="shared" si="1"/>
        <v>#N/A</v>
      </c>
      <c r="M25" s="88" t="e">
        <f t="shared" si="2"/>
        <v>#N/A</v>
      </c>
      <c r="N25" s="91" t="e">
        <f t="shared" si="3"/>
        <v>#N/A</v>
      </c>
    </row>
    <row r="26" spans="1:16" ht="14.1" hidden="1" customHeight="1" x14ac:dyDescent="0.2">
      <c r="A26" s="4">
        <f t="shared" si="4"/>
        <v>23</v>
      </c>
      <c r="B26" s="3">
        <f>Nom!B26</f>
        <v>0</v>
      </c>
      <c r="C26" s="87">
        <f>'B1'!X26</f>
        <v>0</v>
      </c>
      <c r="D26" s="88">
        <f>'B2'!X26</f>
        <v>0</v>
      </c>
      <c r="E26" s="89">
        <f>TJNoel!X26</f>
        <v>0</v>
      </c>
      <c r="F26" s="88">
        <f>Noel!X26</f>
        <v>0</v>
      </c>
      <c r="G26" s="90">
        <f t="shared" si="0"/>
        <v>0</v>
      </c>
      <c r="H26" s="90">
        <f>'B3'!X26</f>
        <v>0</v>
      </c>
      <c r="I26" s="90">
        <f>'B4'!X26</f>
        <v>0</v>
      </c>
      <c r="J26" s="89" t="e">
        <f t="shared" si="5"/>
        <v>#N/A</v>
      </c>
      <c r="K26" s="90">
        <f>'Exam. Juin'!X26</f>
        <v>0</v>
      </c>
      <c r="L26" s="88" t="e">
        <f t="shared" si="1"/>
        <v>#N/A</v>
      </c>
      <c r="M26" s="88" t="e">
        <f t="shared" si="2"/>
        <v>#N/A</v>
      </c>
      <c r="N26" s="91" t="e">
        <f t="shared" si="3"/>
        <v>#N/A</v>
      </c>
    </row>
    <row r="27" spans="1:16" ht="14.1" hidden="1" customHeight="1" x14ac:dyDescent="0.2">
      <c r="A27" s="4">
        <f t="shared" si="4"/>
        <v>24</v>
      </c>
      <c r="B27" s="3">
        <f>Nom!B27</f>
        <v>0</v>
      </c>
      <c r="C27" s="87">
        <f>'B1'!X27</f>
        <v>0</v>
      </c>
      <c r="D27" s="88">
        <f>'B2'!X27</f>
        <v>0</v>
      </c>
      <c r="E27" s="89">
        <f>TJNoel!X27</f>
        <v>0</v>
      </c>
      <c r="F27" s="88">
        <f>Noel!X27</f>
        <v>0</v>
      </c>
      <c r="G27" s="90">
        <f t="shared" si="0"/>
        <v>0</v>
      </c>
      <c r="H27" s="90">
        <f>'B3'!X27</f>
        <v>0</v>
      </c>
      <c r="I27" s="90">
        <f>'B4'!X27</f>
        <v>0</v>
      </c>
      <c r="J27" s="89" t="e">
        <f t="shared" si="5"/>
        <v>#N/A</v>
      </c>
      <c r="K27" s="90">
        <f>'Exam. Juin'!X27</f>
        <v>0</v>
      </c>
      <c r="L27" s="88" t="e">
        <f t="shared" si="1"/>
        <v>#N/A</v>
      </c>
      <c r="M27" s="88" t="e">
        <f t="shared" si="2"/>
        <v>#N/A</v>
      </c>
      <c r="N27" s="91" t="e">
        <f t="shared" si="3"/>
        <v>#N/A</v>
      </c>
    </row>
    <row r="28" spans="1:16" ht="14.1" hidden="1" customHeight="1" x14ac:dyDescent="0.2">
      <c r="A28" s="4">
        <f t="shared" si="4"/>
        <v>25</v>
      </c>
      <c r="B28" s="3">
        <f>Nom!B28</f>
        <v>0</v>
      </c>
      <c r="C28" s="87">
        <f>'B1'!X28</f>
        <v>0</v>
      </c>
      <c r="D28" s="88">
        <f>'B2'!X28</f>
        <v>0</v>
      </c>
      <c r="E28" s="89">
        <f>TJNoel!X28</f>
        <v>0</v>
      </c>
      <c r="F28" s="88">
        <f>Noel!X28</f>
        <v>0</v>
      </c>
      <c r="G28" s="90">
        <f t="shared" si="0"/>
        <v>0</v>
      </c>
      <c r="H28" s="90">
        <f>'B3'!X28</f>
        <v>0</v>
      </c>
      <c r="I28" s="90">
        <f>'B4'!X28</f>
        <v>0</v>
      </c>
      <c r="J28" s="89" t="e">
        <f t="shared" si="5"/>
        <v>#N/A</v>
      </c>
      <c r="K28" s="90">
        <f>'Exam. Juin'!X28</f>
        <v>0</v>
      </c>
      <c r="L28" s="88" t="e">
        <f t="shared" si="1"/>
        <v>#N/A</v>
      </c>
      <c r="M28" s="88" t="e">
        <f t="shared" si="2"/>
        <v>#N/A</v>
      </c>
      <c r="N28" s="91" t="e">
        <f t="shared" si="3"/>
        <v>#N/A</v>
      </c>
    </row>
    <row r="29" spans="1:16" ht="14.1" hidden="1" customHeight="1" x14ac:dyDescent="0.2">
      <c r="A29" s="4">
        <f t="shared" si="4"/>
        <v>26</v>
      </c>
      <c r="B29" s="3">
        <f>Nom!B29</f>
        <v>0</v>
      </c>
      <c r="C29" s="87">
        <f>'B1'!X29</f>
        <v>0</v>
      </c>
      <c r="D29" s="88">
        <f>'B2'!X29</f>
        <v>0</v>
      </c>
      <c r="E29" s="89">
        <f>TJNoel!X29</f>
        <v>0</v>
      </c>
      <c r="F29" s="88">
        <f>Noel!X29</f>
        <v>0</v>
      </c>
      <c r="G29" s="90">
        <f t="shared" si="0"/>
        <v>0</v>
      </c>
      <c r="H29" s="90">
        <f>'B3'!X29</f>
        <v>0</v>
      </c>
      <c r="I29" s="90">
        <f>'B4'!X29</f>
        <v>0</v>
      </c>
      <c r="J29" s="89" t="e">
        <f t="shared" si="5"/>
        <v>#N/A</v>
      </c>
      <c r="K29" s="90">
        <f>'Exam. Juin'!X29</f>
        <v>0</v>
      </c>
      <c r="L29" s="88" t="e">
        <f t="shared" si="1"/>
        <v>#N/A</v>
      </c>
      <c r="M29" s="88" t="e">
        <f t="shared" si="2"/>
        <v>#N/A</v>
      </c>
      <c r="N29" s="91" t="e">
        <f t="shared" si="3"/>
        <v>#N/A</v>
      </c>
    </row>
    <row r="30" spans="1:16" ht="14.1" hidden="1" customHeight="1" x14ac:dyDescent="0.2">
      <c r="A30" s="4">
        <f t="shared" si="4"/>
        <v>27</v>
      </c>
      <c r="B30" s="3">
        <f>Nom!B30</f>
        <v>0</v>
      </c>
      <c r="C30" s="87">
        <f>'B1'!X30</f>
        <v>0</v>
      </c>
      <c r="D30" s="88">
        <f>'B2'!X30</f>
        <v>0</v>
      </c>
      <c r="E30" s="89">
        <f>TJNoel!X30</f>
        <v>0</v>
      </c>
      <c r="F30" s="88">
        <f>Noel!X30</f>
        <v>0</v>
      </c>
      <c r="G30" s="90">
        <f t="shared" si="0"/>
        <v>0</v>
      </c>
      <c r="H30" s="90">
        <f>'B3'!X30</f>
        <v>0</v>
      </c>
      <c r="I30" s="90">
        <f>'B4'!X30</f>
        <v>0</v>
      </c>
      <c r="J30" s="89" t="e">
        <f t="shared" si="5"/>
        <v>#N/A</v>
      </c>
      <c r="K30" s="90">
        <f>'Exam. Juin'!X30</f>
        <v>0</v>
      </c>
      <c r="L30" s="88" t="e">
        <f t="shared" si="1"/>
        <v>#N/A</v>
      </c>
      <c r="M30" s="88" t="e">
        <f t="shared" si="2"/>
        <v>#N/A</v>
      </c>
      <c r="N30" s="91" t="e">
        <f t="shared" si="3"/>
        <v>#N/A</v>
      </c>
    </row>
    <row r="31" spans="1:16" ht="14.65" customHeight="1" x14ac:dyDescent="0.2">
      <c r="B31" t="s">
        <v>41</v>
      </c>
      <c r="C31" s="59">
        <f t="shared" ref="C31:N31" si="6">AVERAGE(C4:C19)</f>
        <v>13.375</v>
      </c>
      <c r="D31" s="59">
        <f t="shared" si="6"/>
        <v>11.40625</v>
      </c>
      <c r="E31" s="59">
        <f t="shared" si="6"/>
        <v>27</v>
      </c>
      <c r="F31" s="59">
        <f t="shared" si="6"/>
        <v>32.1875</v>
      </c>
      <c r="G31" s="59">
        <f t="shared" si="6"/>
        <v>59.1875</v>
      </c>
      <c r="H31" s="59">
        <f t="shared" si="6"/>
        <v>12.4375</v>
      </c>
      <c r="I31" s="59">
        <f t="shared" si="6"/>
        <v>11.96875</v>
      </c>
      <c r="J31" s="59">
        <f t="shared" si="6"/>
        <v>37.21875</v>
      </c>
      <c r="K31" s="59">
        <f t="shared" si="6"/>
        <v>55</v>
      </c>
      <c r="L31" s="59">
        <f t="shared" si="6"/>
        <v>92.21875</v>
      </c>
      <c r="M31" s="59">
        <f t="shared" si="6"/>
        <v>61.479166666666664</v>
      </c>
      <c r="N31" s="59">
        <f t="shared" si="6"/>
        <v>60.5625</v>
      </c>
    </row>
    <row r="36" ht="14.65" customHeight="1" x14ac:dyDescent="0.2"/>
  </sheetData>
  <sheetProtection selectLockedCells="1" selectUnlockedCells="1"/>
  <mergeCells count="1">
    <mergeCell ref="A1:B3"/>
  </mergeCells>
  <pageMargins left="0.27569444444444446" right="0.51180555555555562" top="0.51180555555555562" bottom="0.51180555555555562" header="0.51181102362204722" footer="0.51180555555555562"/>
  <pageSetup paperSize="9" firstPageNumber="0" orientation="landscape" horizontalDpi="300" verticalDpi="300"/>
  <headerFooter alignWithMargins="0">
    <oddFooter>&amp;L&amp;D&amp;C&amp;F&amp;R&amp;A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3"/>
  <sheetViews>
    <sheetView zoomScale="120" zoomScaleNormal="120" workbookViewId="0">
      <selection activeCell="E18" sqref="E18"/>
    </sheetView>
  </sheetViews>
  <sheetFormatPr baseColWidth="10" defaultColWidth="11" defaultRowHeight="12.75" customHeight="1" x14ac:dyDescent="0.2"/>
  <cols>
    <col min="1" max="1" width="4" customWidth="1"/>
    <col min="2" max="2" width="23.42578125" customWidth="1"/>
    <col min="3" max="17" width="4.5703125" customWidth="1"/>
    <col min="18" max="18" width="7.42578125" customWidth="1"/>
    <col min="19" max="19" width="5.42578125" customWidth="1"/>
    <col min="20" max="22" width="4.5703125" customWidth="1"/>
    <col min="23" max="23" width="5.42578125" customWidth="1"/>
    <col min="24" max="24" width="4.42578125" customWidth="1"/>
    <col min="25" max="25" width="4.5703125" customWidth="1"/>
    <col min="26" max="26" width="5.7109375" customWidth="1"/>
    <col min="27" max="36" width="10.85546875" hidden="1" customWidth="1"/>
  </cols>
  <sheetData>
    <row r="1" spans="1:36" ht="75" customHeight="1" x14ac:dyDescent="0.2">
      <c r="A1" s="95" t="str">
        <f>Nom!A1</f>
        <v>4TT</v>
      </c>
      <c r="B1" s="95"/>
      <c r="C1" s="7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9"/>
      <c r="R1" s="10" t="s">
        <v>26</v>
      </c>
      <c r="S1" s="11" t="s">
        <v>27</v>
      </c>
      <c r="T1" s="11" t="s">
        <v>28</v>
      </c>
      <c r="U1" s="11" t="s">
        <v>29</v>
      </c>
      <c r="V1" s="11" t="s">
        <v>30</v>
      </c>
      <c r="W1" s="11" t="s">
        <v>31</v>
      </c>
      <c r="X1" s="12" t="s">
        <v>32</v>
      </c>
      <c r="Y1" s="13"/>
      <c r="AA1" s="1"/>
      <c r="AB1" s="1"/>
      <c r="AC1" s="1"/>
      <c r="AD1" s="1"/>
    </row>
    <row r="2" spans="1:36" ht="20.25" customHeight="1" x14ac:dyDescent="0.2">
      <c r="A2" s="95"/>
      <c r="B2" s="95"/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6"/>
      <c r="R2" s="17">
        <v>20</v>
      </c>
      <c r="S2" s="18">
        <v>20</v>
      </c>
      <c r="T2" s="18">
        <v>20</v>
      </c>
      <c r="U2" s="18">
        <v>20</v>
      </c>
      <c r="V2" s="19">
        <v>20</v>
      </c>
      <c r="W2" s="17">
        <v>100</v>
      </c>
      <c r="X2" s="20">
        <v>20</v>
      </c>
      <c r="Y2" s="21"/>
      <c r="Z2" s="21"/>
      <c r="AA2" s="96" t="s">
        <v>34</v>
      </c>
      <c r="AB2" s="96"/>
      <c r="AC2" s="96"/>
      <c r="AD2" s="96"/>
      <c r="AE2" s="96"/>
      <c r="AF2" s="97" t="s">
        <v>35</v>
      </c>
      <c r="AG2" s="97"/>
      <c r="AH2" s="97"/>
      <c r="AI2" s="97"/>
      <c r="AJ2" s="97"/>
    </row>
    <row r="3" spans="1:36" ht="38.25" customHeight="1" x14ac:dyDescent="0.2">
      <c r="A3" s="95"/>
      <c r="B3" s="95"/>
      <c r="C3" s="22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4"/>
      <c r="R3" s="25"/>
      <c r="S3" s="25"/>
      <c r="T3" s="25"/>
      <c r="U3" s="25"/>
      <c r="V3" s="25"/>
      <c r="W3" s="25"/>
      <c r="X3" s="25"/>
      <c r="Y3" s="26"/>
      <c r="Z3" s="26"/>
      <c r="AA3" s="27" t="s">
        <v>36</v>
      </c>
      <c r="AB3" s="28" t="s">
        <v>37</v>
      </c>
      <c r="AC3" s="28" t="s">
        <v>38</v>
      </c>
      <c r="AD3" s="28" t="s">
        <v>40</v>
      </c>
      <c r="AE3" s="29" t="s">
        <v>39</v>
      </c>
      <c r="AF3" s="27" t="s">
        <v>36</v>
      </c>
      <c r="AG3" s="28" t="s">
        <v>37</v>
      </c>
      <c r="AH3" s="28" t="s">
        <v>38</v>
      </c>
      <c r="AI3" s="28" t="s">
        <v>40</v>
      </c>
      <c r="AJ3" s="30" t="s">
        <v>39</v>
      </c>
    </row>
    <row r="4" spans="1:36" ht="14.1" customHeight="1" x14ac:dyDescent="0.2">
      <c r="A4" s="2">
        <v>1</v>
      </c>
      <c r="B4" s="3" t="str">
        <f>Nom!B4</f>
        <v>Jade</v>
      </c>
      <c r="C4" s="34"/>
      <c r="D4" s="35"/>
      <c r="E4" s="36"/>
      <c r="F4" s="36"/>
      <c r="G4" s="36"/>
      <c r="H4" s="36"/>
      <c r="I4" s="36"/>
      <c r="J4" s="81"/>
      <c r="K4" s="36"/>
      <c r="L4" s="36"/>
      <c r="M4" s="35"/>
      <c r="N4" s="35"/>
      <c r="O4" s="35"/>
      <c r="P4" s="35"/>
      <c r="Q4" s="82"/>
      <c r="R4" s="34">
        <f t="shared" ref="R4:R30" si="0">ROUND(((IF($C$3="SSFL",$C4,0)+IF($D$3="SSFL",$D4,0)+IF($E$3="SSFL",$E4,0)+IF($F$3="SSFL",$F4,0)+IF($G$3="SSFL",$G4,0)+IF($H$3="SSFL",$H4,0)+IF($I$3="SSFL",$I4,0)+IF($J$3="SSFL",$J4,0)+IF($K$3="SSFL",$K4,0)+IF($L$3="SSFL",$L4,0)+IF($M$3="SSFL",$M4,0)+IF($N$3="SSFL",$N4,0)+IF($O$3="SSFL",$O4,0)+IF($P$3="SSFL",$P4,0)+IF($Q$3="SSFL",$Q4,0))/AA4*R$2),2)</f>
        <v>0</v>
      </c>
      <c r="S4" s="35">
        <f t="shared" ref="S4:S30" si="1">ROUND(((IF($C$3="CA",$C4,0)+IF($D$3="CA",$D4,0)+IF($E$3="CA",$E4,0)+IF($F$3="CA",$F4,0)+IF($G$3="CA",$G4,0)+IF($H$3="CA",$H4,0)+IF($I$3="CA",$I4,0)+IF($J$3="CA",$J4,0)+IF($K$3="CA",$K4,0)+IF($L$3="CA",$L4,0)+IF($M$3="CA",$M4,0)+IF($N$3="CA",$N4,0)+IF($O$3="CA",$O4,0)+IF($P$3="CA",$P4,0)+IF($Q$3="CA",$Q4,0))/AB4*S$2),1)</f>
        <v>0</v>
      </c>
      <c r="T4" s="36">
        <f t="shared" ref="T4:T30" si="2">ROUND(((IF($C$3="CL",$C4,0)+IF($D$3="CL",$D4,0)+IF($E$3="CL",$E4,0)+IF($F$3="CL",$F4,0)+IF($G$3="CL",$G4,0)+IF($H$3="CL",$H4,0)+IF($I$3="CL",$I4,0)+IF($J$3="CL",$J4,0)+IF($K$3="CL",$K4,0)+IF($L$3="CL",$L4,0)+IF($M$3="CL",$M4,0)+IF($N$3="CL",$N4,0)+IF($O$3="CL",$O4,0)+IF($P$3="CL",$P4,0)+IF($Q$3="CL",$Q4,0))/AC4*T$2),1)</f>
        <v>0</v>
      </c>
      <c r="U4" s="36">
        <f t="shared" ref="U4:U30" si="3">ROUND(((IF($C$3="EO",$C4,0)+IF($D$3="EO",$D4,0)+IF($E$3="EO",$E4,0)+IF($F$3="EO",$F4,0)+IF($G$3="EO",$G4,0)+IF($H$3="EO",$H4,0)+IF($I$3="EO",$I4,0)+IF($J$3="EO",$J4,0)+IF($K$3="EO",$K4,0)+IF($L$3="EO",$L4,0)+IF($M$3="EO",$M4,0)+IF($N$3="EO",$N4,0)+IF($O$3="EO",$O4,0)+IF($P$3="EO",$P4,0)+IF($Q$3="EO",$Q4,0))/AD4*U$2),1)</f>
        <v>0</v>
      </c>
      <c r="V4" s="37">
        <f t="shared" ref="V4:V30" si="4">ROUND(((IF($C$3="EE",$C4,0)+IF($D$3="EE",$D4,0)+IF($E$3="EE",$E4,0)+IF($F$3="EE",$F4,0)+IF($G$3="EE",$G4,0)+IF($H$3="EE",$H4,0)+IF($I$3="EE",$I4,0)+IF($J$3="EE",$J4,0)+IF($K$3="EE",$K4,0)+IF($L$3="EE",$L4,0)+IF($M$3="EE",$M4,0)+IF($N$3="EE",$N4,0)+IF($O$3="EE",$O4,0)+IF($P$3="EE",$P4,0)+IF($Q$3="EE",$Q4,0))/AE4*V$2),1)</f>
        <v>0</v>
      </c>
      <c r="W4" s="34">
        <f t="shared" ref="W4:W30" si="5">ROUND((SUM(R4:V4)/(IF(IF($AF4=0,0,$R$2)+IF($AG4=0,0,$S$2)+IF($AH4=0,0,$T$2)+IF($AI4=0,0,$U$2)+IF($AJ4=0,0,$V$2)=0,1,IF($AF4=0,0,$R$2)+IF($AG4=0,0,$S$2)+IF($AH4=0,0,$T$2)+IF($AI4=0,0,$U$2)+IF($AJ4=0,0,$V$2)))*100),1)</f>
        <v>0</v>
      </c>
      <c r="X4" s="37">
        <f t="shared" ref="X4:X30" si="6">(ROUND((W4/5*2),0)/2)</f>
        <v>0</v>
      </c>
      <c r="Y4" s="38"/>
      <c r="Z4" s="39"/>
      <c r="AA4" s="40">
        <f t="shared" ref="AA4:AA30" si="7">IF(AF4=0,1,AF4)</f>
        <v>1</v>
      </c>
      <c r="AB4" s="41">
        <f t="shared" ref="AB4:AB30" si="8">IF(AG4=0,1,AG4)</f>
        <v>1</v>
      </c>
      <c r="AC4" s="41">
        <f t="shared" ref="AC4:AC30" si="9">IF(AH4=0,1,AH4)</f>
        <v>1</v>
      </c>
      <c r="AD4" s="41">
        <f t="shared" ref="AD4:AD30" si="10">IF(AI4=0,1,AI4)</f>
        <v>1</v>
      </c>
      <c r="AE4" s="42">
        <f t="shared" ref="AE4:AE30" si="11">IF(AJ4=0,1,AJ4)</f>
        <v>1</v>
      </c>
      <c r="AF4" s="43">
        <f t="shared" ref="AF4:AF30" si="12">IF($C$3="SSFL",IF($C4="",0,$C$2),0)+IF($D$3="SSFL",IF($D4="",0,$D$2),0)+IF($E$3="SSFL",IF($E4="",0,$E$2),0)+IF($F$3="SSFL",IF($F4="",0,$F$2),0)+IF($G$3="SSFL",IF($G4="",0,$G$2),0)+IF($H$3="SSFL",IF($H4="",0,$H$2),0)+IF($I$3="SSFL",IF($I4="",0,$I$2),0)+IF($J$3="SSFL",IF($J4="",0,$J$2),0)+IF($K$3="SSFL",IF($K4="",0,$K$2),0)+IF($L$3="SSFL",IF($L4="",0,$L$2),0)+IF($M$3="SSFL",IF($M4="",0,$M$2),0)+IF($N$3="SSFL",IF($N4="",0,$N$2),0)+IF($O$3="SSFL",IF($O4="",0,$O$2),0)+IF($P$3="SSFL",IF($P4="",0,$P$2),0)+IF($Q$3="SSFL",IF($Q4="",0,$Q$2),0)</f>
        <v>0</v>
      </c>
      <c r="AG4" s="44">
        <f t="shared" ref="AG4:AG30" si="13">IF($C$3="CA",IF($C4="",0,$C$2),0)+IF($D$3="CA",IF($D4="",0,$D$2),0)+IF($E$3="CA",IF($E4="",0,$E$2),0)+IF($F$3="CA",IF($F4="",0,$F$2),0)+IF($G$3="CA",IF($G4="",0,$G$2),0)+IF($H$3="CA",IF($H4="",0,$H$2),0)+IF($I$3="CA",IF($I4="",0,$I$2),0)+IF($J$3="CA",IF($J4="",0,$J$2),0)+IF($K$3="CA",IF($K4="",0,$K$2),0)+IF($L$3="CA",IF($L4="",0,$L$2),0)+IF($M$3="CA",IF($M4="",0,$M$2),0)+IF($N$3="CA",IF($N4="",0,$N$2),0)+IF($O$3="CA",IF($O4="",0,$O$2),0)+IF($P$3="CA",IF($P4="",0,$P$2),0)+IF($Q$3="CA",IF($Q4="",0,$Q$2),0)</f>
        <v>0</v>
      </c>
      <c r="AH4" s="44">
        <f t="shared" ref="AH4:AH30" si="14">IF($C$3="CL",IF($C4="",0,$C$2),0)+IF($D$3="CL",IF($D4="",0,$D$2),0)+IF($E$3="CL",IF($E4="",0,$E$2),0)+IF($F$3="CL",IF($F4="",0,$F$2),0)+IF($G$3="CL",IF($G4="",0,$G$2),0)+IF($H$3="CL",IF($H4="",0,$H$2),0)+IF($I$3="CL",IF($I4="",0,$I$2),0)+IF($J$3="CL",IF($J4="",0,$J$2),0)+IF($K$3="CL",IF($K4="",0,$K$2),0)+IF($L$3="CL",IF($L4="",0,$L$2),0)+IF($M$3="CL",IF($M4="",0,$M$2),0)+IF($N$3="CL",IF($N4="",0,$N$2),0)+IF($O$3="CL",IF($O4="",0,$O$2),0)+IF($P$3="CL",IF($P4="",0,$P$2),0)+IF($Q$3="CL",IF($Q4="",0,$Q$2),0)</f>
        <v>0</v>
      </c>
      <c r="AI4" s="44">
        <f t="shared" ref="AI4:AI30" si="15">IF($C$3="EO",IF($C4="",0,$C$2),0)+IF($D$3="EO",IF($D4="",0,$D$2),0)+IF($E$3="EO",IF($E4="",0,$E$2),0)+IF($F$3="EO",IF($F4="",0,$F$2),0)+IF($G$3="EO",IF($G4="",0,$G$2),0)+IF($H$3="EO",IF($H4="",0,$H$2),0)+IF($I$3="EO",IF($I4="",0,$I$2),0)+IF($J$3="EO",IF($J4="",0,$J$2),0)+IF($K$3="EO",IF($K4="",0,$K$2),0)+IF($L$3="EO",IF($L4="",0,$L$2),0)+IF($M$3="EO",IF($M4="",0,$M$2),0)+IF($N$3="EO",IF($N4="",0,$N$2),0)+IF($O$3="EO",IF($O4="",0,$O$2),0)+IF($P$3="EO",IF($P4="",0,$P$2),0)+IF($Q$3="EO",IF($Q4="",0,$Q$2),0)</f>
        <v>0</v>
      </c>
      <c r="AJ4" s="45">
        <f t="shared" ref="AJ4:AJ30" si="16">IF($C$3="EE",IF($C4="",0,$C$2),0)+IF($D$3="EE",IF($D4="",0,$D$2),0)+IF($E$3="EE",IF($E4="",0,$E$2),0)+IF($F$3="EE",IF($F4="",0,$F$2),0)+IF($G$3="EE",IF($G4="",0,$G$2),0)+IF($H$3="EE",IF($H4="",0,$H$2),0)+IF($I$3="EE",IF($I4="",0,$I$2),0)+IF($J$3="EE",IF($J4="",0,$J$2),0)+IF($K$3="EE",IF($K4="",0,$K$2),0)+IF($L$3="EE",IF($L4="",0,$L$2),0)+IF($M$3="EE",IF($M4="",0,$M$2),0)+IF($N$3="EE",IF($N4="",0,$N$2),0)+IF($O$3="EE",IF($O4="",0,$O$2),0)+IF($P$3="EE",IF($P4="",0,$P$2),0)+IF($Q$3="EE",IF($Q4="",0,$Q$2),0)</f>
        <v>0</v>
      </c>
    </row>
    <row r="5" spans="1:36" ht="14.1" customHeight="1" x14ac:dyDescent="0.2">
      <c r="A5" s="4">
        <f t="shared" ref="A5:A30" si="17">A4+1</f>
        <v>2</v>
      </c>
      <c r="B5" s="3" t="str">
        <f>Nom!B5</f>
        <v>Emilien</v>
      </c>
      <c r="C5" s="49"/>
      <c r="D5" s="50"/>
      <c r="E5" s="51"/>
      <c r="F5" s="51"/>
      <c r="G5" s="51"/>
      <c r="H5" s="51"/>
      <c r="I5" s="51"/>
      <c r="J5" s="51"/>
      <c r="K5" s="51"/>
      <c r="L5" s="51"/>
      <c r="M5" s="50"/>
      <c r="N5" s="50"/>
      <c r="O5" s="50"/>
      <c r="P5" s="50"/>
      <c r="Q5" s="78"/>
      <c r="R5" s="49">
        <f t="shared" si="0"/>
        <v>0</v>
      </c>
      <c r="S5" s="50">
        <f t="shared" si="1"/>
        <v>0</v>
      </c>
      <c r="T5" s="51">
        <f t="shared" si="2"/>
        <v>0</v>
      </c>
      <c r="U5" s="51">
        <f t="shared" si="3"/>
        <v>0</v>
      </c>
      <c r="V5" s="52">
        <f t="shared" si="4"/>
        <v>0</v>
      </c>
      <c r="W5" s="49">
        <f t="shared" si="5"/>
        <v>0</v>
      </c>
      <c r="X5" s="52">
        <f t="shared" si="6"/>
        <v>0</v>
      </c>
      <c r="Y5" s="38"/>
      <c r="Z5" s="39"/>
      <c r="AA5" s="53">
        <f t="shared" si="7"/>
        <v>1</v>
      </c>
      <c r="AB5" s="54">
        <f t="shared" si="8"/>
        <v>1</v>
      </c>
      <c r="AC5" s="54">
        <f t="shared" si="9"/>
        <v>1</v>
      </c>
      <c r="AD5" s="54">
        <f t="shared" si="10"/>
        <v>1</v>
      </c>
      <c r="AE5" s="55">
        <f t="shared" si="11"/>
        <v>1</v>
      </c>
      <c r="AF5" s="56">
        <f t="shared" si="12"/>
        <v>0</v>
      </c>
      <c r="AG5" s="57">
        <f t="shared" si="13"/>
        <v>0</v>
      </c>
      <c r="AH5" s="57">
        <f t="shared" si="14"/>
        <v>0</v>
      </c>
      <c r="AI5" s="57">
        <f t="shared" si="15"/>
        <v>0</v>
      </c>
      <c r="AJ5" s="58">
        <f t="shared" si="16"/>
        <v>0</v>
      </c>
    </row>
    <row r="6" spans="1:36" ht="14.1" customHeight="1" x14ac:dyDescent="0.2">
      <c r="A6" s="4">
        <f t="shared" si="17"/>
        <v>3</v>
      </c>
      <c r="B6" s="3" t="str">
        <f>Nom!B6</f>
        <v>Logan</v>
      </c>
      <c r="C6" s="49"/>
      <c r="D6" s="50"/>
      <c r="E6" s="51"/>
      <c r="F6" s="83"/>
      <c r="G6" s="51"/>
      <c r="H6" s="51"/>
      <c r="I6" s="51"/>
      <c r="J6" s="83"/>
      <c r="K6" s="51"/>
      <c r="L6" s="51"/>
      <c r="M6" s="50"/>
      <c r="N6" s="50"/>
      <c r="O6" s="50"/>
      <c r="P6" s="50"/>
      <c r="Q6" s="78"/>
      <c r="R6" s="49">
        <f t="shared" si="0"/>
        <v>0</v>
      </c>
      <c r="S6" s="50">
        <f t="shared" si="1"/>
        <v>0</v>
      </c>
      <c r="T6" s="50">
        <f t="shared" si="2"/>
        <v>0</v>
      </c>
      <c r="U6" s="50">
        <f t="shared" si="3"/>
        <v>0</v>
      </c>
      <c r="V6" s="52">
        <f t="shared" si="4"/>
        <v>0</v>
      </c>
      <c r="W6" s="49">
        <f t="shared" si="5"/>
        <v>0</v>
      </c>
      <c r="X6" s="52">
        <f t="shared" si="6"/>
        <v>0</v>
      </c>
      <c r="Y6" s="38"/>
      <c r="Z6" s="39"/>
      <c r="AA6" s="53">
        <f t="shared" si="7"/>
        <v>1</v>
      </c>
      <c r="AB6" s="54">
        <f t="shared" si="8"/>
        <v>1</v>
      </c>
      <c r="AC6" s="54">
        <f t="shared" si="9"/>
        <v>1</v>
      </c>
      <c r="AD6" s="54">
        <f t="shared" si="10"/>
        <v>1</v>
      </c>
      <c r="AE6" s="55">
        <f t="shared" si="11"/>
        <v>1</v>
      </c>
      <c r="AF6" s="56">
        <f t="shared" si="12"/>
        <v>0</v>
      </c>
      <c r="AG6" s="57">
        <f t="shared" si="13"/>
        <v>0</v>
      </c>
      <c r="AH6" s="57">
        <f t="shared" si="14"/>
        <v>0</v>
      </c>
      <c r="AI6" s="57">
        <f t="shared" si="15"/>
        <v>0</v>
      </c>
      <c r="AJ6" s="58">
        <f t="shared" si="16"/>
        <v>0</v>
      </c>
    </row>
    <row r="7" spans="1:36" ht="14.1" customHeight="1" x14ac:dyDescent="0.2">
      <c r="A7" s="4">
        <f t="shared" si="17"/>
        <v>4</v>
      </c>
      <c r="B7" s="3" t="str">
        <f>Nom!B7</f>
        <v>Michael</v>
      </c>
      <c r="C7" s="49"/>
      <c r="D7" s="50"/>
      <c r="E7" s="51"/>
      <c r="F7" s="51"/>
      <c r="G7" s="51"/>
      <c r="H7" s="83"/>
      <c r="I7" s="51"/>
      <c r="J7" s="51"/>
      <c r="K7" s="51"/>
      <c r="L7" s="51"/>
      <c r="M7" s="50"/>
      <c r="N7" s="50"/>
      <c r="O7" s="50"/>
      <c r="P7" s="50"/>
      <c r="Q7" s="78"/>
      <c r="R7" s="49">
        <f t="shared" si="0"/>
        <v>0</v>
      </c>
      <c r="S7" s="50">
        <f t="shared" si="1"/>
        <v>0</v>
      </c>
      <c r="T7" s="50">
        <f t="shared" si="2"/>
        <v>0</v>
      </c>
      <c r="U7" s="50">
        <f t="shared" si="3"/>
        <v>0</v>
      </c>
      <c r="V7" s="52">
        <f t="shared" si="4"/>
        <v>0</v>
      </c>
      <c r="W7" s="49">
        <f t="shared" si="5"/>
        <v>0</v>
      </c>
      <c r="X7" s="52">
        <f t="shared" si="6"/>
        <v>0</v>
      </c>
      <c r="Y7" s="38"/>
      <c r="Z7" s="39"/>
      <c r="AA7" s="53">
        <f t="shared" si="7"/>
        <v>1</v>
      </c>
      <c r="AB7" s="54">
        <f t="shared" si="8"/>
        <v>1</v>
      </c>
      <c r="AC7" s="54">
        <f t="shared" si="9"/>
        <v>1</v>
      </c>
      <c r="AD7" s="54">
        <f t="shared" si="10"/>
        <v>1</v>
      </c>
      <c r="AE7" s="55">
        <f t="shared" si="11"/>
        <v>1</v>
      </c>
      <c r="AF7" s="56">
        <f t="shared" si="12"/>
        <v>0</v>
      </c>
      <c r="AG7" s="57">
        <f t="shared" si="13"/>
        <v>0</v>
      </c>
      <c r="AH7" s="57">
        <f t="shared" si="14"/>
        <v>0</v>
      </c>
      <c r="AI7" s="57">
        <f t="shared" si="15"/>
        <v>0</v>
      </c>
      <c r="AJ7" s="58">
        <f t="shared" si="16"/>
        <v>0</v>
      </c>
    </row>
    <row r="8" spans="1:36" ht="14.1" customHeight="1" x14ac:dyDescent="0.2">
      <c r="A8" s="4">
        <f t="shared" si="17"/>
        <v>5</v>
      </c>
      <c r="B8" s="3" t="str">
        <f>Nom!B8</f>
        <v>Asenga</v>
      </c>
      <c r="C8" s="49"/>
      <c r="D8" s="50"/>
      <c r="E8" s="83"/>
      <c r="F8" s="83"/>
      <c r="G8" s="51"/>
      <c r="H8" s="51"/>
      <c r="I8" s="51"/>
      <c r="J8" s="83"/>
      <c r="K8" s="51"/>
      <c r="L8" s="51"/>
      <c r="M8" s="50"/>
      <c r="N8" s="50"/>
      <c r="O8" s="50"/>
      <c r="P8" s="50"/>
      <c r="Q8" s="78"/>
      <c r="R8" s="49">
        <f t="shared" si="0"/>
        <v>0</v>
      </c>
      <c r="S8" s="50">
        <f t="shared" si="1"/>
        <v>0</v>
      </c>
      <c r="T8" s="50">
        <f t="shared" si="2"/>
        <v>0</v>
      </c>
      <c r="U8" s="50">
        <f t="shared" si="3"/>
        <v>0</v>
      </c>
      <c r="V8" s="52">
        <f t="shared" si="4"/>
        <v>0</v>
      </c>
      <c r="W8" s="49">
        <f t="shared" si="5"/>
        <v>0</v>
      </c>
      <c r="X8" s="52">
        <f t="shared" si="6"/>
        <v>0</v>
      </c>
      <c r="Y8" s="38"/>
      <c r="Z8" s="39"/>
      <c r="AA8" s="53">
        <f t="shared" si="7"/>
        <v>1</v>
      </c>
      <c r="AB8" s="54">
        <f t="shared" si="8"/>
        <v>1</v>
      </c>
      <c r="AC8" s="54">
        <f t="shared" si="9"/>
        <v>1</v>
      </c>
      <c r="AD8" s="54">
        <f t="shared" si="10"/>
        <v>1</v>
      </c>
      <c r="AE8" s="55">
        <f t="shared" si="11"/>
        <v>1</v>
      </c>
      <c r="AF8" s="56">
        <f t="shared" si="12"/>
        <v>0</v>
      </c>
      <c r="AG8" s="57">
        <f t="shared" si="13"/>
        <v>0</v>
      </c>
      <c r="AH8" s="57">
        <f t="shared" si="14"/>
        <v>0</v>
      </c>
      <c r="AI8" s="57">
        <f t="shared" si="15"/>
        <v>0</v>
      </c>
      <c r="AJ8" s="58">
        <f t="shared" si="16"/>
        <v>0</v>
      </c>
    </row>
    <row r="9" spans="1:36" ht="14.1" customHeight="1" x14ac:dyDescent="0.2">
      <c r="A9" s="4">
        <f t="shared" si="17"/>
        <v>6</v>
      </c>
      <c r="B9" s="3" t="str">
        <f>Nom!B9</f>
        <v>Angélina</v>
      </c>
      <c r="C9" s="49"/>
      <c r="D9" s="50"/>
      <c r="E9" s="51"/>
      <c r="F9" s="83"/>
      <c r="G9" s="51"/>
      <c r="H9" s="83"/>
      <c r="I9" s="51"/>
      <c r="J9" s="83"/>
      <c r="K9" s="51"/>
      <c r="L9" s="51"/>
      <c r="M9" s="50"/>
      <c r="N9" s="50"/>
      <c r="O9" s="50"/>
      <c r="P9" s="50"/>
      <c r="Q9" s="78"/>
      <c r="R9" s="49">
        <f t="shared" si="0"/>
        <v>0</v>
      </c>
      <c r="S9" s="50">
        <f t="shared" si="1"/>
        <v>0</v>
      </c>
      <c r="T9" s="50">
        <f t="shared" si="2"/>
        <v>0</v>
      </c>
      <c r="U9" s="50">
        <f t="shared" si="3"/>
        <v>0</v>
      </c>
      <c r="V9" s="52">
        <f t="shared" si="4"/>
        <v>0</v>
      </c>
      <c r="W9" s="49">
        <f t="shared" si="5"/>
        <v>0</v>
      </c>
      <c r="X9" s="52">
        <f t="shared" si="6"/>
        <v>0</v>
      </c>
      <c r="Y9" s="38"/>
      <c r="Z9" s="39"/>
      <c r="AA9" s="53">
        <f t="shared" si="7"/>
        <v>1</v>
      </c>
      <c r="AB9" s="54">
        <f t="shared" si="8"/>
        <v>1</v>
      </c>
      <c r="AC9" s="54">
        <f t="shared" si="9"/>
        <v>1</v>
      </c>
      <c r="AD9" s="54">
        <f t="shared" si="10"/>
        <v>1</v>
      </c>
      <c r="AE9" s="55">
        <f t="shared" si="11"/>
        <v>1</v>
      </c>
      <c r="AF9" s="56">
        <f t="shared" si="12"/>
        <v>0</v>
      </c>
      <c r="AG9" s="57">
        <f t="shared" si="13"/>
        <v>0</v>
      </c>
      <c r="AH9" s="57">
        <f t="shared" si="14"/>
        <v>0</v>
      </c>
      <c r="AI9" s="57">
        <f t="shared" si="15"/>
        <v>0</v>
      </c>
      <c r="AJ9" s="58">
        <f t="shared" si="16"/>
        <v>0</v>
      </c>
    </row>
    <row r="10" spans="1:36" ht="14.1" customHeight="1" x14ac:dyDescent="0.2">
      <c r="A10" s="4">
        <f t="shared" si="17"/>
        <v>7</v>
      </c>
      <c r="B10" s="3" t="str">
        <f>Nom!B10</f>
        <v>Henry</v>
      </c>
      <c r="C10" s="49"/>
      <c r="D10" s="50"/>
      <c r="E10" s="51"/>
      <c r="F10" s="83"/>
      <c r="G10" s="51"/>
      <c r="H10" s="51"/>
      <c r="I10" s="51"/>
      <c r="J10" s="51"/>
      <c r="K10" s="51"/>
      <c r="L10" s="51"/>
      <c r="M10" s="50"/>
      <c r="N10" s="50"/>
      <c r="O10" s="50"/>
      <c r="P10" s="50"/>
      <c r="Q10" s="78"/>
      <c r="R10" s="49">
        <f t="shared" si="0"/>
        <v>0</v>
      </c>
      <c r="S10" s="50">
        <f t="shared" si="1"/>
        <v>0</v>
      </c>
      <c r="T10" s="50">
        <f t="shared" si="2"/>
        <v>0</v>
      </c>
      <c r="U10" s="50">
        <f t="shared" si="3"/>
        <v>0</v>
      </c>
      <c r="V10" s="52">
        <f t="shared" si="4"/>
        <v>0</v>
      </c>
      <c r="W10" s="49">
        <f t="shared" si="5"/>
        <v>0</v>
      </c>
      <c r="X10" s="52">
        <f t="shared" si="6"/>
        <v>0</v>
      </c>
      <c r="Y10" s="38"/>
      <c r="Z10" s="39"/>
      <c r="AA10" s="53">
        <f t="shared" si="7"/>
        <v>1</v>
      </c>
      <c r="AB10" s="54">
        <f t="shared" si="8"/>
        <v>1</v>
      </c>
      <c r="AC10" s="54">
        <f t="shared" si="9"/>
        <v>1</v>
      </c>
      <c r="AD10" s="54">
        <f t="shared" si="10"/>
        <v>1</v>
      </c>
      <c r="AE10" s="55">
        <f t="shared" si="11"/>
        <v>1</v>
      </c>
      <c r="AF10" s="56">
        <f t="shared" si="12"/>
        <v>0</v>
      </c>
      <c r="AG10" s="57">
        <f t="shared" si="13"/>
        <v>0</v>
      </c>
      <c r="AH10" s="57">
        <f t="shared" si="14"/>
        <v>0</v>
      </c>
      <c r="AI10" s="57">
        <f t="shared" si="15"/>
        <v>0</v>
      </c>
      <c r="AJ10" s="58">
        <f t="shared" si="16"/>
        <v>0</v>
      </c>
    </row>
    <row r="11" spans="1:36" ht="14.1" customHeight="1" x14ac:dyDescent="0.2">
      <c r="A11" s="4">
        <f t="shared" si="17"/>
        <v>8</v>
      </c>
      <c r="B11" s="3" t="str">
        <f>Nom!B11</f>
        <v>Isalyne</v>
      </c>
      <c r="C11" s="49"/>
      <c r="D11" s="50"/>
      <c r="E11" s="51"/>
      <c r="F11" s="83"/>
      <c r="G11" s="51"/>
      <c r="H11" s="51"/>
      <c r="I11" s="51"/>
      <c r="J11" s="83"/>
      <c r="K11" s="51"/>
      <c r="L11" s="51"/>
      <c r="M11" s="50"/>
      <c r="N11" s="50"/>
      <c r="O11" s="50"/>
      <c r="P11" s="50"/>
      <c r="Q11" s="78"/>
      <c r="R11" s="49">
        <f t="shared" si="0"/>
        <v>0</v>
      </c>
      <c r="S11" s="50">
        <f t="shared" si="1"/>
        <v>0</v>
      </c>
      <c r="T11" s="50">
        <f t="shared" si="2"/>
        <v>0</v>
      </c>
      <c r="U11" s="50">
        <f t="shared" si="3"/>
        <v>0</v>
      </c>
      <c r="V11" s="52">
        <f t="shared" si="4"/>
        <v>0</v>
      </c>
      <c r="W11" s="49">
        <f t="shared" si="5"/>
        <v>0</v>
      </c>
      <c r="X11" s="52">
        <f t="shared" si="6"/>
        <v>0</v>
      </c>
      <c r="Y11" s="38"/>
      <c r="Z11" s="39"/>
      <c r="AA11" s="53">
        <f t="shared" si="7"/>
        <v>1</v>
      </c>
      <c r="AB11" s="54">
        <f t="shared" si="8"/>
        <v>1</v>
      </c>
      <c r="AC11" s="54">
        <f t="shared" si="9"/>
        <v>1</v>
      </c>
      <c r="AD11" s="54">
        <f t="shared" si="10"/>
        <v>1</v>
      </c>
      <c r="AE11" s="55">
        <f t="shared" si="11"/>
        <v>1</v>
      </c>
      <c r="AF11" s="56">
        <f t="shared" si="12"/>
        <v>0</v>
      </c>
      <c r="AG11" s="57">
        <f t="shared" si="13"/>
        <v>0</v>
      </c>
      <c r="AH11" s="57">
        <f t="shared" si="14"/>
        <v>0</v>
      </c>
      <c r="AI11" s="57">
        <f t="shared" si="15"/>
        <v>0</v>
      </c>
      <c r="AJ11" s="58">
        <f t="shared" si="16"/>
        <v>0</v>
      </c>
    </row>
    <row r="12" spans="1:36" ht="14.1" customHeight="1" x14ac:dyDescent="0.2">
      <c r="A12" s="4">
        <f t="shared" si="17"/>
        <v>9</v>
      </c>
      <c r="B12" s="3" t="str">
        <f>Nom!B12</f>
        <v>Laura</v>
      </c>
      <c r="C12" s="49"/>
      <c r="D12" s="50"/>
      <c r="E12" s="51"/>
      <c r="F12" s="83"/>
      <c r="G12" s="51"/>
      <c r="H12" s="51"/>
      <c r="I12" s="51"/>
      <c r="J12" s="51"/>
      <c r="K12" s="51"/>
      <c r="L12" s="51"/>
      <c r="M12" s="50"/>
      <c r="N12" s="50"/>
      <c r="O12" s="50"/>
      <c r="P12" s="50"/>
      <c r="Q12" s="78"/>
      <c r="R12" s="49">
        <f t="shared" si="0"/>
        <v>0</v>
      </c>
      <c r="S12" s="50">
        <f t="shared" si="1"/>
        <v>0</v>
      </c>
      <c r="T12" s="50">
        <f t="shared" si="2"/>
        <v>0</v>
      </c>
      <c r="U12" s="50">
        <f t="shared" si="3"/>
        <v>0</v>
      </c>
      <c r="V12" s="52">
        <f t="shared" si="4"/>
        <v>0</v>
      </c>
      <c r="W12" s="49">
        <f t="shared" si="5"/>
        <v>0</v>
      </c>
      <c r="X12" s="52">
        <f t="shared" si="6"/>
        <v>0</v>
      </c>
      <c r="Y12" s="38"/>
      <c r="Z12" s="39"/>
      <c r="AA12" s="53">
        <f t="shared" si="7"/>
        <v>1</v>
      </c>
      <c r="AB12" s="54">
        <f t="shared" si="8"/>
        <v>1</v>
      </c>
      <c r="AC12" s="54">
        <f t="shared" si="9"/>
        <v>1</v>
      </c>
      <c r="AD12" s="54">
        <f t="shared" si="10"/>
        <v>1</v>
      </c>
      <c r="AE12" s="55">
        <f t="shared" si="11"/>
        <v>1</v>
      </c>
      <c r="AF12" s="56">
        <f t="shared" si="12"/>
        <v>0</v>
      </c>
      <c r="AG12" s="57">
        <f t="shared" si="13"/>
        <v>0</v>
      </c>
      <c r="AH12" s="57">
        <f t="shared" si="14"/>
        <v>0</v>
      </c>
      <c r="AI12" s="57">
        <f t="shared" si="15"/>
        <v>0</v>
      </c>
      <c r="AJ12" s="58">
        <f t="shared" si="16"/>
        <v>0</v>
      </c>
    </row>
    <row r="13" spans="1:36" ht="14.1" customHeight="1" x14ac:dyDescent="0.2">
      <c r="A13" s="4">
        <f t="shared" si="17"/>
        <v>10</v>
      </c>
      <c r="B13" s="3" t="str">
        <f>Nom!B13</f>
        <v>Chloé</v>
      </c>
      <c r="C13" s="49"/>
      <c r="D13" s="50"/>
      <c r="E13" s="51"/>
      <c r="F13" s="83"/>
      <c r="G13" s="51"/>
      <c r="H13" s="51"/>
      <c r="I13" s="51"/>
      <c r="J13" s="51"/>
      <c r="K13" s="51"/>
      <c r="L13" s="51"/>
      <c r="M13" s="50"/>
      <c r="N13" s="50"/>
      <c r="O13" s="50"/>
      <c r="P13" s="50"/>
      <c r="Q13" s="78"/>
      <c r="R13" s="49">
        <f t="shared" si="0"/>
        <v>0</v>
      </c>
      <c r="S13" s="50">
        <f t="shared" si="1"/>
        <v>0</v>
      </c>
      <c r="T13" s="50">
        <f t="shared" si="2"/>
        <v>0</v>
      </c>
      <c r="U13" s="50">
        <f t="shared" si="3"/>
        <v>0</v>
      </c>
      <c r="V13" s="52">
        <f t="shared" si="4"/>
        <v>0</v>
      </c>
      <c r="W13" s="49">
        <f t="shared" si="5"/>
        <v>0</v>
      </c>
      <c r="X13" s="52">
        <f t="shared" si="6"/>
        <v>0</v>
      </c>
      <c r="Y13" s="38"/>
      <c r="Z13" s="39"/>
      <c r="AA13" s="53">
        <f t="shared" si="7"/>
        <v>1</v>
      </c>
      <c r="AB13" s="54">
        <f t="shared" si="8"/>
        <v>1</v>
      </c>
      <c r="AC13" s="54">
        <f t="shared" si="9"/>
        <v>1</v>
      </c>
      <c r="AD13" s="54">
        <f t="shared" si="10"/>
        <v>1</v>
      </c>
      <c r="AE13" s="55">
        <f t="shared" si="11"/>
        <v>1</v>
      </c>
      <c r="AF13" s="56">
        <f t="shared" si="12"/>
        <v>0</v>
      </c>
      <c r="AG13" s="57">
        <f t="shared" si="13"/>
        <v>0</v>
      </c>
      <c r="AH13" s="57">
        <f t="shared" si="14"/>
        <v>0</v>
      </c>
      <c r="AI13" s="57">
        <f t="shared" si="15"/>
        <v>0</v>
      </c>
      <c r="AJ13" s="58">
        <f t="shared" si="16"/>
        <v>0</v>
      </c>
    </row>
    <row r="14" spans="1:36" ht="14.1" customHeight="1" x14ac:dyDescent="0.2">
      <c r="A14" s="4">
        <f t="shared" si="17"/>
        <v>11</v>
      </c>
      <c r="B14" s="3" t="str">
        <f>Nom!B14</f>
        <v>Hérésia</v>
      </c>
      <c r="C14" s="49"/>
      <c r="D14" s="50"/>
      <c r="E14" s="51"/>
      <c r="F14" s="83"/>
      <c r="G14" s="51"/>
      <c r="H14" s="51"/>
      <c r="I14" s="51"/>
      <c r="J14" s="51"/>
      <c r="K14" s="51"/>
      <c r="L14" s="51"/>
      <c r="M14" s="50"/>
      <c r="N14" s="50"/>
      <c r="O14" s="50"/>
      <c r="P14" s="50"/>
      <c r="Q14" s="78"/>
      <c r="R14" s="49">
        <f t="shared" si="0"/>
        <v>0</v>
      </c>
      <c r="S14" s="50">
        <f t="shared" si="1"/>
        <v>0</v>
      </c>
      <c r="T14" s="50">
        <f t="shared" si="2"/>
        <v>0</v>
      </c>
      <c r="U14" s="50">
        <f t="shared" si="3"/>
        <v>0</v>
      </c>
      <c r="V14" s="52">
        <f t="shared" si="4"/>
        <v>0</v>
      </c>
      <c r="W14" s="49">
        <f t="shared" si="5"/>
        <v>0</v>
      </c>
      <c r="X14" s="52">
        <f t="shared" si="6"/>
        <v>0</v>
      </c>
      <c r="Y14" s="38"/>
      <c r="Z14" s="39"/>
      <c r="AA14" s="53">
        <f t="shared" si="7"/>
        <v>1</v>
      </c>
      <c r="AB14" s="54">
        <f t="shared" si="8"/>
        <v>1</v>
      </c>
      <c r="AC14" s="54">
        <f t="shared" si="9"/>
        <v>1</v>
      </c>
      <c r="AD14" s="54">
        <f t="shared" si="10"/>
        <v>1</v>
      </c>
      <c r="AE14" s="55">
        <f t="shared" si="11"/>
        <v>1</v>
      </c>
      <c r="AF14" s="56">
        <f t="shared" si="12"/>
        <v>0</v>
      </c>
      <c r="AG14" s="57">
        <f t="shared" si="13"/>
        <v>0</v>
      </c>
      <c r="AH14" s="57">
        <f t="shared" si="14"/>
        <v>0</v>
      </c>
      <c r="AI14" s="57">
        <f t="shared" si="15"/>
        <v>0</v>
      </c>
      <c r="AJ14" s="58">
        <f t="shared" si="16"/>
        <v>0</v>
      </c>
    </row>
    <row r="15" spans="1:36" ht="14.1" customHeight="1" x14ac:dyDescent="0.2">
      <c r="A15" s="4">
        <f t="shared" si="17"/>
        <v>12</v>
      </c>
      <c r="B15" s="3" t="str">
        <f>Nom!B15</f>
        <v>Keurtys</v>
      </c>
      <c r="C15" s="49"/>
      <c r="D15" s="50"/>
      <c r="E15" s="51"/>
      <c r="F15" s="83"/>
      <c r="G15" s="51"/>
      <c r="H15" s="51"/>
      <c r="I15" s="51"/>
      <c r="J15" s="51"/>
      <c r="K15" s="51"/>
      <c r="L15" s="51"/>
      <c r="M15" s="50"/>
      <c r="N15" s="50"/>
      <c r="O15" s="50"/>
      <c r="P15" s="50"/>
      <c r="Q15" s="78"/>
      <c r="R15" s="49">
        <f t="shared" si="0"/>
        <v>0</v>
      </c>
      <c r="S15" s="50">
        <f t="shared" si="1"/>
        <v>0</v>
      </c>
      <c r="T15" s="50">
        <f t="shared" si="2"/>
        <v>0</v>
      </c>
      <c r="U15" s="50">
        <f t="shared" si="3"/>
        <v>0</v>
      </c>
      <c r="V15" s="52">
        <f t="shared" si="4"/>
        <v>0</v>
      </c>
      <c r="W15" s="49">
        <f t="shared" si="5"/>
        <v>0</v>
      </c>
      <c r="X15" s="52">
        <f t="shared" si="6"/>
        <v>0</v>
      </c>
      <c r="Y15" s="38"/>
      <c r="Z15" s="39"/>
      <c r="AA15" s="53">
        <f t="shared" si="7"/>
        <v>1</v>
      </c>
      <c r="AB15" s="54">
        <f t="shared" si="8"/>
        <v>1</v>
      </c>
      <c r="AC15" s="54">
        <f t="shared" si="9"/>
        <v>1</v>
      </c>
      <c r="AD15" s="54">
        <f t="shared" si="10"/>
        <v>1</v>
      </c>
      <c r="AE15" s="55">
        <f t="shared" si="11"/>
        <v>1</v>
      </c>
      <c r="AF15" s="56">
        <f t="shared" si="12"/>
        <v>0</v>
      </c>
      <c r="AG15" s="57">
        <f t="shared" si="13"/>
        <v>0</v>
      </c>
      <c r="AH15" s="57">
        <f t="shared" si="14"/>
        <v>0</v>
      </c>
      <c r="AI15" s="57">
        <f t="shared" si="15"/>
        <v>0</v>
      </c>
      <c r="AJ15" s="58">
        <f t="shared" si="16"/>
        <v>0</v>
      </c>
    </row>
    <row r="16" spans="1:36" ht="14.1" customHeight="1" x14ac:dyDescent="0.2">
      <c r="A16" s="4">
        <f t="shared" si="17"/>
        <v>13</v>
      </c>
      <c r="B16" s="3" t="str">
        <f>Nom!B16</f>
        <v>Clhéo</v>
      </c>
      <c r="C16" s="49"/>
      <c r="D16" s="50"/>
      <c r="E16" s="51"/>
      <c r="F16" s="83"/>
      <c r="G16" s="51"/>
      <c r="H16" s="51"/>
      <c r="I16" s="51"/>
      <c r="J16" s="51"/>
      <c r="K16" s="51"/>
      <c r="L16" s="51"/>
      <c r="M16" s="50"/>
      <c r="N16" s="50"/>
      <c r="O16" s="50"/>
      <c r="P16" s="50"/>
      <c r="Q16" s="78"/>
      <c r="R16" s="49">
        <f t="shared" si="0"/>
        <v>0</v>
      </c>
      <c r="S16" s="50">
        <f t="shared" si="1"/>
        <v>0</v>
      </c>
      <c r="T16" s="50">
        <f t="shared" si="2"/>
        <v>0</v>
      </c>
      <c r="U16" s="50">
        <f t="shared" si="3"/>
        <v>0</v>
      </c>
      <c r="V16" s="52">
        <f t="shared" si="4"/>
        <v>0</v>
      </c>
      <c r="W16" s="49">
        <f t="shared" si="5"/>
        <v>0</v>
      </c>
      <c r="X16" s="52">
        <f t="shared" si="6"/>
        <v>0</v>
      </c>
      <c r="Y16" s="38"/>
      <c r="Z16" s="39"/>
      <c r="AA16" s="53">
        <f t="shared" si="7"/>
        <v>1</v>
      </c>
      <c r="AB16" s="54">
        <f t="shared" si="8"/>
        <v>1</v>
      </c>
      <c r="AC16" s="54">
        <f t="shared" si="9"/>
        <v>1</v>
      </c>
      <c r="AD16" s="54">
        <f t="shared" si="10"/>
        <v>1</v>
      </c>
      <c r="AE16" s="55">
        <f t="shared" si="11"/>
        <v>1</v>
      </c>
      <c r="AF16" s="56">
        <f t="shared" si="12"/>
        <v>0</v>
      </c>
      <c r="AG16" s="57">
        <f t="shared" si="13"/>
        <v>0</v>
      </c>
      <c r="AH16" s="57">
        <f t="shared" si="14"/>
        <v>0</v>
      </c>
      <c r="AI16" s="57">
        <f t="shared" si="15"/>
        <v>0</v>
      </c>
      <c r="AJ16" s="58">
        <f t="shared" si="16"/>
        <v>0</v>
      </c>
    </row>
    <row r="17" spans="1:36" ht="14.1" customHeight="1" x14ac:dyDescent="0.2">
      <c r="A17" s="4">
        <f t="shared" si="17"/>
        <v>14</v>
      </c>
      <c r="B17" s="3" t="str">
        <f>Nom!B17</f>
        <v>Camille</v>
      </c>
      <c r="C17" s="49"/>
      <c r="D17" s="50"/>
      <c r="E17" s="51"/>
      <c r="F17" s="83"/>
      <c r="G17" s="83"/>
      <c r="H17" s="51"/>
      <c r="I17" s="51"/>
      <c r="J17" s="83"/>
      <c r="K17" s="51"/>
      <c r="L17" s="51"/>
      <c r="M17" s="50"/>
      <c r="N17" s="50"/>
      <c r="O17" s="50"/>
      <c r="P17" s="50"/>
      <c r="Q17" s="78"/>
      <c r="R17" s="49">
        <f t="shared" si="0"/>
        <v>0</v>
      </c>
      <c r="S17" s="50">
        <f t="shared" si="1"/>
        <v>0</v>
      </c>
      <c r="T17" s="50">
        <f t="shared" si="2"/>
        <v>0</v>
      </c>
      <c r="U17" s="50">
        <f t="shared" si="3"/>
        <v>0</v>
      </c>
      <c r="V17" s="52">
        <f t="shared" si="4"/>
        <v>0</v>
      </c>
      <c r="W17" s="49">
        <f t="shared" si="5"/>
        <v>0</v>
      </c>
      <c r="X17" s="52">
        <f t="shared" si="6"/>
        <v>0</v>
      </c>
      <c r="Y17" s="38"/>
      <c r="Z17" s="39"/>
      <c r="AA17" s="53">
        <f t="shared" si="7"/>
        <v>1</v>
      </c>
      <c r="AB17" s="54">
        <f t="shared" si="8"/>
        <v>1</v>
      </c>
      <c r="AC17" s="54">
        <f t="shared" si="9"/>
        <v>1</v>
      </c>
      <c r="AD17" s="54">
        <f t="shared" si="10"/>
        <v>1</v>
      </c>
      <c r="AE17" s="55">
        <f t="shared" si="11"/>
        <v>1</v>
      </c>
      <c r="AF17" s="56">
        <f t="shared" si="12"/>
        <v>0</v>
      </c>
      <c r="AG17" s="57">
        <f t="shared" si="13"/>
        <v>0</v>
      </c>
      <c r="AH17" s="57">
        <f t="shared" si="14"/>
        <v>0</v>
      </c>
      <c r="AI17" s="57">
        <f t="shared" si="15"/>
        <v>0</v>
      </c>
      <c r="AJ17" s="58">
        <f t="shared" si="16"/>
        <v>0</v>
      </c>
    </row>
    <row r="18" spans="1:36" ht="14.1" customHeight="1" x14ac:dyDescent="0.2">
      <c r="A18" s="4">
        <f t="shared" si="17"/>
        <v>15</v>
      </c>
      <c r="B18" s="3" t="str">
        <f>Nom!B18</f>
        <v>Emma</v>
      </c>
      <c r="C18" s="49"/>
      <c r="D18" s="50"/>
      <c r="E18" s="51"/>
      <c r="F18" s="51"/>
      <c r="G18" s="51"/>
      <c r="H18" s="51"/>
      <c r="I18" s="51"/>
      <c r="J18" s="51"/>
      <c r="K18" s="51"/>
      <c r="L18" s="51"/>
      <c r="M18" s="50"/>
      <c r="N18" s="50"/>
      <c r="O18" s="50"/>
      <c r="P18" s="50"/>
      <c r="Q18" s="78"/>
      <c r="R18" s="49">
        <f t="shared" si="0"/>
        <v>0</v>
      </c>
      <c r="S18" s="50">
        <f t="shared" si="1"/>
        <v>0</v>
      </c>
      <c r="T18" s="50">
        <f t="shared" si="2"/>
        <v>0</v>
      </c>
      <c r="U18" s="50">
        <f t="shared" si="3"/>
        <v>0</v>
      </c>
      <c r="V18" s="52">
        <f t="shared" si="4"/>
        <v>0</v>
      </c>
      <c r="W18" s="49">
        <f t="shared" si="5"/>
        <v>0</v>
      </c>
      <c r="X18" s="52">
        <f t="shared" si="6"/>
        <v>0</v>
      </c>
      <c r="Y18" s="38"/>
      <c r="Z18" s="39"/>
      <c r="AA18" s="53">
        <f t="shared" si="7"/>
        <v>1</v>
      </c>
      <c r="AB18" s="54">
        <f t="shared" si="8"/>
        <v>1</v>
      </c>
      <c r="AC18" s="54">
        <f t="shared" si="9"/>
        <v>1</v>
      </c>
      <c r="AD18" s="54">
        <f t="shared" si="10"/>
        <v>1</v>
      </c>
      <c r="AE18" s="55">
        <f t="shared" si="11"/>
        <v>1</v>
      </c>
      <c r="AF18" s="56">
        <f t="shared" si="12"/>
        <v>0</v>
      </c>
      <c r="AG18" s="57">
        <f t="shared" si="13"/>
        <v>0</v>
      </c>
      <c r="AH18" s="57">
        <f t="shared" si="14"/>
        <v>0</v>
      </c>
      <c r="AI18" s="57">
        <f t="shared" si="15"/>
        <v>0</v>
      </c>
      <c r="AJ18" s="58">
        <f t="shared" si="16"/>
        <v>0</v>
      </c>
    </row>
    <row r="19" spans="1:36" ht="14.1" customHeight="1" x14ac:dyDescent="0.2">
      <c r="A19" s="4">
        <f t="shared" si="17"/>
        <v>16</v>
      </c>
      <c r="B19" s="3" t="str">
        <f>Nom!B19</f>
        <v>Basile</v>
      </c>
      <c r="C19" s="49"/>
      <c r="D19" s="50"/>
      <c r="E19" s="51"/>
      <c r="F19" s="83"/>
      <c r="G19" s="51"/>
      <c r="H19" s="51"/>
      <c r="I19" s="51"/>
      <c r="J19" s="51"/>
      <c r="K19" s="51"/>
      <c r="L19" s="51"/>
      <c r="M19" s="50"/>
      <c r="N19" s="50"/>
      <c r="O19" s="50"/>
      <c r="P19" s="50"/>
      <c r="Q19" s="78"/>
      <c r="R19" s="49">
        <f t="shared" si="0"/>
        <v>0</v>
      </c>
      <c r="S19" s="50">
        <f t="shared" si="1"/>
        <v>0</v>
      </c>
      <c r="T19" s="50">
        <f t="shared" si="2"/>
        <v>0</v>
      </c>
      <c r="U19" s="50">
        <f t="shared" si="3"/>
        <v>0</v>
      </c>
      <c r="V19" s="52">
        <f t="shared" si="4"/>
        <v>0</v>
      </c>
      <c r="W19" s="49">
        <f t="shared" si="5"/>
        <v>0</v>
      </c>
      <c r="X19" s="52">
        <f t="shared" si="6"/>
        <v>0</v>
      </c>
      <c r="Y19" s="38"/>
      <c r="Z19" s="39"/>
      <c r="AA19" s="53">
        <f t="shared" si="7"/>
        <v>1</v>
      </c>
      <c r="AB19" s="54">
        <f t="shared" si="8"/>
        <v>1</v>
      </c>
      <c r="AC19" s="54">
        <f t="shared" si="9"/>
        <v>1</v>
      </c>
      <c r="AD19" s="54">
        <f t="shared" si="10"/>
        <v>1</v>
      </c>
      <c r="AE19" s="55">
        <f t="shared" si="11"/>
        <v>1</v>
      </c>
      <c r="AF19" s="56">
        <f t="shared" si="12"/>
        <v>0</v>
      </c>
      <c r="AG19" s="57">
        <f t="shared" si="13"/>
        <v>0</v>
      </c>
      <c r="AH19" s="57">
        <f t="shared" si="14"/>
        <v>0</v>
      </c>
      <c r="AI19" s="57">
        <f t="shared" si="15"/>
        <v>0</v>
      </c>
      <c r="AJ19" s="58">
        <f t="shared" si="16"/>
        <v>0</v>
      </c>
    </row>
    <row r="20" spans="1:36" ht="14.1" customHeight="1" x14ac:dyDescent="0.2">
      <c r="A20" s="4">
        <f t="shared" si="17"/>
        <v>17</v>
      </c>
      <c r="B20" s="3">
        <f>Nom!B20</f>
        <v>0</v>
      </c>
      <c r="C20" s="49"/>
      <c r="D20" s="50"/>
      <c r="E20" s="51"/>
      <c r="F20" s="83"/>
      <c r="G20" s="83"/>
      <c r="H20" s="51"/>
      <c r="I20" s="51"/>
      <c r="J20" s="51"/>
      <c r="K20" s="51"/>
      <c r="L20" s="51"/>
      <c r="M20" s="50"/>
      <c r="N20" s="50"/>
      <c r="O20" s="50"/>
      <c r="P20" s="50"/>
      <c r="Q20" s="78"/>
      <c r="R20" s="49">
        <f t="shared" si="0"/>
        <v>0</v>
      </c>
      <c r="S20" s="50">
        <f t="shared" si="1"/>
        <v>0</v>
      </c>
      <c r="T20" s="50">
        <f t="shared" si="2"/>
        <v>0</v>
      </c>
      <c r="U20" s="50">
        <f t="shared" si="3"/>
        <v>0</v>
      </c>
      <c r="V20" s="52">
        <f t="shared" si="4"/>
        <v>0</v>
      </c>
      <c r="W20" s="49">
        <f t="shared" si="5"/>
        <v>0</v>
      </c>
      <c r="X20" s="52">
        <f t="shared" si="6"/>
        <v>0</v>
      </c>
      <c r="Y20" s="38"/>
      <c r="Z20" s="39"/>
      <c r="AA20" s="53">
        <f t="shared" si="7"/>
        <v>1</v>
      </c>
      <c r="AB20" s="54">
        <f t="shared" si="8"/>
        <v>1</v>
      </c>
      <c r="AC20" s="54">
        <f t="shared" si="9"/>
        <v>1</v>
      </c>
      <c r="AD20" s="54">
        <f t="shared" si="10"/>
        <v>1</v>
      </c>
      <c r="AE20" s="55">
        <f t="shared" si="11"/>
        <v>1</v>
      </c>
      <c r="AF20" s="56">
        <f t="shared" si="12"/>
        <v>0</v>
      </c>
      <c r="AG20" s="57">
        <f t="shared" si="13"/>
        <v>0</v>
      </c>
      <c r="AH20" s="57">
        <f t="shared" si="14"/>
        <v>0</v>
      </c>
      <c r="AI20" s="57">
        <f t="shared" si="15"/>
        <v>0</v>
      </c>
      <c r="AJ20" s="58">
        <f t="shared" si="16"/>
        <v>0</v>
      </c>
    </row>
    <row r="21" spans="1:36" ht="14.1" customHeight="1" x14ac:dyDescent="0.2">
      <c r="A21" s="4">
        <f t="shared" si="17"/>
        <v>18</v>
      </c>
      <c r="B21" s="3">
        <f>Nom!B21</f>
        <v>0</v>
      </c>
      <c r="C21" s="49"/>
      <c r="D21" s="50"/>
      <c r="E21" s="51"/>
      <c r="F21" s="51"/>
      <c r="G21" s="83"/>
      <c r="H21" s="51"/>
      <c r="I21" s="51"/>
      <c r="J21" s="51"/>
      <c r="K21" s="51"/>
      <c r="L21" s="51"/>
      <c r="M21" s="50"/>
      <c r="N21" s="50"/>
      <c r="O21" s="50"/>
      <c r="P21" s="50"/>
      <c r="Q21" s="78"/>
      <c r="R21" s="49">
        <f t="shared" si="0"/>
        <v>0</v>
      </c>
      <c r="S21" s="50">
        <f t="shared" si="1"/>
        <v>0</v>
      </c>
      <c r="T21" s="50">
        <f t="shared" si="2"/>
        <v>0</v>
      </c>
      <c r="U21" s="50">
        <f t="shared" si="3"/>
        <v>0</v>
      </c>
      <c r="V21" s="52">
        <f t="shared" si="4"/>
        <v>0</v>
      </c>
      <c r="W21" s="49">
        <f t="shared" si="5"/>
        <v>0</v>
      </c>
      <c r="X21" s="52">
        <f t="shared" si="6"/>
        <v>0</v>
      </c>
      <c r="Y21" s="38"/>
      <c r="Z21" s="39"/>
      <c r="AA21" s="53">
        <f t="shared" si="7"/>
        <v>1</v>
      </c>
      <c r="AB21" s="54">
        <f t="shared" si="8"/>
        <v>1</v>
      </c>
      <c r="AC21" s="54">
        <f t="shared" si="9"/>
        <v>1</v>
      </c>
      <c r="AD21" s="54">
        <f t="shared" si="10"/>
        <v>1</v>
      </c>
      <c r="AE21" s="55">
        <f t="shared" si="11"/>
        <v>1</v>
      </c>
      <c r="AF21" s="56">
        <f t="shared" si="12"/>
        <v>0</v>
      </c>
      <c r="AG21" s="57">
        <f t="shared" si="13"/>
        <v>0</v>
      </c>
      <c r="AH21" s="57">
        <f t="shared" si="14"/>
        <v>0</v>
      </c>
      <c r="AI21" s="57">
        <f t="shared" si="15"/>
        <v>0</v>
      </c>
      <c r="AJ21" s="58">
        <f t="shared" si="16"/>
        <v>0</v>
      </c>
    </row>
    <row r="22" spans="1:36" ht="14.1" customHeight="1" x14ac:dyDescent="0.2">
      <c r="A22" s="4">
        <f t="shared" si="17"/>
        <v>19</v>
      </c>
      <c r="B22" s="3">
        <f>Nom!B22</f>
        <v>0</v>
      </c>
      <c r="C22" s="49"/>
      <c r="D22" s="50"/>
      <c r="E22" s="51"/>
      <c r="F22" s="51"/>
      <c r="G22" s="51"/>
      <c r="H22" s="51"/>
      <c r="I22" s="51"/>
      <c r="J22" s="51"/>
      <c r="K22" s="51"/>
      <c r="L22" s="51"/>
      <c r="M22" s="50"/>
      <c r="N22" s="50"/>
      <c r="O22" s="50"/>
      <c r="P22" s="50"/>
      <c r="Q22" s="78"/>
      <c r="R22" s="49">
        <f t="shared" si="0"/>
        <v>0</v>
      </c>
      <c r="S22" s="50">
        <f t="shared" si="1"/>
        <v>0</v>
      </c>
      <c r="T22" s="50">
        <f t="shared" si="2"/>
        <v>0</v>
      </c>
      <c r="U22" s="50">
        <f t="shared" si="3"/>
        <v>0</v>
      </c>
      <c r="V22" s="52">
        <f t="shared" si="4"/>
        <v>0</v>
      </c>
      <c r="W22" s="49">
        <f t="shared" si="5"/>
        <v>0</v>
      </c>
      <c r="X22" s="52">
        <f t="shared" si="6"/>
        <v>0</v>
      </c>
      <c r="Y22" s="38"/>
      <c r="Z22" s="39"/>
      <c r="AA22" s="53">
        <f t="shared" si="7"/>
        <v>1</v>
      </c>
      <c r="AB22" s="54">
        <f t="shared" si="8"/>
        <v>1</v>
      </c>
      <c r="AC22" s="54">
        <f t="shared" si="9"/>
        <v>1</v>
      </c>
      <c r="AD22" s="54">
        <f t="shared" si="10"/>
        <v>1</v>
      </c>
      <c r="AE22" s="55">
        <f t="shared" si="11"/>
        <v>1</v>
      </c>
      <c r="AF22" s="56">
        <f t="shared" si="12"/>
        <v>0</v>
      </c>
      <c r="AG22" s="57">
        <f t="shared" si="13"/>
        <v>0</v>
      </c>
      <c r="AH22" s="57">
        <f t="shared" si="14"/>
        <v>0</v>
      </c>
      <c r="AI22" s="57">
        <f t="shared" si="15"/>
        <v>0</v>
      </c>
      <c r="AJ22" s="58">
        <f t="shared" si="16"/>
        <v>0</v>
      </c>
    </row>
    <row r="23" spans="1:36" ht="14.1" customHeight="1" x14ac:dyDescent="0.2">
      <c r="A23" s="4">
        <f t="shared" si="17"/>
        <v>20</v>
      </c>
      <c r="B23" s="3">
        <f>Nom!B23</f>
        <v>0</v>
      </c>
      <c r="C23" s="49"/>
      <c r="D23" s="50"/>
      <c r="E23" s="51"/>
      <c r="F23" s="83"/>
      <c r="G23" s="51"/>
      <c r="H23" s="51"/>
      <c r="I23" s="51"/>
      <c r="J23" s="51"/>
      <c r="K23" s="51"/>
      <c r="L23" s="51"/>
      <c r="M23" s="50"/>
      <c r="N23" s="50"/>
      <c r="O23" s="50"/>
      <c r="P23" s="50"/>
      <c r="Q23" s="78"/>
      <c r="R23" s="49">
        <f t="shared" si="0"/>
        <v>0</v>
      </c>
      <c r="S23" s="50">
        <f t="shared" si="1"/>
        <v>0</v>
      </c>
      <c r="T23" s="50">
        <f t="shared" si="2"/>
        <v>0</v>
      </c>
      <c r="U23" s="50">
        <f t="shared" si="3"/>
        <v>0</v>
      </c>
      <c r="V23" s="52">
        <f t="shared" si="4"/>
        <v>0</v>
      </c>
      <c r="W23" s="49">
        <f t="shared" si="5"/>
        <v>0</v>
      </c>
      <c r="X23" s="52">
        <f t="shared" si="6"/>
        <v>0</v>
      </c>
      <c r="Y23" s="38"/>
      <c r="Z23" s="39"/>
      <c r="AA23" s="53">
        <f t="shared" si="7"/>
        <v>1</v>
      </c>
      <c r="AB23" s="54">
        <f t="shared" si="8"/>
        <v>1</v>
      </c>
      <c r="AC23" s="54">
        <f t="shared" si="9"/>
        <v>1</v>
      </c>
      <c r="AD23" s="54">
        <f t="shared" si="10"/>
        <v>1</v>
      </c>
      <c r="AE23" s="55">
        <f t="shared" si="11"/>
        <v>1</v>
      </c>
      <c r="AF23" s="56">
        <f t="shared" si="12"/>
        <v>0</v>
      </c>
      <c r="AG23" s="57">
        <f t="shared" si="13"/>
        <v>0</v>
      </c>
      <c r="AH23" s="57">
        <f t="shared" si="14"/>
        <v>0</v>
      </c>
      <c r="AI23" s="57">
        <f t="shared" si="15"/>
        <v>0</v>
      </c>
      <c r="AJ23" s="58">
        <f t="shared" si="16"/>
        <v>0</v>
      </c>
    </row>
    <row r="24" spans="1:36" ht="14.1" customHeight="1" x14ac:dyDescent="0.2">
      <c r="A24" s="4">
        <f t="shared" si="17"/>
        <v>21</v>
      </c>
      <c r="B24" s="3">
        <f>Nom!B24</f>
        <v>0</v>
      </c>
      <c r="C24" s="49"/>
      <c r="D24" s="50"/>
      <c r="E24" s="51"/>
      <c r="F24" s="83"/>
      <c r="G24" s="51"/>
      <c r="H24" s="51"/>
      <c r="I24" s="51"/>
      <c r="J24" s="51"/>
      <c r="K24" s="51"/>
      <c r="L24" s="51"/>
      <c r="M24" s="50"/>
      <c r="N24" s="50"/>
      <c r="O24" s="50"/>
      <c r="P24" s="50"/>
      <c r="Q24" s="78"/>
      <c r="R24" s="49">
        <f t="shared" si="0"/>
        <v>0</v>
      </c>
      <c r="S24" s="50">
        <f t="shared" si="1"/>
        <v>0</v>
      </c>
      <c r="T24" s="50">
        <f t="shared" si="2"/>
        <v>0</v>
      </c>
      <c r="U24" s="50">
        <f t="shared" si="3"/>
        <v>0</v>
      </c>
      <c r="V24" s="52">
        <f t="shared" si="4"/>
        <v>0</v>
      </c>
      <c r="W24" s="49">
        <f t="shared" si="5"/>
        <v>0</v>
      </c>
      <c r="X24" s="52">
        <f t="shared" si="6"/>
        <v>0</v>
      </c>
      <c r="Y24" s="38"/>
      <c r="Z24" s="39"/>
      <c r="AA24" s="53">
        <f t="shared" si="7"/>
        <v>1</v>
      </c>
      <c r="AB24" s="54">
        <f t="shared" si="8"/>
        <v>1</v>
      </c>
      <c r="AC24" s="54">
        <f t="shared" si="9"/>
        <v>1</v>
      </c>
      <c r="AD24" s="54">
        <f t="shared" si="10"/>
        <v>1</v>
      </c>
      <c r="AE24" s="55">
        <f t="shared" si="11"/>
        <v>1</v>
      </c>
      <c r="AF24" s="56">
        <f t="shared" si="12"/>
        <v>0</v>
      </c>
      <c r="AG24" s="57">
        <f t="shared" si="13"/>
        <v>0</v>
      </c>
      <c r="AH24" s="57">
        <f t="shared" si="14"/>
        <v>0</v>
      </c>
      <c r="AI24" s="57">
        <f t="shared" si="15"/>
        <v>0</v>
      </c>
      <c r="AJ24" s="58">
        <f t="shared" si="16"/>
        <v>0</v>
      </c>
    </row>
    <row r="25" spans="1:36" ht="14.1" customHeight="1" x14ac:dyDescent="0.2">
      <c r="A25" s="4">
        <f t="shared" si="17"/>
        <v>22</v>
      </c>
      <c r="B25" s="3">
        <f>Nom!B25</f>
        <v>0</v>
      </c>
      <c r="C25" s="49"/>
      <c r="D25" s="50"/>
      <c r="E25" s="51"/>
      <c r="F25" s="51"/>
      <c r="G25" s="51"/>
      <c r="H25" s="51"/>
      <c r="I25" s="51"/>
      <c r="J25" s="51"/>
      <c r="K25" s="51"/>
      <c r="L25" s="51"/>
      <c r="M25" s="50"/>
      <c r="N25" s="50"/>
      <c r="O25" s="50"/>
      <c r="P25" s="50"/>
      <c r="Q25" s="78"/>
      <c r="R25" s="49">
        <f t="shared" si="0"/>
        <v>0</v>
      </c>
      <c r="S25" s="50">
        <f t="shared" si="1"/>
        <v>0</v>
      </c>
      <c r="T25" s="50">
        <f t="shared" si="2"/>
        <v>0</v>
      </c>
      <c r="U25" s="50">
        <f t="shared" si="3"/>
        <v>0</v>
      </c>
      <c r="V25" s="52">
        <f t="shared" si="4"/>
        <v>0</v>
      </c>
      <c r="W25" s="49">
        <f t="shared" si="5"/>
        <v>0</v>
      </c>
      <c r="X25" s="52">
        <f t="shared" si="6"/>
        <v>0</v>
      </c>
      <c r="Y25" s="38"/>
      <c r="Z25" s="39"/>
      <c r="AA25" s="53">
        <f t="shared" si="7"/>
        <v>1</v>
      </c>
      <c r="AB25" s="54">
        <f t="shared" si="8"/>
        <v>1</v>
      </c>
      <c r="AC25" s="54">
        <f t="shared" si="9"/>
        <v>1</v>
      </c>
      <c r="AD25" s="54">
        <f t="shared" si="10"/>
        <v>1</v>
      </c>
      <c r="AE25" s="55">
        <f t="shared" si="11"/>
        <v>1</v>
      </c>
      <c r="AF25" s="56">
        <f t="shared" si="12"/>
        <v>0</v>
      </c>
      <c r="AG25" s="57">
        <f t="shared" si="13"/>
        <v>0</v>
      </c>
      <c r="AH25" s="57">
        <f t="shared" si="14"/>
        <v>0</v>
      </c>
      <c r="AI25" s="57">
        <f t="shared" si="15"/>
        <v>0</v>
      </c>
      <c r="AJ25" s="58">
        <f t="shared" si="16"/>
        <v>0</v>
      </c>
    </row>
    <row r="26" spans="1:36" ht="14.1" customHeight="1" x14ac:dyDescent="0.2">
      <c r="A26" s="4">
        <f t="shared" si="17"/>
        <v>23</v>
      </c>
      <c r="B26" s="3">
        <f>Nom!B26</f>
        <v>0</v>
      </c>
      <c r="C26" s="49"/>
      <c r="D26" s="50"/>
      <c r="E26" s="51"/>
      <c r="F26" s="83"/>
      <c r="G26" s="51"/>
      <c r="H26" s="51"/>
      <c r="I26" s="51"/>
      <c r="J26" s="51"/>
      <c r="K26" s="51"/>
      <c r="L26" s="51"/>
      <c r="M26" s="50"/>
      <c r="N26" s="50"/>
      <c r="O26" s="50"/>
      <c r="P26" s="50"/>
      <c r="Q26" s="78"/>
      <c r="R26" s="49">
        <f t="shared" si="0"/>
        <v>0</v>
      </c>
      <c r="S26" s="50">
        <f t="shared" si="1"/>
        <v>0</v>
      </c>
      <c r="T26" s="50">
        <f t="shared" si="2"/>
        <v>0</v>
      </c>
      <c r="U26" s="50">
        <f t="shared" si="3"/>
        <v>0</v>
      </c>
      <c r="V26" s="52">
        <f t="shared" si="4"/>
        <v>0</v>
      </c>
      <c r="W26" s="49">
        <f t="shared" si="5"/>
        <v>0</v>
      </c>
      <c r="X26" s="52">
        <f t="shared" si="6"/>
        <v>0</v>
      </c>
      <c r="Y26" s="38"/>
      <c r="Z26" s="39"/>
      <c r="AA26" s="53">
        <f t="shared" si="7"/>
        <v>1</v>
      </c>
      <c r="AB26" s="54">
        <f t="shared" si="8"/>
        <v>1</v>
      </c>
      <c r="AC26" s="54">
        <f t="shared" si="9"/>
        <v>1</v>
      </c>
      <c r="AD26" s="54">
        <f t="shared" si="10"/>
        <v>1</v>
      </c>
      <c r="AE26" s="55">
        <f t="shared" si="11"/>
        <v>1</v>
      </c>
      <c r="AF26" s="56">
        <f t="shared" si="12"/>
        <v>0</v>
      </c>
      <c r="AG26" s="57">
        <f t="shared" si="13"/>
        <v>0</v>
      </c>
      <c r="AH26" s="57">
        <f t="shared" si="14"/>
        <v>0</v>
      </c>
      <c r="AI26" s="57">
        <f t="shared" si="15"/>
        <v>0</v>
      </c>
      <c r="AJ26" s="58">
        <f t="shared" si="16"/>
        <v>0</v>
      </c>
    </row>
    <row r="27" spans="1:36" ht="14.1" customHeight="1" x14ac:dyDescent="0.2">
      <c r="A27" s="4">
        <f t="shared" si="17"/>
        <v>24</v>
      </c>
      <c r="B27" s="3">
        <f>Nom!B27</f>
        <v>0</v>
      </c>
      <c r="C27" s="49"/>
      <c r="D27" s="50"/>
      <c r="E27" s="51"/>
      <c r="F27" s="83"/>
      <c r="G27" s="83"/>
      <c r="H27" s="51"/>
      <c r="I27" s="51"/>
      <c r="J27" s="51"/>
      <c r="K27" s="51"/>
      <c r="L27" s="51"/>
      <c r="M27" s="50"/>
      <c r="N27" s="50"/>
      <c r="O27" s="50"/>
      <c r="P27" s="50"/>
      <c r="Q27" s="78"/>
      <c r="R27" s="49">
        <f t="shared" si="0"/>
        <v>0</v>
      </c>
      <c r="S27" s="50">
        <f t="shared" si="1"/>
        <v>0</v>
      </c>
      <c r="T27" s="50">
        <f t="shared" si="2"/>
        <v>0</v>
      </c>
      <c r="U27" s="50">
        <f t="shared" si="3"/>
        <v>0</v>
      </c>
      <c r="V27" s="52">
        <f t="shared" si="4"/>
        <v>0</v>
      </c>
      <c r="W27" s="49">
        <f t="shared" si="5"/>
        <v>0</v>
      </c>
      <c r="X27" s="52">
        <f t="shared" si="6"/>
        <v>0</v>
      </c>
      <c r="Y27" s="38"/>
      <c r="Z27" s="39"/>
      <c r="AA27" s="53">
        <f t="shared" si="7"/>
        <v>1</v>
      </c>
      <c r="AB27" s="54">
        <f t="shared" si="8"/>
        <v>1</v>
      </c>
      <c r="AC27" s="54">
        <f t="shared" si="9"/>
        <v>1</v>
      </c>
      <c r="AD27" s="54">
        <f t="shared" si="10"/>
        <v>1</v>
      </c>
      <c r="AE27" s="55">
        <f t="shared" si="11"/>
        <v>1</v>
      </c>
      <c r="AF27" s="56">
        <f t="shared" si="12"/>
        <v>0</v>
      </c>
      <c r="AG27" s="57">
        <f t="shared" si="13"/>
        <v>0</v>
      </c>
      <c r="AH27" s="57">
        <f t="shared" si="14"/>
        <v>0</v>
      </c>
      <c r="AI27" s="57">
        <f t="shared" si="15"/>
        <v>0</v>
      </c>
      <c r="AJ27" s="58">
        <f t="shared" si="16"/>
        <v>0</v>
      </c>
    </row>
    <row r="28" spans="1:36" ht="14.1" customHeight="1" x14ac:dyDescent="0.2">
      <c r="A28" s="4">
        <f t="shared" si="17"/>
        <v>25</v>
      </c>
      <c r="B28" s="3">
        <f>Nom!B28</f>
        <v>0</v>
      </c>
      <c r="C28" s="49"/>
      <c r="D28" s="50"/>
      <c r="E28" s="51"/>
      <c r="F28" s="51"/>
      <c r="G28" s="51"/>
      <c r="H28" s="51"/>
      <c r="I28" s="51"/>
      <c r="J28" s="51"/>
      <c r="K28" s="51"/>
      <c r="L28" s="51"/>
      <c r="M28" s="50"/>
      <c r="N28" s="50"/>
      <c r="O28" s="50"/>
      <c r="P28" s="50"/>
      <c r="Q28" s="78"/>
      <c r="R28" s="49">
        <f t="shared" si="0"/>
        <v>0</v>
      </c>
      <c r="S28" s="50">
        <f t="shared" si="1"/>
        <v>0</v>
      </c>
      <c r="T28" s="50">
        <f t="shared" si="2"/>
        <v>0</v>
      </c>
      <c r="U28" s="50">
        <f t="shared" si="3"/>
        <v>0</v>
      </c>
      <c r="V28" s="52">
        <f t="shared" si="4"/>
        <v>0</v>
      </c>
      <c r="W28" s="49">
        <f t="shared" si="5"/>
        <v>0</v>
      </c>
      <c r="X28" s="52">
        <f t="shared" si="6"/>
        <v>0</v>
      </c>
      <c r="Y28" s="38"/>
      <c r="Z28" s="39"/>
      <c r="AA28" s="53">
        <f t="shared" si="7"/>
        <v>1</v>
      </c>
      <c r="AB28" s="54">
        <f t="shared" si="8"/>
        <v>1</v>
      </c>
      <c r="AC28" s="54">
        <f t="shared" si="9"/>
        <v>1</v>
      </c>
      <c r="AD28" s="54">
        <f t="shared" si="10"/>
        <v>1</v>
      </c>
      <c r="AE28" s="55">
        <f t="shared" si="11"/>
        <v>1</v>
      </c>
      <c r="AF28" s="56">
        <f t="shared" si="12"/>
        <v>0</v>
      </c>
      <c r="AG28" s="57">
        <f t="shared" si="13"/>
        <v>0</v>
      </c>
      <c r="AH28" s="57">
        <f t="shared" si="14"/>
        <v>0</v>
      </c>
      <c r="AI28" s="57">
        <f t="shared" si="15"/>
        <v>0</v>
      </c>
      <c r="AJ28" s="58">
        <f t="shared" si="16"/>
        <v>0</v>
      </c>
    </row>
    <row r="29" spans="1:36" ht="14.1" customHeight="1" x14ac:dyDescent="0.2">
      <c r="A29" s="4">
        <f t="shared" si="17"/>
        <v>26</v>
      </c>
      <c r="B29" s="3">
        <f>Nom!B29</f>
        <v>0</v>
      </c>
      <c r="C29" s="49"/>
      <c r="D29" s="50"/>
      <c r="E29" s="51"/>
      <c r="F29" s="51"/>
      <c r="G29" s="51"/>
      <c r="H29" s="51"/>
      <c r="I29" s="51"/>
      <c r="J29" s="51"/>
      <c r="K29" s="51"/>
      <c r="L29" s="51"/>
      <c r="M29" s="50"/>
      <c r="N29" s="50"/>
      <c r="O29" s="50"/>
      <c r="P29" s="50"/>
      <c r="Q29" s="78"/>
      <c r="R29" s="49">
        <f t="shared" si="0"/>
        <v>0</v>
      </c>
      <c r="S29" s="50">
        <f t="shared" si="1"/>
        <v>0</v>
      </c>
      <c r="T29" s="50">
        <f t="shared" si="2"/>
        <v>0</v>
      </c>
      <c r="U29" s="50">
        <f t="shared" si="3"/>
        <v>0</v>
      </c>
      <c r="V29" s="52">
        <f t="shared" si="4"/>
        <v>0</v>
      </c>
      <c r="W29" s="49">
        <f t="shared" si="5"/>
        <v>0</v>
      </c>
      <c r="X29" s="52">
        <f t="shared" si="6"/>
        <v>0</v>
      </c>
      <c r="Y29" s="38"/>
      <c r="Z29" s="39"/>
      <c r="AA29" s="53">
        <f t="shared" si="7"/>
        <v>1</v>
      </c>
      <c r="AB29" s="54">
        <f t="shared" si="8"/>
        <v>1</v>
      </c>
      <c r="AC29" s="54">
        <f t="shared" si="9"/>
        <v>1</v>
      </c>
      <c r="AD29" s="54">
        <f t="shared" si="10"/>
        <v>1</v>
      </c>
      <c r="AE29" s="55">
        <f t="shared" si="11"/>
        <v>1</v>
      </c>
      <c r="AF29" s="56">
        <f t="shared" si="12"/>
        <v>0</v>
      </c>
      <c r="AG29" s="57">
        <f t="shared" si="13"/>
        <v>0</v>
      </c>
      <c r="AH29" s="57">
        <f t="shared" si="14"/>
        <v>0</v>
      </c>
      <c r="AI29" s="57">
        <f t="shared" si="15"/>
        <v>0</v>
      </c>
      <c r="AJ29" s="58">
        <f t="shared" si="16"/>
        <v>0</v>
      </c>
    </row>
    <row r="30" spans="1:36" ht="14.1" customHeight="1" x14ac:dyDescent="0.2">
      <c r="A30" s="5">
        <f t="shared" si="17"/>
        <v>27</v>
      </c>
      <c r="B30" s="6">
        <f>Nom!B30</f>
        <v>0</v>
      </c>
      <c r="C30" s="62"/>
      <c r="D30" s="63"/>
      <c r="E30" s="64"/>
      <c r="F30" s="84"/>
      <c r="G30" s="64"/>
      <c r="H30" s="64"/>
      <c r="I30" s="64"/>
      <c r="J30" s="64"/>
      <c r="K30" s="64"/>
      <c r="L30" s="64"/>
      <c r="M30" s="63"/>
      <c r="N30" s="63"/>
      <c r="O30" s="63"/>
      <c r="P30" s="63"/>
      <c r="Q30" s="79"/>
      <c r="R30" s="62">
        <f t="shared" si="0"/>
        <v>0</v>
      </c>
      <c r="S30" s="63">
        <f t="shared" si="1"/>
        <v>0</v>
      </c>
      <c r="T30" s="64">
        <f t="shared" si="2"/>
        <v>0</v>
      </c>
      <c r="U30" s="64">
        <f t="shared" si="3"/>
        <v>0</v>
      </c>
      <c r="V30" s="65">
        <f t="shared" si="4"/>
        <v>0</v>
      </c>
      <c r="W30" s="62">
        <f t="shared" si="5"/>
        <v>0</v>
      </c>
      <c r="X30" s="65">
        <f t="shared" si="6"/>
        <v>0</v>
      </c>
      <c r="Y30" s="38"/>
      <c r="Z30" s="39"/>
      <c r="AA30" s="66">
        <f t="shared" si="7"/>
        <v>1</v>
      </c>
      <c r="AB30" s="67">
        <f t="shared" si="8"/>
        <v>1</v>
      </c>
      <c r="AC30" s="67">
        <f t="shared" si="9"/>
        <v>1</v>
      </c>
      <c r="AD30" s="67">
        <f t="shared" si="10"/>
        <v>1</v>
      </c>
      <c r="AE30" s="68">
        <f t="shared" si="11"/>
        <v>1</v>
      </c>
      <c r="AF30" s="69">
        <f t="shared" si="12"/>
        <v>0</v>
      </c>
      <c r="AG30" s="70">
        <f t="shared" si="13"/>
        <v>0</v>
      </c>
      <c r="AH30" s="70">
        <f t="shared" si="14"/>
        <v>0</v>
      </c>
      <c r="AI30" s="70">
        <f t="shared" si="15"/>
        <v>0</v>
      </c>
      <c r="AJ30" s="71">
        <f t="shared" si="16"/>
        <v>0</v>
      </c>
    </row>
    <row r="31" spans="1:36" ht="14.65" customHeight="1" x14ac:dyDescent="0.2">
      <c r="B31" t="s">
        <v>41</v>
      </c>
      <c r="C31" s="59" t="e">
        <f t="shared" ref="C31:X31" si="18">AVERAGE(C4:C30)</f>
        <v>#DIV/0!</v>
      </c>
      <c r="D31" s="59" t="e">
        <f t="shared" si="18"/>
        <v>#DIV/0!</v>
      </c>
      <c r="E31" s="59" t="e">
        <f t="shared" si="18"/>
        <v>#DIV/0!</v>
      </c>
      <c r="F31" s="59" t="e">
        <f t="shared" si="18"/>
        <v>#DIV/0!</v>
      </c>
      <c r="G31" s="59" t="e">
        <f t="shared" si="18"/>
        <v>#DIV/0!</v>
      </c>
      <c r="H31" s="59" t="e">
        <f t="shared" si="18"/>
        <v>#DIV/0!</v>
      </c>
      <c r="I31" s="59" t="e">
        <f t="shared" si="18"/>
        <v>#DIV/0!</v>
      </c>
      <c r="J31" s="59" t="e">
        <f t="shared" si="18"/>
        <v>#DIV/0!</v>
      </c>
      <c r="K31" s="59" t="e">
        <f t="shared" si="18"/>
        <v>#DIV/0!</v>
      </c>
      <c r="L31" s="59" t="e">
        <f t="shared" si="18"/>
        <v>#DIV/0!</v>
      </c>
      <c r="M31" s="59" t="e">
        <f t="shared" si="18"/>
        <v>#DIV/0!</v>
      </c>
      <c r="N31" s="59" t="e">
        <f t="shared" si="18"/>
        <v>#DIV/0!</v>
      </c>
      <c r="O31" s="59" t="e">
        <f t="shared" si="18"/>
        <v>#DIV/0!</v>
      </c>
      <c r="P31" s="59" t="e">
        <f t="shared" si="18"/>
        <v>#DIV/0!</v>
      </c>
      <c r="Q31" s="59" t="e">
        <f t="shared" si="18"/>
        <v>#DIV/0!</v>
      </c>
      <c r="R31" s="59">
        <f t="shared" si="18"/>
        <v>0</v>
      </c>
      <c r="S31" s="59">
        <f t="shared" si="18"/>
        <v>0</v>
      </c>
      <c r="T31" s="59">
        <f t="shared" si="18"/>
        <v>0</v>
      </c>
      <c r="U31" s="59">
        <f t="shared" si="18"/>
        <v>0</v>
      </c>
      <c r="V31" s="59">
        <f t="shared" si="18"/>
        <v>0</v>
      </c>
      <c r="W31" s="59">
        <f t="shared" si="18"/>
        <v>0</v>
      </c>
      <c r="X31" s="59">
        <f t="shared" si="18"/>
        <v>0</v>
      </c>
    </row>
    <row r="33" ht="14.65" customHeight="1" x14ac:dyDescent="0.2"/>
  </sheetData>
  <sheetProtection selectLockedCells="1" selectUnlockedCells="1"/>
  <mergeCells count="3">
    <mergeCell ref="A1:B3"/>
    <mergeCell ref="AA2:AE2"/>
    <mergeCell ref="AF2:AJ2"/>
  </mergeCells>
  <conditionalFormatting sqref="X32">
    <cfRule type="cellIs" dxfId="0" priority="1" stopIfTrue="1" operator="lessThan">
      <formula>10</formula>
    </cfRule>
  </conditionalFormatting>
  <pageMargins left="0.27569444444444446" right="0.51180555555555562" top="0.51180555555555562" bottom="0.51180555555555562" header="0.51181102362204722" footer="0.51180555555555562"/>
  <pageSetup paperSize="9" firstPageNumber="0" orientation="landscape" horizontalDpi="300" verticalDpi="300"/>
  <headerFooter alignWithMargins="0">
    <oddFooter>&amp;L&amp;D&amp;C&amp;F&amp;R&amp;A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3"/>
  <sheetViews>
    <sheetView zoomScale="120" zoomScaleNormal="120" workbookViewId="0">
      <selection activeCell="A31" sqref="A31"/>
    </sheetView>
  </sheetViews>
  <sheetFormatPr baseColWidth="10" defaultColWidth="11" defaultRowHeight="12.75" customHeight="1" x14ac:dyDescent="0.2"/>
  <cols>
    <col min="1" max="1" width="4" customWidth="1"/>
    <col min="2" max="2" width="23.42578125" customWidth="1"/>
    <col min="3" max="11" width="4.5703125" customWidth="1"/>
    <col min="12" max="17" width="4.5703125" hidden="1" customWidth="1"/>
    <col min="18" max="18" width="7.42578125" customWidth="1"/>
    <col min="19" max="19" width="5.42578125" customWidth="1"/>
    <col min="20" max="22" width="4.5703125" customWidth="1"/>
    <col min="23" max="23" width="5.42578125" customWidth="1"/>
    <col min="24" max="24" width="4.42578125" customWidth="1"/>
    <col min="25" max="25" width="4.5703125" customWidth="1"/>
    <col min="26" max="26" width="5.5703125" customWidth="1"/>
    <col min="27" max="36" width="10.85546875" hidden="1" customWidth="1"/>
  </cols>
  <sheetData>
    <row r="1" spans="1:36" ht="75" customHeight="1" x14ac:dyDescent="0.2">
      <c r="A1" s="95" t="str">
        <f>Nom!A1</f>
        <v>4TT</v>
      </c>
      <c r="B1" s="95"/>
      <c r="C1" s="7" t="s">
        <v>17</v>
      </c>
      <c r="D1" s="8" t="s">
        <v>18</v>
      </c>
      <c r="E1" s="8" t="s">
        <v>19</v>
      </c>
      <c r="F1" s="8" t="s">
        <v>20</v>
      </c>
      <c r="G1" s="8" t="s">
        <v>21</v>
      </c>
      <c r="H1" s="8" t="s">
        <v>22</v>
      </c>
      <c r="I1" s="8" t="s">
        <v>23</v>
      </c>
      <c r="J1" s="8" t="s">
        <v>24</v>
      </c>
      <c r="K1" s="8" t="s">
        <v>25</v>
      </c>
      <c r="L1" s="8"/>
      <c r="M1" s="8"/>
      <c r="N1" s="8"/>
      <c r="O1" s="8"/>
      <c r="P1" s="8"/>
      <c r="Q1" s="9"/>
      <c r="R1" s="10" t="s">
        <v>26</v>
      </c>
      <c r="S1" s="11" t="s">
        <v>27</v>
      </c>
      <c r="T1" s="11" t="s">
        <v>28</v>
      </c>
      <c r="U1" s="11" t="s">
        <v>29</v>
      </c>
      <c r="V1" s="11" t="s">
        <v>30</v>
      </c>
      <c r="W1" s="11" t="s">
        <v>31</v>
      </c>
      <c r="X1" s="12" t="s">
        <v>32</v>
      </c>
      <c r="Y1" s="13"/>
      <c r="Z1" s="12" t="s">
        <v>33</v>
      </c>
      <c r="AA1" s="1"/>
      <c r="AB1" s="1"/>
      <c r="AC1" s="1"/>
      <c r="AD1" s="1"/>
      <c r="AE1" s="1"/>
    </row>
    <row r="2" spans="1:36" ht="20.25" customHeight="1" x14ac:dyDescent="0.2">
      <c r="A2" s="95"/>
      <c r="B2" s="95"/>
      <c r="C2" s="14">
        <v>17</v>
      </c>
      <c r="D2" s="15">
        <v>22</v>
      </c>
      <c r="E2" s="15">
        <v>10</v>
      </c>
      <c r="F2" s="15">
        <v>7</v>
      </c>
      <c r="G2" s="15">
        <v>10</v>
      </c>
      <c r="H2" s="15">
        <v>20</v>
      </c>
      <c r="I2" s="15">
        <v>5</v>
      </c>
      <c r="J2" s="15">
        <v>29</v>
      </c>
      <c r="K2" s="15">
        <v>10</v>
      </c>
      <c r="L2" s="15"/>
      <c r="M2" s="15"/>
      <c r="N2" s="15"/>
      <c r="O2" s="15"/>
      <c r="P2" s="15"/>
      <c r="Q2" s="16"/>
      <c r="R2" s="17">
        <v>20</v>
      </c>
      <c r="S2" s="18">
        <v>20</v>
      </c>
      <c r="T2" s="18">
        <v>20</v>
      </c>
      <c r="U2" s="18">
        <v>20</v>
      </c>
      <c r="V2" s="19">
        <v>20</v>
      </c>
      <c r="W2" s="17">
        <v>100</v>
      </c>
      <c r="X2" s="20">
        <v>20</v>
      </c>
      <c r="Y2" s="21"/>
      <c r="Z2" s="21"/>
      <c r="AA2" s="96" t="s">
        <v>34</v>
      </c>
      <c r="AB2" s="96"/>
      <c r="AC2" s="96"/>
      <c r="AD2" s="96"/>
      <c r="AE2" s="96"/>
      <c r="AF2" s="97" t="s">
        <v>35</v>
      </c>
      <c r="AG2" s="97"/>
      <c r="AH2" s="97"/>
      <c r="AI2" s="97"/>
      <c r="AJ2" s="97"/>
    </row>
    <row r="3" spans="1:36" ht="38.25" customHeight="1" x14ac:dyDescent="0.2">
      <c r="A3" s="95"/>
      <c r="B3" s="95"/>
      <c r="C3" s="22" t="s">
        <v>36</v>
      </c>
      <c r="D3" s="23" t="s">
        <v>36</v>
      </c>
      <c r="E3" s="23" t="s">
        <v>37</v>
      </c>
      <c r="F3" s="23" t="s">
        <v>38</v>
      </c>
      <c r="G3" s="23" t="s">
        <v>36</v>
      </c>
      <c r="H3" s="23" t="s">
        <v>39</v>
      </c>
      <c r="I3" s="23" t="s">
        <v>36</v>
      </c>
      <c r="J3" s="23" t="s">
        <v>36</v>
      </c>
      <c r="K3" s="23" t="s">
        <v>37</v>
      </c>
      <c r="L3" s="23"/>
      <c r="M3" s="23"/>
      <c r="N3" s="23"/>
      <c r="O3" s="23"/>
      <c r="P3" s="23"/>
      <c r="Q3" s="24"/>
      <c r="R3" s="25"/>
      <c r="S3" s="25"/>
      <c r="T3" s="25"/>
      <c r="U3" s="25"/>
      <c r="V3" s="25"/>
      <c r="W3" s="25"/>
      <c r="X3" s="25"/>
      <c r="Y3" s="26"/>
      <c r="Z3" s="26"/>
      <c r="AA3" s="27" t="s">
        <v>36</v>
      </c>
      <c r="AB3" s="28" t="s">
        <v>37</v>
      </c>
      <c r="AC3" s="28" t="s">
        <v>38</v>
      </c>
      <c r="AD3" s="28" t="s">
        <v>40</v>
      </c>
      <c r="AE3" s="29" t="s">
        <v>39</v>
      </c>
      <c r="AF3" s="27" t="s">
        <v>36</v>
      </c>
      <c r="AG3" s="28" t="s">
        <v>37</v>
      </c>
      <c r="AH3" s="28" t="s">
        <v>38</v>
      </c>
      <c r="AI3" s="28" t="s">
        <v>40</v>
      </c>
      <c r="AJ3" s="30" t="s">
        <v>39</v>
      </c>
    </row>
    <row r="4" spans="1:36" ht="14.1" customHeight="1" x14ac:dyDescent="0.2">
      <c r="A4" s="2">
        <v>1</v>
      </c>
      <c r="B4" s="3" t="str">
        <f>Nom!B4</f>
        <v>Jade</v>
      </c>
      <c r="C4" s="31">
        <v>4</v>
      </c>
      <c r="D4" s="32">
        <v>9</v>
      </c>
      <c r="E4" s="32">
        <v>8</v>
      </c>
      <c r="F4" s="32">
        <v>5</v>
      </c>
      <c r="G4" s="32">
        <v>5.5</v>
      </c>
      <c r="H4" s="32">
        <v>8</v>
      </c>
      <c r="I4" s="32">
        <v>3</v>
      </c>
      <c r="J4" s="32"/>
      <c r="K4" s="32"/>
      <c r="L4" s="32"/>
      <c r="M4" s="32"/>
      <c r="N4" s="32"/>
      <c r="O4" s="32"/>
      <c r="P4" s="32"/>
      <c r="Q4" s="33"/>
      <c r="R4" s="34">
        <f t="shared" ref="R4:R30" si="0">ROUND(((IF($C$3="SSFL",$C4,0)+IF($D$3="SSFL",$D4,0)+IF($E$3="SSFL",$E4,0)+IF($F$3="SSFL",$F4,0)+IF($G$3="SSFL",$G4,0)+IF($H$3="SSFL",$H4,0)+IF($I$3="SSFL",$I4,0)+IF($J$3="SSFL",$J4,0)+IF($K$3="SSFL",$K4,0)+IF($L$3="SSFL",$L4,0)+IF($M$3="SSFL",$M4,0)+IF($N$3="SSFL",$N4,0)+IF($O$3="SSFL",$O4,0)+IF($P$3="SSFL",$P4,0)+IF($Q$3="SSFL",$Q4,0))/AA4*R$2),2)</f>
        <v>7.96</v>
      </c>
      <c r="S4" s="35">
        <f t="shared" ref="S4:S30" si="1">ROUND(((IF($C$3="CA",$C4,0)+IF($D$3="CA",$D4,0)+IF($E$3="CA",$E4,0)+IF($F$3="CA",$F4,0)+IF($G$3="CA",$G4,0)+IF($H$3="CA",$H4,0)+IF($I$3="CA",$I4,0)+IF($J$3="CA",$J4,0)+IF($K$3="CA",$K4,0)+IF($L$3="CA",$L4,0)+IF($M$3="CA",$M4,0)+IF($N$3="CA",$N4,0)+IF($O$3="CA",$O4,0)+IF($P$3="CA",$P4,0)+IF($Q$3="CA",$Q4,0))/AB4*S$2),1)</f>
        <v>16</v>
      </c>
      <c r="T4" s="36">
        <f t="shared" ref="T4:T30" si="2">ROUND(((IF($C$3="CL",$C4,0)+IF($D$3="CL",$D4,0)+IF($E$3="CL",$E4,0)+IF($F$3="CL",$F4,0)+IF($G$3="CL",$G4,0)+IF($H$3="CL",$H4,0)+IF($I$3="CL",$I4,0)+IF($J$3="CL",$J4,0)+IF($K$3="CL",$K4,0)+IF($L$3="CL",$L4,0)+IF($M$3="CL",$M4,0)+IF($N$3="CL",$N4,0)+IF($O$3="CL",$O4,0)+IF($P$3="CL",$P4,0)+IF($Q$3="CL",$Q4,0))/AC4*T$2),1)</f>
        <v>14.3</v>
      </c>
      <c r="U4" s="36">
        <f t="shared" ref="U4:U30" si="3">ROUND(((IF($C$3="EO",$C4,0)+IF($D$3="EO",$D4,0)+IF($E$3="EO",$E4,0)+IF($F$3="EO",$F4,0)+IF($G$3="EO",$G4,0)+IF($H$3="EO",$H4,0)+IF($I$3="EO",$I4,0)+IF($J$3="EO",$J4,0)+IF($K$3="EO",$K4,0)+IF($L$3="EO",$L4,0)+IF($M$3="EO",$M4,0)+IF($N$3="EO",$N4,0)+IF($O$3="EO",$O4,0)+IF($P$3="EO",$P4,0)+IF($Q$3="EO",$Q4,0))/AD4*U$2),1)</f>
        <v>0</v>
      </c>
      <c r="V4" s="37">
        <f t="shared" ref="V4:V30" si="4">ROUND(((IF($C$3="EE",$C4,0)+IF($D$3="EE",$D4,0)+IF($E$3="EE",$E4,0)+IF($F$3="EE",$F4,0)+IF($G$3="EE",$G4,0)+IF($H$3="EE",$H4,0)+IF($I$3="EE",$I4,0)+IF($J$3="EE",$J4,0)+IF($K$3="EE",$K4,0)+IF($L$3="EE",$L4,0)+IF($M$3="EE",$M4,0)+IF($N$3="EE",$N4,0)+IF($O$3="EE",$O4,0)+IF($P$3="EE",$P4,0)+IF($Q$3="EE",$Q4,0))/AE4*V$2),1)</f>
        <v>8</v>
      </c>
      <c r="W4" s="34">
        <f t="shared" ref="W4:W30" si="5">ROUND((SUM(R4:V4)/(IF(IF($AF4=0,0,$R$2)+IF($AG4=0,0,$S$2)+IF($AH4=0,0,$T$2)+IF($AI4=0,0,$U$2)+IF($AJ4=0,0,$V$2)=0,1,IF($AF4=0,0,$R$2)+IF($AG4=0,0,$S$2)+IF($AH4=0,0,$T$2)+IF($AI4=0,0,$U$2)+IF($AJ4=0,0,$V$2)))*100),1)</f>
        <v>57.8</v>
      </c>
      <c r="X4" s="37">
        <f t="shared" ref="X4:X30" si="6">ROUND((W4/W$2*X$2*2),0)/2</f>
        <v>11.5</v>
      </c>
      <c r="Y4" s="38"/>
      <c r="Z4" s="39" t="str">
        <f t="shared" ref="Z4:Z18" si="7">CONCATENATE(R$33,R4,S$33,S4,T$33,T4,V$33,V4)</f>
        <v>SSFL/20:  7,96   CA/20: 16   CL/20: 14,3   EE/20:  8</v>
      </c>
      <c r="AA4" s="40">
        <f t="shared" ref="AA4:AA30" si="8">IF(AF4=0,1,AF4)</f>
        <v>54</v>
      </c>
      <c r="AB4" s="41">
        <f t="shared" ref="AB4:AB30" si="9">IF(AG4=0,1,AG4)</f>
        <v>10</v>
      </c>
      <c r="AC4" s="41">
        <f t="shared" ref="AC4:AC30" si="10">IF(AH4=0,1,AH4)</f>
        <v>7</v>
      </c>
      <c r="AD4" s="41">
        <f t="shared" ref="AD4:AD30" si="11">IF(AI4=0,1,AI4)</f>
        <v>1</v>
      </c>
      <c r="AE4" s="42">
        <f t="shared" ref="AE4:AE30" si="12">IF(AJ4=0,1,AJ4)</f>
        <v>20</v>
      </c>
      <c r="AF4" s="43">
        <f t="shared" ref="AF4:AF30" si="13">IF($C$3="SSFL",IF($C4="",0,$C$2),0)+IF($D$3="SSFL",IF($D4="",0,$D$2),0)+IF($E$3="SSFL",IF($E4="",0,$E$2),0)+IF($F$3="SSFL",IF($F4="",0,$F$2),0)+IF($G$3="SSFL",IF($G4="",0,$G$2),0)+IF($H$3="SSFL",IF($H4="",0,$H$2),0)+IF($I$3="SSFL",IF($I4="",0,$I$2),0)+IF($J$3="SSFL",IF($J4="",0,$J$2),0)+IF($K$3="SSFL",IF($K4="",0,$K$2),0)+IF($L$3="SSFL",IF($L4="",0,$L$2),0)+IF($M$3="SSFL",IF($M4="",0,$M$2),0)+IF($N$3="SSFL",IF($N4="",0,$N$2),0)+IF($O$3="SSFL",IF($O4="",0,$O$2),0)+IF($P$3="SSFL",IF($P4="",0,$P$2),0)+IF($Q$3="SSFL",IF($Q4="",0,$Q$2),0)</f>
        <v>54</v>
      </c>
      <c r="AG4" s="44">
        <f t="shared" ref="AG4:AG30" si="14">IF($C$3="CA",IF($C4="",0,$C$2),0)+IF($D$3="CA",IF($D4="",0,$D$2),0)+IF($E$3="CA",IF($E4="",0,$E$2),0)+IF($F$3="CA",IF($F4="",0,$F$2),0)+IF($G$3="CA",IF($G4="",0,$G$2),0)+IF($H$3="CA",IF($H4="",0,$H$2),0)+IF($I$3="CA",IF($I4="",0,$I$2),0)+IF($J$3="CA",IF($J4="",0,$J$2),0)+IF($K$3="CA",IF($K4="",0,$K$2),0)+IF($L$3="CA",IF($L4="",0,$L$2),0)+IF($M$3="CA",IF($M4="",0,$M$2),0)+IF($N$3="CA",IF($N4="",0,$N$2),0)+IF($O$3="CA",IF($O4="",0,$O$2),0)+IF($P$3="CA",IF($P4="",0,$P$2),0)+IF($Q$3="CA",IF($Q4="",0,$Q$2),0)</f>
        <v>10</v>
      </c>
      <c r="AH4" s="44">
        <f t="shared" ref="AH4:AH30" si="15">IF($C$3="CL",IF($C4="",0,$C$2),0)+IF($D$3="CL",IF($D4="",0,$D$2),0)+IF($E$3="CL",IF($E4="",0,$E$2),0)+IF($F$3="CL",IF($F4="",0,$F$2),0)+IF($G$3="CL",IF($G4="",0,$G$2),0)+IF($H$3="CL",IF($H4="",0,$H$2),0)+IF($I$3="CL",IF($I4="",0,$I$2),0)+IF($J$3="CL",IF($J4="",0,$J$2),0)+IF($K$3="CL",IF($K4="",0,$K$2),0)+IF($L$3="CL",IF($L4="",0,$L$2),0)+IF($M$3="CL",IF($M4="",0,$M$2),0)+IF($N$3="CL",IF($N4="",0,$N$2),0)+IF($O$3="CL",IF($O4="",0,$O$2),0)+IF($P$3="CL",IF($P4="",0,$P$2),0)+IF($Q$3="CL",IF($Q4="",0,$Q$2),0)</f>
        <v>7</v>
      </c>
      <c r="AI4" s="44">
        <f t="shared" ref="AI4:AI30" si="16">IF($C$3="EO",IF($C4="",0,$C$2),0)+IF($D$3="EO",IF($D4="",0,$D$2),0)+IF($E$3="EO",IF($E4="",0,$E$2),0)+IF($F$3="EO",IF($F4="",0,$F$2),0)+IF($G$3="EO",IF($G4="",0,$G$2),0)+IF($H$3="EO",IF($H4="",0,$H$2),0)+IF($I$3="EO",IF($I4="",0,$I$2),0)+IF($J$3="EO",IF($J4="",0,$J$2),0)+IF($K$3="EO",IF($K4="",0,$K$2),0)+IF($L$3="EO",IF($L4="",0,$L$2),0)+IF($M$3="EO",IF($M4="",0,$M$2),0)+IF($N$3="EO",IF($N4="",0,$N$2),0)+IF($O$3="EO",IF($O4="",0,$O$2),0)+IF($P$3="EO",IF($P4="",0,$P$2),0)+IF($Q$3="EO",IF($Q4="",0,$Q$2),0)</f>
        <v>0</v>
      </c>
      <c r="AJ4" s="45">
        <f t="shared" ref="AJ4:AJ30" si="17">IF($C$3="EE",IF($C4="",0,$C$2),0)+IF($D$3="EE",IF($D4="",0,$D$2),0)+IF($E$3="EE",IF($E4="",0,$E$2),0)+IF($F$3="EE",IF($F4="",0,$F$2),0)+IF($G$3="EE",IF($G4="",0,$G$2),0)+IF($H$3="EE",IF($H4="",0,$H$2),0)+IF($I$3="EE",IF($I4="",0,$I$2),0)+IF($J$3="EE",IF($J4="",0,$J$2),0)+IF($K$3="EE",IF($K4="",0,$K$2),0)+IF($L$3="EE",IF($L4="",0,$L$2),0)+IF($M$3="EE",IF($M4="",0,$M$2),0)+IF($N$3="EE",IF($N4="",0,$N$2),0)+IF($O$3="EE",IF($O4="",0,$O$2),0)+IF($P$3="EE",IF($P4="",0,$P$2),0)+IF($Q$3="EE",IF($Q4="",0,$Q$2),0)</f>
        <v>20</v>
      </c>
    </row>
    <row r="5" spans="1:36" ht="14.1" customHeight="1" x14ac:dyDescent="0.2">
      <c r="A5" s="4">
        <f t="shared" ref="A5:A30" si="18">A4+1</f>
        <v>2</v>
      </c>
      <c r="B5" s="3" t="str">
        <f>Nom!B5</f>
        <v>Emilien</v>
      </c>
      <c r="C5" s="46">
        <v>8.5</v>
      </c>
      <c r="D5" s="47">
        <v>13.5</v>
      </c>
      <c r="E5" s="47">
        <v>6</v>
      </c>
      <c r="F5" s="47">
        <v>1</v>
      </c>
      <c r="G5" s="47">
        <v>1.5</v>
      </c>
      <c r="H5" s="47">
        <v>17</v>
      </c>
      <c r="I5" s="47">
        <v>4</v>
      </c>
      <c r="J5" s="47"/>
      <c r="K5" s="47"/>
      <c r="L5" s="47"/>
      <c r="M5" s="47"/>
      <c r="N5" s="47"/>
      <c r="O5" s="47"/>
      <c r="P5" s="47"/>
      <c r="Q5" s="48"/>
      <c r="R5" s="49">
        <f t="shared" si="0"/>
        <v>10.19</v>
      </c>
      <c r="S5" s="50">
        <f t="shared" si="1"/>
        <v>12</v>
      </c>
      <c r="T5" s="51">
        <f t="shared" si="2"/>
        <v>2.9</v>
      </c>
      <c r="U5" s="51">
        <f t="shared" si="3"/>
        <v>0</v>
      </c>
      <c r="V5" s="52">
        <f t="shared" si="4"/>
        <v>17</v>
      </c>
      <c r="W5" s="49">
        <f t="shared" si="5"/>
        <v>52.6</v>
      </c>
      <c r="X5" s="52">
        <f t="shared" si="6"/>
        <v>10.5</v>
      </c>
      <c r="Y5" s="38"/>
      <c r="Z5" s="39" t="str">
        <f t="shared" si="7"/>
        <v>SSFL/20:  10,19   CA/20: 12   CL/20: 2,9   EE/20:  17</v>
      </c>
      <c r="AA5" s="53">
        <f t="shared" si="8"/>
        <v>54</v>
      </c>
      <c r="AB5" s="54">
        <f t="shared" si="9"/>
        <v>10</v>
      </c>
      <c r="AC5" s="54">
        <f t="shared" si="10"/>
        <v>7</v>
      </c>
      <c r="AD5" s="54">
        <f t="shared" si="11"/>
        <v>1</v>
      </c>
      <c r="AE5" s="55">
        <f t="shared" si="12"/>
        <v>20</v>
      </c>
      <c r="AF5" s="56">
        <f t="shared" si="13"/>
        <v>54</v>
      </c>
      <c r="AG5" s="57">
        <f t="shared" si="14"/>
        <v>10</v>
      </c>
      <c r="AH5" s="57">
        <f t="shared" si="15"/>
        <v>7</v>
      </c>
      <c r="AI5" s="57">
        <f t="shared" si="16"/>
        <v>0</v>
      </c>
      <c r="AJ5" s="58">
        <f t="shared" si="17"/>
        <v>20</v>
      </c>
    </row>
    <row r="6" spans="1:36" ht="14.1" customHeight="1" x14ac:dyDescent="0.2">
      <c r="A6" s="4">
        <f t="shared" si="18"/>
        <v>3</v>
      </c>
      <c r="B6" s="3" t="str">
        <f>Nom!B6</f>
        <v>Logan</v>
      </c>
      <c r="C6" s="46">
        <v>4.5</v>
      </c>
      <c r="D6" s="47">
        <v>10.5</v>
      </c>
      <c r="E6" s="47">
        <v>8</v>
      </c>
      <c r="F6" s="47">
        <v>4</v>
      </c>
      <c r="G6" s="47">
        <v>3.5</v>
      </c>
      <c r="H6" s="47">
        <v>15</v>
      </c>
      <c r="I6" s="47">
        <v>5</v>
      </c>
      <c r="J6" s="47"/>
      <c r="K6" s="47"/>
      <c r="L6" s="47"/>
      <c r="M6" s="47"/>
      <c r="N6" s="47"/>
      <c r="O6" s="47"/>
      <c r="P6" s="47"/>
      <c r="Q6" s="48"/>
      <c r="R6" s="49">
        <f t="shared" si="0"/>
        <v>8.6999999999999993</v>
      </c>
      <c r="S6" s="50">
        <f t="shared" si="1"/>
        <v>16</v>
      </c>
      <c r="T6" s="50">
        <f t="shared" si="2"/>
        <v>11.4</v>
      </c>
      <c r="U6" s="50">
        <f t="shared" si="3"/>
        <v>0</v>
      </c>
      <c r="V6" s="52">
        <f t="shared" si="4"/>
        <v>15</v>
      </c>
      <c r="W6" s="49">
        <f t="shared" si="5"/>
        <v>63.9</v>
      </c>
      <c r="X6" s="52">
        <f t="shared" si="6"/>
        <v>13</v>
      </c>
      <c r="Y6" s="38"/>
      <c r="Z6" s="39" t="str">
        <f t="shared" si="7"/>
        <v>SSFL/20:  8,7   CA/20: 16   CL/20: 11,4   EE/20:  15</v>
      </c>
      <c r="AA6" s="53">
        <f t="shared" si="8"/>
        <v>54</v>
      </c>
      <c r="AB6" s="54">
        <f t="shared" si="9"/>
        <v>10</v>
      </c>
      <c r="AC6" s="54">
        <f t="shared" si="10"/>
        <v>7</v>
      </c>
      <c r="AD6" s="54">
        <f t="shared" si="11"/>
        <v>1</v>
      </c>
      <c r="AE6" s="55">
        <f t="shared" si="12"/>
        <v>20</v>
      </c>
      <c r="AF6" s="56">
        <f t="shared" si="13"/>
        <v>54</v>
      </c>
      <c r="AG6" s="57">
        <f t="shared" si="14"/>
        <v>10</v>
      </c>
      <c r="AH6" s="57">
        <f t="shared" si="15"/>
        <v>7</v>
      </c>
      <c r="AI6" s="57">
        <f t="shared" si="16"/>
        <v>0</v>
      </c>
      <c r="AJ6" s="58">
        <f t="shared" si="17"/>
        <v>20</v>
      </c>
    </row>
    <row r="7" spans="1:36" ht="14.1" customHeight="1" x14ac:dyDescent="0.2">
      <c r="A7" s="4">
        <f t="shared" si="18"/>
        <v>4</v>
      </c>
      <c r="B7" s="3" t="str">
        <f>Nom!B7</f>
        <v>Michael</v>
      </c>
      <c r="C7" s="46"/>
      <c r="D7" s="47"/>
      <c r="E7" s="47">
        <v>10</v>
      </c>
      <c r="F7" s="47">
        <v>7</v>
      </c>
      <c r="G7" s="47">
        <v>6</v>
      </c>
      <c r="H7" s="47">
        <v>18</v>
      </c>
      <c r="I7" s="47">
        <v>5</v>
      </c>
      <c r="J7" s="47">
        <v>22</v>
      </c>
      <c r="K7" s="47">
        <v>9.5</v>
      </c>
      <c r="L7" s="47"/>
      <c r="M7" s="47"/>
      <c r="N7" s="47"/>
      <c r="O7" s="47"/>
      <c r="P7" s="47"/>
      <c r="Q7" s="48"/>
      <c r="R7" s="49">
        <f t="shared" si="0"/>
        <v>15</v>
      </c>
      <c r="S7" s="50">
        <f t="shared" si="1"/>
        <v>19.5</v>
      </c>
      <c r="T7" s="50">
        <f t="shared" si="2"/>
        <v>20</v>
      </c>
      <c r="U7" s="50">
        <f t="shared" si="3"/>
        <v>0</v>
      </c>
      <c r="V7" s="52">
        <f t="shared" si="4"/>
        <v>18</v>
      </c>
      <c r="W7" s="49">
        <f t="shared" si="5"/>
        <v>90.6</v>
      </c>
      <c r="X7" s="52">
        <f t="shared" si="6"/>
        <v>18</v>
      </c>
      <c r="Y7" s="38"/>
      <c r="Z7" s="39" t="str">
        <f t="shared" si="7"/>
        <v>SSFL/20:  15   CA/20: 19,5   CL/20: 20   EE/20:  18</v>
      </c>
      <c r="AA7" s="53">
        <f t="shared" si="8"/>
        <v>44</v>
      </c>
      <c r="AB7" s="54">
        <f t="shared" si="9"/>
        <v>20</v>
      </c>
      <c r="AC7" s="54">
        <f t="shared" si="10"/>
        <v>7</v>
      </c>
      <c r="AD7" s="54">
        <f t="shared" si="11"/>
        <v>1</v>
      </c>
      <c r="AE7" s="55">
        <f t="shared" si="12"/>
        <v>20</v>
      </c>
      <c r="AF7" s="56">
        <f t="shared" si="13"/>
        <v>44</v>
      </c>
      <c r="AG7" s="57">
        <f t="shared" si="14"/>
        <v>20</v>
      </c>
      <c r="AH7" s="57">
        <f t="shared" si="15"/>
        <v>7</v>
      </c>
      <c r="AI7" s="57">
        <f t="shared" si="16"/>
        <v>0</v>
      </c>
      <c r="AJ7" s="58">
        <f t="shared" si="17"/>
        <v>20</v>
      </c>
    </row>
    <row r="8" spans="1:36" ht="14.1" customHeight="1" x14ac:dyDescent="0.2">
      <c r="A8" s="4">
        <f t="shared" si="18"/>
        <v>5</v>
      </c>
      <c r="B8" s="3" t="str">
        <f>Nom!B8</f>
        <v>Asenga</v>
      </c>
      <c r="C8" s="46">
        <v>5.5</v>
      </c>
      <c r="D8" s="47">
        <v>14.5</v>
      </c>
      <c r="E8" s="47">
        <v>10</v>
      </c>
      <c r="F8" s="47">
        <v>4</v>
      </c>
      <c r="G8" s="47">
        <v>5</v>
      </c>
      <c r="H8" s="47">
        <v>16</v>
      </c>
      <c r="I8" s="47">
        <v>4</v>
      </c>
      <c r="J8" s="47"/>
      <c r="K8" s="47"/>
      <c r="L8" s="47"/>
      <c r="M8" s="47"/>
      <c r="N8" s="47"/>
      <c r="O8" s="47"/>
      <c r="P8" s="47"/>
      <c r="Q8" s="48"/>
      <c r="R8" s="49">
        <f t="shared" si="0"/>
        <v>10.74</v>
      </c>
      <c r="S8" s="50">
        <f t="shared" si="1"/>
        <v>20</v>
      </c>
      <c r="T8" s="50">
        <f t="shared" si="2"/>
        <v>11.4</v>
      </c>
      <c r="U8" s="50">
        <f t="shared" si="3"/>
        <v>0</v>
      </c>
      <c r="V8" s="52">
        <f t="shared" si="4"/>
        <v>16</v>
      </c>
      <c r="W8" s="49">
        <f t="shared" si="5"/>
        <v>72.7</v>
      </c>
      <c r="X8" s="52">
        <f t="shared" si="6"/>
        <v>14.5</v>
      </c>
      <c r="Y8" s="38"/>
      <c r="Z8" s="39" t="str">
        <f t="shared" si="7"/>
        <v>SSFL/20:  10,74   CA/20: 20   CL/20: 11,4   EE/20:  16</v>
      </c>
      <c r="AA8" s="53">
        <f t="shared" si="8"/>
        <v>54</v>
      </c>
      <c r="AB8" s="54">
        <f t="shared" si="9"/>
        <v>10</v>
      </c>
      <c r="AC8" s="54">
        <f t="shared" si="10"/>
        <v>7</v>
      </c>
      <c r="AD8" s="54">
        <f t="shared" si="11"/>
        <v>1</v>
      </c>
      <c r="AE8" s="55">
        <f t="shared" si="12"/>
        <v>20</v>
      </c>
      <c r="AF8" s="56">
        <f t="shared" si="13"/>
        <v>54</v>
      </c>
      <c r="AG8" s="57">
        <f t="shared" si="14"/>
        <v>10</v>
      </c>
      <c r="AH8" s="57">
        <f t="shared" si="15"/>
        <v>7</v>
      </c>
      <c r="AI8" s="57">
        <f t="shared" si="16"/>
        <v>0</v>
      </c>
      <c r="AJ8" s="58">
        <f t="shared" si="17"/>
        <v>20</v>
      </c>
    </row>
    <row r="9" spans="1:36" ht="14.1" customHeight="1" x14ac:dyDescent="0.2">
      <c r="A9" s="4">
        <f t="shared" si="18"/>
        <v>6</v>
      </c>
      <c r="B9" s="3" t="str">
        <f>Nom!B9</f>
        <v>Angélina</v>
      </c>
      <c r="C9" s="46">
        <v>7.5</v>
      </c>
      <c r="D9" s="47">
        <v>12</v>
      </c>
      <c r="E9" s="47">
        <v>9</v>
      </c>
      <c r="F9" s="47">
        <v>2</v>
      </c>
      <c r="G9" s="47">
        <v>4.5</v>
      </c>
      <c r="H9" s="47">
        <v>18.5</v>
      </c>
      <c r="I9" s="47">
        <v>3</v>
      </c>
      <c r="J9" s="47"/>
      <c r="K9" s="47"/>
      <c r="L9" s="47"/>
      <c r="M9" s="47"/>
      <c r="N9" s="47"/>
      <c r="O9" s="47"/>
      <c r="P9" s="47"/>
      <c r="Q9" s="48"/>
      <c r="R9" s="49">
        <f t="shared" si="0"/>
        <v>10</v>
      </c>
      <c r="S9" s="50">
        <f t="shared" si="1"/>
        <v>18</v>
      </c>
      <c r="T9" s="50">
        <f t="shared" si="2"/>
        <v>5.7</v>
      </c>
      <c r="U9" s="50">
        <f t="shared" si="3"/>
        <v>0</v>
      </c>
      <c r="V9" s="52">
        <f t="shared" si="4"/>
        <v>18.5</v>
      </c>
      <c r="W9" s="49">
        <f t="shared" si="5"/>
        <v>65.3</v>
      </c>
      <c r="X9" s="52">
        <f t="shared" si="6"/>
        <v>13</v>
      </c>
      <c r="Y9" s="38"/>
      <c r="Z9" s="39" t="str">
        <f t="shared" si="7"/>
        <v>SSFL/20:  10   CA/20: 18   CL/20: 5,7   EE/20:  18,5</v>
      </c>
      <c r="AA9" s="53">
        <f t="shared" si="8"/>
        <v>54</v>
      </c>
      <c r="AB9" s="54">
        <f t="shared" si="9"/>
        <v>10</v>
      </c>
      <c r="AC9" s="54">
        <f t="shared" si="10"/>
        <v>7</v>
      </c>
      <c r="AD9" s="54">
        <f t="shared" si="11"/>
        <v>1</v>
      </c>
      <c r="AE9" s="55">
        <f t="shared" si="12"/>
        <v>20</v>
      </c>
      <c r="AF9" s="56">
        <f t="shared" si="13"/>
        <v>54</v>
      </c>
      <c r="AG9" s="57">
        <f t="shared" si="14"/>
        <v>10</v>
      </c>
      <c r="AH9" s="57">
        <f t="shared" si="15"/>
        <v>7</v>
      </c>
      <c r="AI9" s="57">
        <f t="shared" si="16"/>
        <v>0</v>
      </c>
      <c r="AJ9" s="58">
        <f t="shared" si="17"/>
        <v>20</v>
      </c>
    </row>
    <row r="10" spans="1:36" ht="14.1" customHeight="1" x14ac:dyDescent="0.2">
      <c r="A10" s="4">
        <f t="shared" si="18"/>
        <v>7</v>
      </c>
      <c r="B10" s="3" t="str">
        <f>Nom!B10</f>
        <v>Henry</v>
      </c>
      <c r="C10" s="46">
        <v>7.5</v>
      </c>
      <c r="D10" s="47">
        <v>18.5</v>
      </c>
      <c r="E10" s="47">
        <v>9</v>
      </c>
      <c r="F10" s="47">
        <v>4</v>
      </c>
      <c r="G10" s="47">
        <v>7.5</v>
      </c>
      <c r="H10" s="47">
        <v>18</v>
      </c>
      <c r="I10" s="47">
        <v>4</v>
      </c>
      <c r="J10" s="47"/>
      <c r="K10" s="47"/>
      <c r="L10" s="47"/>
      <c r="M10" s="47"/>
      <c r="N10" s="47"/>
      <c r="O10" s="47"/>
      <c r="P10" s="47"/>
      <c r="Q10" s="48"/>
      <c r="R10" s="49">
        <f t="shared" si="0"/>
        <v>13.89</v>
      </c>
      <c r="S10" s="50">
        <f t="shared" si="1"/>
        <v>18</v>
      </c>
      <c r="T10" s="50">
        <f t="shared" si="2"/>
        <v>11.4</v>
      </c>
      <c r="U10" s="50">
        <f t="shared" si="3"/>
        <v>0</v>
      </c>
      <c r="V10" s="52">
        <f t="shared" si="4"/>
        <v>18</v>
      </c>
      <c r="W10" s="49">
        <f t="shared" si="5"/>
        <v>76.599999999999994</v>
      </c>
      <c r="X10" s="52">
        <f t="shared" si="6"/>
        <v>15.5</v>
      </c>
      <c r="Y10" s="38"/>
      <c r="Z10" s="39" t="str">
        <f t="shared" si="7"/>
        <v>SSFL/20:  13,89   CA/20: 18   CL/20: 11,4   EE/20:  18</v>
      </c>
      <c r="AA10" s="53">
        <f t="shared" si="8"/>
        <v>54</v>
      </c>
      <c r="AB10" s="54">
        <f t="shared" si="9"/>
        <v>10</v>
      </c>
      <c r="AC10" s="54">
        <f t="shared" si="10"/>
        <v>7</v>
      </c>
      <c r="AD10" s="54">
        <f t="shared" si="11"/>
        <v>1</v>
      </c>
      <c r="AE10" s="55">
        <f t="shared" si="12"/>
        <v>20</v>
      </c>
      <c r="AF10" s="56">
        <f t="shared" si="13"/>
        <v>54</v>
      </c>
      <c r="AG10" s="57">
        <f t="shared" si="14"/>
        <v>10</v>
      </c>
      <c r="AH10" s="57">
        <f t="shared" si="15"/>
        <v>7</v>
      </c>
      <c r="AI10" s="57">
        <f t="shared" si="16"/>
        <v>0</v>
      </c>
      <c r="AJ10" s="58">
        <f t="shared" si="17"/>
        <v>20</v>
      </c>
    </row>
    <row r="11" spans="1:36" ht="14.1" customHeight="1" x14ac:dyDescent="0.2">
      <c r="A11" s="4">
        <f t="shared" si="18"/>
        <v>8</v>
      </c>
      <c r="B11" s="3" t="str">
        <f>Nom!B11</f>
        <v>Isalyne</v>
      </c>
      <c r="C11" s="46">
        <v>6</v>
      </c>
      <c r="D11" s="47">
        <v>7</v>
      </c>
      <c r="E11" s="47">
        <v>7</v>
      </c>
      <c r="F11" s="47">
        <v>6</v>
      </c>
      <c r="G11" s="47">
        <v>5</v>
      </c>
      <c r="H11" s="47">
        <v>15</v>
      </c>
      <c r="I11" s="47">
        <v>5</v>
      </c>
      <c r="J11" s="47"/>
      <c r="K11" s="47"/>
      <c r="L11" s="47"/>
      <c r="M11" s="47"/>
      <c r="N11" s="47"/>
      <c r="O11" s="47"/>
      <c r="P11" s="47"/>
      <c r="Q11" s="48"/>
      <c r="R11" s="49">
        <f t="shared" si="0"/>
        <v>8.52</v>
      </c>
      <c r="S11" s="50">
        <f t="shared" si="1"/>
        <v>14</v>
      </c>
      <c r="T11" s="50">
        <f t="shared" si="2"/>
        <v>17.100000000000001</v>
      </c>
      <c r="U11" s="50">
        <f t="shared" si="3"/>
        <v>0</v>
      </c>
      <c r="V11" s="52">
        <f t="shared" si="4"/>
        <v>15</v>
      </c>
      <c r="W11" s="49">
        <f t="shared" si="5"/>
        <v>68.3</v>
      </c>
      <c r="X11" s="52">
        <f t="shared" si="6"/>
        <v>13.5</v>
      </c>
      <c r="Y11" s="38"/>
      <c r="Z11" s="39" t="str">
        <f t="shared" si="7"/>
        <v>SSFL/20:  8,52   CA/20: 14   CL/20: 17,1   EE/20:  15</v>
      </c>
      <c r="AA11" s="53">
        <f t="shared" si="8"/>
        <v>54</v>
      </c>
      <c r="AB11" s="54">
        <f t="shared" si="9"/>
        <v>10</v>
      </c>
      <c r="AC11" s="54">
        <f t="shared" si="10"/>
        <v>7</v>
      </c>
      <c r="AD11" s="54">
        <f t="shared" si="11"/>
        <v>1</v>
      </c>
      <c r="AE11" s="55">
        <f t="shared" si="12"/>
        <v>20</v>
      </c>
      <c r="AF11" s="56">
        <f t="shared" si="13"/>
        <v>54</v>
      </c>
      <c r="AG11" s="57">
        <f t="shared" si="14"/>
        <v>10</v>
      </c>
      <c r="AH11" s="57">
        <f t="shared" si="15"/>
        <v>7</v>
      </c>
      <c r="AI11" s="57">
        <f t="shared" si="16"/>
        <v>0</v>
      </c>
      <c r="AJ11" s="58">
        <f t="shared" si="17"/>
        <v>20</v>
      </c>
    </row>
    <row r="12" spans="1:36" ht="14.1" customHeight="1" x14ac:dyDescent="0.2">
      <c r="A12" s="4">
        <f t="shared" si="18"/>
        <v>9</v>
      </c>
      <c r="B12" s="3" t="str">
        <f>Nom!B12</f>
        <v>Laura</v>
      </c>
      <c r="C12" s="46">
        <v>9.5</v>
      </c>
      <c r="D12" s="47">
        <v>22</v>
      </c>
      <c r="E12" s="47">
        <v>10</v>
      </c>
      <c r="F12" s="47">
        <v>6</v>
      </c>
      <c r="G12" s="47">
        <v>8</v>
      </c>
      <c r="H12" s="47">
        <v>19</v>
      </c>
      <c r="I12" s="47">
        <v>4</v>
      </c>
      <c r="J12" s="47"/>
      <c r="K12" s="47"/>
      <c r="L12" s="47"/>
      <c r="M12" s="47"/>
      <c r="N12" s="47"/>
      <c r="O12" s="47"/>
      <c r="P12" s="47"/>
      <c r="Q12" s="48"/>
      <c r="R12" s="49">
        <f t="shared" si="0"/>
        <v>16.11</v>
      </c>
      <c r="S12" s="50">
        <f t="shared" si="1"/>
        <v>20</v>
      </c>
      <c r="T12" s="50">
        <f t="shared" si="2"/>
        <v>17.100000000000001</v>
      </c>
      <c r="U12" s="50">
        <f t="shared" si="3"/>
        <v>0</v>
      </c>
      <c r="V12" s="52">
        <f t="shared" si="4"/>
        <v>19</v>
      </c>
      <c r="W12" s="49">
        <f t="shared" si="5"/>
        <v>90.3</v>
      </c>
      <c r="X12" s="52">
        <f t="shared" si="6"/>
        <v>18</v>
      </c>
      <c r="Y12" s="38"/>
      <c r="Z12" s="39" t="str">
        <f t="shared" si="7"/>
        <v>SSFL/20:  16,11   CA/20: 20   CL/20: 17,1   EE/20:  19</v>
      </c>
      <c r="AA12" s="53">
        <f t="shared" si="8"/>
        <v>54</v>
      </c>
      <c r="AB12" s="54">
        <f t="shared" si="9"/>
        <v>10</v>
      </c>
      <c r="AC12" s="54">
        <f t="shared" si="10"/>
        <v>7</v>
      </c>
      <c r="AD12" s="54">
        <f t="shared" si="11"/>
        <v>1</v>
      </c>
      <c r="AE12" s="55">
        <f t="shared" si="12"/>
        <v>20</v>
      </c>
      <c r="AF12" s="56">
        <f t="shared" si="13"/>
        <v>54</v>
      </c>
      <c r="AG12" s="57">
        <f t="shared" si="14"/>
        <v>10</v>
      </c>
      <c r="AH12" s="57">
        <f t="shared" si="15"/>
        <v>7</v>
      </c>
      <c r="AI12" s="57">
        <f t="shared" si="16"/>
        <v>0</v>
      </c>
      <c r="AJ12" s="58">
        <f t="shared" si="17"/>
        <v>20</v>
      </c>
    </row>
    <row r="13" spans="1:36" ht="14.1" customHeight="1" x14ac:dyDescent="0.2">
      <c r="A13" s="4">
        <f t="shared" si="18"/>
        <v>10</v>
      </c>
      <c r="B13" s="3" t="str">
        <f>Nom!B13</f>
        <v>Chloé</v>
      </c>
      <c r="C13" s="46">
        <v>8</v>
      </c>
      <c r="D13" s="47">
        <v>18</v>
      </c>
      <c r="E13" s="47">
        <v>10</v>
      </c>
      <c r="F13" s="47">
        <v>6</v>
      </c>
      <c r="G13" s="47">
        <v>5.5</v>
      </c>
      <c r="H13" s="47">
        <v>18</v>
      </c>
      <c r="I13" s="47">
        <v>4</v>
      </c>
      <c r="J13" s="47"/>
      <c r="K13" s="47"/>
      <c r="L13" s="47"/>
      <c r="M13" s="47"/>
      <c r="N13" s="47"/>
      <c r="O13" s="47"/>
      <c r="P13" s="47"/>
      <c r="Q13" s="48"/>
      <c r="R13" s="49">
        <f t="shared" si="0"/>
        <v>13.15</v>
      </c>
      <c r="S13" s="50">
        <f t="shared" si="1"/>
        <v>20</v>
      </c>
      <c r="T13" s="50">
        <f t="shared" si="2"/>
        <v>17.100000000000001</v>
      </c>
      <c r="U13" s="50">
        <f t="shared" si="3"/>
        <v>0</v>
      </c>
      <c r="V13" s="52">
        <f t="shared" si="4"/>
        <v>18</v>
      </c>
      <c r="W13" s="49">
        <f t="shared" si="5"/>
        <v>85.3</v>
      </c>
      <c r="X13" s="52">
        <f t="shared" si="6"/>
        <v>17</v>
      </c>
      <c r="Y13" s="38"/>
      <c r="Z13" s="39" t="str">
        <f t="shared" si="7"/>
        <v>SSFL/20:  13,15   CA/20: 20   CL/20: 17,1   EE/20:  18</v>
      </c>
      <c r="AA13" s="53">
        <f t="shared" si="8"/>
        <v>54</v>
      </c>
      <c r="AB13" s="54">
        <f t="shared" si="9"/>
        <v>10</v>
      </c>
      <c r="AC13" s="54">
        <f t="shared" si="10"/>
        <v>7</v>
      </c>
      <c r="AD13" s="54">
        <f t="shared" si="11"/>
        <v>1</v>
      </c>
      <c r="AE13" s="55">
        <f t="shared" si="12"/>
        <v>20</v>
      </c>
      <c r="AF13" s="56">
        <f t="shared" si="13"/>
        <v>54</v>
      </c>
      <c r="AG13" s="57">
        <f t="shared" si="14"/>
        <v>10</v>
      </c>
      <c r="AH13" s="57">
        <f t="shared" si="15"/>
        <v>7</v>
      </c>
      <c r="AI13" s="57">
        <f t="shared" si="16"/>
        <v>0</v>
      </c>
      <c r="AJ13" s="58">
        <f t="shared" si="17"/>
        <v>20</v>
      </c>
    </row>
    <row r="14" spans="1:36" ht="14.1" customHeight="1" x14ac:dyDescent="0.2">
      <c r="A14" s="4">
        <f t="shared" si="18"/>
        <v>11</v>
      </c>
      <c r="B14" s="3" t="str">
        <f>Nom!B14</f>
        <v>Hérésia</v>
      </c>
      <c r="C14" s="46">
        <v>10.5</v>
      </c>
      <c r="D14" s="47">
        <v>11</v>
      </c>
      <c r="E14" s="47">
        <v>7</v>
      </c>
      <c r="F14" s="47">
        <v>5</v>
      </c>
      <c r="G14" s="47">
        <v>5.5</v>
      </c>
      <c r="H14" s="47">
        <v>18</v>
      </c>
      <c r="I14" s="47">
        <v>5</v>
      </c>
      <c r="J14" s="47"/>
      <c r="K14" s="47"/>
      <c r="L14" s="47"/>
      <c r="M14" s="47"/>
      <c r="N14" s="47"/>
      <c r="O14" s="47"/>
      <c r="P14" s="47"/>
      <c r="Q14" s="48"/>
      <c r="R14" s="49">
        <f t="shared" si="0"/>
        <v>11.85</v>
      </c>
      <c r="S14" s="50">
        <f t="shared" si="1"/>
        <v>14</v>
      </c>
      <c r="T14" s="50">
        <f t="shared" si="2"/>
        <v>14.3</v>
      </c>
      <c r="U14" s="50">
        <f t="shared" si="3"/>
        <v>0</v>
      </c>
      <c r="V14" s="52">
        <f t="shared" si="4"/>
        <v>18</v>
      </c>
      <c r="W14" s="49">
        <f t="shared" si="5"/>
        <v>72.7</v>
      </c>
      <c r="X14" s="52">
        <f t="shared" si="6"/>
        <v>14.5</v>
      </c>
      <c r="Y14" s="38"/>
      <c r="Z14" s="39" t="str">
        <f t="shared" si="7"/>
        <v>SSFL/20:  11,85   CA/20: 14   CL/20: 14,3   EE/20:  18</v>
      </c>
      <c r="AA14" s="53">
        <f t="shared" si="8"/>
        <v>54</v>
      </c>
      <c r="AB14" s="54">
        <f t="shared" si="9"/>
        <v>10</v>
      </c>
      <c r="AC14" s="54">
        <f t="shared" si="10"/>
        <v>7</v>
      </c>
      <c r="AD14" s="54">
        <f t="shared" si="11"/>
        <v>1</v>
      </c>
      <c r="AE14" s="55">
        <f t="shared" si="12"/>
        <v>20</v>
      </c>
      <c r="AF14" s="56">
        <f t="shared" si="13"/>
        <v>54</v>
      </c>
      <c r="AG14" s="57">
        <f t="shared" si="14"/>
        <v>10</v>
      </c>
      <c r="AH14" s="57">
        <f t="shared" si="15"/>
        <v>7</v>
      </c>
      <c r="AI14" s="57">
        <f t="shared" si="16"/>
        <v>0</v>
      </c>
      <c r="AJ14" s="58">
        <f t="shared" si="17"/>
        <v>20</v>
      </c>
    </row>
    <row r="15" spans="1:36" ht="14.1" customHeight="1" x14ac:dyDescent="0.2">
      <c r="A15" s="4">
        <f t="shared" si="18"/>
        <v>12</v>
      </c>
      <c r="B15" s="3" t="str">
        <f>Nom!B15</f>
        <v>Keurtys</v>
      </c>
      <c r="C15" s="46"/>
      <c r="D15" s="47"/>
      <c r="E15" s="47">
        <v>8</v>
      </c>
      <c r="F15" s="47">
        <v>5</v>
      </c>
      <c r="G15" s="47">
        <v>3.5</v>
      </c>
      <c r="H15" s="47">
        <v>15</v>
      </c>
      <c r="I15" s="47">
        <v>0</v>
      </c>
      <c r="J15" s="47">
        <v>23.5</v>
      </c>
      <c r="K15" s="47">
        <v>9.5</v>
      </c>
      <c r="L15" s="47"/>
      <c r="M15" s="47"/>
      <c r="N15" s="47"/>
      <c r="O15" s="47"/>
      <c r="P15" s="47"/>
      <c r="Q15" s="48"/>
      <c r="R15" s="49">
        <f t="shared" si="0"/>
        <v>12.27</v>
      </c>
      <c r="S15" s="50">
        <f t="shared" si="1"/>
        <v>17.5</v>
      </c>
      <c r="T15" s="50">
        <f t="shared" si="2"/>
        <v>14.3</v>
      </c>
      <c r="U15" s="50">
        <f t="shared" si="3"/>
        <v>0</v>
      </c>
      <c r="V15" s="52">
        <f t="shared" si="4"/>
        <v>15</v>
      </c>
      <c r="W15" s="49">
        <f t="shared" si="5"/>
        <v>73.8</v>
      </c>
      <c r="X15" s="52">
        <f t="shared" si="6"/>
        <v>15</v>
      </c>
      <c r="Y15" s="38"/>
      <c r="Z15" s="39" t="str">
        <f t="shared" si="7"/>
        <v>SSFL/20:  12,27   CA/20: 17,5   CL/20: 14,3   EE/20:  15</v>
      </c>
      <c r="AA15" s="53">
        <f t="shared" si="8"/>
        <v>44</v>
      </c>
      <c r="AB15" s="54">
        <f t="shared" si="9"/>
        <v>20</v>
      </c>
      <c r="AC15" s="54">
        <f t="shared" si="10"/>
        <v>7</v>
      </c>
      <c r="AD15" s="54">
        <f t="shared" si="11"/>
        <v>1</v>
      </c>
      <c r="AE15" s="55">
        <f t="shared" si="12"/>
        <v>20</v>
      </c>
      <c r="AF15" s="56">
        <f t="shared" si="13"/>
        <v>44</v>
      </c>
      <c r="AG15" s="57">
        <f t="shared" si="14"/>
        <v>20</v>
      </c>
      <c r="AH15" s="57">
        <f t="shared" si="15"/>
        <v>7</v>
      </c>
      <c r="AI15" s="57">
        <f t="shared" si="16"/>
        <v>0</v>
      </c>
      <c r="AJ15" s="58">
        <f t="shared" si="17"/>
        <v>20</v>
      </c>
    </row>
    <row r="16" spans="1:36" ht="14.1" customHeight="1" x14ac:dyDescent="0.2">
      <c r="A16" s="4">
        <f t="shared" si="18"/>
        <v>13</v>
      </c>
      <c r="B16" s="3" t="str">
        <f>Nom!B16</f>
        <v>Clhéo</v>
      </c>
      <c r="C16" s="46">
        <v>7</v>
      </c>
      <c r="D16" s="47">
        <v>15.5</v>
      </c>
      <c r="E16" s="47">
        <v>8</v>
      </c>
      <c r="F16" s="47">
        <v>5</v>
      </c>
      <c r="G16" s="47">
        <v>3</v>
      </c>
      <c r="H16" s="47">
        <v>15</v>
      </c>
      <c r="I16" s="47">
        <v>3</v>
      </c>
      <c r="J16" s="47"/>
      <c r="K16" s="47"/>
      <c r="L16" s="47"/>
      <c r="M16" s="47"/>
      <c r="N16" s="47"/>
      <c r="O16" s="47"/>
      <c r="P16" s="47"/>
      <c r="Q16" s="48"/>
      <c r="R16" s="49">
        <f t="shared" si="0"/>
        <v>10.56</v>
      </c>
      <c r="S16" s="50">
        <f t="shared" si="1"/>
        <v>16</v>
      </c>
      <c r="T16" s="50">
        <f t="shared" si="2"/>
        <v>14.3</v>
      </c>
      <c r="U16" s="50">
        <f t="shared" si="3"/>
        <v>0</v>
      </c>
      <c r="V16" s="52">
        <f t="shared" si="4"/>
        <v>15</v>
      </c>
      <c r="W16" s="49">
        <f t="shared" si="5"/>
        <v>69.8</v>
      </c>
      <c r="X16" s="52">
        <f t="shared" si="6"/>
        <v>14</v>
      </c>
      <c r="Y16" s="38"/>
      <c r="Z16" s="39" t="str">
        <f t="shared" si="7"/>
        <v>SSFL/20:  10,56   CA/20: 16   CL/20: 14,3   EE/20:  15</v>
      </c>
      <c r="AA16" s="53">
        <f t="shared" si="8"/>
        <v>54</v>
      </c>
      <c r="AB16" s="54">
        <f t="shared" si="9"/>
        <v>10</v>
      </c>
      <c r="AC16" s="54">
        <f t="shared" si="10"/>
        <v>7</v>
      </c>
      <c r="AD16" s="54">
        <f t="shared" si="11"/>
        <v>1</v>
      </c>
      <c r="AE16" s="55">
        <f t="shared" si="12"/>
        <v>20</v>
      </c>
      <c r="AF16" s="56">
        <f t="shared" si="13"/>
        <v>54</v>
      </c>
      <c r="AG16" s="57">
        <f t="shared" si="14"/>
        <v>10</v>
      </c>
      <c r="AH16" s="57">
        <f t="shared" si="15"/>
        <v>7</v>
      </c>
      <c r="AI16" s="57">
        <f t="shared" si="16"/>
        <v>0</v>
      </c>
      <c r="AJ16" s="58">
        <f t="shared" si="17"/>
        <v>20</v>
      </c>
    </row>
    <row r="17" spans="1:36" ht="14.1" customHeight="1" x14ac:dyDescent="0.2">
      <c r="A17" s="4">
        <f t="shared" si="18"/>
        <v>14</v>
      </c>
      <c r="B17" s="3" t="str">
        <f>Nom!B17</f>
        <v>Camille</v>
      </c>
      <c r="C17" s="46">
        <v>6</v>
      </c>
      <c r="D17" s="47">
        <v>2</v>
      </c>
      <c r="E17" s="47">
        <v>6</v>
      </c>
      <c r="F17" s="47">
        <v>3</v>
      </c>
      <c r="G17" s="47">
        <v>2.5</v>
      </c>
      <c r="H17" s="47">
        <v>14</v>
      </c>
      <c r="I17" s="47">
        <v>0</v>
      </c>
      <c r="J17" s="47"/>
      <c r="K17" s="47"/>
      <c r="L17" s="47"/>
      <c r="M17" s="47"/>
      <c r="N17" s="47"/>
      <c r="O17" s="47"/>
      <c r="P17" s="47"/>
      <c r="Q17" s="48"/>
      <c r="R17" s="49">
        <f t="shared" si="0"/>
        <v>3.89</v>
      </c>
      <c r="S17" s="50">
        <f t="shared" si="1"/>
        <v>12</v>
      </c>
      <c r="T17" s="50">
        <f t="shared" si="2"/>
        <v>8.6</v>
      </c>
      <c r="U17" s="50">
        <f t="shared" si="3"/>
        <v>0</v>
      </c>
      <c r="V17" s="52">
        <f t="shared" si="4"/>
        <v>14</v>
      </c>
      <c r="W17" s="49">
        <f t="shared" si="5"/>
        <v>48.1</v>
      </c>
      <c r="X17" s="52">
        <f t="shared" si="6"/>
        <v>9.5</v>
      </c>
      <c r="Y17" s="38"/>
      <c r="Z17" s="39" t="str">
        <f t="shared" si="7"/>
        <v>SSFL/20:  3,89   CA/20: 12   CL/20: 8,6   EE/20:  14</v>
      </c>
      <c r="AA17" s="53">
        <f t="shared" si="8"/>
        <v>54</v>
      </c>
      <c r="AB17" s="54">
        <f t="shared" si="9"/>
        <v>10</v>
      </c>
      <c r="AC17" s="54">
        <f t="shared" si="10"/>
        <v>7</v>
      </c>
      <c r="AD17" s="54">
        <f t="shared" si="11"/>
        <v>1</v>
      </c>
      <c r="AE17" s="55">
        <f t="shared" si="12"/>
        <v>20</v>
      </c>
      <c r="AF17" s="56">
        <f t="shared" si="13"/>
        <v>54</v>
      </c>
      <c r="AG17" s="57">
        <f t="shared" si="14"/>
        <v>10</v>
      </c>
      <c r="AH17" s="57">
        <f t="shared" si="15"/>
        <v>7</v>
      </c>
      <c r="AI17" s="57">
        <f t="shared" si="16"/>
        <v>0</v>
      </c>
      <c r="AJ17" s="58">
        <f t="shared" si="17"/>
        <v>20</v>
      </c>
    </row>
    <row r="18" spans="1:36" ht="14.1" customHeight="1" x14ac:dyDescent="0.2">
      <c r="A18" s="4">
        <f t="shared" si="18"/>
        <v>15</v>
      </c>
      <c r="B18" s="3" t="str">
        <f>Nom!B18</f>
        <v>Emma</v>
      </c>
      <c r="C18" s="46">
        <v>11</v>
      </c>
      <c r="D18" s="47">
        <v>18.5</v>
      </c>
      <c r="E18" s="47">
        <v>10</v>
      </c>
      <c r="F18" s="47">
        <v>5</v>
      </c>
      <c r="G18" s="47">
        <v>6</v>
      </c>
      <c r="H18" s="47">
        <v>18</v>
      </c>
      <c r="I18" s="47">
        <v>4</v>
      </c>
      <c r="J18" s="47"/>
      <c r="K18" s="47"/>
      <c r="L18" s="47"/>
      <c r="M18" s="47"/>
      <c r="N18" s="47"/>
      <c r="O18" s="47"/>
      <c r="P18" s="47"/>
      <c r="Q18" s="48"/>
      <c r="R18" s="49">
        <f t="shared" si="0"/>
        <v>14.63</v>
      </c>
      <c r="S18" s="50">
        <f t="shared" si="1"/>
        <v>20</v>
      </c>
      <c r="T18" s="50">
        <f t="shared" si="2"/>
        <v>14.3</v>
      </c>
      <c r="U18" s="50">
        <f t="shared" si="3"/>
        <v>0</v>
      </c>
      <c r="V18" s="52">
        <f t="shared" si="4"/>
        <v>18</v>
      </c>
      <c r="W18" s="49">
        <f t="shared" si="5"/>
        <v>83.7</v>
      </c>
      <c r="X18" s="52">
        <f t="shared" si="6"/>
        <v>16.5</v>
      </c>
      <c r="Y18" s="38"/>
      <c r="Z18" s="39" t="str">
        <f t="shared" si="7"/>
        <v>SSFL/20:  14,63   CA/20: 20   CL/20: 14,3   EE/20:  18</v>
      </c>
      <c r="AA18" s="53">
        <f t="shared" si="8"/>
        <v>54</v>
      </c>
      <c r="AB18" s="54">
        <f t="shared" si="9"/>
        <v>10</v>
      </c>
      <c r="AC18" s="54">
        <f t="shared" si="10"/>
        <v>7</v>
      </c>
      <c r="AD18" s="54">
        <f t="shared" si="11"/>
        <v>1</v>
      </c>
      <c r="AE18" s="55">
        <f t="shared" si="12"/>
        <v>20</v>
      </c>
      <c r="AF18" s="56">
        <f t="shared" si="13"/>
        <v>54</v>
      </c>
      <c r="AG18" s="57">
        <f t="shared" si="14"/>
        <v>10</v>
      </c>
      <c r="AH18" s="57">
        <f t="shared" si="15"/>
        <v>7</v>
      </c>
      <c r="AI18" s="57">
        <f t="shared" si="16"/>
        <v>0</v>
      </c>
      <c r="AJ18" s="58">
        <f t="shared" si="17"/>
        <v>20</v>
      </c>
    </row>
    <row r="19" spans="1:36" ht="14.1" customHeight="1" x14ac:dyDescent="0.2">
      <c r="A19" s="4">
        <f t="shared" si="18"/>
        <v>16</v>
      </c>
      <c r="B19" s="3" t="str">
        <f>Nom!B19</f>
        <v>Basile</v>
      </c>
      <c r="C19" s="46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8"/>
      <c r="R19" s="49">
        <f t="shared" si="0"/>
        <v>0</v>
      </c>
      <c r="S19" s="50">
        <f t="shared" si="1"/>
        <v>0</v>
      </c>
      <c r="T19" s="50">
        <f t="shared" si="2"/>
        <v>0</v>
      </c>
      <c r="U19" s="50">
        <f t="shared" si="3"/>
        <v>0</v>
      </c>
      <c r="V19" s="52">
        <f t="shared" si="4"/>
        <v>0</v>
      </c>
      <c r="W19" s="49">
        <f t="shared" si="5"/>
        <v>0</v>
      </c>
      <c r="X19" s="52">
        <f t="shared" si="6"/>
        <v>0</v>
      </c>
      <c r="Y19" s="38"/>
      <c r="Z19" s="39" t="str">
        <f t="shared" ref="Z19:Z24" si="19">CONCATENATE(R$33,R19,S$33,S19,T$33,T19,U$33,U19,V$33,V19,X$31,Y19,Y$31)</f>
        <v>SSFL/20:  0   CA/20: 0   CL/20: 0   EO/20:  0   EE/20:  014,2666666666667</v>
      </c>
      <c r="AA19" s="53">
        <f t="shared" si="8"/>
        <v>1</v>
      </c>
      <c r="AB19" s="54">
        <f t="shared" si="9"/>
        <v>1</v>
      </c>
      <c r="AC19" s="54">
        <f t="shared" si="10"/>
        <v>1</v>
      </c>
      <c r="AD19" s="54">
        <f t="shared" si="11"/>
        <v>1</v>
      </c>
      <c r="AE19" s="55">
        <f t="shared" si="12"/>
        <v>1</v>
      </c>
      <c r="AF19" s="56">
        <f t="shared" si="13"/>
        <v>0</v>
      </c>
      <c r="AG19" s="57">
        <f t="shared" si="14"/>
        <v>0</v>
      </c>
      <c r="AH19" s="57">
        <f t="shared" si="15"/>
        <v>0</v>
      </c>
      <c r="AI19" s="57">
        <f t="shared" si="16"/>
        <v>0</v>
      </c>
      <c r="AJ19" s="58">
        <f t="shared" si="17"/>
        <v>0</v>
      </c>
    </row>
    <row r="20" spans="1:36" ht="14.1" hidden="1" customHeight="1" x14ac:dyDescent="0.2">
      <c r="A20" s="4">
        <f t="shared" si="18"/>
        <v>17</v>
      </c>
      <c r="B20" s="3">
        <f>Nom!B20</f>
        <v>0</v>
      </c>
      <c r="C20" s="46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8"/>
      <c r="R20" s="49">
        <f t="shared" si="0"/>
        <v>0</v>
      </c>
      <c r="S20" s="50">
        <f t="shared" si="1"/>
        <v>0</v>
      </c>
      <c r="T20" s="50">
        <f t="shared" si="2"/>
        <v>0</v>
      </c>
      <c r="U20" s="50">
        <f t="shared" si="3"/>
        <v>0</v>
      </c>
      <c r="V20" s="52">
        <f t="shared" si="4"/>
        <v>0</v>
      </c>
      <c r="W20" s="49">
        <f t="shared" si="5"/>
        <v>0</v>
      </c>
      <c r="X20" s="52">
        <f t="shared" si="6"/>
        <v>0</v>
      </c>
      <c r="Y20" s="38"/>
      <c r="Z20" s="39" t="str">
        <f t="shared" si="19"/>
        <v>SSFL/20:  0   CA/20: 0   CL/20: 0   EO/20:  0   EE/20:  014,2666666666667</v>
      </c>
      <c r="AA20" s="53">
        <f t="shared" si="8"/>
        <v>1</v>
      </c>
      <c r="AB20" s="54">
        <f t="shared" si="9"/>
        <v>1</v>
      </c>
      <c r="AC20" s="54">
        <f t="shared" si="10"/>
        <v>1</v>
      </c>
      <c r="AD20" s="54">
        <f t="shared" si="11"/>
        <v>1</v>
      </c>
      <c r="AE20" s="55">
        <f t="shared" si="12"/>
        <v>1</v>
      </c>
      <c r="AF20" s="56">
        <f t="shared" si="13"/>
        <v>0</v>
      </c>
      <c r="AG20" s="57">
        <f t="shared" si="14"/>
        <v>0</v>
      </c>
      <c r="AH20" s="57">
        <f t="shared" si="15"/>
        <v>0</v>
      </c>
      <c r="AI20" s="57">
        <f t="shared" si="16"/>
        <v>0</v>
      </c>
      <c r="AJ20" s="58">
        <f t="shared" si="17"/>
        <v>0</v>
      </c>
    </row>
    <row r="21" spans="1:36" ht="14.1" hidden="1" customHeight="1" x14ac:dyDescent="0.2">
      <c r="A21" s="4">
        <f t="shared" si="18"/>
        <v>18</v>
      </c>
      <c r="B21" s="3">
        <f>Nom!B21</f>
        <v>0</v>
      </c>
      <c r="C21" s="46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8"/>
      <c r="R21" s="49">
        <f t="shared" si="0"/>
        <v>0</v>
      </c>
      <c r="S21" s="50">
        <f t="shared" si="1"/>
        <v>0</v>
      </c>
      <c r="T21" s="50">
        <f t="shared" si="2"/>
        <v>0</v>
      </c>
      <c r="U21" s="50">
        <f t="shared" si="3"/>
        <v>0</v>
      </c>
      <c r="V21" s="52">
        <f t="shared" si="4"/>
        <v>0</v>
      </c>
      <c r="W21" s="49">
        <f t="shared" si="5"/>
        <v>0</v>
      </c>
      <c r="X21" s="52">
        <f t="shared" si="6"/>
        <v>0</v>
      </c>
      <c r="Y21" s="38"/>
      <c r="Z21" s="39" t="str">
        <f t="shared" si="19"/>
        <v>SSFL/20:  0   CA/20: 0   CL/20: 0   EO/20:  0   EE/20:  014,2666666666667</v>
      </c>
      <c r="AA21" s="53">
        <f t="shared" si="8"/>
        <v>1</v>
      </c>
      <c r="AB21" s="54">
        <f t="shared" si="9"/>
        <v>1</v>
      </c>
      <c r="AC21" s="54">
        <f t="shared" si="10"/>
        <v>1</v>
      </c>
      <c r="AD21" s="54">
        <f t="shared" si="11"/>
        <v>1</v>
      </c>
      <c r="AE21" s="55">
        <f t="shared" si="12"/>
        <v>1</v>
      </c>
      <c r="AF21" s="56">
        <f t="shared" si="13"/>
        <v>0</v>
      </c>
      <c r="AG21" s="57">
        <f t="shared" si="14"/>
        <v>0</v>
      </c>
      <c r="AH21" s="57">
        <f t="shared" si="15"/>
        <v>0</v>
      </c>
      <c r="AI21" s="57">
        <f t="shared" si="16"/>
        <v>0</v>
      </c>
      <c r="AJ21" s="58">
        <f t="shared" si="17"/>
        <v>0</v>
      </c>
    </row>
    <row r="22" spans="1:36" ht="14.1" hidden="1" customHeight="1" x14ac:dyDescent="0.2">
      <c r="A22" s="4">
        <f t="shared" si="18"/>
        <v>19</v>
      </c>
      <c r="B22" s="3">
        <f>Nom!B22</f>
        <v>0</v>
      </c>
      <c r="C22" s="46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8"/>
      <c r="R22" s="49">
        <f t="shared" si="0"/>
        <v>0</v>
      </c>
      <c r="S22" s="50">
        <f t="shared" si="1"/>
        <v>0</v>
      </c>
      <c r="T22" s="50">
        <f t="shared" si="2"/>
        <v>0</v>
      </c>
      <c r="U22" s="50">
        <f t="shared" si="3"/>
        <v>0</v>
      </c>
      <c r="V22" s="52">
        <f t="shared" si="4"/>
        <v>0</v>
      </c>
      <c r="W22" s="49">
        <f t="shared" si="5"/>
        <v>0</v>
      </c>
      <c r="X22" s="52">
        <f t="shared" si="6"/>
        <v>0</v>
      </c>
      <c r="Y22" s="38"/>
      <c r="Z22" s="39" t="str">
        <f t="shared" si="19"/>
        <v>SSFL/20:  0   CA/20: 0   CL/20: 0   EO/20:  0   EE/20:  014,2666666666667</v>
      </c>
      <c r="AA22" s="53">
        <f t="shared" si="8"/>
        <v>1</v>
      </c>
      <c r="AB22" s="54">
        <f t="shared" si="9"/>
        <v>1</v>
      </c>
      <c r="AC22" s="54">
        <f t="shared" si="10"/>
        <v>1</v>
      </c>
      <c r="AD22" s="54">
        <f t="shared" si="11"/>
        <v>1</v>
      </c>
      <c r="AE22" s="55">
        <f t="shared" si="12"/>
        <v>1</v>
      </c>
      <c r="AF22" s="56">
        <f t="shared" si="13"/>
        <v>0</v>
      </c>
      <c r="AG22" s="57">
        <f t="shared" si="14"/>
        <v>0</v>
      </c>
      <c r="AH22" s="57">
        <f t="shared" si="15"/>
        <v>0</v>
      </c>
      <c r="AI22" s="57">
        <f t="shared" si="16"/>
        <v>0</v>
      </c>
      <c r="AJ22" s="58">
        <f t="shared" si="17"/>
        <v>0</v>
      </c>
    </row>
    <row r="23" spans="1:36" ht="14.1" hidden="1" customHeight="1" x14ac:dyDescent="0.2">
      <c r="A23" s="4">
        <f t="shared" si="18"/>
        <v>20</v>
      </c>
      <c r="B23" s="3">
        <f>Nom!B23</f>
        <v>0</v>
      </c>
      <c r="C23" s="46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8"/>
      <c r="R23" s="49">
        <f t="shared" si="0"/>
        <v>0</v>
      </c>
      <c r="S23" s="50">
        <f t="shared" si="1"/>
        <v>0</v>
      </c>
      <c r="T23" s="50">
        <f t="shared" si="2"/>
        <v>0</v>
      </c>
      <c r="U23" s="50">
        <f t="shared" si="3"/>
        <v>0</v>
      </c>
      <c r="V23" s="52">
        <f t="shared" si="4"/>
        <v>0</v>
      </c>
      <c r="W23" s="49">
        <f t="shared" si="5"/>
        <v>0</v>
      </c>
      <c r="X23" s="52">
        <f t="shared" si="6"/>
        <v>0</v>
      </c>
      <c r="Y23" s="38"/>
      <c r="Z23" s="39" t="str">
        <f t="shared" si="19"/>
        <v>SSFL/20:  0   CA/20: 0   CL/20: 0   EO/20:  0   EE/20:  014,2666666666667</v>
      </c>
      <c r="AA23" s="53">
        <f t="shared" si="8"/>
        <v>1</v>
      </c>
      <c r="AB23" s="54">
        <f t="shared" si="9"/>
        <v>1</v>
      </c>
      <c r="AC23" s="54">
        <f t="shared" si="10"/>
        <v>1</v>
      </c>
      <c r="AD23" s="54">
        <f t="shared" si="11"/>
        <v>1</v>
      </c>
      <c r="AE23" s="55">
        <f t="shared" si="12"/>
        <v>1</v>
      </c>
      <c r="AF23" s="56">
        <f t="shared" si="13"/>
        <v>0</v>
      </c>
      <c r="AG23" s="57">
        <f t="shared" si="14"/>
        <v>0</v>
      </c>
      <c r="AH23" s="57">
        <f t="shared" si="15"/>
        <v>0</v>
      </c>
      <c r="AI23" s="57">
        <f t="shared" si="16"/>
        <v>0</v>
      </c>
      <c r="AJ23" s="58">
        <f t="shared" si="17"/>
        <v>0</v>
      </c>
    </row>
    <row r="24" spans="1:36" ht="14.1" hidden="1" customHeight="1" x14ac:dyDescent="0.2">
      <c r="A24" s="4">
        <f t="shared" si="18"/>
        <v>21</v>
      </c>
      <c r="B24" s="3">
        <f>Nom!B24</f>
        <v>0</v>
      </c>
      <c r="C24" s="46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8"/>
      <c r="R24" s="49">
        <f t="shared" si="0"/>
        <v>0</v>
      </c>
      <c r="S24" s="50">
        <f t="shared" si="1"/>
        <v>0</v>
      </c>
      <c r="T24" s="50">
        <f t="shared" si="2"/>
        <v>0</v>
      </c>
      <c r="U24" s="50">
        <f t="shared" si="3"/>
        <v>0</v>
      </c>
      <c r="V24" s="52">
        <f t="shared" si="4"/>
        <v>0</v>
      </c>
      <c r="W24" s="49">
        <f t="shared" si="5"/>
        <v>0</v>
      </c>
      <c r="X24" s="52">
        <f t="shared" si="6"/>
        <v>0</v>
      </c>
      <c r="Y24" s="38"/>
      <c r="Z24" s="39" t="str">
        <f t="shared" si="19"/>
        <v>SSFL/20:  0   CA/20: 0   CL/20: 0   EO/20:  0   EE/20:  014,2666666666667</v>
      </c>
      <c r="AA24" s="53">
        <f t="shared" si="8"/>
        <v>1</v>
      </c>
      <c r="AB24" s="54">
        <f t="shared" si="9"/>
        <v>1</v>
      </c>
      <c r="AC24" s="54">
        <f t="shared" si="10"/>
        <v>1</v>
      </c>
      <c r="AD24" s="54">
        <f t="shared" si="11"/>
        <v>1</v>
      </c>
      <c r="AE24" s="55">
        <f t="shared" si="12"/>
        <v>1</v>
      </c>
      <c r="AF24" s="56">
        <f t="shared" si="13"/>
        <v>0</v>
      </c>
      <c r="AG24" s="57">
        <f t="shared" si="14"/>
        <v>0</v>
      </c>
      <c r="AH24" s="57">
        <f t="shared" si="15"/>
        <v>0</v>
      </c>
      <c r="AI24" s="57">
        <f t="shared" si="16"/>
        <v>0</v>
      </c>
      <c r="AJ24" s="58">
        <f t="shared" si="17"/>
        <v>0</v>
      </c>
    </row>
    <row r="25" spans="1:36" ht="14.1" hidden="1" customHeight="1" x14ac:dyDescent="0.2">
      <c r="A25" s="4">
        <f t="shared" si="18"/>
        <v>22</v>
      </c>
      <c r="B25" s="3">
        <f>Nom!B25</f>
        <v>0</v>
      </c>
      <c r="C25" s="46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8"/>
      <c r="R25" s="49">
        <f t="shared" si="0"/>
        <v>0</v>
      </c>
      <c r="S25" s="50">
        <f t="shared" si="1"/>
        <v>0</v>
      </c>
      <c r="T25" s="50">
        <f t="shared" si="2"/>
        <v>0</v>
      </c>
      <c r="U25" s="50">
        <f t="shared" si="3"/>
        <v>0</v>
      </c>
      <c r="V25" s="52">
        <f t="shared" si="4"/>
        <v>0</v>
      </c>
      <c r="W25" s="49">
        <f t="shared" si="5"/>
        <v>0</v>
      </c>
      <c r="X25" s="52">
        <f t="shared" si="6"/>
        <v>0</v>
      </c>
      <c r="Y25" s="38"/>
      <c r="Z25" s="39" t="str">
        <f t="shared" ref="Z25:Z30" si="20">CONCATENATE(R$33,R25,S$33,S25,U$33,U25,V$33,V25,X$31,Y25,Y$31)</f>
        <v>SSFL/20:  0   CA/20: 0   EO/20:  0   EE/20:  014,2666666666667</v>
      </c>
      <c r="AA25" s="53">
        <f t="shared" si="8"/>
        <v>1</v>
      </c>
      <c r="AB25" s="54">
        <f t="shared" si="9"/>
        <v>1</v>
      </c>
      <c r="AC25" s="54">
        <f t="shared" si="10"/>
        <v>1</v>
      </c>
      <c r="AD25" s="54">
        <f t="shared" si="11"/>
        <v>1</v>
      </c>
      <c r="AE25" s="55">
        <f t="shared" si="12"/>
        <v>1</v>
      </c>
      <c r="AF25" s="56">
        <f t="shared" si="13"/>
        <v>0</v>
      </c>
      <c r="AG25" s="57">
        <f t="shared" si="14"/>
        <v>0</v>
      </c>
      <c r="AH25" s="57">
        <f t="shared" si="15"/>
        <v>0</v>
      </c>
      <c r="AI25" s="57">
        <f t="shared" si="16"/>
        <v>0</v>
      </c>
      <c r="AJ25" s="58">
        <f t="shared" si="17"/>
        <v>0</v>
      </c>
    </row>
    <row r="26" spans="1:36" ht="14.1" hidden="1" customHeight="1" x14ac:dyDescent="0.2">
      <c r="A26" s="4">
        <f t="shared" si="18"/>
        <v>23</v>
      </c>
      <c r="B26" s="3">
        <f>Nom!B26</f>
        <v>0</v>
      </c>
      <c r="C26" s="46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8"/>
      <c r="R26" s="49">
        <f t="shared" si="0"/>
        <v>0</v>
      </c>
      <c r="S26" s="50">
        <f t="shared" si="1"/>
        <v>0</v>
      </c>
      <c r="T26" s="50">
        <f t="shared" si="2"/>
        <v>0</v>
      </c>
      <c r="U26" s="50">
        <f t="shared" si="3"/>
        <v>0</v>
      </c>
      <c r="V26" s="52">
        <f t="shared" si="4"/>
        <v>0</v>
      </c>
      <c r="W26" s="49">
        <f t="shared" si="5"/>
        <v>0</v>
      </c>
      <c r="X26" s="52">
        <f t="shared" si="6"/>
        <v>0</v>
      </c>
      <c r="Y26" s="38"/>
      <c r="Z26" s="39" t="str">
        <f t="shared" si="20"/>
        <v>SSFL/20:  0   CA/20: 0   EO/20:  0   EE/20:  014,2666666666667</v>
      </c>
      <c r="AA26" s="53">
        <f t="shared" si="8"/>
        <v>1</v>
      </c>
      <c r="AB26" s="54">
        <f t="shared" si="9"/>
        <v>1</v>
      </c>
      <c r="AC26" s="54">
        <f t="shared" si="10"/>
        <v>1</v>
      </c>
      <c r="AD26" s="54">
        <f t="shared" si="11"/>
        <v>1</v>
      </c>
      <c r="AE26" s="55">
        <f t="shared" si="12"/>
        <v>1</v>
      </c>
      <c r="AF26" s="56">
        <f t="shared" si="13"/>
        <v>0</v>
      </c>
      <c r="AG26" s="57">
        <f t="shared" si="14"/>
        <v>0</v>
      </c>
      <c r="AH26" s="57">
        <f t="shared" si="15"/>
        <v>0</v>
      </c>
      <c r="AI26" s="57">
        <f t="shared" si="16"/>
        <v>0</v>
      </c>
      <c r="AJ26" s="58">
        <f t="shared" si="17"/>
        <v>0</v>
      </c>
    </row>
    <row r="27" spans="1:36" ht="14.1" hidden="1" customHeight="1" x14ac:dyDescent="0.2">
      <c r="A27" s="4">
        <f t="shared" si="18"/>
        <v>24</v>
      </c>
      <c r="B27" s="3">
        <f>Nom!B27</f>
        <v>0</v>
      </c>
      <c r="C27" s="46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8"/>
      <c r="R27" s="49">
        <f t="shared" si="0"/>
        <v>0</v>
      </c>
      <c r="S27" s="50">
        <f t="shared" si="1"/>
        <v>0</v>
      </c>
      <c r="T27" s="50">
        <f t="shared" si="2"/>
        <v>0</v>
      </c>
      <c r="U27" s="50">
        <f t="shared" si="3"/>
        <v>0</v>
      </c>
      <c r="V27" s="52">
        <f t="shared" si="4"/>
        <v>0</v>
      </c>
      <c r="W27" s="49">
        <f t="shared" si="5"/>
        <v>0</v>
      </c>
      <c r="X27" s="52">
        <f t="shared" si="6"/>
        <v>0</v>
      </c>
      <c r="Y27" s="38"/>
      <c r="Z27" s="39" t="str">
        <f t="shared" si="20"/>
        <v>SSFL/20:  0   CA/20: 0   EO/20:  0   EE/20:  014,2666666666667</v>
      </c>
      <c r="AA27" s="53">
        <f t="shared" si="8"/>
        <v>1</v>
      </c>
      <c r="AB27" s="54">
        <f t="shared" si="9"/>
        <v>1</v>
      </c>
      <c r="AC27" s="54">
        <f t="shared" si="10"/>
        <v>1</v>
      </c>
      <c r="AD27" s="54">
        <f t="shared" si="11"/>
        <v>1</v>
      </c>
      <c r="AE27" s="55">
        <f t="shared" si="12"/>
        <v>1</v>
      </c>
      <c r="AF27" s="56">
        <f t="shared" si="13"/>
        <v>0</v>
      </c>
      <c r="AG27" s="57">
        <f t="shared" si="14"/>
        <v>0</v>
      </c>
      <c r="AH27" s="57">
        <f t="shared" si="15"/>
        <v>0</v>
      </c>
      <c r="AI27" s="57">
        <f t="shared" si="16"/>
        <v>0</v>
      </c>
      <c r="AJ27" s="58">
        <f t="shared" si="17"/>
        <v>0</v>
      </c>
    </row>
    <row r="28" spans="1:36" ht="14.1" hidden="1" customHeight="1" x14ac:dyDescent="0.2">
      <c r="A28" s="4">
        <f t="shared" si="18"/>
        <v>25</v>
      </c>
      <c r="B28" s="3">
        <f>Nom!B28</f>
        <v>0</v>
      </c>
      <c r="C28" s="46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8"/>
      <c r="R28" s="49">
        <f t="shared" si="0"/>
        <v>0</v>
      </c>
      <c r="S28" s="50">
        <f t="shared" si="1"/>
        <v>0</v>
      </c>
      <c r="T28" s="50">
        <f t="shared" si="2"/>
        <v>0</v>
      </c>
      <c r="U28" s="50">
        <f t="shared" si="3"/>
        <v>0</v>
      </c>
      <c r="V28" s="52">
        <f t="shared" si="4"/>
        <v>0</v>
      </c>
      <c r="W28" s="49">
        <f t="shared" si="5"/>
        <v>0</v>
      </c>
      <c r="X28" s="52">
        <f t="shared" si="6"/>
        <v>0</v>
      </c>
      <c r="Y28" s="38"/>
      <c r="Z28" s="39" t="str">
        <f t="shared" si="20"/>
        <v>SSFL/20:  0   CA/20: 0   EO/20:  0   EE/20:  014,2666666666667</v>
      </c>
      <c r="AA28" s="53">
        <f t="shared" si="8"/>
        <v>1</v>
      </c>
      <c r="AB28" s="54">
        <f t="shared" si="9"/>
        <v>1</v>
      </c>
      <c r="AC28" s="54">
        <f t="shared" si="10"/>
        <v>1</v>
      </c>
      <c r="AD28" s="54">
        <f t="shared" si="11"/>
        <v>1</v>
      </c>
      <c r="AE28" s="55">
        <f t="shared" si="12"/>
        <v>1</v>
      </c>
      <c r="AF28" s="56">
        <f t="shared" si="13"/>
        <v>0</v>
      </c>
      <c r="AG28" s="57">
        <f t="shared" si="14"/>
        <v>0</v>
      </c>
      <c r="AH28" s="57">
        <f t="shared" si="15"/>
        <v>0</v>
      </c>
      <c r="AI28" s="57">
        <f t="shared" si="16"/>
        <v>0</v>
      </c>
      <c r="AJ28" s="58">
        <f t="shared" si="17"/>
        <v>0</v>
      </c>
    </row>
    <row r="29" spans="1:36" ht="14.1" hidden="1" customHeight="1" x14ac:dyDescent="0.2">
      <c r="A29" s="4">
        <f t="shared" si="18"/>
        <v>26</v>
      </c>
      <c r="B29" s="3">
        <f>Nom!B29</f>
        <v>0</v>
      </c>
      <c r="C29" s="46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8"/>
      <c r="R29" s="49">
        <f t="shared" si="0"/>
        <v>0</v>
      </c>
      <c r="S29" s="50">
        <f t="shared" si="1"/>
        <v>0</v>
      </c>
      <c r="T29" s="50">
        <f t="shared" si="2"/>
        <v>0</v>
      </c>
      <c r="U29" s="50">
        <f t="shared" si="3"/>
        <v>0</v>
      </c>
      <c r="V29" s="52">
        <f t="shared" si="4"/>
        <v>0</v>
      </c>
      <c r="W29" s="49">
        <f t="shared" si="5"/>
        <v>0</v>
      </c>
      <c r="X29" s="52">
        <f t="shared" si="6"/>
        <v>0</v>
      </c>
      <c r="Y29" s="38"/>
      <c r="Z29" s="39" t="str">
        <f t="shared" si="20"/>
        <v>SSFL/20:  0   CA/20: 0   EO/20:  0   EE/20:  014,2666666666667</v>
      </c>
      <c r="AA29" s="53">
        <f t="shared" si="8"/>
        <v>1</v>
      </c>
      <c r="AB29" s="54">
        <f t="shared" si="9"/>
        <v>1</v>
      </c>
      <c r="AC29" s="54">
        <f t="shared" si="10"/>
        <v>1</v>
      </c>
      <c r="AD29" s="54">
        <f t="shared" si="11"/>
        <v>1</v>
      </c>
      <c r="AE29" s="55">
        <f t="shared" si="12"/>
        <v>1</v>
      </c>
      <c r="AF29" s="56">
        <f t="shared" si="13"/>
        <v>0</v>
      </c>
      <c r="AG29" s="57">
        <f t="shared" si="14"/>
        <v>0</v>
      </c>
      <c r="AH29" s="57">
        <f t="shared" si="15"/>
        <v>0</v>
      </c>
      <c r="AI29" s="57">
        <f t="shared" si="16"/>
        <v>0</v>
      </c>
      <c r="AJ29" s="58">
        <f t="shared" si="17"/>
        <v>0</v>
      </c>
    </row>
    <row r="30" spans="1:36" ht="14.1" hidden="1" customHeight="1" x14ac:dyDescent="0.2">
      <c r="A30" s="5">
        <f t="shared" si="18"/>
        <v>27</v>
      </c>
      <c r="B30" s="6">
        <f>Nom!B30</f>
        <v>0</v>
      </c>
      <c r="C30" s="59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1"/>
      <c r="R30" s="62">
        <f t="shared" si="0"/>
        <v>0</v>
      </c>
      <c r="S30" s="63">
        <f t="shared" si="1"/>
        <v>0</v>
      </c>
      <c r="T30" s="64">
        <f t="shared" si="2"/>
        <v>0</v>
      </c>
      <c r="U30" s="64">
        <f t="shared" si="3"/>
        <v>0</v>
      </c>
      <c r="V30" s="65">
        <f t="shared" si="4"/>
        <v>0</v>
      </c>
      <c r="W30" s="62">
        <f t="shared" si="5"/>
        <v>0</v>
      </c>
      <c r="X30" s="65">
        <f t="shared" si="6"/>
        <v>0</v>
      </c>
      <c r="Y30" s="38"/>
      <c r="Z30" s="39" t="str">
        <f t="shared" si="20"/>
        <v>SSFL/20:  0   CA/20: 0   EO/20:  0   EE/20:  014,2666666666667</v>
      </c>
      <c r="AA30" s="66">
        <f t="shared" si="8"/>
        <v>1</v>
      </c>
      <c r="AB30" s="67">
        <f t="shared" si="9"/>
        <v>1</v>
      </c>
      <c r="AC30" s="67">
        <f t="shared" si="10"/>
        <v>1</v>
      </c>
      <c r="AD30" s="67">
        <f t="shared" si="11"/>
        <v>1</v>
      </c>
      <c r="AE30" s="68">
        <f t="shared" si="12"/>
        <v>1</v>
      </c>
      <c r="AF30" s="69">
        <f t="shared" si="13"/>
        <v>0</v>
      </c>
      <c r="AG30" s="70">
        <f t="shared" si="14"/>
        <v>0</v>
      </c>
      <c r="AH30" s="70">
        <f t="shared" si="15"/>
        <v>0</v>
      </c>
      <c r="AI30" s="70">
        <f t="shared" si="16"/>
        <v>0</v>
      </c>
      <c r="AJ30" s="71">
        <f t="shared" si="17"/>
        <v>0</v>
      </c>
    </row>
    <row r="31" spans="1:36" ht="14.65" customHeight="1" x14ac:dyDescent="0.2">
      <c r="B31" t="s">
        <v>41</v>
      </c>
      <c r="C31" s="59">
        <f t="shared" ref="C31:I31" si="21">AVERAGE(C4:C18)</f>
        <v>7.3461538461538458</v>
      </c>
      <c r="D31" s="59">
        <f t="shared" si="21"/>
        <v>13.23076923076923</v>
      </c>
      <c r="E31" s="59">
        <f t="shared" si="21"/>
        <v>8.4</v>
      </c>
      <c r="F31" s="59">
        <f t="shared" si="21"/>
        <v>4.5333333333333332</v>
      </c>
      <c r="G31" s="59">
        <f t="shared" si="21"/>
        <v>4.833333333333333</v>
      </c>
      <c r="H31" s="59">
        <f t="shared" si="21"/>
        <v>16.166666666666668</v>
      </c>
      <c r="I31" s="59">
        <f t="shared" si="21"/>
        <v>3.5333333333333332</v>
      </c>
      <c r="J31" s="59">
        <f t="shared" ref="J31:Q31" si="22">AVERAGE(J4:J30)</f>
        <v>22.75</v>
      </c>
      <c r="K31" s="59">
        <f t="shared" si="22"/>
        <v>9.5</v>
      </c>
      <c r="L31" s="59" t="e">
        <f t="shared" si="22"/>
        <v>#DIV/0!</v>
      </c>
      <c r="M31" s="59" t="e">
        <f t="shared" si="22"/>
        <v>#DIV/0!</v>
      </c>
      <c r="N31" s="59" t="e">
        <f t="shared" si="22"/>
        <v>#DIV/0!</v>
      </c>
      <c r="O31" s="59" t="e">
        <f t="shared" si="22"/>
        <v>#DIV/0!</v>
      </c>
      <c r="P31" s="59" t="e">
        <f t="shared" si="22"/>
        <v>#DIV/0!</v>
      </c>
      <c r="Q31" s="59" t="e">
        <f t="shared" si="22"/>
        <v>#DIV/0!</v>
      </c>
      <c r="R31" s="59">
        <f t="shared" ref="R31:X31" si="23">AVERAGE(R4:R18)</f>
        <v>11.163999999999998</v>
      </c>
      <c r="S31" s="59">
        <f t="shared" si="23"/>
        <v>16.866666666666667</v>
      </c>
      <c r="T31" s="59">
        <f t="shared" si="23"/>
        <v>12.946666666666669</v>
      </c>
      <c r="U31" s="59">
        <f t="shared" si="23"/>
        <v>0</v>
      </c>
      <c r="V31" s="59">
        <f t="shared" si="23"/>
        <v>16.166666666666668</v>
      </c>
      <c r="W31" s="59">
        <f t="shared" si="23"/>
        <v>71.433333333333323</v>
      </c>
      <c r="X31" s="59">
        <f t="shared" si="23"/>
        <v>14.266666666666667</v>
      </c>
    </row>
    <row r="33" spans="18:22" ht="14.65" customHeight="1" x14ac:dyDescent="0.2">
      <c r="R33" t="s">
        <v>42</v>
      </c>
      <c r="S33" t="s">
        <v>43</v>
      </c>
      <c r="T33" t="s">
        <v>44</v>
      </c>
      <c r="U33" t="s">
        <v>45</v>
      </c>
      <c r="V33" t="s">
        <v>46</v>
      </c>
    </row>
  </sheetData>
  <sheetProtection selectLockedCells="1" selectUnlockedCells="1"/>
  <mergeCells count="3">
    <mergeCell ref="A1:B3"/>
    <mergeCell ref="AA2:AE2"/>
    <mergeCell ref="AF2:AJ2"/>
  </mergeCells>
  <pageMargins left="0.27569444444444446" right="0.51180555555555562" top="0.51180555555555562" bottom="0.51180555555555562" header="0.51181102362204722" footer="0.51180555555555562"/>
  <pageSetup paperSize="9" firstPageNumber="0" orientation="landscape" horizontalDpi="300" verticalDpi="300"/>
  <headerFooter alignWithMargins="0">
    <oddFooter>&amp;L&amp;D&amp;C&amp;F&amp;R&amp;A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3"/>
  <sheetViews>
    <sheetView zoomScale="120" zoomScaleNormal="120" workbookViewId="0">
      <selection activeCell="I1" sqref="I1"/>
    </sheetView>
  </sheetViews>
  <sheetFormatPr baseColWidth="10" defaultColWidth="11" defaultRowHeight="12.75" customHeight="1" x14ac:dyDescent="0.2"/>
  <cols>
    <col min="1" max="1" width="4" customWidth="1"/>
    <col min="2" max="2" width="23.42578125" customWidth="1"/>
    <col min="3" max="10" width="4.5703125" customWidth="1"/>
    <col min="11" max="17" width="4.5703125" hidden="1" customWidth="1"/>
    <col min="18" max="18" width="7.42578125" customWidth="1"/>
    <col min="19" max="19" width="5.42578125" customWidth="1"/>
    <col min="20" max="22" width="4.5703125" customWidth="1"/>
    <col min="23" max="23" width="5.42578125" customWidth="1"/>
    <col min="24" max="24" width="4.42578125" customWidth="1"/>
    <col min="25" max="26" width="4.5703125" customWidth="1"/>
    <col min="27" max="36" width="10.85546875" hidden="1" customWidth="1"/>
  </cols>
  <sheetData>
    <row r="1" spans="1:36" ht="75" customHeight="1" x14ac:dyDescent="0.2">
      <c r="A1" s="95" t="str">
        <f>Nom!A1</f>
        <v>4TT</v>
      </c>
      <c r="B1" s="95"/>
      <c r="C1" s="7" t="s">
        <v>47</v>
      </c>
      <c r="D1" s="8" t="s">
        <v>48</v>
      </c>
      <c r="E1" s="8" t="s">
        <v>49</v>
      </c>
      <c r="F1" s="8" t="s">
        <v>50</v>
      </c>
      <c r="G1" s="8" t="s">
        <v>51</v>
      </c>
      <c r="H1" s="8" t="s">
        <v>52</v>
      </c>
      <c r="I1" s="8" t="s">
        <v>53</v>
      </c>
      <c r="J1" s="8"/>
      <c r="K1" s="8"/>
      <c r="L1" s="8"/>
      <c r="M1" s="8"/>
      <c r="N1" s="8"/>
      <c r="O1" s="8"/>
      <c r="P1" s="8"/>
      <c r="Q1" s="9"/>
      <c r="R1" s="10" t="s">
        <v>26</v>
      </c>
      <c r="S1" s="11" t="s">
        <v>27</v>
      </c>
      <c r="T1" s="11" t="s">
        <v>28</v>
      </c>
      <c r="U1" s="11" t="s">
        <v>29</v>
      </c>
      <c r="V1" s="11" t="s">
        <v>30</v>
      </c>
      <c r="W1" s="11" t="s">
        <v>31</v>
      </c>
      <c r="X1" s="12" t="s">
        <v>32</v>
      </c>
      <c r="Y1" s="13"/>
      <c r="Z1" s="12" t="s">
        <v>33</v>
      </c>
      <c r="AA1" s="1"/>
      <c r="AB1" s="1"/>
      <c r="AC1" s="1"/>
      <c r="AD1" s="1"/>
      <c r="AE1" s="1"/>
    </row>
    <row r="2" spans="1:36" ht="20.25" customHeight="1" x14ac:dyDescent="0.2">
      <c r="A2" s="95"/>
      <c r="B2" s="95"/>
      <c r="C2" s="14">
        <v>5</v>
      </c>
      <c r="D2" s="15">
        <v>20</v>
      </c>
      <c r="E2" s="15">
        <v>20</v>
      </c>
      <c r="F2" s="15">
        <v>5</v>
      </c>
      <c r="G2" s="15">
        <v>5</v>
      </c>
      <c r="H2" s="15">
        <v>5</v>
      </c>
      <c r="I2" s="15">
        <v>20</v>
      </c>
      <c r="J2" s="15"/>
      <c r="K2" s="15"/>
      <c r="L2" s="15"/>
      <c r="M2" s="15"/>
      <c r="N2" s="15"/>
      <c r="O2" s="15"/>
      <c r="P2" s="15"/>
      <c r="Q2" s="16"/>
      <c r="R2" s="17">
        <v>20</v>
      </c>
      <c r="S2" s="18">
        <v>20</v>
      </c>
      <c r="T2" s="18">
        <v>20</v>
      </c>
      <c r="U2" s="18">
        <v>20</v>
      </c>
      <c r="V2" s="19">
        <v>20</v>
      </c>
      <c r="W2" s="17">
        <v>100</v>
      </c>
      <c r="X2" s="20">
        <v>20</v>
      </c>
      <c r="Y2" s="21"/>
      <c r="Z2" s="21"/>
      <c r="AA2" s="96" t="s">
        <v>34</v>
      </c>
      <c r="AB2" s="96"/>
      <c r="AC2" s="96"/>
      <c r="AD2" s="96"/>
      <c r="AE2" s="96"/>
      <c r="AF2" s="97" t="s">
        <v>35</v>
      </c>
      <c r="AG2" s="97"/>
      <c r="AH2" s="97"/>
      <c r="AI2" s="97"/>
      <c r="AJ2" s="97"/>
    </row>
    <row r="3" spans="1:36" ht="38.25" customHeight="1" x14ac:dyDescent="0.2">
      <c r="A3" s="95"/>
      <c r="B3" s="95"/>
      <c r="C3" s="22" t="s">
        <v>36</v>
      </c>
      <c r="D3" s="23" t="s">
        <v>36</v>
      </c>
      <c r="E3" s="23" t="s">
        <v>39</v>
      </c>
      <c r="F3" s="23" t="s">
        <v>36</v>
      </c>
      <c r="G3" s="23" t="s">
        <v>36</v>
      </c>
      <c r="H3" s="23" t="s">
        <v>36</v>
      </c>
      <c r="I3" s="23" t="s">
        <v>36</v>
      </c>
      <c r="J3" s="23"/>
      <c r="K3" s="23"/>
      <c r="L3" s="23"/>
      <c r="M3" s="23"/>
      <c r="N3" s="23"/>
      <c r="O3" s="23"/>
      <c r="P3" s="23"/>
      <c r="Q3" s="24"/>
      <c r="R3" s="25"/>
      <c r="S3" s="25"/>
      <c r="T3" s="25"/>
      <c r="U3" s="25"/>
      <c r="V3" s="25"/>
      <c r="W3" s="25"/>
      <c r="X3" s="25"/>
      <c r="Y3" s="26"/>
      <c r="Z3" s="26"/>
      <c r="AA3" s="27" t="s">
        <v>36</v>
      </c>
      <c r="AB3" s="28" t="s">
        <v>37</v>
      </c>
      <c r="AC3" s="28" t="s">
        <v>38</v>
      </c>
      <c r="AD3" s="28" t="s">
        <v>40</v>
      </c>
      <c r="AE3" s="29" t="s">
        <v>39</v>
      </c>
      <c r="AF3" s="27" t="s">
        <v>36</v>
      </c>
      <c r="AG3" s="28" t="s">
        <v>37</v>
      </c>
      <c r="AH3" s="28" t="s">
        <v>38</v>
      </c>
      <c r="AI3" s="28" t="s">
        <v>40</v>
      </c>
      <c r="AJ3" s="30" t="s">
        <v>39</v>
      </c>
    </row>
    <row r="4" spans="1:36" ht="14.1" customHeight="1" x14ac:dyDescent="0.2">
      <c r="A4" s="2">
        <v>1</v>
      </c>
      <c r="B4" s="3" t="str">
        <f>Nom!B4</f>
        <v>Jade</v>
      </c>
      <c r="C4" s="72">
        <v>3</v>
      </c>
      <c r="D4" s="36">
        <v>2.5</v>
      </c>
      <c r="E4" s="36">
        <v>10</v>
      </c>
      <c r="F4" s="36">
        <v>2</v>
      </c>
      <c r="G4" s="36">
        <v>3</v>
      </c>
      <c r="H4" s="36">
        <v>3</v>
      </c>
      <c r="I4" s="36">
        <v>3.5</v>
      </c>
      <c r="J4" s="36"/>
      <c r="K4" s="36"/>
      <c r="L4" s="36"/>
      <c r="M4" s="36"/>
      <c r="N4" s="36"/>
      <c r="O4" s="36"/>
      <c r="P4" s="36"/>
      <c r="Q4" s="73"/>
      <c r="R4" s="34">
        <f t="shared" ref="R4:R30" si="0">ROUND(((IF($C$3="SSFL",$C4,0)+IF($D$3="SSFL",$D4,0)+IF($E$3="SSFL",$E4,0)+IF($F$3="SSFL",$F4,0)+IF($G$3="SSFL",$G4,0)+IF($H$3="SSFL",$H4,0)+IF($I$3="SSFL",$I4,0)+IF($J$3="SSFL",$J4,0)+IF($K$3="SSFL",$K4,0)+IF($L$3="SSFL",$L4,0)+IF($M$3="SSFL",$M4,0)+IF($N$3="SSFL",$N4,0)+IF($O$3="SSFL",$O4,0)+IF($P$3="SSFL",$P4,0)+IF($Q$3="SSFL",$Q4,0))/AA4*R$2),2)</f>
        <v>5.67</v>
      </c>
      <c r="S4" s="35">
        <f t="shared" ref="S4:S30" si="1">ROUND(((IF($C$3="CA",$C4,0)+IF($D$3="CA",$D4,0)+IF($E$3="CA",$E4,0)+IF($F$3="CA",$F4,0)+IF($G$3="CA",$G4,0)+IF($H$3="CA",$H4,0)+IF($I$3="CA",$I4,0)+IF($J$3="CA",$J4,0)+IF($K$3="CA",$K4,0)+IF($L$3="CA",$L4,0)+IF($M$3="CA",$M4,0)+IF($N$3="CA",$N4,0)+IF($O$3="CA",$O4,0)+IF($P$3="CA",$P4,0)+IF($Q$3="CA",$Q4,0))/AB4*S$2),1)</f>
        <v>0</v>
      </c>
      <c r="T4" s="36">
        <f t="shared" ref="T4:T30" si="2">ROUND(((IF($C$3="CL",$C4,0)+IF($D$3="CL",$D4,0)+IF($E$3="CL",$E4,0)+IF($F$3="CL",$F4,0)+IF($G$3="CL",$G4,0)+IF($H$3="CL",$H4,0)+IF($I$3="CL",$I4,0)+IF($J$3="CL",$J4,0)+IF($K$3="CL",$K4,0)+IF($L$3="CL",$L4,0)+IF($M$3="CL",$M4,0)+IF($N$3="CL",$N4,0)+IF($O$3="CL",$O4,0)+IF($P$3="CL",$P4,0)+IF($Q$3="CL",$Q4,0))/AC4*T$2),1)</f>
        <v>0</v>
      </c>
      <c r="U4" s="36">
        <f t="shared" ref="U4:U30" si="3">ROUND(((IF($C$3="EO",$C4,0)+IF($D$3="EO",$D4,0)+IF($E$3="EO",$E4,0)+IF($F$3="EO",$F4,0)+IF($G$3="EO",$G4,0)+IF($H$3="EO",$H4,0)+IF($I$3="EO",$I4,0)+IF($J$3="EO",$J4,0)+IF($K$3="EO",$K4,0)+IF($L$3="EO",$L4,0)+IF($M$3="EO",$M4,0)+IF($N$3="EO",$N4,0)+IF($O$3="EO",$O4,0)+IF($P$3="EO",$P4,0)+IF($Q$3="EO",$Q4,0))/AD4*U$2),1)</f>
        <v>0</v>
      </c>
      <c r="V4" s="37">
        <f t="shared" ref="V4:V30" si="4">ROUND(((IF($C$3="EE",$C4,0)+IF($D$3="EE",$D4,0)+IF($E$3="EE",$E4,0)+IF($F$3="EE",$F4,0)+IF($G$3="EE",$G4,0)+IF($H$3="EE",$H4,0)+IF($I$3="EE",$I4,0)+IF($J$3="EE",$J4,0)+IF($K$3="EE",$K4,0)+IF($L$3="EE",$L4,0)+IF($M$3="EE",$M4,0)+IF($N$3="EE",$N4,0)+IF($O$3="EE",$O4,0)+IF($P$3="EE",$P4,0)+IF($Q$3="EE",$Q4,0))/AE4*V$2),1)</f>
        <v>10</v>
      </c>
      <c r="W4" s="34">
        <f t="shared" ref="W4:W30" si="5">ROUND((SUM(R4:V4)/(IF(IF($AF4=0,0,$R$2)+IF($AG4=0,0,$S$2)+IF($AH4=0,0,$T$2)+IF($AI4=0,0,$U$2)+IF($AJ4=0,0,$V$2)=0,1,IF($AF4=0,0,$R$2)+IF($AG4=0,0,$S$2)+IF($AH4=0,0,$T$2)+IF($AI4=0,0,$U$2)+IF($AJ4=0,0,$V$2)))*100),1)</f>
        <v>39.200000000000003</v>
      </c>
      <c r="X4" s="37">
        <f t="shared" ref="X4:X30" si="6">ROUND((W4/W$2*X$2*2),0)/2</f>
        <v>8</v>
      </c>
      <c r="Y4" s="38"/>
      <c r="Z4" s="39" t="str">
        <f t="shared" ref="Z4:Z19" si="7">CONCATENATE(R$33,R4,V$33,V4)</f>
        <v>SSFL/20:  5,67   EE/20:  10</v>
      </c>
      <c r="AA4" s="40">
        <f t="shared" ref="AA4:AA30" si="8">IF(AF4=0,1,AF4)</f>
        <v>60</v>
      </c>
      <c r="AB4" s="41">
        <f t="shared" ref="AB4:AB30" si="9">IF(AG4=0,1,AG4)</f>
        <v>1</v>
      </c>
      <c r="AC4" s="41">
        <f t="shared" ref="AC4:AC30" si="10">IF(AH4=0,1,AH4)</f>
        <v>1</v>
      </c>
      <c r="AD4" s="41">
        <f t="shared" ref="AD4:AD30" si="11">IF(AI4=0,1,AI4)</f>
        <v>1</v>
      </c>
      <c r="AE4" s="42">
        <f t="shared" ref="AE4:AE30" si="12">IF(AJ4=0,1,AJ4)</f>
        <v>20</v>
      </c>
      <c r="AF4" s="43">
        <f t="shared" ref="AF4:AF30" si="13">IF($C$3="SSFL",IF($C4="",0,$C$2),0)+IF($D$3="SSFL",IF($D4="",0,$D$2),0)+IF($E$3="SSFL",IF($E4="",0,$E$2),0)+IF($F$3="SSFL",IF($F4="",0,$F$2),0)+IF($G$3="SSFL",IF($G4="",0,$G$2),0)+IF($H$3="SSFL",IF($H4="",0,$H$2),0)+IF($I$3="SSFL",IF($I4="",0,$I$2),0)+IF($J$3="SSFL",IF($J4="",0,$J$2),0)+IF($K$3="SSFL",IF($K4="",0,$K$2),0)+IF($L$3="SSFL",IF($L4="",0,$L$2),0)+IF($M$3="SSFL",IF($M4="",0,$M$2),0)+IF($N$3="SSFL",IF($N4="",0,$N$2),0)+IF($O$3="SSFL",IF($O4="",0,$O$2),0)+IF($P$3="SSFL",IF($P4="",0,$P$2),0)+IF($Q$3="SSFL",IF($Q4="",0,$Q$2),0)</f>
        <v>60</v>
      </c>
      <c r="AG4" s="44">
        <f t="shared" ref="AG4:AG30" si="14">IF($C$3="CA",IF($C4="",0,$C$2),0)+IF($D$3="CA",IF($D4="",0,$D$2),0)+IF($E$3="CA",IF($E4="",0,$E$2),0)+IF($F$3="CA",IF($F4="",0,$F$2),0)+IF($G$3="CA",IF($G4="",0,$G$2),0)+IF($H$3="CA",IF($H4="",0,$H$2),0)+IF($I$3="CA",IF($I4="",0,$I$2),0)+IF($J$3="CA",IF($J4="",0,$J$2),0)+IF($K$3="CA",IF($K4="",0,$K$2),0)+IF($L$3="CA",IF($L4="",0,$L$2),0)+IF($M$3="CA",IF($M4="",0,$M$2),0)+IF($N$3="CA",IF($N4="",0,$N$2),0)+IF($O$3="CA",IF($O4="",0,$O$2),0)+IF($P$3="CA",IF($P4="",0,$P$2),0)+IF($Q$3="CA",IF($Q4="",0,$Q$2),0)</f>
        <v>0</v>
      </c>
      <c r="AH4" s="44">
        <f t="shared" ref="AH4:AH30" si="15">IF($C$3="CL",IF($C4="",0,$C$2),0)+IF($D$3="CL",IF($D4="",0,$D$2),0)+IF($E$3="CL",IF($E4="",0,$E$2),0)+IF($F$3="CL",IF($F4="",0,$F$2),0)+IF($G$3="CL",IF($G4="",0,$G$2),0)+IF($H$3="CL",IF($H4="",0,$H$2),0)+IF($I$3="CL",IF($I4="",0,$I$2),0)+IF($J$3="CL",IF($J4="",0,$J$2),0)+IF($K$3="CL",IF($K4="",0,$K$2),0)+IF($L$3="CL",IF($L4="",0,$L$2),0)+IF($M$3="CL",IF($M4="",0,$M$2),0)+IF($N$3="CL",IF($N4="",0,$N$2),0)+IF($O$3="CL",IF($O4="",0,$O$2),0)+IF($P$3="CL",IF($P4="",0,$P$2),0)+IF($Q$3="CL",IF($Q4="",0,$Q$2),0)</f>
        <v>0</v>
      </c>
      <c r="AI4" s="44">
        <f t="shared" ref="AI4:AI30" si="16">IF($C$3="EO",IF($C4="",0,$C$2),0)+IF($D$3="EO",IF($D4="",0,$D$2),0)+IF($E$3="EO",IF($E4="",0,$E$2),0)+IF($F$3="EO",IF($F4="",0,$F$2),0)+IF($G$3="EO",IF($G4="",0,$G$2),0)+IF($H$3="EO",IF($H4="",0,$H$2),0)+IF($I$3="EO",IF($I4="",0,$I$2),0)+IF($J$3="EO",IF($J4="",0,$J$2),0)+IF($K$3="EO",IF($K4="",0,$K$2),0)+IF($L$3="EO",IF($L4="",0,$L$2),0)+IF($M$3="EO",IF($M4="",0,$M$2),0)+IF($N$3="EO",IF($N4="",0,$N$2),0)+IF($O$3="EO",IF($O4="",0,$O$2),0)+IF($P$3="EO",IF($P4="",0,$P$2),0)+IF($Q$3="EO",IF($Q4="",0,$Q$2),0)</f>
        <v>0</v>
      </c>
      <c r="AJ4" s="45">
        <f t="shared" ref="AJ4:AJ30" si="17">IF($C$3="EE",IF($C4="",0,$C$2),0)+IF($D$3="EE",IF($D4="",0,$D$2),0)+IF($E$3="EE",IF($E4="",0,$E$2),0)+IF($F$3="EE",IF($F4="",0,$F$2),0)+IF($G$3="EE",IF($G4="",0,$G$2),0)+IF($H$3="EE",IF($H4="",0,$H$2),0)+IF($I$3="EE",IF($I4="",0,$I$2),0)+IF($J$3="EE",IF($J4="",0,$J$2),0)+IF($K$3="EE",IF($K4="",0,$K$2),0)+IF($L$3="EE",IF($L4="",0,$L$2),0)+IF($M$3="EE",IF($M4="",0,$M$2),0)+IF($N$3="EE",IF($N4="",0,$N$2),0)+IF($O$3="EE",IF($O4="",0,$O$2),0)+IF($P$3="EE",IF($P4="",0,$P$2),0)+IF($Q$3="EE",IF($Q4="",0,$Q$2),0)</f>
        <v>20</v>
      </c>
    </row>
    <row r="5" spans="1:36" ht="14.1" customHeight="1" x14ac:dyDescent="0.2">
      <c r="A5" s="4">
        <f t="shared" ref="A5:A30" si="18">A4+1</f>
        <v>2</v>
      </c>
      <c r="B5" s="3" t="str">
        <f>Nom!B5</f>
        <v>Emilien</v>
      </c>
      <c r="C5" s="74">
        <v>4</v>
      </c>
      <c r="D5" s="51">
        <v>9</v>
      </c>
      <c r="E5" s="51">
        <v>14</v>
      </c>
      <c r="F5" s="51">
        <v>4</v>
      </c>
      <c r="G5" s="51">
        <v>5</v>
      </c>
      <c r="H5" s="51">
        <v>4</v>
      </c>
      <c r="I5" s="51">
        <v>11.5</v>
      </c>
      <c r="J5" s="51"/>
      <c r="K5" s="51"/>
      <c r="L5" s="51"/>
      <c r="M5" s="51"/>
      <c r="N5" s="51"/>
      <c r="O5" s="51"/>
      <c r="P5" s="51"/>
      <c r="Q5" s="75"/>
      <c r="R5" s="49">
        <f t="shared" si="0"/>
        <v>12.5</v>
      </c>
      <c r="S5" s="50">
        <f t="shared" si="1"/>
        <v>0</v>
      </c>
      <c r="T5" s="51">
        <f t="shared" si="2"/>
        <v>0</v>
      </c>
      <c r="U5" s="51">
        <f t="shared" si="3"/>
        <v>0</v>
      </c>
      <c r="V5" s="52">
        <f t="shared" si="4"/>
        <v>14</v>
      </c>
      <c r="W5" s="49">
        <f t="shared" si="5"/>
        <v>66.3</v>
      </c>
      <c r="X5" s="52">
        <f t="shared" si="6"/>
        <v>13.5</v>
      </c>
      <c r="Y5" s="38"/>
      <c r="Z5" s="39" t="str">
        <f t="shared" si="7"/>
        <v>SSFL/20:  12,5   EE/20:  14</v>
      </c>
      <c r="AA5" s="53">
        <f t="shared" si="8"/>
        <v>60</v>
      </c>
      <c r="AB5" s="54">
        <f t="shared" si="9"/>
        <v>1</v>
      </c>
      <c r="AC5" s="54">
        <f t="shared" si="10"/>
        <v>1</v>
      </c>
      <c r="AD5" s="54">
        <f t="shared" si="11"/>
        <v>1</v>
      </c>
      <c r="AE5" s="55">
        <f t="shared" si="12"/>
        <v>20</v>
      </c>
      <c r="AF5" s="56">
        <f t="shared" si="13"/>
        <v>60</v>
      </c>
      <c r="AG5" s="57">
        <f t="shared" si="14"/>
        <v>0</v>
      </c>
      <c r="AH5" s="57">
        <f t="shared" si="15"/>
        <v>0</v>
      </c>
      <c r="AI5" s="57">
        <f t="shared" si="16"/>
        <v>0</v>
      </c>
      <c r="AJ5" s="58">
        <f t="shared" si="17"/>
        <v>20</v>
      </c>
    </row>
    <row r="6" spans="1:36" ht="14.1" customHeight="1" x14ac:dyDescent="0.2">
      <c r="A6" s="4">
        <f t="shared" si="18"/>
        <v>3</v>
      </c>
      <c r="B6" s="3" t="str">
        <f>Nom!B6</f>
        <v>Logan</v>
      </c>
      <c r="C6" s="74">
        <v>4</v>
      </c>
      <c r="D6" s="51">
        <v>4.5</v>
      </c>
      <c r="E6" s="51">
        <v>8</v>
      </c>
      <c r="F6" s="51">
        <v>5</v>
      </c>
      <c r="G6" s="51">
        <v>4</v>
      </c>
      <c r="H6" s="51">
        <v>3</v>
      </c>
      <c r="I6" s="51">
        <v>8.5</v>
      </c>
      <c r="J6" s="51"/>
      <c r="K6" s="51"/>
      <c r="L6" s="51"/>
      <c r="M6" s="51"/>
      <c r="N6" s="51"/>
      <c r="O6" s="51"/>
      <c r="P6" s="51"/>
      <c r="Q6" s="75"/>
      <c r="R6" s="49">
        <f t="shared" si="0"/>
        <v>9.67</v>
      </c>
      <c r="S6" s="50">
        <f t="shared" si="1"/>
        <v>0</v>
      </c>
      <c r="T6" s="50">
        <f t="shared" si="2"/>
        <v>0</v>
      </c>
      <c r="U6" s="50">
        <f t="shared" si="3"/>
        <v>0</v>
      </c>
      <c r="V6" s="52">
        <f t="shared" si="4"/>
        <v>8</v>
      </c>
      <c r="W6" s="49">
        <f t="shared" si="5"/>
        <v>44.2</v>
      </c>
      <c r="X6" s="52">
        <f t="shared" si="6"/>
        <v>9</v>
      </c>
      <c r="Y6" s="38"/>
      <c r="Z6" s="39" t="str">
        <f t="shared" si="7"/>
        <v>SSFL/20:  9,67   EE/20:  8</v>
      </c>
      <c r="AA6" s="53">
        <f t="shared" si="8"/>
        <v>60</v>
      </c>
      <c r="AB6" s="54">
        <f t="shared" si="9"/>
        <v>1</v>
      </c>
      <c r="AC6" s="54">
        <f t="shared" si="10"/>
        <v>1</v>
      </c>
      <c r="AD6" s="54">
        <f t="shared" si="11"/>
        <v>1</v>
      </c>
      <c r="AE6" s="55">
        <f t="shared" si="12"/>
        <v>20</v>
      </c>
      <c r="AF6" s="56">
        <f t="shared" si="13"/>
        <v>60</v>
      </c>
      <c r="AG6" s="57">
        <f t="shared" si="14"/>
        <v>0</v>
      </c>
      <c r="AH6" s="57">
        <f t="shared" si="15"/>
        <v>0</v>
      </c>
      <c r="AI6" s="57">
        <f t="shared" si="16"/>
        <v>0</v>
      </c>
      <c r="AJ6" s="58">
        <f t="shared" si="17"/>
        <v>20</v>
      </c>
    </row>
    <row r="7" spans="1:36" ht="14.1" customHeight="1" x14ac:dyDescent="0.2">
      <c r="A7" s="4">
        <f t="shared" si="18"/>
        <v>4</v>
      </c>
      <c r="B7" s="3" t="str">
        <f>Nom!B7</f>
        <v>Michael</v>
      </c>
      <c r="C7" s="74">
        <v>5</v>
      </c>
      <c r="D7" s="51">
        <v>14</v>
      </c>
      <c r="E7" s="51">
        <v>17</v>
      </c>
      <c r="F7" s="51">
        <v>4</v>
      </c>
      <c r="G7" s="51">
        <v>5</v>
      </c>
      <c r="H7" s="51">
        <v>5</v>
      </c>
      <c r="I7" s="51">
        <v>12</v>
      </c>
      <c r="J7" s="51"/>
      <c r="K7" s="51"/>
      <c r="L7" s="51"/>
      <c r="M7" s="51"/>
      <c r="N7" s="51"/>
      <c r="O7" s="51"/>
      <c r="P7" s="51"/>
      <c r="Q7" s="75"/>
      <c r="R7" s="49">
        <f t="shared" si="0"/>
        <v>15</v>
      </c>
      <c r="S7" s="50">
        <f t="shared" si="1"/>
        <v>0</v>
      </c>
      <c r="T7" s="50">
        <f t="shared" si="2"/>
        <v>0</v>
      </c>
      <c r="U7" s="50">
        <f t="shared" si="3"/>
        <v>0</v>
      </c>
      <c r="V7" s="52">
        <f t="shared" si="4"/>
        <v>17</v>
      </c>
      <c r="W7" s="49">
        <f t="shared" si="5"/>
        <v>80</v>
      </c>
      <c r="X7" s="52">
        <f t="shared" si="6"/>
        <v>16</v>
      </c>
      <c r="Y7" s="38"/>
      <c r="Z7" s="39" t="str">
        <f t="shared" si="7"/>
        <v>SSFL/20:  15   EE/20:  17</v>
      </c>
      <c r="AA7" s="53">
        <f t="shared" si="8"/>
        <v>60</v>
      </c>
      <c r="AB7" s="54">
        <f t="shared" si="9"/>
        <v>1</v>
      </c>
      <c r="AC7" s="54">
        <f t="shared" si="10"/>
        <v>1</v>
      </c>
      <c r="AD7" s="54">
        <f t="shared" si="11"/>
        <v>1</v>
      </c>
      <c r="AE7" s="55">
        <f t="shared" si="12"/>
        <v>20</v>
      </c>
      <c r="AF7" s="56">
        <f t="shared" si="13"/>
        <v>60</v>
      </c>
      <c r="AG7" s="57">
        <f t="shared" si="14"/>
        <v>0</v>
      </c>
      <c r="AH7" s="57">
        <f t="shared" si="15"/>
        <v>0</v>
      </c>
      <c r="AI7" s="57">
        <f t="shared" si="16"/>
        <v>0</v>
      </c>
      <c r="AJ7" s="58">
        <f t="shared" si="17"/>
        <v>20</v>
      </c>
    </row>
    <row r="8" spans="1:36" ht="14.1" customHeight="1" x14ac:dyDescent="0.2">
      <c r="A8" s="4">
        <f t="shared" si="18"/>
        <v>5</v>
      </c>
      <c r="B8" s="3" t="str">
        <f>Nom!B8</f>
        <v>Asenga</v>
      </c>
      <c r="C8" s="74">
        <v>4</v>
      </c>
      <c r="D8" s="51">
        <v>5</v>
      </c>
      <c r="E8" s="51">
        <v>18</v>
      </c>
      <c r="F8" s="51">
        <v>2</v>
      </c>
      <c r="G8" s="51">
        <v>3</v>
      </c>
      <c r="H8" s="51">
        <v>4</v>
      </c>
      <c r="I8" s="51">
        <v>10</v>
      </c>
      <c r="J8" s="51"/>
      <c r="K8" s="51"/>
      <c r="L8" s="51"/>
      <c r="M8" s="51"/>
      <c r="N8" s="51"/>
      <c r="O8" s="51"/>
      <c r="P8" s="51"/>
      <c r="Q8" s="75"/>
      <c r="R8" s="49">
        <f t="shared" si="0"/>
        <v>9.33</v>
      </c>
      <c r="S8" s="50">
        <f t="shared" si="1"/>
        <v>0</v>
      </c>
      <c r="T8" s="50">
        <f t="shared" si="2"/>
        <v>0</v>
      </c>
      <c r="U8" s="50">
        <f t="shared" si="3"/>
        <v>0</v>
      </c>
      <c r="V8" s="52">
        <f t="shared" si="4"/>
        <v>18</v>
      </c>
      <c r="W8" s="49">
        <f t="shared" si="5"/>
        <v>68.3</v>
      </c>
      <c r="X8" s="52">
        <f t="shared" si="6"/>
        <v>13.5</v>
      </c>
      <c r="Y8" s="38"/>
      <c r="Z8" s="39" t="str">
        <f t="shared" si="7"/>
        <v>SSFL/20:  9,33   EE/20:  18</v>
      </c>
      <c r="AA8" s="53">
        <f t="shared" si="8"/>
        <v>60</v>
      </c>
      <c r="AB8" s="54">
        <f t="shared" si="9"/>
        <v>1</v>
      </c>
      <c r="AC8" s="54">
        <f t="shared" si="10"/>
        <v>1</v>
      </c>
      <c r="AD8" s="54">
        <f t="shared" si="11"/>
        <v>1</v>
      </c>
      <c r="AE8" s="55">
        <f t="shared" si="12"/>
        <v>20</v>
      </c>
      <c r="AF8" s="56">
        <f t="shared" si="13"/>
        <v>60</v>
      </c>
      <c r="AG8" s="57">
        <f t="shared" si="14"/>
        <v>0</v>
      </c>
      <c r="AH8" s="57">
        <f t="shared" si="15"/>
        <v>0</v>
      </c>
      <c r="AI8" s="57">
        <f t="shared" si="16"/>
        <v>0</v>
      </c>
      <c r="AJ8" s="58">
        <f t="shared" si="17"/>
        <v>20</v>
      </c>
    </row>
    <row r="9" spans="1:36" ht="14.1" customHeight="1" x14ac:dyDescent="0.2">
      <c r="A9" s="4">
        <f t="shared" si="18"/>
        <v>6</v>
      </c>
      <c r="B9" s="3" t="str">
        <f>Nom!B9</f>
        <v>Angélina</v>
      </c>
      <c r="C9" s="74">
        <v>0</v>
      </c>
      <c r="D9" s="51">
        <v>6</v>
      </c>
      <c r="E9" s="51">
        <v>10</v>
      </c>
      <c r="F9" s="51">
        <v>4</v>
      </c>
      <c r="G9" s="51">
        <v>4</v>
      </c>
      <c r="H9" s="51">
        <v>1</v>
      </c>
      <c r="I9" s="51">
        <v>6</v>
      </c>
      <c r="J9" s="51"/>
      <c r="K9" s="51"/>
      <c r="L9" s="51"/>
      <c r="M9" s="51"/>
      <c r="N9" s="51"/>
      <c r="O9" s="51"/>
      <c r="P9" s="51"/>
      <c r="Q9" s="75"/>
      <c r="R9" s="49">
        <f t="shared" si="0"/>
        <v>7</v>
      </c>
      <c r="S9" s="50">
        <f t="shared" si="1"/>
        <v>0</v>
      </c>
      <c r="T9" s="50">
        <f t="shared" si="2"/>
        <v>0</v>
      </c>
      <c r="U9" s="50">
        <f t="shared" si="3"/>
        <v>0</v>
      </c>
      <c r="V9" s="52">
        <f t="shared" si="4"/>
        <v>10</v>
      </c>
      <c r="W9" s="49">
        <f t="shared" si="5"/>
        <v>42.5</v>
      </c>
      <c r="X9" s="52">
        <f t="shared" si="6"/>
        <v>8.5</v>
      </c>
      <c r="Y9" s="38"/>
      <c r="Z9" s="39" t="str">
        <f t="shared" si="7"/>
        <v>SSFL/20:  7   EE/20:  10</v>
      </c>
      <c r="AA9" s="53">
        <f t="shared" si="8"/>
        <v>60</v>
      </c>
      <c r="AB9" s="54">
        <f t="shared" si="9"/>
        <v>1</v>
      </c>
      <c r="AC9" s="54">
        <f t="shared" si="10"/>
        <v>1</v>
      </c>
      <c r="AD9" s="54">
        <f t="shared" si="11"/>
        <v>1</v>
      </c>
      <c r="AE9" s="55">
        <f t="shared" si="12"/>
        <v>20</v>
      </c>
      <c r="AF9" s="56">
        <f t="shared" si="13"/>
        <v>60</v>
      </c>
      <c r="AG9" s="57">
        <f t="shared" si="14"/>
        <v>0</v>
      </c>
      <c r="AH9" s="57">
        <f t="shared" si="15"/>
        <v>0</v>
      </c>
      <c r="AI9" s="57">
        <f t="shared" si="16"/>
        <v>0</v>
      </c>
      <c r="AJ9" s="58">
        <f t="shared" si="17"/>
        <v>20</v>
      </c>
    </row>
    <row r="10" spans="1:36" ht="14.1" customHeight="1" x14ac:dyDescent="0.2">
      <c r="A10" s="4">
        <f t="shared" si="18"/>
        <v>7</v>
      </c>
      <c r="B10" s="3" t="str">
        <f>Nom!B10</f>
        <v>Henry</v>
      </c>
      <c r="C10" s="74">
        <v>4</v>
      </c>
      <c r="D10" s="51">
        <v>9</v>
      </c>
      <c r="E10" s="51">
        <v>14</v>
      </c>
      <c r="F10" s="51">
        <v>3</v>
      </c>
      <c r="G10" s="51">
        <v>5</v>
      </c>
      <c r="H10" s="51">
        <v>4</v>
      </c>
      <c r="I10" s="51">
        <v>12.5</v>
      </c>
      <c r="J10" s="51"/>
      <c r="K10" s="51"/>
      <c r="L10" s="51"/>
      <c r="M10" s="51"/>
      <c r="N10" s="51"/>
      <c r="O10" s="51"/>
      <c r="P10" s="51"/>
      <c r="Q10" s="75"/>
      <c r="R10" s="49">
        <f t="shared" si="0"/>
        <v>12.5</v>
      </c>
      <c r="S10" s="50">
        <f t="shared" si="1"/>
        <v>0</v>
      </c>
      <c r="T10" s="50">
        <f t="shared" si="2"/>
        <v>0</v>
      </c>
      <c r="U10" s="50">
        <f t="shared" si="3"/>
        <v>0</v>
      </c>
      <c r="V10" s="52">
        <f t="shared" si="4"/>
        <v>14</v>
      </c>
      <c r="W10" s="49">
        <f t="shared" si="5"/>
        <v>66.3</v>
      </c>
      <c r="X10" s="52">
        <f t="shared" si="6"/>
        <v>13.5</v>
      </c>
      <c r="Y10" s="38"/>
      <c r="Z10" s="39" t="str">
        <f t="shared" si="7"/>
        <v>SSFL/20:  12,5   EE/20:  14</v>
      </c>
      <c r="AA10" s="53">
        <f t="shared" si="8"/>
        <v>60</v>
      </c>
      <c r="AB10" s="54">
        <f t="shared" si="9"/>
        <v>1</v>
      </c>
      <c r="AC10" s="54">
        <f t="shared" si="10"/>
        <v>1</v>
      </c>
      <c r="AD10" s="54">
        <f t="shared" si="11"/>
        <v>1</v>
      </c>
      <c r="AE10" s="55">
        <f t="shared" si="12"/>
        <v>20</v>
      </c>
      <c r="AF10" s="56">
        <f t="shared" si="13"/>
        <v>60</v>
      </c>
      <c r="AG10" s="57">
        <f t="shared" si="14"/>
        <v>0</v>
      </c>
      <c r="AH10" s="57">
        <f t="shared" si="15"/>
        <v>0</v>
      </c>
      <c r="AI10" s="57">
        <f t="shared" si="16"/>
        <v>0</v>
      </c>
      <c r="AJ10" s="58">
        <f t="shared" si="17"/>
        <v>20</v>
      </c>
    </row>
    <row r="11" spans="1:36" ht="14.1" customHeight="1" x14ac:dyDescent="0.2">
      <c r="A11" s="4">
        <f t="shared" si="18"/>
        <v>8</v>
      </c>
      <c r="B11" s="3" t="str">
        <f>Nom!B11</f>
        <v>Isalyne</v>
      </c>
      <c r="C11" s="74">
        <v>2</v>
      </c>
      <c r="D11" s="51">
        <v>2.5</v>
      </c>
      <c r="E11" s="51">
        <v>8</v>
      </c>
      <c r="F11" s="51">
        <v>5</v>
      </c>
      <c r="G11" s="51">
        <v>4</v>
      </c>
      <c r="H11" s="51">
        <v>2</v>
      </c>
      <c r="I11" s="51">
        <v>7.5</v>
      </c>
      <c r="J11" s="51"/>
      <c r="K11" s="51"/>
      <c r="L11" s="51"/>
      <c r="M11" s="51"/>
      <c r="N11" s="51"/>
      <c r="O11" s="51"/>
      <c r="P11" s="51"/>
      <c r="Q11" s="75"/>
      <c r="R11" s="49">
        <f t="shared" si="0"/>
        <v>7.67</v>
      </c>
      <c r="S11" s="50">
        <f t="shared" si="1"/>
        <v>0</v>
      </c>
      <c r="T11" s="50">
        <f t="shared" si="2"/>
        <v>0</v>
      </c>
      <c r="U11" s="50">
        <f t="shared" si="3"/>
        <v>0</v>
      </c>
      <c r="V11" s="52">
        <f t="shared" si="4"/>
        <v>8</v>
      </c>
      <c r="W11" s="49">
        <f t="shared" si="5"/>
        <v>39.200000000000003</v>
      </c>
      <c r="X11" s="52">
        <f t="shared" si="6"/>
        <v>8</v>
      </c>
      <c r="Y11" s="38"/>
      <c r="Z11" s="39" t="str">
        <f t="shared" si="7"/>
        <v>SSFL/20:  7,67   EE/20:  8</v>
      </c>
      <c r="AA11" s="53">
        <f t="shared" si="8"/>
        <v>60</v>
      </c>
      <c r="AB11" s="54">
        <f t="shared" si="9"/>
        <v>1</v>
      </c>
      <c r="AC11" s="54">
        <f t="shared" si="10"/>
        <v>1</v>
      </c>
      <c r="AD11" s="54">
        <f t="shared" si="11"/>
        <v>1</v>
      </c>
      <c r="AE11" s="55">
        <f t="shared" si="12"/>
        <v>20</v>
      </c>
      <c r="AF11" s="56">
        <f t="shared" si="13"/>
        <v>60</v>
      </c>
      <c r="AG11" s="57">
        <f t="shared" si="14"/>
        <v>0</v>
      </c>
      <c r="AH11" s="57">
        <f t="shared" si="15"/>
        <v>0</v>
      </c>
      <c r="AI11" s="57">
        <f t="shared" si="16"/>
        <v>0</v>
      </c>
      <c r="AJ11" s="58">
        <f t="shared" si="17"/>
        <v>20</v>
      </c>
    </row>
    <row r="12" spans="1:36" ht="14.1" customHeight="1" x14ac:dyDescent="0.2">
      <c r="A12" s="4">
        <f t="shared" si="18"/>
        <v>9</v>
      </c>
      <c r="B12" s="3" t="str">
        <f>Nom!B12</f>
        <v>Laura</v>
      </c>
      <c r="C12" s="74"/>
      <c r="D12" s="51">
        <v>14</v>
      </c>
      <c r="E12" s="51">
        <v>19</v>
      </c>
      <c r="F12" s="51">
        <v>4</v>
      </c>
      <c r="G12" s="51">
        <v>5</v>
      </c>
      <c r="H12" s="51"/>
      <c r="I12" s="51"/>
      <c r="J12" s="51"/>
      <c r="K12" s="51"/>
      <c r="L12" s="51"/>
      <c r="M12" s="51"/>
      <c r="N12" s="51"/>
      <c r="O12" s="51"/>
      <c r="P12" s="51"/>
      <c r="Q12" s="75"/>
      <c r="R12" s="49">
        <f t="shared" si="0"/>
        <v>15.33</v>
      </c>
      <c r="S12" s="50">
        <f t="shared" si="1"/>
        <v>0</v>
      </c>
      <c r="T12" s="50">
        <f t="shared" si="2"/>
        <v>0</v>
      </c>
      <c r="U12" s="50">
        <f t="shared" si="3"/>
        <v>0</v>
      </c>
      <c r="V12" s="52">
        <f t="shared" si="4"/>
        <v>19</v>
      </c>
      <c r="W12" s="49">
        <f t="shared" si="5"/>
        <v>85.8</v>
      </c>
      <c r="X12" s="52">
        <f t="shared" si="6"/>
        <v>17</v>
      </c>
      <c r="Y12" s="38"/>
      <c r="Z12" s="39" t="str">
        <f t="shared" si="7"/>
        <v>SSFL/20:  15,33   EE/20:  19</v>
      </c>
      <c r="AA12" s="53">
        <f t="shared" si="8"/>
        <v>30</v>
      </c>
      <c r="AB12" s="54">
        <f t="shared" si="9"/>
        <v>1</v>
      </c>
      <c r="AC12" s="54">
        <f t="shared" si="10"/>
        <v>1</v>
      </c>
      <c r="AD12" s="54">
        <f t="shared" si="11"/>
        <v>1</v>
      </c>
      <c r="AE12" s="55">
        <f t="shared" si="12"/>
        <v>20</v>
      </c>
      <c r="AF12" s="56">
        <f t="shared" si="13"/>
        <v>30</v>
      </c>
      <c r="AG12" s="57">
        <f t="shared" si="14"/>
        <v>0</v>
      </c>
      <c r="AH12" s="57">
        <f t="shared" si="15"/>
        <v>0</v>
      </c>
      <c r="AI12" s="57">
        <f t="shared" si="16"/>
        <v>0</v>
      </c>
      <c r="AJ12" s="58">
        <f t="shared" si="17"/>
        <v>20</v>
      </c>
    </row>
    <row r="13" spans="1:36" ht="14.1" customHeight="1" x14ac:dyDescent="0.2">
      <c r="A13" s="4">
        <f t="shared" si="18"/>
        <v>10</v>
      </c>
      <c r="B13" s="3" t="str">
        <f>Nom!B13</f>
        <v>Chloé</v>
      </c>
      <c r="C13" s="74">
        <v>2</v>
      </c>
      <c r="D13" s="51">
        <v>6</v>
      </c>
      <c r="E13" s="51">
        <v>16</v>
      </c>
      <c r="F13" s="51">
        <v>2</v>
      </c>
      <c r="G13" s="51">
        <v>3</v>
      </c>
      <c r="H13" s="51">
        <v>3</v>
      </c>
      <c r="I13" s="51">
        <v>12.5</v>
      </c>
      <c r="J13" s="51"/>
      <c r="K13" s="51"/>
      <c r="L13" s="51"/>
      <c r="M13" s="51"/>
      <c r="N13" s="51"/>
      <c r="O13" s="51"/>
      <c r="P13" s="51"/>
      <c r="Q13" s="75"/>
      <c r="R13" s="49">
        <f t="shared" si="0"/>
        <v>9.5</v>
      </c>
      <c r="S13" s="50">
        <f t="shared" si="1"/>
        <v>0</v>
      </c>
      <c r="T13" s="50">
        <f t="shared" si="2"/>
        <v>0</v>
      </c>
      <c r="U13" s="50">
        <f t="shared" si="3"/>
        <v>0</v>
      </c>
      <c r="V13" s="52">
        <f t="shared" si="4"/>
        <v>16</v>
      </c>
      <c r="W13" s="49">
        <f t="shared" si="5"/>
        <v>63.8</v>
      </c>
      <c r="X13" s="52">
        <f t="shared" si="6"/>
        <v>13</v>
      </c>
      <c r="Y13" s="38"/>
      <c r="Z13" s="39" t="str">
        <f t="shared" si="7"/>
        <v>SSFL/20:  9,5   EE/20:  16</v>
      </c>
      <c r="AA13" s="53">
        <f t="shared" si="8"/>
        <v>60</v>
      </c>
      <c r="AB13" s="54">
        <f t="shared" si="9"/>
        <v>1</v>
      </c>
      <c r="AC13" s="54">
        <f t="shared" si="10"/>
        <v>1</v>
      </c>
      <c r="AD13" s="54">
        <f t="shared" si="11"/>
        <v>1</v>
      </c>
      <c r="AE13" s="55">
        <f t="shared" si="12"/>
        <v>20</v>
      </c>
      <c r="AF13" s="56">
        <f t="shared" si="13"/>
        <v>60</v>
      </c>
      <c r="AG13" s="57">
        <f t="shared" si="14"/>
        <v>0</v>
      </c>
      <c r="AH13" s="57">
        <f t="shared" si="15"/>
        <v>0</v>
      </c>
      <c r="AI13" s="57">
        <f t="shared" si="16"/>
        <v>0</v>
      </c>
      <c r="AJ13" s="58">
        <f t="shared" si="17"/>
        <v>20</v>
      </c>
    </row>
    <row r="14" spans="1:36" ht="14.1" customHeight="1" x14ac:dyDescent="0.2">
      <c r="A14" s="4">
        <f t="shared" si="18"/>
        <v>11</v>
      </c>
      <c r="B14" s="3" t="str">
        <f>Nom!B14</f>
        <v>Hérésia</v>
      </c>
      <c r="C14" s="74">
        <v>0</v>
      </c>
      <c r="D14" s="51">
        <v>7.5</v>
      </c>
      <c r="E14" s="51">
        <v>15</v>
      </c>
      <c r="F14" s="51">
        <v>4</v>
      </c>
      <c r="G14" s="51">
        <v>2</v>
      </c>
      <c r="H14" s="51">
        <v>0</v>
      </c>
      <c r="I14" s="51">
        <v>11</v>
      </c>
      <c r="J14" s="51"/>
      <c r="K14" s="51"/>
      <c r="L14" s="51"/>
      <c r="M14" s="51"/>
      <c r="N14" s="51"/>
      <c r="O14" s="51"/>
      <c r="P14" s="51"/>
      <c r="Q14" s="75"/>
      <c r="R14" s="49">
        <f t="shared" si="0"/>
        <v>8.17</v>
      </c>
      <c r="S14" s="50">
        <f t="shared" si="1"/>
        <v>0</v>
      </c>
      <c r="T14" s="50">
        <f t="shared" si="2"/>
        <v>0</v>
      </c>
      <c r="U14" s="50">
        <f t="shared" si="3"/>
        <v>0</v>
      </c>
      <c r="V14" s="52">
        <f t="shared" si="4"/>
        <v>15</v>
      </c>
      <c r="W14" s="49">
        <f t="shared" si="5"/>
        <v>57.9</v>
      </c>
      <c r="X14" s="52">
        <f t="shared" si="6"/>
        <v>11.5</v>
      </c>
      <c r="Y14" s="38"/>
      <c r="Z14" s="39" t="str">
        <f t="shared" si="7"/>
        <v>SSFL/20:  8,17   EE/20:  15</v>
      </c>
      <c r="AA14" s="53">
        <f t="shared" si="8"/>
        <v>60</v>
      </c>
      <c r="AB14" s="54">
        <f t="shared" si="9"/>
        <v>1</v>
      </c>
      <c r="AC14" s="54">
        <f t="shared" si="10"/>
        <v>1</v>
      </c>
      <c r="AD14" s="54">
        <f t="shared" si="11"/>
        <v>1</v>
      </c>
      <c r="AE14" s="55">
        <f t="shared" si="12"/>
        <v>20</v>
      </c>
      <c r="AF14" s="56">
        <f t="shared" si="13"/>
        <v>60</v>
      </c>
      <c r="AG14" s="57">
        <f t="shared" si="14"/>
        <v>0</v>
      </c>
      <c r="AH14" s="57">
        <f t="shared" si="15"/>
        <v>0</v>
      </c>
      <c r="AI14" s="57">
        <f t="shared" si="16"/>
        <v>0</v>
      </c>
      <c r="AJ14" s="58">
        <f t="shared" si="17"/>
        <v>20</v>
      </c>
    </row>
    <row r="15" spans="1:36" ht="14.1" customHeight="1" x14ac:dyDescent="0.2">
      <c r="A15" s="4">
        <f t="shared" si="18"/>
        <v>12</v>
      </c>
      <c r="B15" s="3" t="str">
        <f>Nom!B15</f>
        <v>Keurtys</v>
      </c>
      <c r="C15" s="74">
        <v>2</v>
      </c>
      <c r="D15" s="51">
        <v>8</v>
      </c>
      <c r="E15" s="51">
        <v>18</v>
      </c>
      <c r="F15" s="51">
        <v>0</v>
      </c>
      <c r="G15" s="51">
        <v>1</v>
      </c>
      <c r="H15" s="51">
        <v>1</v>
      </c>
      <c r="I15" s="51"/>
      <c r="J15" s="51"/>
      <c r="K15" s="51"/>
      <c r="L15" s="51"/>
      <c r="M15" s="51"/>
      <c r="N15" s="51"/>
      <c r="O15" s="51"/>
      <c r="P15" s="51"/>
      <c r="Q15" s="75"/>
      <c r="R15" s="49">
        <f t="shared" si="0"/>
        <v>6</v>
      </c>
      <c r="S15" s="50">
        <f t="shared" si="1"/>
        <v>0</v>
      </c>
      <c r="T15" s="50">
        <f t="shared" si="2"/>
        <v>0</v>
      </c>
      <c r="U15" s="50">
        <f t="shared" si="3"/>
        <v>0</v>
      </c>
      <c r="V15" s="52">
        <f t="shared" si="4"/>
        <v>18</v>
      </c>
      <c r="W15" s="49">
        <f t="shared" si="5"/>
        <v>60</v>
      </c>
      <c r="X15" s="52">
        <f t="shared" si="6"/>
        <v>12</v>
      </c>
      <c r="Y15" s="38"/>
      <c r="Z15" s="39" t="str">
        <f t="shared" si="7"/>
        <v>SSFL/20:  6   EE/20:  18</v>
      </c>
      <c r="AA15" s="53">
        <f t="shared" si="8"/>
        <v>40</v>
      </c>
      <c r="AB15" s="54">
        <f t="shared" si="9"/>
        <v>1</v>
      </c>
      <c r="AC15" s="54">
        <f t="shared" si="10"/>
        <v>1</v>
      </c>
      <c r="AD15" s="54">
        <f t="shared" si="11"/>
        <v>1</v>
      </c>
      <c r="AE15" s="55">
        <f t="shared" si="12"/>
        <v>20</v>
      </c>
      <c r="AF15" s="56">
        <f t="shared" si="13"/>
        <v>40</v>
      </c>
      <c r="AG15" s="57">
        <f t="shared" si="14"/>
        <v>0</v>
      </c>
      <c r="AH15" s="57">
        <f t="shared" si="15"/>
        <v>0</v>
      </c>
      <c r="AI15" s="57">
        <f t="shared" si="16"/>
        <v>0</v>
      </c>
      <c r="AJ15" s="58">
        <f t="shared" si="17"/>
        <v>20</v>
      </c>
    </row>
    <row r="16" spans="1:36" ht="14.1" customHeight="1" x14ac:dyDescent="0.2">
      <c r="A16" s="4">
        <f t="shared" si="18"/>
        <v>13</v>
      </c>
      <c r="B16" s="3" t="str">
        <f>Nom!B16</f>
        <v>Clhéo</v>
      </c>
      <c r="C16" s="74"/>
      <c r="D16" s="51">
        <v>4</v>
      </c>
      <c r="E16" s="51">
        <v>10</v>
      </c>
      <c r="F16" s="51">
        <v>3</v>
      </c>
      <c r="G16" s="51">
        <v>2</v>
      </c>
      <c r="H16" s="51">
        <v>1</v>
      </c>
      <c r="I16" s="51">
        <v>9</v>
      </c>
      <c r="J16" s="51"/>
      <c r="K16" s="51"/>
      <c r="L16" s="51"/>
      <c r="M16" s="51"/>
      <c r="N16" s="51"/>
      <c r="O16" s="51"/>
      <c r="P16" s="51"/>
      <c r="Q16" s="75"/>
      <c r="R16" s="49">
        <f t="shared" si="0"/>
        <v>6.91</v>
      </c>
      <c r="S16" s="50">
        <f t="shared" si="1"/>
        <v>0</v>
      </c>
      <c r="T16" s="50">
        <f t="shared" si="2"/>
        <v>0</v>
      </c>
      <c r="U16" s="50">
        <f t="shared" si="3"/>
        <v>0</v>
      </c>
      <c r="V16" s="52">
        <f t="shared" si="4"/>
        <v>10</v>
      </c>
      <c r="W16" s="49">
        <f t="shared" si="5"/>
        <v>42.3</v>
      </c>
      <c r="X16" s="52">
        <f t="shared" si="6"/>
        <v>8.5</v>
      </c>
      <c r="Y16" s="38"/>
      <c r="Z16" s="39" t="str">
        <f t="shared" si="7"/>
        <v>SSFL/20:  6,91   EE/20:  10</v>
      </c>
      <c r="AA16" s="53">
        <f t="shared" si="8"/>
        <v>55</v>
      </c>
      <c r="AB16" s="54">
        <f t="shared" si="9"/>
        <v>1</v>
      </c>
      <c r="AC16" s="54">
        <f t="shared" si="10"/>
        <v>1</v>
      </c>
      <c r="AD16" s="54">
        <f t="shared" si="11"/>
        <v>1</v>
      </c>
      <c r="AE16" s="55">
        <f t="shared" si="12"/>
        <v>20</v>
      </c>
      <c r="AF16" s="56">
        <f t="shared" si="13"/>
        <v>55</v>
      </c>
      <c r="AG16" s="57">
        <f t="shared" si="14"/>
        <v>0</v>
      </c>
      <c r="AH16" s="57">
        <f t="shared" si="15"/>
        <v>0</v>
      </c>
      <c r="AI16" s="57">
        <f t="shared" si="16"/>
        <v>0</v>
      </c>
      <c r="AJ16" s="58">
        <f t="shared" si="17"/>
        <v>20</v>
      </c>
    </row>
    <row r="17" spans="1:36" ht="14.1" customHeight="1" x14ac:dyDescent="0.2">
      <c r="A17" s="4">
        <f t="shared" si="18"/>
        <v>14</v>
      </c>
      <c r="B17" s="3" t="str">
        <f>Nom!B17</f>
        <v>Camille</v>
      </c>
      <c r="C17" s="74">
        <v>0</v>
      </c>
      <c r="D17" s="51">
        <v>4</v>
      </c>
      <c r="E17" s="51">
        <v>6</v>
      </c>
      <c r="F17" s="51">
        <v>3</v>
      </c>
      <c r="G17" s="51">
        <v>0</v>
      </c>
      <c r="H17" s="51"/>
      <c r="I17" s="51">
        <v>3.5</v>
      </c>
      <c r="J17" s="51"/>
      <c r="K17" s="51"/>
      <c r="L17" s="51"/>
      <c r="M17" s="51"/>
      <c r="N17" s="51"/>
      <c r="O17" s="51"/>
      <c r="P17" s="51"/>
      <c r="Q17" s="75"/>
      <c r="R17" s="49">
        <f t="shared" si="0"/>
        <v>3.82</v>
      </c>
      <c r="S17" s="50">
        <f t="shared" si="1"/>
        <v>0</v>
      </c>
      <c r="T17" s="50">
        <f t="shared" si="2"/>
        <v>0</v>
      </c>
      <c r="U17" s="50">
        <f t="shared" si="3"/>
        <v>0</v>
      </c>
      <c r="V17" s="52">
        <f t="shared" si="4"/>
        <v>6</v>
      </c>
      <c r="W17" s="49">
        <f t="shared" si="5"/>
        <v>24.6</v>
      </c>
      <c r="X17" s="52">
        <f t="shared" si="6"/>
        <v>5</v>
      </c>
      <c r="Y17" s="38"/>
      <c r="Z17" s="39" t="str">
        <f t="shared" si="7"/>
        <v>SSFL/20:  3,82   EE/20:  6</v>
      </c>
      <c r="AA17" s="53">
        <f t="shared" si="8"/>
        <v>55</v>
      </c>
      <c r="AB17" s="54">
        <f t="shared" si="9"/>
        <v>1</v>
      </c>
      <c r="AC17" s="54">
        <f t="shared" si="10"/>
        <v>1</v>
      </c>
      <c r="AD17" s="54">
        <f t="shared" si="11"/>
        <v>1</v>
      </c>
      <c r="AE17" s="55">
        <f t="shared" si="12"/>
        <v>20</v>
      </c>
      <c r="AF17" s="56">
        <f t="shared" si="13"/>
        <v>55</v>
      </c>
      <c r="AG17" s="57">
        <f t="shared" si="14"/>
        <v>0</v>
      </c>
      <c r="AH17" s="57">
        <f t="shared" si="15"/>
        <v>0</v>
      </c>
      <c r="AI17" s="57">
        <f t="shared" si="16"/>
        <v>0</v>
      </c>
      <c r="AJ17" s="58">
        <f t="shared" si="17"/>
        <v>20</v>
      </c>
    </row>
    <row r="18" spans="1:36" ht="14.1" customHeight="1" x14ac:dyDescent="0.2">
      <c r="A18" s="4">
        <f t="shared" si="18"/>
        <v>15</v>
      </c>
      <c r="B18" s="3" t="str">
        <f>Nom!B18</f>
        <v>Emma</v>
      </c>
      <c r="C18" s="74">
        <v>0</v>
      </c>
      <c r="D18" s="51">
        <v>11.5</v>
      </c>
      <c r="E18" s="51">
        <v>19</v>
      </c>
      <c r="F18" s="51">
        <v>5</v>
      </c>
      <c r="G18" s="51">
        <v>4</v>
      </c>
      <c r="H18" s="51">
        <v>2</v>
      </c>
      <c r="I18" s="51">
        <v>12</v>
      </c>
      <c r="J18" s="51"/>
      <c r="K18" s="51"/>
      <c r="L18" s="51"/>
      <c r="M18" s="51"/>
      <c r="N18" s="51"/>
      <c r="O18" s="51"/>
      <c r="P18" s="51"/>
      <c r="Q18" s="75"/>
      <c r="R18" s="49">
        <f t="shared" si="0"/>
        <v>11.5</v>
      </c>
      <c r="S18" s="50">
        <f t="shared" si="1"/>
        <v>0</v>
      </c>
      <c r="T18" s="50">
        <f t="shared" si="2"/>
        <v>0</v>
      </c>
      <c r="U18" s="50">
        <f t="shared" si="3"/>
        <v>0</v>
      </c>
      <c r="V18" s="52">
        <f t="shared" si="4"/>
        <v>19</v>
      </c>
      <c r="W18" s="49">
        <f t="shared" si="5"/>
        <v>76.3</v>
      </c>
      <c r="X18" s="52">
        <f t="shared" si="6"/>
        <v>15.5</v>
      </c>
      <c r="Y18" s="38"/>
      <c r="Z18" s="39" t="str">
        <f t="shared" si="7"/>
        <v>SSFL/20:  11,5   EE/20:  19</v>
      </c>
      <c r="AA18" s="53">
        <f t="shared" si="8"/>
        <v>60</v>
      </c>
      <c r="AB18" s="54">
        <f t="shared" si="9"/>
        <v>1</v>
      </c>
      <c r="AC18" s="54">
        <f t="shared" si="10"/>
        <v>1</v>
      </c>
      <c r="AD18" s="54">
        <f t="shared" si="11"/>
        <v>1</v>
      </c>
      <c r="AE18" s="55">
        <f t="shared" si="12"/>
        <v>20</v>
      </c>
      <c r="AF18" s="56">
        <f t="shared" si="13"/>
        <v>60</v>
      </c>
      <c r="AG18" s="57">
        <f t="shared" si="14"/>
        <v>0</v>
      </c>
      <c r="AH18" s="57">
        <f t="shared" si="15"/>
        <v>0</v>
      </c>
      <c r="AI18" s="57">
        <f t="shared" si="16"/>
        <v>0</v>
      </c>
      <c r="AJ18" s="58">
        <f t="shared" si="17"/>
        <v>20</v>
      </c>
    </row>
    <row r="19" spans="1:36" ht="14.1" customHeight="1" x14ac:dyDescent="0.2">
      <c r="A19" s="4">
        <f t="shared" si="18"/>
        <v>16</v>
      </c>
      <c r="B19" s="3" t="str">
        <f>Nom!B19</f>
        <v>Basile</v>
      </c>
      <c r="C19" s="74"/>
      <c r="D19" s="51"/>
      <c r="E19" s="51"/>
      <c r="F19" s="51"/>
      <c r="G19" s="51"/>
      <c r="H19" s="51">
        <v>1</v>
      </c>
      <c r="I19" s="51">
        <v>11.5</v>
      </c>
      <c r="J19" s="51"/>
      <c r="K19" s="51"/>
      <c r="L19" s="51"/>
      <c r="M19" s="51"/>
      <c r="N19" s="51"/>
      <c r="O19" s="51"/>
      <c r="P19" s="51"/>
      <c r="Q19" s="75"/>
      <c r="R19" s="49">
        <f t="shared" si="0"/>
        <v>10</v>
      </c>
      <c r="S19" s="50">
        <f t="shared" si="1"/>
        <v>0</v>
      </c>
      <c r="T19" s="50">
        <f t="shared" si="2"/>
        <v>0</v>
      </c>
      <c r="U19" s="50">
        <f t="shared" si="3"/>
        <v>0</v>
      </c>
      <c r="V19" s="52">
        <f t="shared" si="4"/>
        <v>0</v>
      </c>
      <c r="W19" s="49">
        <f t="shared" si="5"/>
        <v>50</v>
      </c>
      <c r="X19" s="52">
        <f t="shared" si="6"/>
        <v>10</v>
      </c>
      <c r="Y19" s="38"/>
      <c r="Z19" s="39" t="str">
        <f t="shared" si="7"/>
        <v>SSFL/20:  10   EE/20:  0</v>
      </c>
      <c r="AA19" s="53">
        <f t="shared" si="8"/>
        <v>25</v>
      </c>
      <c r="AB19" s="54">
        <f t="shared" si="9"/>
        <v>1</v>
      </c>
      <c r="AC19" s="54">
        <f t="shared" si="10"/>
        <v>1</v>
      </c>
      <c r="AD19" s="54">
        <f t="shared" si="11"/>
        <v>1</v>
      </c>
      <c r="AE19" s="55">
        <f t="shared" si="12"/>
        <v>1</v>
      </c>
      <c r="AF19" s="56">
        <f t="shared" si="13"/>
        <v>25</v>
      </c>
      <c r="AG19" s="57">
        <f t="shared" si="14"/>
        <v>0</v>
      </c>
      <c r="AH19" s="57">
        <f t="shared" si="15"/>
        <v>0</v>
      </c>
      <c r="AI19" s="57">
        <f t="shared" si="16"/>
        <v>0</v>
      </c>
      <c r="AJ19" s="58">
        <f t="shared" si="17"/>
        <v>0</v>
      </c>
    </row>
    <row r="20" spans="1:36" ht="14.1" hidden="1" customHeight="1" x14ac:dyDescent="0.2">
      <c r="A20" s="4">
        <f t="shared" si="18"/>
        <v>17</v>
      </c>
      <c r="B20" s="3">
        <f>Nom!B20</f>
        <v>0</v>
      </c>
      <c r="C20" s="74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75"/>
      <c r="R20" s="49">
        <f t="shared" si="0"/>
        <v>0</v>
      </c>
      <c r="S20" s="50">
        <f t="shared" si="1"/>
        <v>0</v>
      </c>
      <c r="T20" s="50">
        <f t="shared" si="2"/>
        <v>0</v>
      </c>
      <c r="U20" s="50">
        <f t="shared" si="3"/>
        <v>0</v>
      </c>
      <c r="V20" s="52">
        <f t="shared" si="4"/>
        <v>0</v>
      </c>
      <c r="W20" s="49">
        <f t="shared" si="5"/>
        <v>0</v>
      </c>
      <c r="X20" s="52">
        <f t="shared" si="6"/>
        <v>0</v>
      </c>
      <c r="Y20" s="38"/>
      <c r="Z20" s="39" t="str">
        <f t="shared" ref="Z20:Z30" si="19">CONCATENATE(R$33,R20,S$33,S20,T$33,T20,U$33,U20,V$33,V20,X$33,Y20,Y$31)</f>
        <v>SSFL/20:  0   CA/20: 0   CL/20: 0   EO/20:  0   EE/20:  0</v>
      </c>
      <c r="AA20" s="53">
        <f t="shared" si="8"/>
        <v>1</v>
      </c>
      <c r="AB20" s="54">
        <f t="shared" si="9"/>
        <v>1</v>
      </c>
      <c r="AC20" s="54">
        <f t="shared" si="10"/>
        <v>1</v>
      </c>
      <c r="AD20" s="54">
        <f t="shared" si="11"/>
        <v>1</v>
      </c>
      <c r="AE20" s="55">
        <f t="shared" si="12"/>
        <v>1</v>
      </c>
      <c r="AF20" s="56">
        <f t="shared" si="13"/>
        <v>0</v>
      </c>
      <c r="AG20" s="57">
        <f t="shared" si="14"/>
        <v>0</v>
      </c>
      <c r="AH20" s="57">
        <f t="shared" si="15"/>
        <v>0</v>
      </c>
      <c r="AI20" s="57">
        <f t="shared" si="16"/>
        <v>0</v>
      </c>
      <c r="AJ20" s="58">
        <f t="shared" si="17"/>
        <v>0</v>
      </c>
    </row>
    <row r="21" spans="1:36" ht="14.1" hidden="1" customHeight="1" x14ac:dyDescent="0.2">
      <c r="A21" s="4">
        <f t="shared" si="18"/>
        <v>18</v>
      </c>
      <c r="B21" s="3">
        <f>Nom!B21</f>
        <v>0</v>
      </c>
      <c r="C21" s="74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75"/>
      <c r="R21" s="49">
        <f t="shared" si="0"/>
        <v>0</v>
      </c>
      <c r="S21" s="50">
        <f t="shared" si="1"/>
        <v>0</v>
      </c>
      <c r="T21" s="50">
        <f t="shared" si="2"/>
        <v>0</v>
      </c>
      <c r="U21" s="50">
        <f t="shared" si="3"/>
        <v>0</v>
      </c>
      <c r="V21" s="52">
        <f t="shared" si="4"/>
        <v>0</v>
      </c>
      <c r="W21" s="49">
        <f t="shared" si="5"/>
        <v>0</v>
      </c>
      <c r="X21" s="52">
        <f t="shared" si="6"/>
        <v>0</v>
      </c>
      <c r="Y21" s="38"/>
      <c r="Z21" s="39" t="str">
        <f t="shared" si="19"/>
        <v>SSFL/20:  0   CA/20: 0   CL/20: 0   EO/20:  0   EE/20:  0</v>
      </c>
      <c r="AA21" s="53">
        <f t="shared" si="8"/>
        <v>1</v>
      </c>
      <c r="AB21" s="54">
        <f t="shared" si="9"/>
        <v>1</v>
      </c>
      <c r="AC21" s="54">
        <f t="shared" si="10"/>
        <v>1</v>
      </c>
      <c r="AD21" s="54">
        <f t="shared" si="11"/>
        <v>1</v>
      </c>
      <c r="AE21" s="55">
        <f t="shared" si="12"/>
        <v>1</v>
      </c>
      <c r="AF21" s="56">
        <f t="shared" si="13"/>
        <v>0</v>
      </c>
      <c r="AG21" s="57">
        <f t="shared" si="14"/>
        <v>0</v>
      </c>
      <c r="AH21" s="57">
        <f t="shared" si="15"/>
        <v>0</v>
      </c>
      <c r="AI21" s="57">
        <f t="shared" si="16"/>
        <v>0</v>
      </c>
      <c r="AJ21" s="58">
        <f t="shared" si="17"/>
        <v>0</v>
      </c>
    </row>
    <row r="22" spans="1:36" ht="14.1" hidden="1" customHeight="1" x14ac:dyDescent="0.2">
      <c r="A22" s="4">
        <f t="shared" si="18"/>
        <v>19</v>
      </c>
      <c r="B22" s="3">
        <f>Nom!B22</f>
        <v>0</v>
      </c>
      <c r="C22" s="74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75"/>
      <c r="R22" s="49">
        <f t="shared" si="0"/>
        <v>0</v>
      </c>
      <c r="S22" s="50">
        <f t="shared" si="1"/>
        <v>0</v>
      </c>
      <c r="T22" s="50">
        <f t="shared" si="2"/>
        <v>0</v>
      </c>
      <c r="U22" s="50">
        <f t="shared" si="3"/>
        <v>0</v>
      </c>
      <c r="V22" s="52">
        <f t="shared" si="4"/>
        <v>0</v>
      </c>
      <c r="W22" s="49">
        <f t="shared" si="5"/>
        <v>0</v>
      </c>
      <c r="X22" s="52">
        <f t="shared" si="6"/>
        <v>0</v>
      </c>
      <c r="Y22" s="38"/>
      <c r="Z22" s="39" t="str">
        <f t="shared" si="19"/>
        <v>SSFL/20:  0   CA/20: 0   CL/20: 0   EO/20:  0   EE/20:  0</v>
      </c>
      <c r="AA22" s="53">
        <f t="shared" si="8"/>
        <v>1</v>
      </c>
      <c r="AB22" s="54">
        <f t="shared" si="9"/>
        <v>1</v>
      </c>
      <c r="AC22" s="54">
        <f t="shared" si="10"/>
        <v>1</v>
      </c>
      <c r="AD22" s="54">
        <f t="shared" si="11"/>
        <v>1</v>
      </c>
      <c r="AE22" s="55">
        <f t="shared" si="12"/>
        <v>1</v>
      </c>
      <c r="AF22" s="56">
        <f t="shared" si="13"/>
        <v>0</v>
      </c>
      <c r="AG22" s="57">
        <f t="shared" si="14"/>
        <v>0</v>
      </c>
      <c r="AH22" s="57">
        <f t="shared" si="15"/>
        <v>0</v>
      </c>
      <c r="AI22" s="57">
        <f t="shared" si="16"/>
        <v>0</v>
      </c>
      <c r="AJ22" s="58">
        <f t="shared" si="17"/>
        <v>0</v>
      </c>
    </row>
    <row r="23" spans="1:36" ht="14.1" hidden="1" customHeight="1" x14ac:dyDescent="0.2">
      <c r="A23" s="4">
        <f t="shared" si="18"/>
        <v>20</v>
      </c>
      <c r="B23" s="3">
        <f>Nom!B23</f>
        <v>0</v>
      </c>
      <c r="C23" s="74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75"/>
      <c r="R23" s="49">
        <f t="shared" si="0"/>
        <v>0</v>
      </c>
      <c r="S23" s="50">
        <f t="shared" si="1"/>
        <v>0</v>
      </c>
      <c r="T23" s="50">
        <f t="shared" si="2"/>
        <v>0</v>
      </c>
      <c r="U23" s="50">
        <f t="shared" si="3"/>
        <v>0</v>
      </c>
      <c r="V23" s="52">
        <f t="shared" si="4"/>
        <v>0</v>
      </c>
      <c r="W23" s="49">
        <f t="shared" si="5"/>
        <v>0</v>
      </c>
      <c r="X23" s="52">
        <f t="shared" si="6"/>
        <v>0</v>
      </c>
      <c r="Y23" s="38"/>
      <c r="Z23" s="39" t="str">
        <f t="shared" si="19"/>
        <v>SSFL/20:  0   CA/20: 0   CL/20: 0   EO/20:  0   EE/20:  0</v>
      </c>
      <c r="AA23" s="53">
        <f t="shared" si="8"/>
        <v>1</v>
      </c>
      <c r="AB23" s="54">
        <f t="shared" si="9"/>
        <v>1</v>
      </c>
      <c r="AC23" s="54">
        <f t="shared" si="10"/>
        <v>1</v>
      </c>
      <c r="AD23" s="54">
        <f t="shared" si="11"/>
        <v>1</v>
      </c>
      <c r="AE23" s="55">
        <f t="shared" si="12"/>
        <v>1</v>
      </c>
      <c r="AF23" s="56">
        <f t="shared" si="13"/>
        <v>0</v>
      </c>
      <c r="AG23" s="57">
        <f t="shared" si="14"/>
        <v>0</v>
      </c>
      <c r="AH23" s="57">
        <f t="shared" si="15"/>
        <v>0</v>
      </c>
      <c r="AI23" s="57">
        <f t="shared" si="16"/>
        <v>0</v>
      </c>
      <c r="AJ23" s="58">
        <f t="shared" si="17"/>
        <v>0</v>
      </c>
    </row>
    <row r="24" spans="1:36" ht="14.1" hidden="1" customHeight="1" x14ac:dyDescent="0.2">
      <c r="A24" s="4">
        <f t="shared" si="18"/>
        <v>21</v>
      </c>
      <c r="B24" s="3">
        <f>Nom!B24</f>
        <v>0</v>
      </c>
      <c r="C24" s="74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75"/>
      <c r="R24" s="49">
        <f t="shared" si="0"/>
        <v>0</v>
      </c>
      <c r="S24" s="50">
        <f t="shared" si="1"/>
        <v>0</v>
      </c>
      <c r="T24" s="50">
        <f t="shared" si="2"/>
        <v>0</v>
      </c>
      <c r="U24" s="50">
        <f t="shared" si="3"/>
        <v>0</v>
      </c>
      <c r="V24" s="52">
        <f t="shared" si="4"/>
        <v>0</v>
      </c>
      <c r="W24" s="49">
        <f t="shared" si="5"/>
        <v>0</v>
      </c>
      <c r="X24" s="52">
        <f t="shared" si="6"/>
        <v>0</v>
      </c>
      <c r="Y24" s="38"/>
      <c r="Z24" s="39" t="str">
        <f t="shared" si="19"/>
        <v>SSFL/20:  0   CA/20: 0   CL/20: 0   EO/20:  0   EE/20:  0</v>
      </c>
      <c r="AA24" s="53">
        <f t="shared" si="8"/>
        <v>1</v>
      </c>
      <c r="AB24" s="54">
        <f t="shared" si="9"/>
        <v>1</v>
      </c>
      <c r="AC24" s="54">
        <f t="shared" si="10"/>
        <v>1</v>
      </c>
      <c r="AD24" s="54">
        <f t="shared" si="11"/>
        <v>1</v>
      </c>
      <c r="AE24" s="55">
        <f t="shared" si="12"/>
        <v>1</v>
      </c>
      <c r="AF24" s="56">
        <f t="shared" si="13"/>
        <v>0</v>
      </c>
      <c r="AG24" s="57">
        <f t="shared" si="14"/>
        <v>0</v>
      </c>
      <c r="AH24" s="57">
        <f t="shared" si="15"/>
        <v>0</v>
      </c>
      <c r="AI24" s="57">
        <f t="shared" si="16"/>
        <v>0</v>
      </c>
      <c r="AJ24" s="58">
        <f t="shared" si="17"/>
        <v>0</v>
      </c>
    </row>
    <row r="25" spans="1:36" ht="14.1" hidden="1" customHeight="1" x14ac:dyDescent="0.2">
      <c r="A25" s="4">
        <f t="shared" si="18"/>
        <v>22</v>
      </c>
      <c r="B25" s="3">
        <f>Nom!B25</f>
        <v>0</v>
      </c>
      <c r="C25" s="74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75"/>
      <c r="R25" s="49">
        <f t="shared" si="0"/>
        <v>0</v>
      </c>
      <c r="S25" s="50">
        <f t="shared" si="1"/>
        <v>0</v>
      </c>
      <c r="T25" s="50">
        <f t="shared" si="2"/>
        <v>0</v>
      </c>
      <c r="U25" s="50">
        <f t="shared" si="3"/>
        <v>0</v>
      </c>
      <c r="V25" s="52">
        <f t="shared" si="4"/>
        <v>0</v>
      </c>
      <c r="W25" s="49">
        <f t="shared" si="5"/>
        <v>0</v>
      </c>
      <c r="X25" s="52">
        <f t="shared" si="6"/>
        <v>0</v>
      </c>
      <c r="Y25" s="38"/>
      <c r="Z25" s="39" t="str">
        <f t="shared" si="19"/>
        <v>SSFL/20:  0   CA/20: 0   CL/20: 0   EO/20:  0   EE/20:  0</v>
      </c>
      <c r="AA25" s="53">
        <f t="shared" si="8"/>
        <v>1</v>
      </c>
      <c r="AB25" s="54">
        <f t="shared" si="9"/>
        <v>1</v>
      </c>
      <c r="AC25" s="54">
        <f t="shared" si="10"/>
        <v>1</v>
      </c>
      <c r="AD25" s="54">
        <f t="shared" si="11"/>
        <v>1</v>
      </c>
      <c r="AE25" s="55">
        <f t="shared" si="12"/>
        <v>1</v>
      </c>
      <c r="AF25" s="56">
        <f t="shared" si="13"/>
        <v>0</v>
      </c>
      <c r="AG25" s="57">
        <f t="shared" si="14"/>
        <v>0</v>
      </c>
      <c r="AH25" s="57">
        <f t="shared" si="15"/>
        <v>0</v>
      </c>
      <c r="AI25" s="57">
        <f t="shared" si="16"/>
        <v>0</v>
      </c>
      <c r="AJ25" s="58">
        <f t="shared" si="17"/>
        <v>0</v>
      </c>
    </row>
    <row r="26" spans="1:36" ht="14.1" hidden="1" customHeight="1" x14ac:dyDescent="0.2">
      <c r="A26" s="4">
        <f t="shared" si="18"/>
        <v>23</v>
      </c>
      <c r="B26" s="3">
        <f>Nom!B26</f>
        <v>0</v>
      </c>
      <c r="C26" s="74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75"/>
      <c r="R26" s="49">
        <f t="shared" si="0"/>
        <v>0</v>
      </c>
      <c r="S26" s="50">
        <f t="shared" si="1"/>
        <v>0</v>
      </c>
      <c r="T26" s="50">
        <f t="shared" si="2"/>
        <v>0</v>
      </c>
      <c r="U26" s="50">
        <f t="shared" si="3"/>
        <v>0</v>
      </c>
      <c r="V26" s="52">
        <f t="shared" si="4"/>
        <v>0</v>
      </c>
      <c r="W26" s="49">
        <f t="shared" si="5"/>
        <v>0</v>
      </c>
      <c r="X26" s="52">
        <f t="shared" si="6"/>
        <v>0</v>
      </c>
      <c r="Y26" s="38"/>
      <c r="Z26" s="39" t="str">
        <f t="shared" si="19"/>
        <v>SSFL/20:  0   CA/20: 0   CL/20: 0   EO/20:  0   EE/20:  0</v>
      </c>
      <c r="AA26" s="53">
        <f t="shared" si="8"/>
        <v>1</v>
      </c>
      <c r="AB26" s="54">
        <f t="shared" si="9"/>
        <v>1</v>
      </c>
      <c r="AC26" s="54">
        <f t="shared" si="10"/>
        <v>1</v>
      </c>
      <c r="AD26" s="54">
        <f t="shared" si="11"/>
        <v>1</v>
      </c>
      <c r="AE26" s="55">
        <f t="shared" si="12"/>
        <v>1</v>
      </c>
      <c r="AF26" s="56">
        <f t="shared" si="13"/>
        <v>0</v>
      </c>
      <c r="AG26" s="57">
        <f t="shared" si="14"/>
        <v>0</v>
      </c>
      <c r="AH26" s="57">
        <f t="shared" si="15"/>
        <v>0</v>
      </c>
      <c r="AI26" s="57">
        <f t="shared" si="16"/>
        <v>0</v>
      </c>
      <c r="AJ26" s="58">
        <f t="shared" si="17"/>
        <v>0</v>
      </c>
    </row>
    <row r="27" spans="1:36" ht="14.1" hidden="1" customHeight="1" x14ac:dyDescent="0.2">
      <c r="A27" s="4">
        <f t="shared" si="18"/>
        <v>24</v>
      </c>
      <c r="B27" s="3">
        <f>Nom!B27</f>
        <v>0</v>
      </c>
      <c r="C27" s="74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75"/>
      <c r="R27" s="49">
        <f t="shared" si="0"/>
        <v>0</v>
      </c>
      <c r="S27" s="50">
        <f t="shared" si="1"/>
        <v>0</v>
      </c>
      <c r="T27" s="50">
        <f t="shared" si="2"/>
        <v>0</v>
      </c>
      <c r="U27" s="50">
        <f t="shared" si="3"/>
        <v>0</v>
      </c>
      <c r="V27" s="52">
        <f t="shared" si="4"/>
        <v>0</v>
      </c>
      <c r="W27" s="49">
        <f t="shared" si="5"/>
        <v>0</v>
      </c>
      <c r="X27" s="52">
        <f t="shared" si="6"/>
        <v>0</v>
      </c>
      <c r="Y27" s="38"/>
      <c r="Z27" s="39" t="str">
        <f t="shared" si="19"/>
        <v>SSFL/20:  0   CA/20: 0   CL/20: 0   EO/20:  0   EE/20:  0</v>
      </c>
      <c r="AA27" s="53">
        <f t="shared" si="8"/>
        <v>1</v>
      </c>
      <c r="AB27" s="54">
        <f t="shared" si="9"/>
        <v>1</v>
      </c>
      <c r="AC27" s="54">
        <f t="shared" si="10"/>
        <v>1</v>
      </c>
      <c r="AD27" s="54">
        <f t="shared" si="11"/>
        <v>1</v>
      </c>
      <c r="AE27" s="55">
        <f t="shared" si="12"/>
        <v>1</v>
      </c>
      <c r="AF27" s="56">
        <f t="shared" si="13"/>
        <v>0</v>
      </c>
      <c r="AG27" s="57">
        <f t="shared" si="14"/>
        <v>0</v>
      </c>
      <c r="AH27" s="57">
        <f t="shared" si="15"/>
        <v>0</v>
      </c>
      <c r="AI27" s="57">
        <f t="shared" si="16"/>
        <v>0</v>
      </c>
      <c r="AJ27" s="58">
        <f t="shared" si="17"/>
        <v>0</v>
      </c>
    </row>
    <row r="28" spans="1:36" ht="14.1" hidden="1" customHeight="1" x14ac:dyDescent="0.2">
      <c r="A28" s="4">
        <f t="shared" si="18"/>
        <v>25</v>
      </c>
      <c r="B28" s="3">
        <f>Nom!B28</f>
        <v>0</v>
      </c>
      <c r="C28" s="74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75"/>
      <c r="R28" s="49">
        <f t="shared" si="0"/>
        <v>0</v>
      </c>
      <c r="S28" s="50">
        <f t="shared" si="1"/>
        <v>0</v>
      </c>
      <c r="T28" s="50">
        <f t="shared" si="2"/>
        <v>0</v>
      </c>
      <c r="U28" s="50">
        <f t="shared" si="3"/>
        <v>0</v>
      </c>
      <c r="V28" s="52">
        <f t="shared" si="4"/>
        <v>0</v>
      </c>
      <c r="W28" s="49">
        <f t="shared" si="5"/>
        <v>0</v>
      </c>
      <c r="X28" s="52">
        <f t="shared" si="6"/>
        <v>0</v>
      </c>
      <c r="Y28" s="38"/>
      <c r="Z28" s="39" t="str">
        <f t="shared" si="19"/>
        <v>SSFL/20:  0   CA/20: 0   CL/20: 0   EO/20:  0   EE/20:  0</v>
      </c>
      <c r="AA28" s="53">
        <f t="shared" si="8"/>
        <v>1</v>
      </c>
      <c r="AB28" s="54">
        <f t="shared" si="9"/>
        <v>1</v>
      </c>
      <c r="AC28" s="54">
        <f t="shared" si="10"/>
        <v>1</v>
      </c>
      <c r="AD28" s="54">
        <f t="shared" si="11"/>
        <v>1</v>
      </c>
      <c r="AE28" s="55">
        <f t="shared" si="12"/>
        <v>1</v>
      </c>
      <c r="AF28" s="56">
        <f t="shared" si="13"/>
        <v>0</v>
      </c>
      <c r="AG28" s="57">
        <f t="shared" si="14"/>
        <v>0</v>
      </c>
      <c r="AH28" s="57">
        <f t="shared" si="15"/>
        <v>0</v>
      </c>
      <c r="AI28" s="57">
        <f t="shared" si="16"/>
        <v>0</v>
      </c>
      <c r="AJ28" s="58">
        <f t="shared" si="17"/>
        <v>0</v>
      </c>
    </row>
    <row r="29" spans="1:36" ht="14.1" hidden="1" customHeight="1" x14ac:dyDescent="0.2">
      <c r="A29" s="4">
        <f t="shared" si="18"/>
        <v>26</v>
      </c>
      <c r="B29" s="3">
        <f>Nom!B29</f>
        <v>0</v>
      </c>
      <c r="C29" s="74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75"/>
      <c r="R29" s="49">
        <f t="shared" si="0"/>
        <v>0</v>
      </c>
      <c r="S29" s="50">
        <f t="shared" si="1"/>
        <v>0</v>
      </c>
      <c r="T29" s="50">
        <f t="shared" si="2"/>
        <v>0</v>
      </c>
      <c r="U29" s="50">
        <f t="shared" si="3"/>
        <v>0</v>
      </c>
      <c r="V29" s="52">
        <f t="shared" si="4"/>
        <v>0</v>
      </c>
      <c r="W29" s="49">
        <f t="shared" si="5"/>
        <v>0</v>
      </c>
      <c r="X29" s="52">
        <f t="shared" si="6"/>
        <v>0</v>
      </c>
      <c r="Y29" s="38"/>
      <c r="Z29" s="39" t="str">
        <f t="shared" si="19"/>
        <v>SSFL/20:  0   CA/20: 0   CL/20: 0   EO/20:  0   EE/20:  0</v>
      </c>
      <c r="AA29" s="53">
        <f t="shared" si="8"/>
        <v>1</v>
      </c>
      <c r="AB29" s="54">
        <f t="shared" si="9"/>
        <v>1</v>
      </c>
      <c r="AC29" s="54">
        <f t="shared" si="10"/>
        <v>1</v>
      </c>
      <c r="AD29" s="54">
        <f t="shared" si="11"/>
        <v>1</v>
      </c>
      <c r="AE29" s="55">
        <f t="shared" si="12"/>
        <v>1</v>
      </c>
      <c r="AF29" s="56">
        <f t="shared" si="13"/>
        <v>0</v>
      </c>
      <c r="AG29" s="57">
        <f t="shared" si="14"/>
        <v>0</v>
      </c>
      <c r="AH29" s="57">
        <f t="shared" si="15"/>
        <v>0</v>
      </c>
      <c r="AI29" s="57">
        <f t="shared" si="16"/>
        <v>0</v>
      </c>
      <c r="AJ29" s="58">
        <f t="shared" si="17"/>
        <v>0</v>
      </c>
    </row>
    <row r="30" spans="1:36" ht="14.1" hidden="1" customHeight="1" x14ac:dyDescent="0.2">
      <c r="A30" s="5">
        <f t="shared" si="18"/>
        <v>27</v>
      </c>
      <c r="B30" s="6">
        <f>Nom!B30</f>
        <v>0</v>
      </c>
      <c r="C30" s="76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77"/>
      <c r="R30" s="62">
        <f t="shared" si="0"/>
        <v>0</v>
      </c>
      <c r="S30" s="63">
        <f t="shared" si="1"/>
        <v>0</v>
      </c>
      <c r="T30" s="64">
        <f t="shared" si="2"/>
        <v>0</v>
      </c>
      <c r="U30" s="64">
        <f t="shared" si="3"/>
        <v>0</v>
      </c>
      <c r="V30" s="65">
        <f t="shared" si="4"/>
        <v>0</v>
      </c>
      <c r="W30" s="62">
        <f t="shared" si="5"/>
        <v>0</v>
      </c>
      <c r="X30" s="65">
        <f t="shared" si="6"/>
        <v>0</v>
      </c>
      <c r="Y30" s="38"/>
      <c r="Z30" s="39" t="str">
        <f t="shared" si="19"/>
        <v>SSFL/20:  0   CA/20: 0   CL/20: 0   EO/20:  0   EE/20:  0</v>
      </c>
      <c r="AA30" s="66">
        <f t="shared" si="8"/>
        <v>1</v>
      </c>
      <c r="AB30" s="67">
        <f t="shared" si="9"/>
        <v>1</v>
      </c>
      <c r="AC30" s="67">
        <f t="shared" si="10"/>
        <v>1</v>
      </c>
      <c r="AD30" s="67">
        <f t="shared" si="11"/>
        <v>1</v>
      </c>
      <c r="AE30" s="68">
        <f t="shared" si="12"/>
        <v>1</v>
      </c>
      <c r="AF30" s="69">
        <f t="shared" si="13"/>
        <v>0</v>
      </c>
      <c r="AG30" s="70">
        <f t="shared" si="14"/>
        <v>0</v>
      </c>
      <c r="AH30" s="70">
        <f t="shared" si="15"/>
        <v>0</v>
      </c>
      <c r="AI30" s="70">
        <f t="shared" si="16"/>
        <v>0</v>
      </c>
      <c r="AJ30" s="71">
        <f t="shared" si="17"/>
        <v>0</v>
      </c>
    </row>
    <row r="31" spans="1:36" ht="14.65" customHeight="1" x14ac:dyDescent="0.2">
      <c r="B31" t="s">
        <v>41</v>
      </c>
      <c r="C31" s="59">
        <f>AVERAGE(C4:C18)</f>
        <v>2.3076923076923075</v>
      </c>
      <c r="D31" s="59">
        <f>AVERAGE(D4:D18)</f>
        <v>7.166666666666667</v>
      </c>
      <c r="E31" s="59">
        <f>AVERAGE(E4:E18)</f>
        <v>13.466666666666667</v>
      </c>
      <c r="F31" s="59">
        <f>AVERAGE(F4:F18)</f>
        <v>3.3333333333333335</v>
      </c>
      <c r="G31" s="59">
        <f>AVERAGE(G4:G18)</f>
        <v>3.3333333333333335</v>
      </c>
      <c r="H31" s="59">
        <f>AVERAGE(H4:H19)</f>
        <v>2.4285714285714284</v>
      </c>
      <c r="I31" s="59">
        <f>AVERAGE(I4:I19)</f>
        <v>9.3571428571428577</v>
      </c>
      <c r="J31" s="59" t="e">
        <f>AVERAGE(J4:J19)</f>
        <v>#DIV/0!</v>
      </c>
      <c r="K31" s="59" t="e">
        <f t="shared" ref="K31:Q31" si="20">AVERAGE(K4:K18)</f>
        <v>#DIV/0!</v>
      </c>
      <c r="L31" s="59" t="e">
        <f t="shared" si="20"/>
        <v>#DIV/0!</v>
      </c>
      <c r="M31" s="59" t="e">
        <f t="shared" si="20"/>
        <v>#DIV/0!</v>
      </c>
      <c r="N31" s="59" t="e">
        <f t="shared" si="20"/>
        <v>#DIV/0!</v>
      </c>
      <c r="O31" s="59" t="e">
        <f t="shared" si="20"/>
        <v>#DIV/0!</v>
      </c>
      <c r="P31" s="59" t="e">
        <f t="shared" si="20"/>
        <v>#DIV/0!</v>
      </c>
      <c r="Q31" s="59" t="e">
        <f t="shared" si="20"/>
        <v>#DIV/0!</v>
      </c>
      <c r="R31" s="59">
        <f t="shared" ref="R31:X31" si="21">AVERAGE(R4:R19)</f>
        <v>9.4106249999999996</v>
      </c>
      <c r="S31" s="59">
        <f t="shared" si="21"/>
        <v>0</v>
      </c>
      <c r="T31" s="59">
        <f t="shared" si="21"/>
        <v>0</v>
      </c>
      <c r="U31" s="59">
        <f t="shared" si="21"/>
        <v>0</v>
      </c>
      <c r="V31" s="59">
        <f t="shared" si="21"/>
        <v>12.625</v>
      </c>
      <c r="W31" s="59">
        <f t="shared" si="21"/>
        <v>56.668749999999989</v>
      </c>
      <c r="X31" s="59">
        <f t="shared" si="21"/>
        <v>11.40625</v>
      </c>
    </row>
    <row r="33" spans="18:22" ht="14.65" customHeight="1" x14ac:dyDescent="0.2">
      <c r="R33" t="s">
        <v>42</v>
      </c>
      <c r="S33" t="s">
        <v>43</v>
      </c>
      <c r="T33" t="s">
        <v>44</v>
      </c>
      <c r="U33" t="s">
        <v>45</v>
      </c>
      <c r="V33" t="s">
        <v>46</v>
      </c>
    </row>
  </sheetData>
  <sheetProtection selectLockedCells="1" selectUnlockedCells="1"/>
  <mergeCells count="3">
    <mergeCell ref="A1:B3"/>
    <mergeCell ref="AA2:AE2"/>
    <mergeCell ref="AF2:AJ2"/>
  </mergeCells>
  <conditionalFormatting sqref="X32">
    <cfRule type="cellIs" dxfId="29" priority="1" stopIfTrue="1" operator="lessThan">
      <formula>10</formula>
    </cfRule>
  </conditionalFormatting>
  <conditionalFormatting sqref="X32">
    <cfRule type="cellIs" dxfId="28" priority="2" stopIfTrue="1" operator="lessThan">
      <formula>10</formula>
    </cfRule>
  </conditionalFormatting>
  <conditionalFormatting sqref="X33">
    <cfRule type="cellIs" dxfId="27" priority="3" stopIfTrue="1" operator="lessThan">
      <formula>10</formula>
    </cfRule>
  </conditionalFormatting>
  <conditionalFormatting sqref="X33">
    <cfRule type="cellIs" dxfId="26" priority="4" stopIfTrue="1" operator="lessThan">
      <formula>10</formula>
    </cfRule>
  </conditionalFormatting>
  <pageMargins left="0.27569444444444446" right="0.51180555555555562" top="0.51180555555555562" bottom="0.51180555555555562" header="0.51181102362204722" footer="0.51180555555555562"/>
  <pageSetup paperSize="9" firstPageNumber="0" orientation="landscape" horizontalDpi="300" verticalDpi="300"/>
  <headerFooter alignWithMargins="0">
    <oddFooter>&amp;L&amp;D&amp;C&amp;F&amp;R&amp;A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3"/>
  <sheetViews>
    <sheetView topLeftCell="C1" zoomScale="120" zoomScaleNormal="120" workbookViewId="0">
      <selection activeCell="X19" sqref="X19"/>
    </sheetView>
  </sheetViews>
  <sheetFormatPr baseColWidth="10" defaultColWidth="11" defaultRowHeight="14.65" customHeight="1" x14ac:dyDescent="0.2"/>
  <cols>
    <col min="1" max="1" width="4.42578125" customWidth="1"/>
    <col min="2" max="2" width="23.42578125" customWidth="1"/>
    <col min="3" max="22" width="4.5703125" customWidth="1"/>
    <col min="23" max="23" width="4.7109375" customWidth="1"/>
    <col min="24" max="26" width="4.5703125" customWidth="1"/>
    <col min="27" max="36" width="10.85546875" hidden="1" customWidth="1"/>
  </cols>
  <sheetData>
    <row r="1" spans="1:36" ht="99.2" customHeight="1" x14ac:dyDescent="0.2">
      <c r="A1" s="95" t="str">
        <f>Nom!A1</f>
        <v>4TT</v>
      </c>
      <c r="B1" s="95"/>
      <c r="C1" s="7" t="s">
        <v>17</v>
      </c>
      <c r="D1" s="8" t="s">
        <v>18</v>
      </c>
      <c r="E1" s="8" t="s">
        <v>19</v>
      </c>
      <c r="F1" s="8" t="s">
        <v>20</v>
      </c>
      <c r="G1" s="8" t="s">
        <v>21</v>
      </c>
      <c r="H1" s="8" t="s">
        <v>22</v>
      </c>
      <c r="I1" s="8" t="s">
        <v>23</v>
      </c>
      <c r="J1" s="8" t="s">
        <v>24</v>
      </c>
      <c r="K1" s="8" t="s">
        <v>25</v>
      </c>
      <c r="L1" s="7" t="s">
        <v>47</v>
      </c>
      <c r="M1" s="8" t="s">
        <v>48</v>
      </c>
      <c r="N1" s="8" t="s">
        <v>49</v>
      </c>
      <c r="O1" s="8" t="s">
        <v>54</v>
      </c>
      <c r="P1" s="8" t="s">
        <v>53</v>
      </c>
      <c r="Q1" s="8" t="s">
        <v>52</v>
      </c>
      <c r="R1" s="10" t="s">
        <v>26</v>
      </c>
      <c r="S1" s="11" t="s">
        <v>27</v>
      </c>
      <c r="T1" s="11" t="s">
        <v>28</v>
      </c>
      <c r="U1" s="11" t="s">
        <v>29</v>
      </c>
      <c r="V1" s="11" t="s">
        <v>30</v>
      </c>
      <c r="W1" s="11" t="s">
        <v>31</v>
      </c>
      <c r="X1" s="12" t="s">
        <v>32</v>
      </c>
      <c r="Y1" s="13"/>
      <c r="Z1" s="12" t="s">
        <v>33</v>
      </c>
      <c r="AA1" s="1"/>
      <c r="AB1" s="1"/>
      <c r="AC1" s="1"/>
      <c r="AD1" s="1"/>
      <c r="AE1" s="1"/>
    </row>
    <row r="2" spans="1:36" ht="22.35" customHeight="1" x14ac:dyDescent="0.2">
      <c r="A2" s="95"/>
      <c r="B2" s="95"/>
      <c r="C2" s="14">
        <v>17</v>
      </c>
      <c r="D2" s="15">
        <v>22</v>
      </c>
      <c r="E2" s="15">
        <v>10</v>
      </c>
      <c r="F2" s="15">
        <v>7</v>
      </c>
      <c r="G2" s="15">
        <v>10</v>
      </c>
      <c r="H2" s="15">
        <v>20</v>
      </c>
      <c r="I2" s="15">
        <v>5</v>
      </c>
      <c r="J2" s="15">
        <v>29</v>
      </c>
      <c r="K2" s="15">
        <v>10</v>
      </c>
      <c r="L2" s="14">
        <v>5</v>
      </c>
      <c r="M2" s="15">
        <v>20</v>
      </c>
      <c r="N2" s="15">
        <v>20</v>
      </c>
      <c r="O2" s="15">
        <v>10</v>
      </c>
      <c r="P2" s="15">
        <v>20</v>
      </c>
      <c r="Q2" s="15">
        <v>5</v>
      </c>
      <c r="R2" s="17">
        <v>20</v>
      </c>
      <c r="S2" s="18">
        <v>20</v>
      </c>
      <c r="T2" s="18">
        <v>20</v>
      </c>
      <c r="U2" s="18">
        <v>20</v>
      </c>
      <c r="V2" s="19">
        <v>20</v>
      </c>
      <c r="W2" s="17">
        <v>100</v>
      </c>
      <c r="X2" s="20">
        <v>40</v>
      </c>
      <c r="Y2" s="21"/>
      <c r="Z2" s="21"/>
      <c r="AA2" s="96" t="s">
        <v>34</v>
      </c>
      <c r="AB2" s="96"/>
      <c r="AC2" s="96"/>
      <c r="AD2" s="96"/>
      <c r="AE2" s="96"/>
      <c r="AF2" s="97" t="s">
        <v>35</v>
      </c>
      <c r="AG2" s="97"/>
      <c r="AH2" s="97"/>
      <c r="AI2" s="97"/>
      <c r="AJ2" s="97"/>
    </row>
    <row r="3" spans="1:36" ht="50.1" customHeight="1" x14ac:dyDescent="0.2">
      <c r="A3" s="95"/>
      <c r="B3" s="95"/>
      <c r="C3" s="22" t="s">
        <v>36</v>
      </c>
      <c r="D3" s="23" t="s">
        <v>36</v>
      </c>
      <c r="E3" s="23" t="s">
        <v>37</v>
      </c>
      <c r="F3" s="23" t="s">
        <v>38</v>
      </c>
      <c r="G3" s="23" t="s">
        <v>36</v>
      </c>
      <c r="H3" s="23" t="s">
        <v>39</v>
      </c>
      <c r="I3" s="23" t="s">
        <v>36</v>
      </c>
      <c r="J3" s="23" t="s">
        <v>36</v>
      </c>
      <c r="K3" s="23" t="s">
        <v>37</v>
      </c>
      <c r="L3" s="22" t="s">
        <v>36</v>
      </c>
      <c r="M3" s="23" t="s">
        <v>36</v>
      </c>
      <c r="N3" s="23" t="s">
        <v>39</v>
      </c>
      <c r="O3" s="23" t="s">
        <v>36</v>
      </c>
      <c r="P3" s="23" t="s">
        <v>36</v>
      </c>
      <c r="Q3" s="23" t="s">
        <v>36</v>
      </c>
      <c r="R3" s="25"/>
      <c r="S3" s="25"/>
      <c r="T3" s="25"/>
      <c r="U3" s="25"/>
      <c r="V3" s="25"/>
      <c r="W3" s="25"/>
      <c r="X3" s="25"/>
      <c r="Y3" s="26"/>
      <c r="Z3" s="26"/>
      <c r="AA3" s="27" t="s">
        <v>36</v>
      </c>
      <c r="AB3" s="28" t="s">
        <v>37</v>
      </c>
      <c r="AC3" s="28" t="s">
        <v>38</v>
      </c>
      <c r="AD3" s="28" t="s">
        <v>40</v>
      </c>
      <c r="AE3" s="29" t="s">
        <v>39</v>
      </c>
      <c r="AF3" s="27" t="s">
        <v>36</v>
      </c>
      <c r="AG3" s="28" t="s">
        <v>37</v>
      </c>
      <c r="AH3" s="28" t="s">
        <v>38</v>
      </c>
      <c r="AI3" s="28" t="s">
        <v>40</v>
      </c>
      <c r="AJ3" s="30" t="s">
        <v>39</v>
      </c>
    </row>
    <row r="4" spans="1:36" ht="14.65" customHeight="1" x14ac:dyDescent="0.2">
      <c r="A4" s="2">
        <v>1</v>
      </c>
      <c r="B4" s="3" t="str">
        <f>Nom!B4</f>
        <v>Jade</v>
      </c>
      <c r="C4" s="31">
        <v>4</v>
      </c>
      <c r="D4" s="32">
        <v>9</v>
      </c>
      <c r="E4" s="32">
        <v>8</v>
      </c>
      <c r="F4" s="32">
        <v>5</v>
      </c>
      <c r="G4" s="32">
        <v>5.5</v>
      </c>
      <c r="H4" s="32">
        <v>8</v>
      </c>
      <c r="I4" s="32">
        <v>3</v>
      </c>
      <c r="J4" s="32"/>
      <c r="K4" s="32"/>
      <c r="L4" s="72">
        <v>3</v>
      </c>
      <c r="M4" s="36">
        <v>2.5</v>
      </c>
      <c r="N4" s="36">
        <v>10</v>
      </c>
      <c r="O4" s="36">
        <v>5</v>
      </c>
      <c r="P4" s="36">
        <v>3.5</v>
      </c>
      <c r="Q4" s="36">
        <v>3</v>
      </c>
      <c r="R4" s="34">
        <f t="shared" ref="R4:R30" si="0">ROUND(((IF($C$3="SSFL",$C4,0)+IF($D$3="SSFL",$D4,0)+IF($E$3="SSFL",$E4,0)+IF($F$3="SSFL",$F4,0)+IF($G$3="SSFL",$G4,0)+IF($H$3="SSFL",$H4,0)+IF($I$3="SSFL",$I4,0)+IF($J$3="SSFL",$J4,0)+IF($K$3="SSFL",$K4,0)+IF($L$3="SSFL",$L4,0)+IF($M$3="SSFL",$M4,0)+IF($N$3="SSFL",$N4,0)+IF($O$3="SSFL",$O4,0)+IF($P$3="SSFL",$P4,0)+IF($Q$3="SSFL",$Q4,0))/AA4*R$2),2)</f>
        <v>6.75</v>
      </c>
      <c r="S4" s="35">
        <f t="shared" ref="S4:S30" si="1">ROUND(((IF($C$3="CA",$C4,0)+IF($D$3="CA",$D4,0)+IF($E$3="CA",$E4,0)+IF($F$3="CA",$F4,0)+IF($G$3="CA",$G4,0)+IF($H$3="CA",$H4,0)+IF($I$3="CA",$I4,0)+IF($J$3="CA",$J4,0)+IF($K$3="CA",$K4,0)+IF($L$3="CA",$L4,0)+IF($M$3="CA",$M4,0)+IF($N$3="CA",$N4,0)+IF($O$3="CA",$O4,0)+IF($P$3="CA",$P4,0)+IF($Q$3="CA",$Q4,0))/AB4*S$2),1)</f>
        <v>16</v>
      </c>
      <c r="T4" s="36">
        <f t="shared" ref="T4:T30" si="2">ROUND(((IF($C$3="CL",$C4,0)+IF($D$3="CL",$D4,0)+IF($E$3="CL",$E4,0)+IF($F$3="CL",$F4,0)+IF($G$3="CL",$G4,0)+IF($H$3="CL",$H4,0)+IF($I$3="CL",$I4,0)+IF($J$3="CL",$J4,0)+IF($K$3="CL",$K4,0)+IF($L$3="CL",$L4,0)+IF($M$3="CL",$M4,0)+IF($N$3="CL",$N4,0)+IF($O$3="CL",$O4,0)+IF($P$3="CL",$P4,0)+IF($Q$3="CL",$Q4,0))/AC4*T$2),1)</f>
        <v>14.3</v>
      </c>
      <c r="U4" s="36">
        <f t="shared" ref="U4:U30" si="3">ROUND(((IF($C$3="EO",$C4,0)+IF($D$3="EO",$D4,0)+IF($E$3="EO",$E4,0)+IF($F$3="EO",$F4,0)+IF($G$3="EO",$G4,0)+IF($H$3="EO",$H4,0)+IF($I$3="EO",$I4,0)+IF($J$3="EO",$J4,0)+IF($K$3="EO",$K4,0)+IF($L$3="EO",$L4,0)+IF($M$3="EO",$M4,0)+IF($N$3="EO",$N4,0)+IF($O$3="EO",$O4,0)+IF($P$3="EO",$P4,0)+IF($Q$3="EO",$Q4,0))/AD4*U$2),1)</f>
        <v>0</v>
      </c>
      <c r="V4" s="37">
        <f t="shared" ref="V4:V30" si="4">ROUND(((IF($C$3="EE",$C4,0)+IF($D$3="EE",$D4,0)+IF($E$3="EE",$E4,0)+IF($F$3="EE",$F4,0)+IF($G$3="EE",$G4,0)+IF($H$3="EE",$H4,0)+IF($I$3="EE",$I4,0)+IF($J$3="EE",$J4,0)+IF($K$3="EE",$K4,0)+IF($L$3="EE",$L4,0)+IF($M$3="EE",$M4,0)+IF($N$3="EE",$N4,0)+IF($O$3="EE",$O4,0)+IF($P$3="EE",$P4,0)+IF($Q$3="EE",$Q4,0))/AE4*V$2),1)</f>
        <v>9</v>
      </c>
      <c r="W4" s="34">
        <f t="shared" ref="W4:W30" si="5">ROUND((SUM(R4:V4)/(IF(IF($AF4=0,0,$R$2)+IF($AG4=0,0,$S$2)+IF($AH4=0,0,$T$2)+IF($AI4=0,0,$U$2)+IF($AJ4=0,0,$V$2)=0,1,IF($AF4=0,0,$R$2)+IF($AG4=0,0,$S$2)+IF($AH4=0,0,$T$2)+IF($AI4=0,0,$U$2)+IF($AJ4=0,0,$V$2)))*100),1)</f>
        <v>57.6</v>
      </c>
      <c r="X4" s="37">
        <f t="shared" ref="X4:X30" si="6">ROUND((W4/W$2*X$2*2),0)/2</f>
        <v>23</v>
      </c>
      <c r="Y4" s="38"/>
      <c r="Z4" s="39"/>
      <c r="AA4" s="40">
        <f t="shared" ref="AA4:AA30" si="7">IF(AF4=0,1,AF4)</f>
        <v>114</v>
      </c>
      <c r="AB4" s="41">
        <f t="shared" ref="AB4:AB30" si="8">IF(AG4=0,1,AG4)</f>
        <v>10</v>
      </c>
      <c r="AC4" s="41">
        <f t="shared" ref="AC4:AC30" si="9">IF(AH4=0,1,AH4)</f>
        <v>7</v>
      </c>
      <c r="AD4" s="41">
        <f t="shared" ref="AD4:AD30" si="10">IF(AI4=0,1,AI4)</f>
        <v>1</v>
      </c>
      <c r="AE4" s="42">
        <f t="shared" ref="AE4:AE30" si="11">IF(AJ4=0,1,AJ4)</f>
        <v>40</v>
      </c>
      <c r="AF4" s="43">
        <f t="shared" ref="AF4:AF30" si="12">IF($C$3="SSFL",IF($C4="",0,$C$2),0)+IF($D$3="SSFL",IF($D4="",0,$D$2),0)+IF($E$3="SSFL",IF($E4="",0,$E$2),0)+IF($F$3="SSFL",IF($F4="",0,$F$2),0)+IF($G$3="SSFL",IF($G4="",0,$G$2),0)+IF($H$3="SSFL",IF($H4="",0,$H$2),0)+IF($I$3="SSFL",IF($I4="",0,$I$2),0)+IF($J$3="SSFL",IF($J4="",0,$J$2),0)+IF($K$3="SSFL",IF($K4="",0,$K$2),0)+IF($L$3="SSFL",IF($L4="",0,$L$2),0)+IF($M$3="SSFL",IF($M4="",0,$M$2),0)+IF($N$3="SSFL",IF($N4="",0,$N$2),0)+IF($O$3="SSFL",IF($O4="",0,$O$2),0)+IF($P$3="SSFL",IF($P4="",0,$P$2),0)+IF($Q$3="SSFL",IF($Q4="",0,$Q$2),0)</f>
        <v>114</v>
      </c>
      <c r="AG4" s="44">
        <f t="shared" ref="AG4:AG30" si="13">IF($C$3="CA",IF($C4="",0,$C$2),0)+IF($D$3="CA",IF($D4="",0,$D$2),0)+IF($E$3="CA",IF($E4="",0,$E$2),0)+IF($F$3="CA",IF($F4="",0,$F$2),0)+IF($G$3="CA",IF($G4="",0,$G$2),0)+IF($H$3="CA",IF($H4="",0,$H$2),0)+IF($I$3="CA",IF($I4="",0,$I$2),0)+IF($J$3="CA",IF($J4="",0,$J$2),0)+IF($K$3="CA",IF($K4="",0,$K$2),0)+IF($L$3="CA",IF($L4="",0,$L$2),0)+IF($M$3="CA",IF($M4="",0,$M$2),0)+IF($N$3="CA",IF($N4="",0,$N$2),0)+IF($O$3="CA",IF($O4="",0,$O$2),0)+IF($P$3="CA",IF($P4="",0,$P$2),0)+IF($Q$3="CA",IF($Q4="",0,$Q$2),0)</f>
        <v>10</v>
      </c>
      <c r="AH4" s="44">
        <f t="shared" ref="AH4:AH30" si="14">IF($C$3="CL",IF($C4="",0,$C$2),0)+IF($D$3="CL",IF($D4="",0,$D$2),0)+IF($E$3="CL",IF($E4="",0,$E$2),0)+IF($F$3="CL",IF($F4="",0,$F$2),0)+IF($G$3="CL",IF($G4="",0,$G$2),0)+IF($H$3="CL",IF($H4="",0,$H$2),0)+IF($I$3="CL",IF($I4="",0,$I$2),0)+IF($J$3="CL",IF($J4="",0,$J$2),0)+IF($K$3="CL",IF($K4="",0,$K$2),0)+IF($L$3="CL",IF($L4="",0,$L$2),0)+IF($M$3="CL",IF($M4="",0,$M$2),0)+IF($N$3="CL",IF($N4="",0,$N$2),0)+IF($O$3="CL",IF($O4="",0,$O$2),0)+IF($P$3="CL",IF($P4="",0,$P$2),0)+IF($Q$3="CL",IF($Q4="",0,$Q$2),0)</f>
        <v>7</v>
      </c>
      <c r="AI4" s="44">
        <f t="shared" ref="AI4:AI30" si="15">IF($C$3="EO",IF($C4="",0,$C$2),0)+IF($D$3="EO",IF($D4="",0,$D$2),0)+IF($E$3="EO",IF($E4="",0,$E$2),0)+IF($F$3="EO",IF($F4="",0,$F$2),0)+IF($G$3="EO",IF($G4="",0,$G$2),0)+IF($H$3="EO",IF($H4="",0,$H$2),0)+IF($I$3="EO",IF($I4="",0,$I$2),0)+IF($J$3="EO",IF($J4="",0,$J$2),0)+IF($K$3="EO",IF($K4="",0,$K$2),0)+IF($L$3="EO",IF($L4="",0,$L$2),0)+IF($M$3="EO",IF($M4="",0,$M$2),0)+IF($N$3="EO",IF($N4="",0,$N$2),0)+IF($O$3="EO",IF($O4="",0,$O$2),0)+IF($P$3="EO",IF($P4="",0,$P$2),0)+IF($Q$3="EO",IF($Q4="",0,$Q$2),0)</f>
        <v>0</v>
      </c>
      <c r="AJ4" s="45">
        <f t="shared" ref="AJ4:AJ30" si="16">IF($C$3="EE",IF($C4="",0,$C$2),0)+IF($D$3="EE",IF($D4="",0,$D$2),0)+IF($E$3="EE",IF($E4="",0,$E$2),0)+IF($F$3="EE",IF($F4="",0,$F$2),0)+IF($G$3="EE",IF($G4="",0,$G$2),0)+IF($H$3="EE",IF($H4="",0,$H$2),0)+IF($I$3="EE",IF($I4="",0,$I$2),0)+IF($J$3="EE",IF($J4="",0,$J$2),0)+IF($K$3="EE",IF($K4="",0,$K$2),0)+IF($L$3="EE",IF($L4="",0,$L$2),0)+IF($M$3="EE",IF($M4="",0,$M$2),0)+IF($N$3="EE",IF($N4="",0,$N$2),0)+IF($O$3="EE",IF($O4="",0,$O$2),0)+IF($P$3="EE",IF($P4="",0,$P$2),0)+IF($Q$3="EE",IF($Q4="",0,$Q$2),0)</f>
        <v>40</v>
      </c>
    </row>
    <row r="5" spans="1:36" ht="14.65" customHeight="1" x14ac:dyDescent="0.2">
      <c r="A5" s="4">
        <f t="shared" ref="A5:A30" si="17">A4+1</f>
        <v>2</v>
      </c>
      <c r="B5" s="3" t="str">
        <f>Nom!B5</f>
        <v>Emilien</v>
      </c>
      <c r="C5" s="46">
        <v>8.5</v>
      </c>
      <c r="D5" s="47">
        <v>13.5</v>
      </c>
      <c r="E5" s="47">
        <v>6</v>
      </c>
      <c r="F5" s="47">
        <v>1</v>
      </c>
      <c r="G5" s="47">
        <v>1.5</v>
      </c>
      <c r="H5" s="47">
        <v>17</v>
      </c>
      <c r="I5" s="47">
        <v>4</v>
      </c>
      <c r="J5" s="47"/>
      <c r="K5" s="47"/>
      <c r="L5" s="74">
        <v>4</v>
      </c>
      <c r="M5" s="51">
        <v>9</v>
      </c>
      <c r="N5" s="51">
        <v>14</v>
      </c>
      <c r="O5" s="51">
        <v>9</v>
      </c>
      <c r="P5" s="51">
        <v>11.5</v>
      </c>
      <c r="Q5" s="51">
        <v>4</v>
      </c>
      <c r="R5" s="49">
        <f t="shared" si="0"/>
        <v>11.4</v>
      </c>
      <c r="S5" s="50">
        <f t="shared" si="1"/>
        <v>12</v>
      </c>
      <c r="T5" s="51">
        <f t="shared" si="2"/>
        <v>2.9</v>
      </c>
      <c r="U5" s="51">
        <f t="shared" si="3"/>
        <v>0</v>
      </c>
      <c r="V5" s="52">
        <f t="shared" si="4"/>
        <v>15.5</v>
      </c>
      <c r="W5" s="49">
        <f t="shared" si="5"/>
        <v>52.3</v>
      </c>
      <c r="X5" s="37">
        <f t="shared" si="6"/>
        <v>21</v>
      </c>
      <c r="Y5" s="38"/>
      <c r="Z5" s="39"/>
      <c r="AA5" s="53">
        <f t="shared" si="7"/>
        <v>114</v>
      </c>
      <c r="AB5" s="54">
        <f t="shared" si="8"/>
        <v>10</v>
      </c>
      <c r="AC5" s="54">
        <f t="shared" si="9"/>
        <v>7</v>
      </c>
      <c r="AD5" s="54">
        <f t="shared" si="10"/>
        <v>1</v>
      </c>
      <c r="AE5" s="55">
        <f t="shared" si="11"/>
        <v>40</v>
      </c>
      <c r="AF5" s="56">
        <f t="shared" si="12"/>
        <v>114</v>
      </c>
      <c r="AG5" s="57">
        <f t="shared" si="13"/>
        <v>10</v>
      </c>
      <c r="AH5" s="57">
        <f t="shared" si="14"/>
        <v>7</v>
      </c>
      <c r="AI5" s="57">
        <f t="shared" si="15"/>
        <v>0</v>
      </c>
      <c r="AJ5" s="58">
        <f t="shared" si="16"/>
        <v>40</v>
      </c>
    </row>
    <row r="6" spans="1:36" ht="14.65" customHeight="1" x14ac:dyDescent="0.2">
      <c r="A6" s="4">
        <f t="shared" si="17"/>
        <v>3</v>
      </c>
      <c r="B6" s="3" t="str">
        <f>Nom!B6</f>
        <v>Logan</v>
      </c>
      <c r="C6" s="46">
        <v>4.5</v>
      </c>
      <c r="D6" s="47">
        <v>10.5</v>
      </c>
      <c r="E6" s="47">
        <v>8</v>
      </c>
      <c r="F6" s="47">
        <v>4</v>
      </c>
      <c r="G6" s="47">
        <v>3.5</v>
      </c>
      <c r="H6" s="47">
        <v>15</v>
      </c>
      <c r="I6" s="47">
        <v>5</v>
      </c>
      <c r="J6" s="47"/>
      <c r="K6" s="47"/>
      <c r="L6" s="74">
        <v>4</v>
      </c>
      <c r="M6" s="51">
        <v>4.5</v>
      </c>
      <c r="N6" s="51">
        <v>8</v>
      </c>
      <c r="O6" s="51">
        <v>9</v>
      </c>
      <c r="P6" s="51">
        <v>8.5</v>
      </c>
      <c r="Q6" s="51">
        <v>3</v>
      </c>
      <c r="R6" s="49">
        <f t="shared" si="0"/>
        <v>9.2100000000000009</v>
      </c>
      <c r="S6" s="50">
        <f t="shared" si="1"/>
        <v>16</v>
      </c>
      <c r="T6" s="50">
        <f t="shared" si="2"/>
        <v>11.4</v>
      </c>
      <c r="U6" s="50">
        <f t="shared" si="3"/>
        <v>0</v>
      </c>
      <c r="V6" s="52">
        <f t="shared" si="4"/>
        <v>11.5</v>
      </c>
      <c r="W6" s="49">
        <f t="shared" si="5"/>
        <v>60.1</v>
      </c>
      <c r="X6" s="37">
        <f t="shared" si="6"/>
        <v>24</v>
      </c>
      <c r="Y6" s="38"/>
      <c r="Z6" s="39"/>
      <c r="AA6" s="53">
        <f t="shared" si="7"/>
        <v>114</v>
      </c>
      <c r="AB6" s="54">
        <f t="shared" si="8"/>
        <v>10</v>
      </c>
      <c r="AC6" s="54">
        <f t="shared" si="9"/>
        <v>7</v>
      </c>
      <c r="AD6" s="54">
        <f t="shared" si="10"/>
        <v>1</v>
      </c>
      <c r="AE6" s="55">
        <f t="shared" si="11"/>
        <v>40</v>
      </c>
      <c r="AF6" s="56">
        <f t="shared" si="12"/>
        <v>114</v>
      </c>
      <c r="AG6" s="57">
        <f t="shared" si="13"/>
        <v>10</v>
      </c>
      <c r="AH6" s="57">
        <f t="shared" si="14"/>
        <v>7</v>
      </c>
      <c r="AI6" s="57">
        <f t="shared" si="15"/>
        <v>0</v>
      </c>
      <c r="AJ6" s="58">
        <f t="shared" si="16"/>
        <v>40</v>
      </c>
    </row>
    <row r="7" spans="1:36" ht="14.65" customHeight="1" x14ac:dyDescent="0.2">
      <c r="A7" s="4">
        <f t="shared" si="17"/>
        <v>4</v>
      </c>
      <c r="B7" s="3" t="str">
        <f>Nom!B7</f>
        <v>Michael</v>
      </c>
      <c r="C7" s="46"/>
      <c r="D7" s="47"/>
      <c r="E7" s="47">
        <v>10</v>
      </c>
      <c r="F7" s="47">
        <v>7</v>
      </c>
      <c r="G7" s="47">
        <v>6</v>
      </c>
      <c r="H7" s="47">
        <v>18</v>
      </c>
      <c r="I7" s="47">
        <v>5</v>
      </c>
      <c r="J7" s="47">
        <v>22</v>
      </c>
      <c r="K7" s="47">
        <v>9.5</v>
      </c>
      <c r="L7" s="74">
        <v>5</v>
      </c>
      <c r="M7" s="51">
        <v>14</v>
      </c>
      <c r="N7" s="51">
        <v>17</v>
      </c>
      <c r="O7" s="51">
        <v>9</v>
      </c>
      <c r="P7" s="51">
        <v>12</v>
      </c>
      <c r="Q7" s="51">
        <v>5</v>
      </c>
      <c r="R7" s="49">
        <f t="shared" si="0"/>
        <v>15</v>
      </c>
      <c r="S7" s="50">
        <f t="shared" si="1"/>
        <v>19.5</v>
      </c>
      <c r="T7" s="50">
        <f t="shared" si="2"/>
        <v>20</v>
      </c>
      <c r="U7" s="50">
        <f t="shared" si="3"/>
        <v>0</v>
      </c>
      <c r="V7" s="52">
        <f t="shared" si="4"/>
        <v>17.5</v>
      </c>
      <c r="W7" s="49">
        <f t="shared" si="5"/>
        <v>90</v>
      </c>
      <c r="X7" s="37">
        <f t="shared" si="6"/>
        <v>36</v>
      </c>
      <c r="Y7" s="38"/>
      <c r="Z7" s="39"/>
      <c r="AA7" s="53">
        <f t="shared" si="7"/>
        <v>104</v>
      </c>
      <c r="AB7" s="54">
        <f t="shared" si="8"/>
        <v>20</v>
      </c>
      <c r="AC7" s="54">
        <f t="shared" si="9"/>
        <v>7</v>
      </c>
      <c r="AD7" s="54">
        <f t="shared" si="10"/>
        <v>1</v>
      </c>
      <c r="AE7" s="55">
        <f t="shared" si="11"/>
        <v>40</v>
      </c>
      <c r="AF7" s="56">
        <f t="shared" si="12"/>
        <v>104</v>
      </c>
      <c r="AG7" s="57">
        <f t="shared" si="13"/>
        <v>20</v>
      </c>
      <c r="AH7" s="57">
        <f t="shared" si="14"/>
        <v>7</v>
      </c>
      <c r="AI7" s="57">
        <f t="shared" si="15"/>
        <v>0</v>
      </c>
      <c r="AJ7" s="58">
        <f t="shared" si="16"/>
        <v>40</v>
      </c>
    </row>
    <row r="8" spans="1:36" ht="14.65" customHeight="1" x14ac:dyDescent="0.2">
      <c r="A8" s="4">
        <f t="shared" si="17"/>
        <v>5</v>
      </c>
      <c r="B8" s="3" t="str">
        <f>Nom!B8</f>
        <v>Asenga</v>
      </c>
      <c r="C8" s="46">
        <v>5.5</v>
      </c>
      <c r="D8" s="47">
        <v>14.5</v>
      </c>
      <c r="E8" s="47">
        <v>10</v>
      </c>
      <c r="F8" s="47">
        <v>4</v>
      </c>
      <c r="G8" s="47">
        <v>5</v>
      </c>
      <c r="H8" s="47">
        <v>16</v>
      </c>
      <c r="I8" s="47">
        <v>4</v>
      </c>
      <c r="J8" s="47"/>
      <c r="K8" s="47"/>
      <c r="L8" s="74">
        <v>4</v>
      </c>
      <c r="M8" s="51">
        <v>5</v>
      </c>
      <c r="N8" s="51">
        <v>18</v>
      </c>
      <c r="O8" s="51">
        <v>5</v>
      </c>
      <c r="P8" s="51">
        <v>10</v>
      </c>
      <c r="Q8" s="51">
        <v>4</v>
      </c>
      <c r="R8" s="49">
        <f t="shared" si="0"/>
        <v>10</v>
      </c>
      <c r="S8" s="50">
        <f t="shared" si="1"/>
        <v>20</v>
      </c>
      <c r="T8" s="50">
        <f t="shared" si="2"/>
        <v>11.4</v>
      </c>
      <c r="U8" s="50">
        <f t="shared" si="3"/>
        <v>0</v>
      </c>
      <c r="V8" s="52">
        <f t="shared" si="4"/>
        <v>17</v>
      </c>
      <c r="W8" s="49">
        <f t="shared" si="5"/>
        <v>73</v>
      </c>
      <c r="X8" s="37">
        <f t="shared" si="6"/>
        <v>29</v>
      </c>
      <c r="Y8" s="38"/>
      <c r="Z8" s="39"/>
      <c r="AA8" s="53">
        <f t="shared" si="7"/>
        <v>114</v>
      </c>
      <c r="AB8" s="54">
        <f t="shared" si="8"/>
        <v>10</v>
      </c>
      <c r="AC8" s="54">
        <f t="shared" si="9"/>
        <v>7</v>
      </c>
      <c r="AD8" s="54">
        <f t="shared" si="10"/>
        <v>1</v>
      </c>
      <c r="AE8" s="55">
        <f t="shared" si="11"/>
        <v>40</v>
      </c>
      <c r="AF8" s="56">
        <f t="shared" si="12"/>
        <v>114</v>
      </c>
      <c r="AG8" s="57">
        <f t="shared" si="13"/>
        <v>10</v>
      </c>
      <c r="AH8" s="57">
        <f t="shared" si="14"/>
        <v>7</v>
      </c>
      <c r="AI8" s="57">
        <f t="shared" si="15"/>
        <v>0</v>
      </c>
      <c r="AJ8" s="58">
        <f t="shared" si="16"/>
        <v>40</v>
      </c>
    </row>
    <row r="9" spans="1:36" ht="14.65" customHeight="1" x14ac:dyDescent="0.2">
      <c r="A9" s="4">
        <f t="shared" si="17"/>
        <v>6</v>
      </c>
      <c r="B9" s="3" t="str">
        <f>Nom!B9</f>
        <v>Angélina</v>
      </c>
      <c r="C9" s="46">
        <v>7.5</v>
      </c>
      <c r="D9" s="47">
        <v>12</v>
      </c>
      <c r="E9" s="47">
        <v>9</v>
      </c>
      <c r="F9" s="47">
        <v>2</v>
      </c>
      <c r="G9" s="47">
        <v>4.5</v>
      </c>
      <c r="H9" s="47">
        <v>18.5</v>
      </c>
      <c r="I9" s="47">
        <v>3</v>
      </c>
      <c r="J9" s="47"/>
      <c r="K9" s="47"/>
      <c r="L9" s="74">
        <v>0</v>
      </c>
      <c r="M9" s="51">
        <v>6</v>
      </c>
      <c r="N9" s="51">
        <v>10</v>
      </c>
      <c r="O9" s="51">
        <v>8</v>
      </c>
      <c r="P9" s="51">
        <v>6</v>
      </c>
      <c r="Q9" s="51">
        <v>1</v>
      </c>
      <c r="R9" s="49">
        <f t="shared" si="0"/>
        <v>8.42</v>
      </c>
      <c r="S9" s="50">
        <f t="shared" si="1"/>
        <v>18</v>
      </c>
      <c r="T9" s="50">
        <f t="shared" si="2"/>
        <v>5.7</v>
      </c>
      <c r="U9" s="50">
        <f t="shared" si="3"/>
        <v>0</v>
      </c>
      <c r="V9" s="52">
        <f t="shared" si="4"/>
        <v>14.3</v>
      </c>
      <c r="W9" s="49">
        <f t="shared" si="5"/>
        <v>58</v>
      </c>
      <c r="X9" s="37">
        <f t="shared" si="6"/>
        <v>23</v>
      </c>
      <c r="Y9" s="38"/>
      <c r="Z9" s="39"/>
      <c r="AA9" s="53">
        <f t="shared" si="7"/>
        <v>114</v>
      </c>
      <c r="AB9" s="54">
        <f t="shared" si="8"/>
        <v>10</v>
      </c>
      <c r="AC9" s="54">
        <f t="shared" si="9"/>
        <v>7</v>
      </c>
      <c r="AD9" s="54">
        <f t="shared" si="10"/>
        <v>1</v>
      </c>
      <c r="AE9" s="55">
        <f t="shared" si="11"/>
        <v>40</v>
      </c>
      <c r="AF9" s="56">
        <f t="shared" si="12"/>
        <v>114</v>
      </c>
      <c r="AG9" s="57">
        <f t="shared" si="13"/>
        <v>10</v>
      </c>
      <c r="AH9" s="57">
        <f t="shared" si="14"/>
        <v>7</v>
      </c>
      <c r="AI9" s="57">
        <f t="shared" si="15"/>
        <v>0</v>
      </c>
      <c r="AJ9" s="58">
        <f t="shared" si="16"/>
        <v>40</v>
      </c>
    </row>
    <row r="10" spans="1:36" ht="14.65" customHeight="1" x14ac:dyDescent="0.2">
      <c r="A10" s="4">
        <f t="shared" si="17"/>
        <v>7</v>
      </c>
      <c r="B10" s="3" t="str">
        <f>Nom!B10</f>
        <v>Henry</v>
      </c>
      <c r="C10" s="46">
        <v>7.5</v>
      </c>
      <c r="D10" s="47">
        <v>18.5</v>
      </c>
      <c r="E10" s="47">
        <v>9</v>
      </c>
      <c r="F10" s="47">
        <v>4</v>
      </c>
      <c r="G10" s="47">
        <v>7.5</v>
      </c>
      <c r="H10" s="47">
        <v>18</v>
      </c>
      <c r="I10" s="47">
        <v>4</v>
      </c>
      <c r="J10" s="47"/>
      <c r="K10" s="47"/>
      <c r="L10" s="74">
        <v>4</v>
      </c>
      <c r="M10" s="51">
        <v>9</v>
      </c>
      <c r="N10" s="51">
        <v>14</v>
      </c>
      <c r="O10" s="51">
        <v>8</v>
      </c>
      <c r="P10" s="51">
        <v>12.5</v>
      </c>
      <c r="Q10" s="51">
        <v>4</v>
      </c>
      <c r="R10" s="49">
        <f t="shared" si="0"/>
        <v>13.16</v>
      </c>
      <c r="S10" s="50">
        <f t="shared" si="1"/>
        <v>18</v>
      </c>
      <c r="T10" s="50">
        <f t="shared" si="2"/>
        <v>11.4</v>
      </c>
      <c r="U10" s="50">
        <f t="shared" si="3"/>
        <v>0</v>
      </c>
      <c r="V10" s="52">
        <f t="shared" si="4"/>
        <v>16</v>
      </c>
      <c r="W10" s="49">
        <f t="shared" si="5"/>
        <v>73.2</v>
      </c>
      <c r="X10" s="37">
        <f t="shared" si="6"/>
        <v>29.5</v>
      </c>
      <c r="Y10" s="38"/>
      <c r="Z10" s="39"/>
      <c r="AA10" s="53">
        <f t="shared" si="7"/>
        <v>114</v>
      </c>
      <c r="AB10" s="54">
        <f t="shared" si="8"/>
        <v>10</v>
      </c>
      <c r="AC10" s="54">
        <f t="shared" si="9"/>
        <v>7</v>
      </c>
      <c r="AD10" s="54">
        <f t="shared" si="10"/>
        <v>1</v>
      </c>
      <c r="AE10" s="55">
        <f t="shared" si="11"/>
        <v>40</v>
      </c>
      <c r="AF10" s="56">
        <f t="shared" si="12"/>
        <v>114</v>
      </c>
      <c r="AG10" s="57">
        <f t="shared" si="13"/>
        <v>10</v>
      </c>
      <c r="AH10" s="57">
        <f t="shared" si="14"/>
        <v>7</v>
      </c>
      <c r="AI10" s="57">
        <f t="shared" si="15"/>
        <v>0</v>
      </c>
      <c r="AJ10" s="58">
        <f t="shared" si="16"/>
        <v>40</v>
      </c>
    </row>
    <row r="11" spans="1:36" ht="14.65" customHeight="1" x14ac:dyDescent="0.2">
      <c r="A11" s="4">
        <f t="shared" si="17"/>
        <v>8</v>
      </c>
      <c r="B11" s="3" t="str">
        <f>Nom!B11</f>
        <v>Isalyne</v>
      </c>
      <c r="C11" s="46">
        <v>6</v>
      </c>
      <c r="D11" s="47">
        <v>7</v>
      </c>
      <c r="E11" s="47">
        <v>7</v>
      </c>
      <c r="F11" s="47">
        <v>6</v>
      </c>
      <c r="G11" s="47">
        <v>5</v>
      </c>
      <c r="H11" s="47">
        <v>15</v>
      </c>
      <c r="I11" s="47">
        <v>5</v>
      </c>
      <c r="J11" s="47"/>
      <c r="K11" s="47"/>
      <c r="L11" s="74">
        <v>2</v>
      </c>
      <c r="M11" s="51">
        <v>2.5</v>
      </c>
      <c r="N11" s="51">
        <v>8</v>
      </c>
      <c r="O11" s="51">
        <v>9</v>
      </c>
      <c r="P11" s="51">
        <v>7.5</v>
      </c>
      <c r="Q11" s="51">
        <v>2</v>
      </c>
      <c r="R11" s="49">
        <f t="shared" si="0"/>
        <v>8.07</v>
      </c>
      <c r="S11" s="50">
        <f t="shared" si="1"/>
        <v>14</v>
      </c>
      <c r="T11" s="50">
        <f t="shared" si="2"/>
        <v>17.100000000000001</v>
      </c>
      <c r="U11" s="50">
        <f t="shared" si="3"/>
        <v>0</v>
      </c>
      <c r="V11" s="52">
        <f t="shared" si="4"/>
        <v>11.5</v>
      </c>
      <c r="W11" s="49">
        <f t="shared" si="5"/>
        <v>63.3</v>
      </c>
      <c r="X11" s="37">
        <f t="shared" si="6"/>
        <v>25.5</v>
      </c>
      <c r="Y11" s="38"/>
      <c r="Z11" s="39"/>
      <c r="AA11" s="53">
        <f t="shared" si="7"/>
        <v>114</v>
      </c>
      <c r="AB11" s="54">
        <f t="shared" si="8"/>
        <v>10</v>
      </c>
      <c r="AC11" s="54">
        <f t="shared" si="9"/>
        <v>7</v>
      </c>
      <c r="AD11" s="54">
        <f t="shared" si="10"/>
        <v>1</v>
      </c>
      <c r="AE11" s="55">
        <f t="shared" si="11"/>
        <v>40</v>
      </c>
      <c r="AF11" s="56">
        <f t="shared" si="12"/>
        <v>114</v>
      </c>
      <c r="AG11" s="57">
        <f t="shared" si="13"/>
        <v>10</v>
      </c>
      <c r="AH11" s="57">
        <f t="shared" si="14"/>
        <v>7</v>
      </c>
      <c r="AI11" s="57">
        <f t="shared" si="15"/>
        <v>0</v>
      </c>
      <c r="AJ11" s="58">
        <f t="shared" si="16"/>
        <v>40</v>
      </c>
    </row>
    <row r="12" spans="1:36" ht="14.65" customHeight="1" x14ac:dyDescent="0.2">
      <c r="A12" s="4">
        <f t="shared" si="17"/>
        <v>9</v>
      </c>
      <c r="B12" s="3" t="str">
        <f>Nom!B12</f>
        <v>Laura</v>
      </c>
      <c r="C12" s="46">
        <v>9.5</v>
      </c>
      <c r="D12" s="47">
        <v>22</v>
      </c>
      <c r="E12" s="47">
        <v>10</v>
      </c>
      <c r="F12" s="47">
        <v>6</v>
      </c>
      <c r="G12" s="47">
        <v>8</v>
      </c>
      <c r="H12" s="47">
        <v>19</v>
      </c>
      <c r="I12" s="47">
        <v>4</v>
      </c>
      <c r="J12" s="47"/>
      <c r="K12" s="47"/>
      <c r="L12" s="74"/>
      <c r="M12" s="51">
        <v>14</v>
      </c>
      <c r="N12" s="51">
        <v>19</v>
      </c>
      <c r="O12" s="51">
        <v>9</v>
      </c>
      <c r="P12" s="51"/>
      <c r="Q12" s="51"/>
      <c r="R12" s="49">
        <f t="shared" si="0"/>
        <v>15.83</v>
      </c>
      <c r="S12" s="50">
        <f t="shared" si="1"/>
        <v>20</v>
      </c>
      <c r="T12" s="50">
        <f t="shared" si="2"/>
        <v>17.100000000000001</v>
      </c>
      <c r="U12" s="50">
        <f t="shared" si="3"/>
        <v>0</v>
      </c>
      <c r="V12" s="52">
        <f t="shared" si="4"/>
        <v>19</v>
      </c>
      <c r="W12" s="49">
        <f t="shared" si="5"/>
        <v>89.9</v>
      </c>
      <c r="X12" s="37">
        <f t="shared" si="6"/>
        <v>36</v>
      </c>
      <c r="Y12" s="38"/>
      <c r="Z12" s="39"/>
      <c r="AA12" s="53">
        <f t="shared" si="7"/>
        <v>84</v>
      </c>
      <c r="AB12" s="54">
        <f t="shared" si="8"/>
        <v>10</v>
      </c>
      <c r="AC12" s="54">
        <f t="shared" si="9"/>
        <v>7</v>
      </c>
      <c r="AD12" s="54">
        <f t="shared" si="10"/>
        <v>1</v>
      </c>
      <c r="AE12" s="55">
        <f t="shared" si="11"/>
        <v>40</v>
      </c>
      <c r="AF12" s="56">
        <f t="shared" si="12"/>
        <v>84</v>
      </c>
      <c r="AG12" s="57">
        <f t="shared" si="13"/>
        <v>10</v>
      </c>
      <c r="AH12" s="57">
        <f t="shared" si="14"/>
        <v>7</v>
      </c>
      <c r="AI12" s="57">
        <f t="shared" si="15"/>
        <v>0</v>
      </c>
      <c r="AJ12" s="58">
        <f t="shared" si="16"/>
        <v>40</v>
      </c>
    </row>
    <row r="13" spans="1:36" ht="14.65" customHeight="1" x14ac:dyDescent="0.2">
      <c r="A13" s="4">
        <f t="shared" si="17"/>
        <v>10</v>
      </c>
      <c r="B13" s="3" t="str">
        <f>Nom!B13</f>
        <v>Chloé</v>
      </c>
      <c r="C13" s="46">
        <v>8</v>
      </c>
      <c r="D13" s="47">
        <v>18</v>
      </c>
      <c r="E13" s="47">
        <v>10</v>
      </c>
      <c r="F13" s="47">
        <v>6</v>
      </c>
      <c r="G13" s="47">
        <v>5.5</v>
      </c>
      <c r="H13" s="47">
        <v>18</v>
      </c>
      <c r="I13" s="47">
        <v>4</v>
      </c>
      <c r="J13" s="47"/>
      <c r="K13" s="47"/>
      <c r="L13" s="74">
        <v>2</v>
      </c>
      <c r="M13" s="51">
        <v>6</v>
      </c>
      <c r="N13" s="51">
        <v>16</v>
      </c>
      <c r="O13" s="51">
        <v>5</v>
      </c>
      <c r="P13" s="51">
        <v>12.5</v>
      </c>
      <c r="Q13" s="51">
        <v>3</v>
      </c>
      <c r="R13" s="49">
        <f t="shared" si="0"/>
        <v>11.23</v>
      </c>
      <c r="S13" s="50">
        <f t="shared" si="1"/>
        <v>20</v>
      </c>
      <c r="T13" s="50">
        <f t="shared" si="2"/>
        <v>17.100000000000001</v>
      </c>
      <c r="U13" s="50">
        <f t="shared" si="3"/>
        <v>0</v>
      </c>
      <c r="V13" s="52">
        <f t="shared" si="4"/>
        <v>17</v>
      </c>
      <c r="W13" s="49">
        <f t="shared" si="5"/>
        <v>81.7</v>
      </c>
      <c r="X13" s="37">
        <f t="shared" si="6"/>
        <v>32.5</v>
      </c>
      <c r="Y13" s="38"/>
      <c r="Z13" s="39"/>
      <c r="AA13" s="53">
        <f t="shared" si="7"/>
        <v>114</v>
      </c>
      <c r="AB13" s="54">
        <f t="shared" si="8"/>
        <v>10</v>
      </c>
      <c r="AC13" s="54">
        <f t="shared" si="9"/>
        <v>7</v>
      </c>
      <c r="AD13" s="54">
        <f t="shared" si="10"/>
        <v>1</v>
      </c>
      <c r="AE13" s="55">
        <f t="shared" si="11"/>
        <v>40</v>
      </c>
      <c r="AF13" s="56">
        <f t="shared" si="12"/>
        <v>114</v>
      </c>
      <c r="AG13" s="57">
        <f t="shared" si="13"/>
        <v>10</v>
      </c>
      <c r="AH13" s="57">
        <f t="shared" si="14"/>
        <v>7</v>
      </c>
      <c r="AI13" s="57">
        <f t="shared" si="15"/>
        <v>0</v>
      </c>
      <c r="AJ13" s="58">
        <f t="shared" si="16"/>
        <v>40</v>
      </c>
    </row>
    <row r="14" spans="1:36" ht="14.65" customHeight="1" x14ac:dyDescent="0.2">
      <c r="A14" s="4">
        <f t="shared" si="17"/>
        <v>11</v>
      </c>
      <c r="B14" s="3" t="str">
        <f>Nom!B14</f>
        <v>Hérésia</v>
      </c>
      <c r="C14" s="46">
        <v>10.5</v>
      </c>
      <c r="D14" s="47">
        <v>11</v>
      </c>
      <c r="E14" s="47">
        <v>7</v>
      </c>
      <c r="F14" s="47">
        <v>5</v>
      </c>
      <c r="G14" s="47">
        <v>5.5</v>
      </c>
      <c r="H14" s="47">
        <v>18</v>
      </c>
      <c r="I14" s="47">
        <v>5</v>
      </c>
      <c r="J14" s="47"/>
      <c r="K14" s="47"/>
      <c r="L14" s="74">
        <v>0</v>
      </c>
      <c r="M14" s="51">
        <v>7.5</v>
      </c>
      <c r="N14" s="51">
        <v>15</v>
      </c>
      <c r="O14" s="51">
        <v>6</v>
      </c>
      <c r="P14" s="51">
        <v>11</v>
      </c>
      <c r="Q14" s="51">
        <v>0</v>
      </c>
      <c r="R14" s="49">
        <f t="shared" si="0"/>
        <v>9.91</v>
      </c>
      <c r="S14" s="50">
        <f t="shared" si="1"/>
        <v>14</v>
      </c>
      <c r="T14" s="50">
        <f t="shared" si="2"/>
        <v>14.3</v>
      </c>
      <c r="U14" s="50">
        <f t="shared" si="3"/>
        <v>0</v>
      </c>
      <c r="V14" s="52">
        <f t="shared" si="4"/>
        <v>16.5</v>
      </c>
      <c r="W14" s="49">
        <f t="shared" si="5"/>
        <v>68.400000000000006</v>
      </c>
      <c r="X14" s="37">
        <f t="shared" si="6"/>
        <v>27.5</v>
      </c>
      <c r="Y14" s="38"/>
      <c r="Z14" s="39"/>
      <c r="AA14" s="53">
        <f t="shared" si="7"/>
        <v>114</v>
      </c>
      <c r="AB14" s="54">
        <f t="shared" si="8"/>
        <v>10</v>
      </c>
      <c r="AC14" s="54">
        <f t="shared" si="9"/>
        <v>7</v>
      </c>
      <c r="AD14" s="54">
        <f t="shared" si="10"/>
        <v>1</v>
      </c>
      <c r="AE14" s="55">
        <f t="shared" si="11"/>
        <v>40</v>
      </c>
      <c r="AF14" s="56">
        <f t="shared" si="12"/>
        <v>114</v>
      </c>
      <c r="AG14" s="57">
        <f t="shared" si="13"/>
        <v>10</v>
      </c>
      <c r="AH14" s="57">
        <f t="shared" si="14"/>
        <v>7</v>
      </c>
      <c r="AI14" s="57">
        <f t="shared" si="15"/>
        <v>0</v>
      </c>
      <c r="AJ14" s="58">
        <f t="shared" si="16"/>
        <v>40</v>
      </c>
    </row>
    <row r="15" spans="1:36" ht="14.65" customHeight="1" x14ac:dyDescent="0.2">
      <c r="A15" s="4">
        <f t="shared" si="17"/>
        <v>12</v>
      </c>
      <c r="B15" s="3" t="str">
        <f>Nom!B15</f>
        <v>Keurtys</v>
      </c>
      <c r="C15" s="46"/>
      <c r="D15" s="47"/>
      <c r="E15" s="47">
        <v>8</v>
      </c>
      <c r="F15" s="47">
        <v>5</v>
      </c>
      <c r="G15" s="47">
        <v>3.5</v>
      </c>
      <c r="H15" s="47">
        <v>15</v>
      </c>
      <c r="I15" s="47">
        <v>0</v>
      </c>
      <c r="J15" s="47">
        <v>23.5</v>
      </c>
      <c r="K15" s="47">
        <v>9.5</v>
      </c>
      <c r="L15" s="74">
        <v>2</v>
      </c>
      <c r="M15" s="51">
        <v>8</v>
      </c>
      <c r="N15" s="51">
        <v>18</v>
      </c>
      <c r="O15" s="51">
        <v>1</v>
      </c>
      <c r="P15" s="51"/>
      <c r="Q15" s="51">
        <v>1</v>
      </c>
      <c r="R15" s="49">
        <f t="shared" si="0"/>
        <v>9.2899999999999991</v>
      </c>
      <c r="S15" s="50">
        <f t="shared" si="1"/>
        <v>17.5</v>
      </c>
      <c r="T15" s="50">
        <f t="shared" si="2"/>
        <v>14.3</v>
      </c>
      <c r="U15" s="50">
        <f t="shared" si="3"/>
        <v>0</v>
      </c>
      <c r="V15" s="52">
        <f t="shared" si="4"/>
        <v>16.5</v>
      </c>
      <c r="W15" s="49">
        <f t="shared" si="5"/>
        <v>72</v>
      </c>
      <c r="X15" s="37">
        <f t="shared" si="6"/>
        <v>29</v>
      </c>
      <c r="Y15" s="38"/>
      <c r="Z15" s="39"/>
      <c r="AA15" s="53">
        <f t="shared" si="7"/>
        <v>84</v>
      </c>
      <c r="AB15" s="54">
        <f t="shared" si="8"/>
        <v>20</v>
      </c>
      <c r="AC15" s="54">
        <f t="shared" si="9"/>
        <v>7</v>
      </c>
      <c r="AD15" s="54">
        <f t="shared" si="10"/>
        <v>1</v>
      </c>
      <c r="AE15" s="55">
        <f t="shared" si="11"/>
        <v>40</v>
      </c>
      <c r="AF15" s="56">
        <f t="shared" si="12"/>
        <v>84</v>
      </c>
      <c r="AG15" s="57">
        <f t="shared" si="13"/>
        <v>20</v>
      </c>
      <c r="AH15" s="57">
        <f t="shared" si="14"/>
        <v>7</v>
      </c>
      <c r="AI15" s="57">
        <f t="shared" si="15"/>
        <v>0</v>
      </c>
      <c r="AJ15" s="58">
        <f t="shared" si="16"/>
        <v>40</v>
      </c>
    </row>
    <row r="16" spans="1:36" ht="14.65" customHeight="1" x14ac:dyDescent="0.2">
      <c r="A16" s="4">
        <f t="shared" si="17"/>
        <v>13</v>
      </c>
      <c r="B16" s="3" t="str">
        <f>Nom!B16</f>
        <v>Clhéo</v>
      </c>
      <c r="C16" s="46">
        <v>7</v>
      </c>
      <c r="D16" s="47">
        <v>15.5</v>
      </c>
      <c r="E16" s="47">
        <v>8</v>
      </c>
      <c r="F16" s="47">
        <v>5</v>
      </c>
      <c r="G16" s="47">
        <v>3</v>
      </c>
      <c r="H16" s="47">
        <v>15</v>
      </c>
      <c r="I16" s="47">
        <v>3</v>
      </c>
      <c r="J16" s="47"/>
      <c r="K16" s="47"/>
      <c r="L16" s="74"/>
      <c r="M16" s="51">
        <v>4</v>
      </c>
      <c r="N16" s="51">
        <v>10</v>
      </c>
      <c r="O16" s="51">
        <v>5</v>
      </c>
      <c r="P16" s="51">
        <v>9</v>
      </c>
      <c r="Q16" s="51">
        <v>1</v>
      </c>
      <c r="R16" s="49">
        <f t="shared" si="0"/>
        <v>8.7200000000000006</v>
      </c>
      <c r="S16" s="50">
        <f t="shared" si="1"/>
        <v>16</v>
      </c>
      <c r="T16" s="50">
        <f t="shared" si="2"/>
        <v>14.3</v>
      </c>
      <c r="U16" s="50">
        <f t="shared" si="3"/>
        <v>0</v>
      </c>
      <c r="V16" s="52">
        <f t="shared" si="4"/>
        <v>12.5</v>
      </c>
      <c r="W16" s="49">
        <f t="shared" si="5"/>
        <v>64.400000000000006</v>
      </c>
      <c r="X16" s="37">
        <f t="shared" si="6"/>
        <v>26</v>
      </c>
      <c r="Y16" s="38"/>
      <c r="Z16" s="39"/>
      <c r="AA16" s="53">
        <f t="shared" si="7"/>
        <v>109</v>
      </c>
      <c r="AB16" s="54">
        <f t="shared" si="8"/>
        <v>10</v>
      </c>
      <c r="AC16" s="54">
        <f t="shared" si="9"/>
        <v>7</v>
      </c>
      <c r="AD16" s="54">
        <f t="shared" si="10"/>
        <v>1</v>
      </c>
      <c r="AE16" s="55">
        <f t="shared" si="11"/>
        <v>40</v>
      </c>
      <c r="AF16" s="56">
        <f t="shared" si="12"/>
        <v>109</v>
      </c>
      <c r="AG16" s="57">
        <f t="shared" si="13"/>
        <v>10</v>
      </c>
      <c r="AH16" s="57">
        <f t="shared" si="14"/>
        <v>7</v>
      </c>
      <c r="AI16" s="57">
        <f t="shared" si="15"/>
        <v>0</v>
      </c>
      <c r="AJ16" s="58">
        <f t="shared" si="16"/>
        <v>40</v>
      </c>
    </row>
    <row r="17" spans="1:36" ht="14.65" customHeight="1" x14ac:dyDescent="0.2">
      <c r="A17" s="4">
        <f t="shared" si="17"/>
        <v>14</v>
      </c>
      <c r="B17" s="3" t="str">
        <f>Nom!B17</f>
        <v>Camille</v>
      </c>
      <c r="C17" s="46">
        <v>6</v>
      </c>
      <c r="D17" s="47">
        <v>2</v>
      </c>
      <c r="E17" s="47">
        <v>6</v>
      </c>
      <c r="F17" s="47">
        <v>3</v>
      </c>
      <c r="G17" s="47">
        <v>2.5</v>
      </c>
      <c r="H17" s="47">
        <v>14</v>
      </c>
      <c r="I17" s="47">
        <v>0</v>
      </c>
      <c r="J17" s="47"/>
      <c r="K17" s="47"/>
      <c r="L17" s="74">
        <v>0</v>
      </c>
      <c r="M17" s="51">
        <v>4</v>
      </c>
      <c r="N17" s="51">
        <v>6</v>
      </c>
      <c r="O17" s="51">
        <v>3</v>
      </c>
      <c r="P17" s="51">
        <v>3.5</v>
      </c>
      <c r="Q17" s="51"/>
      <c r="R17" s="49">
        <f t="shared" si="0"/>
        <v>3.85</v>
      </c>
      <c r="S17" s="50">
        <f t="shared" si="1"/>
        <v>12</v>
      </c>
      <c r="T17" s="50">
        <f t="shared" si="2"/>
        <v>8.6</v>
      </c>
      <c r="U17" s="50">
        <f t="shared" si="3"/>
        <v>0</v>
      </c>
      <c r="V17" s="52">
        <f t="shared" si="4"/>
        <v>10</v>
      </c>
      <c r="W17" s="49">
        <f t="shared" si="5"/>
        <v>43.1</v>
      </c>
      <c r="X17" s="37">
        <f t="shared" si="6"/>
        <v>17</v>
      </c>
      <c r="Y17" s="38"/>
      <c r="Z17" s="39"/>
      <c r="AA17" s="53">
        <f t="shared" si="7"/>
        <v>109</v>
      </c>
      <c r="AB17" s="54">
        <f t="shared" si="8"/>
        <v>10</v>
      </c>
      <c r="AC17" s="54">
        <f t="shared" si="9"/>
        <v>7</v>
      </c>
      <c r="AD17" s="54">
        <f t="shared" si="10"/>
        <v>1</v>
      </c>
      <c r="AE17" s="55">
        <f t="shared" si="11"/>
        <v>40</v>
      </c>
      <c r="AF17" s="56">
        <f t="shared" si="12"/>
        <v>109</v>
      </c>
      <c r="AG17" s="57">
        <f t="shared" si="13"/>
        <v>10</v>
      </c>
      <c r="AH17" s="57">
        <f t="shared" si="14"/>
        <v>7</v>
      </c>
      <c r="AI17" s="57">
        <f t="shared" si="15"/>
        <v>0</v>
      </c>
      <c r="AJ17" s="58">
        <f t="shared" si="16"/>
        <v>40</v>
      </c>
    </row>
    <row r="18" spans="1:36" ht="14.65" customHeight="1" x14ac:dyDescent="0.2">
      <c r="A18" s="4">
        <f t="shared" si="17"/>
        <v>15</v>
      </c>
      <c r="B18" s="3" t="str">
        <f>Nom!B18</f>
        <v>Emma</v>
      </c>
      <c r="C18" s="46">
        <v>11</v>
      </c>
      <c r="D18" s="47">
        <v>18.5</v>
      </c>
      <c r="E18" s="47">
        <v>10</v>
      </c>
      <c r="F18" s="47">
        <v>5</v>
      </c>
      <c r="G18" s="47">
        <v>6</v>
      </c>
      <c r="H18" s="47">
        <v>18</v>
      </c>
      <c r="I18" s="47">
        <v>4</v>
      </c>
      <c r="J18" s="47"/>
      <c r="K18" s="47"/>
      <c r="L18" s="74">
        <v>0</v>
      </c>
      <c r="M18" s="51">
        <v>11.5</v>
      </c>
      <c r="N18" s="51">
        <v>19</v>
      </c>
      <c r="O18" s="51">
        <v>9</v>
      </c>
      <c r="P18" s="51">
        <v>12</v>
      </c>
      <c r="Q18" s="51">
        <v>2</v>
      </c>
      <c r="R18" s="49">
        <f t="shared" si="0"/>
        <v>12.98</v>
      </c>
      <c r="S18" s="50">
        <f t="shared" si="1"/>
        <v>20</v>
      </c>
      <c r="T18" s="50">
        <f t="shared" si="2"/>
        <v>14.3</v>
      </c>
      <c r="U18" s="50">
        <f t="shared" si="3"/>
        <v>0</v>
      </c>
      <c r="V18" s="52">
        <f t="shared" si="4"/>
        <v>18.5</v>
      </c>
      <c r="W18" s="49">
        <f t="shared" si="5"/>
        <v>82.2</v>
      </c>
      <c r="X18" s="37">
        <f t="shared" si="6"/>
        <v>33</v>
      </c>
      <c r="Y18" s="38"/>
      <c r="Z18" s="39"/>
      <c r="AA18" s="53">
        <f t="shared" si="7"/>
        <v>114</v>
      </c>
      <c r="AB18" s="54">
        <f t="shared" si="8"/>
        <v>10</v>
      </c>
      <c r="AC18" s="54">
        <f t="shared" si="9"/>
        <v>7</v>
      </c>
      <c r="AD18" s="54">
        <f t="shared" si="10"/>
        <v>1</v>
      </c>
      <c r="AE18" s="55">
        <f t="shared" si="11"/>
        <v>40</v>
      </c>
      <c r="AF18" s="56">
        <f t="shared" si="12"/>
        <v>114</v>
      </c>
      <c r="AG18" s="57">
        <f t="shared" si="13"/>
        <v>10</v>
      </c>
      <c r="AH18" s="57">
        <f t="shared" si="14"/>
        <v>7</v>
      </c>
      <c r="AI18" s="57">
        <f t="shared" si="15"/>
        <v>0</v>
      </c>
      <c r="AJ18" s="58">
        <f t="shared" si="16"/>
        <v>40</v>
      </c>
    </row>
    <row r="19" spans="1:36" ht="14.65" customHeight="1" x14ac:dyDescent="0.2">
      <c r="A19" s="4">
        <f t="shared" si="17"/>
        <v>16</v>
      </c>
      <c r="B19" s="3" t="str">
        <f>Nom!B19</f>
        <v>Basile</v>
      </c>
      <c r="C19" s="46"/>
      <c r="D19" s="47"/>
      <c r="E19" s="47"/>
      <c r="F19" s="47"/>
      <c r="G19" s="47"/>
      <c r="H19" s="47"/>
      <c r="I19" s="47"/>
      <c r="J19" s="47"/>
      <c r="K19" s="47"/>
      <c r="L19" s="74"/>
      <c r="M19" s="51"/>
      <c r="N19" s="51"/>
      <c r="O19" s="51"/>
      <c r="P19" s="51">
        <v>11.5</v>
      </c>
      <c r="Q19" s="51">
        <v>1</v>
      </c>
      <c r="R19" s="49">
        <f t="shared" si="0"/>
        <v>10</v>
      </c>
      <c r="S19" s="50">
        <f t="shared" si="1"/>
        <v>0</v>
      </c>
      <c r="T19" s="50">
        <f t="shared" si="2"/>
        <v>0</v>
      </c>
      <c r="U19" s="50">
        <f t="shared" si="3"/>
        <v>0</v>
      </c>
      <c r="V19" s="52">
        <f t="shared" si="4"/>
        <v>0</v>
      </c>
      <c r="W19" s="49">
        <f t="shared" si="5"/>
        <v>50</v>
      </c>
      <c r="X19" s="37">
        <f t="shared" si="6"/>
        <v>20</v>
      </c>
      <c r="Y19" s="38"/>
      <c r="Z19" s="39" t="str">
        <f t="shared" ref="Z19:Z30" si="18">CONCATENATE(R$33,R19,S$33,S19,T$33,T19,U$33,U19,V$33,V19,X$33,Y19,Y$31)</f>
        <v>SSFL/20:  10   CA/20: 0   CL/20: 0   EO/20:  0   EE/20:  0</v>
      </c>
      <c r="AA19" s="53">
        <f t="shared" si="7"/>
        <v>25</v>
      </c>
      <c r="AB19" s="54">
        <f t="shared" si="8"/>
        <v>1</v>
      </c>
      <c r="AC19" s="54">
        <f t="shared" si="9"/>
        <v>1</v>
      </c>
      <c r="AD19" s="54">
        <f t="shared" si="10"/>
        <v>1</v>
      </c>
      <c r="AE19" s="55">
        <f t="shared" si="11"/>
        <v>1</v>
      </c>
      <c r="AF19" s="56">
        <f t="shared" si="12"/>
        <v>25</v>
      </c>
      <c r="AG19" s="57">
        <f t="shared" si="13"/>
        <v>0</v>
      </c>
      <c r="AH19" s="57">
        <f t="shared" si="14"/>
        <v>0</v>
      </c>
      <c r="AI19" s="57">
        <f t="shared" si="15"/>
        <v>0</v>
      </c>
      <c r="AJ19" s="58">
        <f t="shared" si="16"/>
        <v>0</v>
      </c>
    </row>
    <row r="20" spans="1:36" ht="14.65" hidden="1" customHeight="1" x14ac:dyDescent="0.2">
      <c r="A20" s="4">
        <f t="shared" si="17"/>
        <v>17</v>
      </c>
      <c r="B20" s="3">
        <f>Nom!B20</f>
        <v>0</v>
      </c>
      <c r="C20" s="46"/>
      <c r="D20" s="47"/>
      <c r="E20" s="47"/>
      <c r="F20" s="47"/>
      <c r="G20" s="47"/>
      <c r="H20" s="47"/>
      <c r="I20" s="47"/>
      <c r="J20" s="47"/>
      <c r="K20" s="47"/>
      <c r="L20" s="51"/>
      <c r="M20" s="50"/>
      <c r="N20" s="50"/>
      <c r="O20" s="50"/>
      <c r="P20" s="50"/>
      <c r="Q20" s="78"/>
      <c r="R20" s="49">
        <f t="shared" si="0"/>
        <v>0</v>
      </c>
      <c r="S20" s="50">
        <f t="shared" si="1"/>
        <v>0</v>
      </c>
      <c r="T20" s="50">
        <f t="shared" si="2"/>
        <v>0</v>
      </c>
      <c r="U20" s="50">
        <f t="shared" si="3"/>
        <v>0</v>
      </c>
      <c r="V20" s="52">
        <f t="shared" si="4"/>
        <v>0</v>
      </c>
      <c r="W20" s="49">
        <f t="shared" si="5"/>
        <v>0</v>
      </c>
      <c r="X20" s="37">
        <f t="shared" si="6"/>
        <v>0</v>
      </c>
      <c r="Y20" s="38"/>
      <c r="Z20" s="39" t="str">
        <f t="shared" si="18"/>
        <v>SSFL/20:  0   CA/20: 0   CL/20: 0   EO/20:  0   EE/20:  0</v>
      </c>
      <c r="AA20" s="53">
        <f t="shared" si="7"/>
        <v>1</v>
      </c>
      <c r="AB20" s="54">
        <f t="shared" si="8"/>
        <v>1</v>
      </c>
      <c r="AC20" s="54">
        <f t="shared" si="9"/>
        <v>1</v>
      </c>
      <c r="AD20" s="54">
        <f t="shared" si="10"/>
        <v>1</v>
      </c>
      <c r="AE20" s="55">
        <f t="shared" si="11"/>
        <v>1</v>
      </c>
      <c r="AF20" s="56">
        <f t="shared" si="12"/>
        <v>0</v>
      </c>
      <c r="AG20" s="57">
        <f t="shared" si="13"/>
        <v>0</v>
      </c>
      <c r="AH20" s="57">
        <f t="shared" si="14"/>
        <v>0</v>
      </c>
      <c r="AI20" s="57">
        <f t="shared" si="15"/>
        <v>0</v>
      </c>
      <c r="AJ20" s="58">
        <f t="shared" si="16"/>
        <v>0</v>
      </c>
    </row>
    <row r="21" spans="1:36" ht="14.65" hidden="1" customHeight="1" x14ac:dyDescent="0.2">
      <c r="A21" s="4">
        <f t="shared" si="17"/>
        <v>18</v>
      </c>
      <c r="B21" s="3">
        <f>Nom!B21</f>
        <v>0</v>
      </c>
      <c r="C21" s="46"/>
      <c r="D21" s="47"/>
      <c r="E21" s="47"/>
      <c r="F21" s="47"/>
      <c r="G21" s="47"/>
      <c r="H21" s="47"/>
      <c r="I21" s="47"/>
      <c r="J21" s="47"/>
      <c r="K21" s="47"/>
      <c r="L21" s="51"/>
      <c r="M21" s="50"/>
      <c r="N21" s="50"/>
      <c r="O21" s="50"/>
      <c r="P21" s="50"/>
      <c r="Q21" s="78"/>
      <c r="R21" s="49">
        <f t="shared" si="0"/>
        <v>0</v>
      </c>
      <c r="S21" s="50">
        <f t="shared" si="1"/>
        <v>0</v>
      </c>
      <c r="T21" s="50">
        <f t="shared" si="2"/>
        <v>0</v>
      </c>
      <c r="U21" s="50">
        <f t="shared" si="3"/>
        <v>0</v>
      </c>
      <c r="V21" s="52">
        <f t="shared" si="4"/>
        <v>0</v>
      </c>
      <c r="W21" s="49">
        <f t="shared" si="5"/>
        <v>0</v>
      </c>
      <c r="X21" s="37">
        <f t="shared" si="6"/>
        <v>0</v>
      </c>
      <c r="Y21" s="38"/>
      <c r="Z21" s="39" t="str">
        <f t="shared" si="18"/>
        <v>SSFL/20:  0   CA/20: 0   CL/20: 0   EO/20:  0   EE/20:  0</v>
      </c>
      <c r="AA21" s="53">
        <f t="shared" si="7"/>
        <v>1</v>
      </c>
      <c r="AB21" s="54">
        <f t="shared" si="8"/>
        <v>1</v>
      </c>
      <c r="AC21" s="54">
        <f t="shared" si="9"/>
        <v>1</v>
      </c>
      <c r="AD21" s="54">
        <f t="shared" si="10"/>
        <v>1</v>
      </c>
      <c r="AE21" s="55">
        <f t="shared" si="11"/>
        <v>1</v>
      </c>
      <c r="AF21" s="56">
        <f t="shared" si="12"/>
        <v>0</v>
      </c>
      <c r="AG21" s="57">
        <f t="shared" si="13"/>
        <v>0</v>
      </c>
      <c r="AH21" s="57">
        <f t="shared" si="14"/>
        <v>0</v>
      </c>
      <c r="AI21" s="57">
        <f t="shared" si="15"/>
        <v>0</v>
      </c>
      <c r="AJ21" s="58">
        <f t="shared" si="16"/>
        <v>0</v>
      </c>
    </row>
    <row r="22" spans="1:36" ht="14.65" hidden="1" customHeight="1" x14ac:dyDescent="0.2">
      <c r="A22" s="4">
        <f t="shared" si="17"/>
        <v>19</v>
      </c>
      <c r="B22" s="3">
        <f>Nom!B22</f>
        <v>0</v>
      </c>
      <c r="C22" s="46"/>
      <c r="D22" s="47"/>
      <c r="E22" s="47"/>
      <c r="F22" s="47"/>
      <c r="G22" s="47"/>
      <c r="H22" s="47"/>
      <c r="I22" s="47"/>
      <c r="J22" s="47"/>
      <c r="K22" s="47"/>
      <c r="L22" s="51"/>
      <c r="M22" s="50"/>
      <c r="N22" s="50"/>
      <c r="O22" s="50"/>
      <c r="P22" s="50"/>
      <c r="Q22" s="78"/>
      <c r="R22" s="49">
        <f t="shared" si="0"/>
        <v>0</v>
      </c>
      <c r="S22" s="50">
        <f t="shared" si="1"/>
        <v>0</v>
      </c>
      <c r="T22" s="50">
        <f t="shared" si="2"/>
        <v>0</v>
      </c>
      <c r="U22" s="50">
        <f t="shared" si="3"/>
        <v>0</v>
      </c>
      <c r="V22" s="52">
        <f t="shared" si="4"/>
        <v>0</v>
      </c>
      <c r="W22" s="49">
        <f t="shared" si="5"/>
        <v>0</v>
      </c>
      <c r="X22" s="37">
        <f t="shared" si="6"/>
        <v>0</v>
      </c>
      <c r="Y22" s="38"/>
      <c r="Z22" s="39" t="str">
        <f t="shared" si="18"/>
        <v>SSFL/20:  0   CA/20: 0   CL/20: 0   EO/20:  0   EE/20:  0</v>
      </c>
      <c r="AA22" s="53">
        <f t="shared" si="7"/>
        <v>1</v>
      </c>
      <c r="AB22" s="54">
        <f t="shared" si="8"/>
        <v>1</v>
      </c>
      <c r="AC22" s="54">
        <f t="shared" si="9"/>
        <v>1</v>
      </c>
      <c r="AD22" s="54">
        <f t="shared" si="10"/>
        <v>1</v>
      </c>
      <c r="AE22" s="55">
        <f t="shared" si="11"/>
        <v>1</v>
      </c>
      <c r="AF22" s="56">
        <f t="shared" si="12"/>
        <v>0</v>
      </c>
      <c r="AG22" s="57">
        <f t="shared" si="13"/>
        <v>0</v>
      </c>
      <c r="AH22" s="57">
        <f t="shared" si="14"/>
        <v>0</v>
      </c>
      <c r="AI22" s="57">
        <f t="shared" si="15"/>
        <v>0</v>
      </c>
      <c r="AJ22" s="58">
        <f t="shared" si="16"/>
        <v>0</v>
      </c>
    </row>
    <row r="23" spans="1:36" ht="14.65" hidden="1" customHeight="1" x14ac:dyDescent="0.2">
      <c r="A23" s="4">
        <f t="shared" si="17"/>
        <v>20</v>
      </c>
      <c r="B23" s="3">
        <f>Nom!B23</f>
        <v>0</v>
      </c>
      <c r="C23" s="46"/>
      <c r="D23" s="47"/>
      <c r="E23" s="47"/>
      <c r="F23" s="47"/>
      <c r="G23" s="47"/>
      <c r="H23" s="47"/>
      <c r="I23" s="47"/>
      <c r="J23" s="47"/>
      <c r="K23" s="47"/>
      <c r="L23" s="51"/>
      <c r="M23" s="50"/>
      <c r="N23" s="50"/>
      <c r="O23" s="50"/>
      <c r="P23" s="50"/>
      <c r="Q23" s="78"/>
      <c r="R23" s="49">
        <f t="shared" si="0"/>
        <v>0</v>
      </c>
      <c r="S23" s="50">
        <f t="shared" si="1"/>
        <v>0</v>
      </c>
      <c r="T23" s="50">
        <f t="shared" si="2"/>
        <v>0</v>
      </c>
      <c r="U23" s="50">
        <f t="shared" si="3"/>
        <v>0</v>
      </c>
      <c r="V23" s="52">
        <f t="shared" si="4"/>
        <v>0</v>
      </c>
      <c r="W23" s="49">
        <f t="shared" si="5"/>
        <v>0</v>
      </c>
      <c r="X23" s="37">
        <f t="shared" si="6"/>
        <v>0</v>
      </c>
      <c r="Y23" s="38"/>
      <c r="Z23" s="39" t="str">
        <f t="shared" si="18"/>
        <v>SSFL/20:  0   CA/20: 0   CL/20: 0   EO/20:  0   EE/20:  0</v>
      </c>
      <c r="AA23" s="53">
        <f t="shared" si="7"/>
        <v>1</v>
      </c>
      <c r="AB23" s="54">
        <f t="shared" si="8"/>
        <v>1</v>
      </c>
      <c r="AC23" s="54">
        <f t="shared" si="9"/>
        <v>1</v>
      </c>
      <c r="AD23" s="54">
        <f t="shared" si="10"/>
        <v>1</v>
      </c>
      <c r="AE23" s="55">
        <f t="shared" si="11"/>
        <v>1</v>
      </c>
      <c r="AF23" s="56">
        <f t="shared" si="12"/>
        <v>0</v>
      </c>
      <c r="AG23" s="57">
        <f t="shared" si="13"/>
        <v>0</v>
      </c>
      <c r="AH23" s="57">
        <f t="shared" si="14"/>
        <v>0</v>
      </c>
      <c r="AI23" s="57">
        <f t="shared" si="15"/>
        <v>0</v>
      </c>
      <c r="AJ23" s="58">
        <f t="shared" si="16"/>
        <v>0</v>
      </c>
    </row>
    <row r="24" spans="1:36" ht="14.65" hidden="1" customHeight="1" x14ac:dyDescent="0.2">
      <c r="A24" s="4">
        <f t="shared" si="17"/>
        <v>21</v>
      </c>
      <c r="B24" s="3">
        <f>Nom!B24</f>
        <v>0</v>
      </c>
      <c r="C24" s="46"/>
      <c r="D24" s="47"/>
      <c r="E24" s="47"/>
      <c r="F24" s="47"/>
      <c r="G24" s="47"/>
      <c r="H24" s="47"/>
      <c r="I24" s="47"/>
      <c r="J24" s="47"/>
      <c r="K24" s="47"/>
      <c r="L24" s="51"/>
      <c r="M24" s="50"/>
      <c r="N24" s="50"/>
      <c r="O24" s="50"/>
      <c r="P24" s="50"/>
      <c r="Q24" s="78"/>
      <c r="R24" s="49">
        <f t="shared" si="0"/>
        <v>0</v>
      </c>
      <c r="S24" s="50">
        <f t="shared" si="1"/>
        <v>0</v>
      </c>
      <c r="T24" s="50">
        <f t="shared" si="2"/>
        <v>0</v>
      </c>
      <c r="U24" s="50">
        <f t="shared" si="3"/>
        <v>0</v>
      </c>
      <c r="V24" s="52">
        <f t="shared" si="4"/>
        <v>0</v>
      </c>
      <c r="W24" s="49">
        <f t="shared" si="5"/>
        <v>0</v>
      </c>
      <c r="X24" s="37">
        <f t="shared" si="6"/>
        <v>0</v>
      </c>
      <c r="Y24" s="38"/>
      <c r="Z24" s="39" t="str">
        <f t="shared" si="18"/>
        <v>SSFL/20:  0   CA/20: 0   CL/20: 0   EO/20:  0   EE/20:  0</v>
      </c>
      <c r="AA24" s="53">
        <f t="shared" si="7"/>
        <v>1</v>
      </c>
      <c r="AB24" s="54">
        <f t="shared" si="8"/>
        <v>1</v>
      </c>
      <c r="AC24" s="54">
        <f t="shared" si="9"/>
        <v>1</v>
      </c>
      <c r="AD24" s="54">
        <f t="shared" si="10"/>
        <v>1</v>
      </c>
      <c r="AE24" s="55">
        <f t="shared" si="11"/>
        <v>1</v>
      </c>
      <c r="AF24" s="56">
        <f t="shared" si="12"/>
        <v>0</v>
      </c>
      <c r="AG24" s="57">
        <f t="shared" si="13"/>
        <v>0</v>
      </c>
      <c r="AH24" s="57">
        <f t="shared" si="14"/>
        <v>0</v>
      </c>
      <c r="AI24" s="57">
        <f t="shared" si="15"/>
        <v>0</v>
      </c>
      <c r="AJ24" s="58">
        <f t="shared" si="16"/>
        <v>0</v>
      </c>
    </row>
    <row r="25" spans="1:36" ht="14.65" hidden="1" customHeight="1" x14ac:dyDescent="0.2">
      <c r="A25" s="4">
        <f t="shared" si="17"/>
        <v>22</v>
      </c>
      <c r="B25" s="3">
        <f>Nom!B25</f>
        <v>0</v>
      </c>
      <c r="C25" s="46"/>
      <c r="D25" s="47"/>
      <c r="E25" s="47"/>
      <c r="F25" s="47"/>
      <c r="G25" s="47"/>
      <c r="H25" s="47"/>
      <c r="I25" s="47"/>
      <c r="J25" s="47"/>
      <c r="K25" s="47"/>
      <c r="L25" s="51"/>
      <c r="M25" s="50"/>
      <c r="N25" s="50"/>
      <c r="O25" s="50"/>
      <c r="P25" s="50"/>
      <c r="Q25" s="78"/>
      <c r="R25" s="49">
        <f t="shared" si="0"/>
        <v>0</v>
      </c>
      <c r="S25" s="50">
        <f t="shared" si="1"/>
        <v>0</v>
      </c>
      <c r="T25" s="50">
        <f t="shared" si="2"/>
        <v>0</v>
      </c>
      <c r="U25" s="50">
        <f t="shared" si="3"/>
        <v>0</v>
      </c>
      <c r="V25" s="52">
        <f t="shared" si="4"/>
        <v>0</v>
      </c>
      <c r="W25" s="49">
        <f t="shared" si="5"/>
        <v>0</v>
      </c>
      <c r="X25" s="37">
        <f t="shared" si="6"/>
        <v>0</v>
      </c>
      <c r="Y25" s="38"/>
      <c r="Z25" s="39" t="str">
        <f t="shared" si="18"/>
        <v>SSFL/20:  0   CA/20: 0   CL/20: 0   EO/20:  0   EE/20:  0</v>
      </c>
      <c r="AA25" s="53">
        <f t="shared" si="7"/>
        <v>1</v>
      </c>
      <c r="AB25" s="54">
        <f t="shared" si="8"/>
        <v>1</v>
      </c>
      <c r="AC25" s="54">
        <f t="shared" si="9"/>
        <v>1</v>
      </c>
      <c r="AD25" s="54">
        <f t="shared" si="10"/>
        <v>1</v>
      </c>
      <c r="AE25" s="55">
        <f t="shared" si="11"/>
        <v>1</v>
      </c>
      <c r="AF25" s="56">
        <f t="shared" si="12"/>
        <v>0</v>
      </c>
      <c r="AG25" s="57">
        <f t="shared" si="13"/>
        <v>0</v>
      </c>
      <c r="AH25" s="57">
        <f t="shared" si="14"/>
        <v>0</v>
      </c>
      <c r="AI25" s="57">
        <f t="shared" si="15"/>
        <v>0</v>
      </c>
      <c r="AJ25" s="58">
        <f t="shared" si="16"/>
        <v>0</v>
      </c>
    </row>
    <row r="26" spans="1:36" ht="14.65" hidden="1" customHeight="1" x14ac:dyDescent="0.2">
      <c r="A26" s="4">
        <f t="shared" si="17"/>
        <v>23</v>
      </c>
      <c r="B26" s="3">
        <f>Nom!B26</f>
        <v>0</v>
      </c>
      <c r="C26" s="46"/>
      <c r="D26" s="47"/>
      <c r="E26" s="47"/>
      <c r="F26" s="47"/>
      <c r="G26" s="47"/>
      <c r="H26" s="47"/>
      <c r="I26" s="47"/>
      <c r="J26" s="47"/>
      <c r="K26" s="47"/>
      <c r="L26" s="51"/>
      <c r="M26" s="50"/>
      <c r="N26" s="50"/>
      <c r="O26" s="50"/>
      <c r="P26" s="50"/>
      <c r="Q26" s="78"/>
      <c r="R26" s="49">
        <f t="shared" si="0"/>
        <v>0</v>
      </c>
      <c r="S26" s="50">
        <f t="shared" si="1"/>
        <v>0</v>
      </c>
      <c r="T26" s="50">
        <f t="shared" si="2"/>
        <v>0</v>
      </c>
      <c r="U26" s="50">
        <f t="shared" si="3"/>
        <v>0</v>
      </c>
      <c r="V26" s="52">
        <f t="shared" si="4"/>
        <v>0</v>
      </c>
      <c r="W26" s="49">
        <f t="shared" si="5"/>
        <v>0</v>
      </c>
      <c r="X26" s="37">
        <f t="shared" si="6"/>
        <v>0</v>
      </c>
      <c r="Y26" s="38"/>
      <c r="Z26" s="39" t="str">
        <f t="shared" si="18"/>
        <v>SSFL/20:  0   CA/20: 0   CL/20: 0   EO/20:  0   EE/20:  0</v>
      </c>
      <c r="AA26" s="53">
        <f t="shared" si="7"/>
        <v>1</v>
      </c>
      <c r="AB26" s="54">
        <f t="shared" si="8"/>
        <v>1</v>
      </c>
      <c r="AC26" s="54">
        <f t="shared" si="9"/>
        <v>1</v>
      </c>
      <c r="AD26" s="54">
        <f t="shared" si="10"/>
        <v>1</v>
      </c>
      <c r="AE26" s="55">
        <f t="shared" si="11"/>
        <v>1</v>
      </c>
      <c r="AF26" s="56">
        <f t="shared" si="12"/>
        <v>0</v>
      </c>
      <c r="AG26" s="57">
        <f t="shared" si="13"/>
        <v>0</v>
      </c>
      <c r="AH26" s="57">
        <f t="shared" si="14"/>
        <v>0</v>
      </c>
      <c r="AI26" s="57">
        <f t="shared" si="15"/>
        <v>0</v>
      </c>
      <c r="AJ26" s="58">
        <f t="shared" si="16"/>
        <v>0</v>
      </c>
    </row>
    <row r="27" spans="1:36" ht="14.65" hidden="1" customHeight="1" x14ac:dyDescent="0.2">
      <c r="A27" s="4">
        <f t="shared" si="17"/>
        <v>24</v>
      </c>
      <c r="B27" s="3">
        <f>Nom!B27</f>
        <v>0</v>
      </c>
      <c r="C27" s="46"/>
      <c r="D27" s="47"/>
      <c r="E27" s="47"/>
      <c r="F27" s="47"/>
      <c r="G27" s="47"/>
      <c r="H27" s="47"/>
      <c r="I27" s="47"/>
      <c r="J27" s="47"/>
      <c r="K27" s="47"/>
      <c r="L27" s="51"/>
      <c r="M27" s="50"/>
      <c r="N27" s="50"/>
      <c r="O27" s="50"/>
      <c r="P27" s="50"/>
      <c r="Q27" s="78"/>
      <c r="R27" s="49">
        <f t="shared" si="0"/>
        <v>0</v>
      </c>
      <c r="S27" s="50">
        <f t="shared" si="1"/>
        <v>0</v>
      </c>
      <c r="T27" s="50">
        <f t="shared" si="2"/>
        <v>0</v>
      </c>
      <c r="U27" s="50">
        <f t="shared" si="3"/>
        <v>0</v>
      </c>
      <c r="V27" s="52">
        <f t="shared" si="4"/>
        <v>0</v>
      </c>
      <c r="W27" s="49">
        <f t="shared" si="5"/>
        <v>0</v>
      </c>
      <c r="X27" s="37">
        <f t="shared" si="6"/>
        <v>0</v>
      </c>
      <c r="Y27" s="38"/>
      <c r="Z27" s="39" t="str">
        <f t="shared" si="18"/>
        <v>SSFL/20:  0   CA/20: 0   CL/20: 0   EO/20:  0   EE/20:  0</v>
      </c>
      <c r="AA27" s="53">
        <f t="shared" si="7"/>
        <v>1</v>
      </c>
      <c r="AB27" s="54">
        <f t="shared" si="8"/>
        <v>1</v>
      </c>
      <c r="AC27" s="54">
        <f t="shared" si="9"/>
        <v>1</v>
      </c>
      <c r="AD27" s="54">
        <f t="shared" si="10"/>
        <v>1</v>
      </c>
      <c r="AE27" s="55">
        <f t="shared" si="11"/>
        <v>1</v>
      </c>
      <c r="AF27" s="56">
        <f t="shared" si="12"/>
        <v>0</v>
      </c>
      <c r="AG27" s="57">
        <f t="shared" si="13"/>
        <v>0</v>
      </c>
      <c r="AH27" s="57">
        <f t="shared" si="14"/>
        <v>0</v>
      </c>
      <c r="AI27" s="57">
        <f t="shared" si="15"/>
        <v>0</v>
      </c>
      <c r="AJ27" s="58">
        <f t="shared" si="16"/>
        <v>0</v>
      </c>
    </row>
    <row r="28" spans="1:36" ht="14.65" hidden="1" customHeight="1" x14ac:dyDescent="0.2">
      <c r="A28" s="4">
        <f t="shared" si="17"/>
        <v>25</v>
      </c>
      <c r="B28" s="3">
        <f>Nom!B28</f>
        <v>0</v>
      </c>
      <c r="C28" s="46"/>
      <c r="D28" s="47"/>
      <c r="E28" s="47"/>
      <c r="F28" s="47"/>
      <c r="G28" s="47"/>
      <c r="H28" s="47"/>
      <c r="I28" s="47"/>
      <c r="J28" s="47"/>
      <c r="K28" s="47"/>
      <c r="L28" s="51"/>
      <c r="M28" s="50"/>
      <c r="N28" s="50"/>
      <c r="O28" s="50"/>
      <c r="P28" s="50"/>
      <c r="Q28" s="78"/>
      <c r="R28" s="49">
        <f t="shared" si="0"/>
        <v>0</v>
      </c>
      <c r="S28" s="50">
        <f t="shared" si="1"/>
        <v>0</v>
      </c>
      <c r="T28" s="50">
        <f t="shared" si="2"/>
        <v>0</v>
      </c>
      <c r="U28" s="50">
        <f t="shared" si="3"/>
        <v>0</v>
      </c>
      <c r="V28" s="52">
        <f t="shared" si="4"/>
        <v>0</v>
      </c>
      <c r="W28" s="49">
        <f t="shared" si="5"/>
        <v>0</v>
      </c>
      <c r="X28" s="37">
        <f t="shared" si="6"/>
        <v>0</v>
      </c>
      <c r="Y28" s="38"/>
      <c r="Z28" s="39" t="str">
        <f t="shared" si="18"/>
        <v>SSFL/20:  0   CA/20: 0   CL/20: 0   EO/20:  0   EE/20:  0</v>
      </c>
      <c r="AA28" s="53">
        <f t="shared" si="7"/>
        <v>1</v>
      </c>
      <c r="AB28" s="54">
        <f t="shared" si="8"/>
        <v>1</v>
      </c>
      <c r="AC28" s="54">
        <f t="shared" si="9"/>
        <v>1</v>
      </c>
      <c r="AD28" s="54">
        <f t="shared" si="10"/>
        <v>1</v>
      </c>
      <c r="AE28" s="55">
        <f t="shared" si="11"/>
        <v>1</v>
      </c>
      <c r="AF28" s="56">
        <f t="shared" si="12"/>
        <v>0</v>
      </c>
      <c r="AG28" s="57">
        <f t="shared" si="13"/>
        <v>0</v>
      </c>
      <c r="AH28" s="57">
        <f t="shared" si="14"/>
        <v>0</v>
      </c>
      <c r="AI28" s="57">
        <f t="shared" si="15"/>
        <v>0</v>
      </c>
      <c r="AJ28" s="58">
        <f t="shared" si="16"/>
        <v>0</v>
      </c>
    </row>
    <row r="29" spans="1:36" ht="14.65" hidden="1" customHeight="1" x14ac:dyDescent="0.2">
      <c r="A29" s="4">
        <f t="shared" si="17"/>
        <v>26</v>
      </c>
      <c r="B29" s="3">
        <f>Nom!B29</f>
        <v>0</v>
      </c>
      <c r="C29" s="46"/>
      <c r="D29" s="47"/>
      <c r="E29" s="47"/>
      <c r="F29" s="47"/>
      <c r="G29" s="47"/>
      <c r="H29" s="47"/>
      <c r="I29" s="47"/>
      <c r="J29" s="47"/>
      <c r="K29" s="47"/>
      <c r="L29" s="51"/>
      <c r="M29" s="50"/>
      <c r="N29" s="50"/>
      <c r="O29" s="50"/>
      <c r="P29" s="50"/>
      <c r="Q29" s="78"/>
      <c r="R29" s="49">
        <f t="shared" si="0"/>
        <v>0</v>
      </c>
      <c r="S29" s="50">
        <f t="shared" si="1"/>
        <v>0</v>
      </c>
      <c r="T29" s="50">
        <f t="shared" si="2"/>
        <v>0</v>
      </c>
      <c r="U29" s="50">
        <f t="shared" si="3"/>
        <v>0</v>
      </c>
      <c r="V29" s="52">
        <f t="shared" si="4"/>
        <v>0</v>
      </c>
      <c r="W29" s="49">
        <f t="shared" si="5"/>
        <v>0</v>
      </c>
      <c r="X29" s="37">
        <f t="shared" si="6"/>
        <v>0</v>
      </c>
      <c r="Y29" s="38"/>
      <c r="Z29" s="39" t="str">
        <f t="shared" si="18"/>
        <v>SSFL/20:  0   CA/20: 0   CL/20: 0   EO/20:  0   EE/20:  0</v>
      </c>
      <c r="AA29" s="53">
        <f t="shared" si="7"/>
        <v>1</v>
      </c>
      <c r="AB29" s="54">
        <f t="shared" si="8"/>
        <v>1</v>
      </c>
      <c r="AC29" s="54">
        <f t="shared" si="9"/>
        <v>1</v>
      </c>
      <c r="AD29" s="54">
        <f t="shared" si="10"/>
        <v>1</v>
      </c>
      <c r="AE29" s="55">
        <f t="shared" si="11"/>
        <v>1</v>
      </c>
      <c r="AF29" s="56">
        <f t="shared" si="12"/>
        <v>0</v>
      </c>
      <c r="AG29" s="57">
        <f t="shared" si="13"/>
        <v>0</v>
      </c>
      <c r="AH29" s="57">
        <f t="shared" si="14"/>
        <v>0</v>
      </c>
      <c r="AI29" s="57">
        <f t="shared" si="15"/>
        <v>0</v>
      </c>
      <c r="AJ29" s="58">
        <f t="shared" si="16"/>
        <v>0</v>
      </c>
    </row>
    <row r="30" spans="1:36" ht="14.65" hidden="1" customHeight="1" x14ac:dyDescent="0.2">
      <c r="A30" s="5">
        <f t="shared" si="17"/>
        <v>27</v>
      </c>
      <c r="B30" s="6">
        <f>Nom!B30</f>
        <v>0</v>
      </c>
      <c r="C30" s="59"/>
      <c r="D30" s="60"/>
      <c r="E30" s="60"/>
      <c r="F30" s="60"/>
      <c r="G30" s="60"/>
      <c r="H30" s="60"/>
      <c r="I30" s="60"/>
      <c r="J30" s="60"/>
      <c r="K30" s="60"/>
      <c r="L30" s="64"/>
      <c r="M30" s="63"/>
      <c r="N30" s="63"/>
      <c r="O30" s="63"/>
      <c r="P30" s="63"/>
      <c r="Q30" s="79"/>
      <c r="R30" s="62">
        <f t="shared" si="0"/>
        <v>0</v>
      </c>
      <c r="S30" s="63">
        <f t="shared" si="1"/>
        <v>0</v>
      </c>
      <c r="T30" s="64">
        <f t="shared" si="2"/>
        <v>0</v>
      </c>
      <c r="U30" s="64">
        <f t="shared" si="3"/>
        <v>0</v>
      </c>
      <c r="V30" s="65">
        <f t="shared" si="4"/>
        <v>0</v>
      </c>
      <c r="W30" s="62">
        <f t="shared" si="5"/>
        <v>0</v>
      </c>
      <c r="X30" s="37">
        <f t="shared" si="6"/>
        <v>0</v>
      </c>
      <c r="Y30" s="38"/>
      <c r="Z30" s="39" t="str">
        <f t="shared" si="18"/>
        <v>SSFL/20:  0   CA/20: 0   CL/20: 0   EO/20:  0   EE/20:  0</v>
      </c>
      <c r="AA30" s="66">
        <f t="shared" si="7"/>
        <v>1</v>
      </c>
      <c r="AB30" s="67">
        <f t="shared" si="8"/>
        <v>1</v>
      </c>
      <c r="AC30" s="67">
        <f t="shared" si="9"/>
        <v>1</v>
      </c>
      <c r="AD30" s="67">
        <f t="shared" si="10"/>
        <v>1</v>
      </c>
      <c r="AE30" s="68">
        <f t="shared" si="11"/>
        <v>1</v>
      </c>
      <c r="AF30" s="69">
        <f t="shared" si="12"/>
        <v>0</v>
      </c>
      <c r="AG30" s="70">
        <f t="shared" si="13"/>
        <v>0</v>
      </c>
      <c r="AH30" s="70">
        <f t="shared" si="14"/>
        <v>0</v>
      </c>
      <c r="AI30" s="70">
        <f t="shared" si="15"/>
        <v>0</v>
      </c>
      <c r="AJ30" s="71">
        <f t="shared" si="16"/>
        <v>0</v>
      </c>
    </row>
    <row r="31" spans="1:36" ht="14.65" customHeight="1" x14ac:dyDescent="0.2">
      <c r="B31" t="s">
        <v>41</v>
      </c>
      <c r="C31" s="59">
        <f t="shared" ref="C31:X31" si="19">AVERAGE(C4:C19)</f>
        <v>7.3461538461538458</v>
      </c>
      <c r="D31" s="59">
        <f t="shared" si="19"/>
        <v>13.23076923076923</v>
      </c>
      <c r="E31" s="59">
        <f t="shared" si="19"/>
        <v>8.4</v>
      </c>
      <c r="F31" s="59">
        <f t="shared" si="19"/>
        <v>4.5333333333333332</v>
      </c>
      <c r="G31" s="59">
        <f t="shared" si="19"/>
        <v>4.833333333333333</v>
      </c>
      <c r="H31" s="59">
        <f t="shared" si="19"/>
        <v>16.166666666666668</v>
      </c>
      <c r="I31" s="59">
        <f t="shared" si="19"/>
        <v>3.5333333333333332</v>
      </c>
      <c r="J31" s="59">
        <f t="shared" si="19"/>
        <v>22.75</v>
      </c>
      <c r="K31" s="59">
        <f t="shared" si="19"/>
        <v>9.5</v>
      </c>
      <c r="L31" s="59">
        <f t="shared" si="19"/>
        <v>2.3076923076923075</v>
      </c>
      <c r="M31" s="59">
        <f t="shared" si="19"/>
        <v>7.166666666666667</v>
      </c>
      <c r="N31" s="59">
        <f t="shared" si="19"/>
        <v>13.466666666666667</v>
      </c>
      <c r="O31" s="59">
        <f t="shared" si="19"/>
        <v>6.666666666666667</v>
      </c>
      <c r="P31" s="59">
        <f t="shared" si="19"/>
        <v>9.3571428571428577</v>
      </c>
      <c r="Q31" s="59">
        <f t="shared" si="19"/>
        <v>2.4285714285714284</v>
      </c>
      <c r="R31" s="59">
        <f t="shared" si="19"/>
        <v>10.238749999999998</v>
      </c>
      <c r="S31" s="59">
        <f t="shared" si="19"/>
        <v>15.8125</v>
      </c>
      <c r="T31" s="59">
        <f t="shared" si="19"/>
        <v>12.137500000000003</v>
      </c>
      <c r="U31" s="59">
        <f t="shared" si="19"/>
        <v>0</v>
      </c>
      <c r="V31" s="59">
        <f t="shared" si="19"/>
        <v>13.893750000000001</v>
      </c>
      <c r="W31" s="59">
        <f t="shared" si="19"/>
        <v>67.45</v>
      </c>
      <c r="X31" s="59">
        <f t="shared" si="19"/>
        <v>27</v>
      </c>
    </row>
    <row r="33" spans="18:22" ht="14.65" customHeight="1" x14ac:dyDescent="0.2">
      <c r="R33" t="s">
        <v>42</v>
      </c>
      <c r="S33" t="s">
        <v>43</v>
      </c>
      <c r="T33" t="s">
        <v>44</v>
      </c>
      <c r="U33" t="s">
        <v>45</v>
      </c>
      <c r="V33" t="s">
        <v>46</v>
      </c>
    </row>
  </sheetData>
  <sheetProtection selectLockedCells="1" selectUnlockedCells="1"/>
  <mergeCells count="3">
    <mergeCell ref="A1:B3"/>
    <mergeCell ref="AA2:AE2"/>
    <mergeCell ref="AF2:AJ2"/>
  </mergeCells>
  <conditionalFormatting sqref="X32">
    <cfRule type="cellIs" dxfId="25" priority="1" stopIfTrue="1" operator="lessThan">
      <formula>10</formula>
    </cfRule>
  </conditionalFormatting>
  <conditionalFormatting sqref="X32">
    <cfRule type="cellIs" dxfId="24" priority="2" stopIfTrue="1" operator="lessThan">
      <formula>10</formula>
    </cfRule>
  </conditionalFormatting>
  <conditionalFormatting sqref="X33">
    <cfRule type="cellIs" dxfId="23" priority="3" stopIfTrue="1" operator="lessThan">
      <formula>10</formula>
    </cfRule>
  </conditionalFormatting>
  <conditionalFormatting sqref="X33">
    <cfRule type="cellIs" dxfId="22" priority="4" stopIfTrue="1" operator="lessThan">
      <formula>10</formula>
    </cfRule>
  </conditionalFormatting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3"/>
  <sheetViews>
    <sheetView zoomScale="120" zoomScaleNormal="120" workbookViewId="0">
      <selection activeCell="Z18" sqref="Z18"/>
    </sheetView>
  </sheetViews>
  <sheetFormatPr baseColWidth="10" defaultColWidth="11" defaultRowHeight="12.75" customHeight="1" x14ac:dyDescent="0.2"/>
  <cols>
    <col min="1" max="1" width="4" customWidth="1"/>
    <col min="2" max="2" width="23.42578125" customWidth="1"/>
    <col min="3" max="6" width="4.5703125" customWidth="1"/>
    <col min="7" max="17" width="4.5703125" hidden="1" customWidth="1"/>
    <col min="18" max="18" width="7.42578125" customWidth="1"/>
    <col min="19" max="19" width="5.42578125" customWidth="1"/>
    <col min="20" max="22" width="4.5703125" customWidth="1"/>
    <col min="23" max="23" width="5.42578125" customWidth="1"/>
    <col min="24" max="24" width="4.42578125" customWidth="1"/>
    <col min="25" max="26" width="4.5703125" customWidth="1"/>
    <col min="27" max="36" width="10.85546875" hidden="1" customWidth="1"/>
  </cols>
  <sheetData>
    <row r="1" spans="1:36" ht="75" customHeight="1" x14ac:dyDescent="0.2">
      <c r="A1" s="95" t="str">
        <f>Nom!A1</f>
        <v>4TT</v>
      </c>
      <c r="B1" s="95"/>
      <c r="C1" s="7" t="s">
        <v>55</v>
      </c>
      <c r="D1" s="8" t="s">
        <v>56</v>
      </c>
      <c r="E1" s="80">
        <v>44540</v>
      </c>
      <c r="F1" s="80">
        <v>44540</v>
      </c>
      <c r="G1" s="8"/>
      <c r="H1" s="8"/>
      <c r="I1" s="8"/>
      <c r="J1" s="8"/>
      <c r="K1" s="8"/>
      <c r="L1" s="8"/>
      <c r="M1" s="8"/>
      <c r="N1" s="8"/>
      <c r="O1" s="8"/>
      <c r="P1" s="8"/>
      <c r="Q1" s="9"/>
      <c r="R1" s="10" t="s">
        <v>26</v>
      </c>
      <c r="S1" s="11" t="s">
        <v>27</v>
      </c>
      <c r="T1" s="11" t="s">
        <v>28</v>
      </c>
      <c r="U1" s="11" t="s">
        <v>29</v>
      </c>
      <c r="V1" s="11" t="s">
        <v>30</v>
      </c>
      <c r="W1" s="11" t="s">
        <v>31</v>
      </c>
      <c r="X1" s="12" t="s">
        <v>32</v>
      </c>
      <c r="Y1" s="13"/>
      <c r="Z1" s="12" t="s">
        <v>33</v>
      </c>
      <c r="AA1" s="1"/>
      <c r="AB1" s="1"/>
      <c r="AC1" s="1"/>
      <c r="AD1" s="1"/>
      <c r="AE1" s="1"/>
    </row>
    <row r="2" spans="1:36" ht="20.25" customHeight="1" x14ac:dyDescent="0.2">
      <c r="A2" s="95"/>
      <c r="B2" s="95"/>
      <c r="C2" s="14">
        <v>20</v>
      </c>
      <c r="D2" s="15">
        <v>20</v>
      </c>
      <c r="E2" s="15">
        <v>20</v>
      </c>
      <c r="F2" s="15">
        <v>20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6"/>
      <c r="R2" s="17">
        <v>20</v>
      </c>
      <c r="S2" s="18">
        <v>20</v>
      </c>
      <c r="T2" s="18">
        <v>20</v>
      </c>
      <c r="U2" s="18">
        <v>20</v>
      </c>
      <c r="V2" s="19">
        <v>20</v>
      </c>
      <c r="W2" s="17">
        <v>100</v>
      </c>
      <c r="X2" s="20">
        <v>60</v>
      </c>
      <c r="Y2" s="21"/>
      <c r="Z2" s="21"/>
      <c r="AA2" s="96" t="s">
        <v>34</v>
      </c>
      <c r="AB2" s="96"/>
      <c r="AC2" s="96"/>
      <c r="AD2" s="96"/>
      <c r="AE2" s="96"/>
      <c r="AF2" s="97" t="s">
        <v>35</v>
      </c>
      <c r="AG2" s="97"/>
      <c r="AH2" s="97"/>
      <c r="AI2" s="97"/>
      <c r="AJ2" s="97"/>
    </row>
    <row r="3" spans="1:36" ht="38.25" customHeight="1" x14ac:dyDescent="0.2">
      <c r="A3" s="95"/>
      <c r="B3" s="95"/>
      <c r="C3" s="22" t="s">
        <v>37</v>
      </c>
      <c r="D3" s="23" t="s">
        <v>38</v>
      </c>
      <c r="E3" s="23" t="s">
        <v>39</v>
      </c>
      <c r="F3" s="23" t="s">
        <v>40</v>
      </c>
      <c r="G3" s="23"/>
      <c r="H3" s="23"/>
      <c r="I3" s="23"/>
      <c r="J3" s="23"/>
      <c r="K3" s="23"/>
      <c r="L3" s="23"/>
      <c r="M3" s="23"/>
      <c r="N3" s="23"/>
      <c r="O3" s="23"/>
      <c r="P3" s="23"/>
      <c r="Q3" s="24"/>
      <c r="R3" s="25"/>
      <c r="S3" s="25"/>
      <c r="T3" s="25"/>
      <c r="U3" s="25"/>
      <c r="V3" s="25"/>
      <c r="W3" s="25"/>
      <c r="X3" s="25"/>
      <c r="Y3" s="26"/>
      <c r="Z3" s="26"/>
      <c r="AA3" s="27" t="s">
        <v>36</v>
      </c>
      <c r="AB3" s="28" t="s">
        <v>37</v>
      </c>
      <c r="AC3" s="28" t="s">
        <v>38</v>
      </c>
      <c r="AD3" s="28" t="s">
        <v>40</v>
      </c>
      <c r="AE3" s="29" t="s">
        <v>39</v>
      </c>
      <c r="AF3" s="27" t="s">
        <v>36</v>
      </c>
      <c r="AG3" s="28" t="s">
        <v>37</v>
      </c>
      <c r="AH3" s="28" t="s">
        <v>38</v>
      </c>
      <c r="AI3" s="28" t="s">
        <v>40</v>
      </c>
      <c r="AJ3" s="30" t="s">
        <v>39</v>
      </c>
    </row>
    <row r="4" spans="1:36" ht="14.1" customHeight="1" x14ac:dyDescent="0.2">
      <c r="A4" s="2">
        <v>1</v>
      </c>
      <c r="B4" s="3" t="str">
        <f>Nom!B4</f>
        <v>Jade</v>
      </c>
      <c r="C4" s="34">
        <v>3</v>
      </c>
      <c r="D4" s="35">
        <v>7.5</v>
      </c>
      <c r="E4" s="36">
        <v>6</v>
      </c>
      <c r="F4" s="36">
        <v>6.6</v>
      </c>
      <c r="G4" s="36"/>
      <c r="H4" s="36"/>
      <c r="I4" s="36"/>
      <c r="J4" s="81"/>
      <c r="K4" s="36"/>
      <c r="L4" s="36"/>
      <c r="M4" s="35"/>
      <c r="N4" s="35"/>
      <c r="O4" s="35"/>
      <c r="P4" s="35"/>
      <c r="Q4" s="82"/>
      <c r="R4" s="34">
        <f t="shared" ref="R4:R30" si="0">ROUND(((IF($C$3="SSFL",$C4,0)+IF($D$3="SSFL",$D4,0)+IF($E$3="SSFL",$E4,0)+IF($F$3="SSFL",$F4,0)+IF($G$3="SSFL",$G4,0)+IF($H$3="SSFL",$H4,0)+IF($I$3="SSFL",$I4,0)+IF($J$3="SSFL",$J4,0)+IF($K$3="SSFL",$K4,0)+IF($L$3="SSFL",$L4,0)+IF($M$3="SSFL",$M4,0)+IF($N$3="SSFL",$N4,0)+IF($O$3="SSFL",$O4,0)+IF($P$3="SSFL",$P4,0)+IF($Q$3="SSFL",$Q4,0))/AA4*R$2),2)</f>
        <v>0</v>
      </c>
      <c r="S4" s="35">
        <f t="shared" ref="S4:S30" si="1">ROUND(((IF($C$3="CA",$C4,0)+IF($D$3="CA",$D4,0)+IF($E$3="CA",$E4,0)+IF($F$3="CA",$F4,0)+IF($G$3="CA",$G4,0)+IF($H$3="CA",$H4,0)+IF($I$3="CA",$I4,0)+IF($J$3="CA",$J4,0)+IF($K$3="CA",$K4,0)+IF($L$3="CA",$L4,0)+IF($M$3="CA",$M4,0)+IF($N$3="CA",$N4,0)+IF($O$3="CA",$O4,0)+IF($P$3="CA",$P4,0)+IF($Q$3="CA",$Q4,0))/AB4*S$2),1)</f>
        <v>3</v>
      </c>
      <c r="T4" s="36">
        <f t="shared" ref="T4:T30" si="2">ROUND(((IF($C$3="CL",$C4,0)+IF($D$3="CL",$D4,0)+IF($E$3="CL",$E4,0)+IF($F$3="CL",$F4,0)+IF($G$3="CL",$G4,0)+IF($H$3="CL",$H4,0)+IF($I$3="CL",$I4,0)+IF($J$3="CL",$J4,0)+IF($K$3="CL",$K4,0)+IF($L$3="CL",$L4,0)+IF($M$3="CL",$M4,0)+IF($N$3="CL",$N4,0)+IF($O$3="CL",$O4,0)+IF($P$3="CL",$P4,0)+IF($Q$3="CL",$Q4,0))/AC4*T$2),1)</f>
        <v>7.5</v>
      </c>
      <c r="U4" s="36">
        <f t="shared" ref="U4:U30" si="3">ROUND(((IF($C$3="EO",$C4,0)+IF($D$3="EO",$D4,0)+IF($E$3="EO",$E4,0)+IF($F$3="EO",$F4,0)+IF($G$3="EO",$G4,0)+IF($H$3="EO",$H4,0)+IF($I$3="EO",$I4,0)+IF($J$3="EO",$J4,0)+IF($K$3="EO",$K4,0)+IF($L$3="EO",$L4,0)+IF($M$3="EO",$M4,0)+IF($N$3="EO",$N4,0)+IF($O$3="EO",$O4,0)+IF($P$3="EO",$P4,0)+IF($Q$3="EO",$Q4,0))/AD4*U$2),1)</f>
        <v>6.6</v>
      </c>
      <c r="V4" s="37">
        <f t="shared" ref="V4:V30" si="4">ROUND(((IF($C$3="EE",$C4,0)+IF($D$3="EE",$D4,0)+IF($E$3="EE",$E4,0)+IF($F$3="EE",$F4,0)+IF($G$3="EE",$G4,0)+IF($H$3="EE",$H4,0)+IF($I$3="EE",$I4,0)+IF($J$3="EE",$J4,0)+IF($K$3="EE",$K4,0)+IF($L$3="EE",$L4,0)+IF($M$3="EE",$M4,0)+IF($N$3="EE",$N4,0)+IF($O$3="EE",$O4,0)+IF($P$3="EE",$P4,0)+IF($Q$3="EE",$Q4,0))/AE4*V$2),1)</f>
        <v>6</v>
      </c>
      <c r="W4" s="34">
        <f t="shared" ref="W4:W30" si="5">ROUND((SUM(R4:V4)/(IF(IF($AF4=0,0,$R$2)+IF($AG4=0,0,$S$2)+IF($AH4=0,0,$T$2)+IF($AI4=0,0,$U$2)+IF($AJ4=0,0,$V$2)=0,1,IF($AF4=0,0,$R$2)+IF($AG4=0,0,$S$2)+IF($AH4=0,0,$T$2)+IF($AI4=0,0,$U$2)+IF($AJ4=0,0,$V$2)))*100),1)</f>
        <v>28.9</v>
      </c>
      <c r="X4" s="37">
        <f t="shared" ref="X4:X30" si="6">ROUND((W4/W$2*X$2*2),0)/2</f>
        <v>17.5</v>
      </c>
      <c r="Y4" s="38"/>
      <c r="Z4" s="39" t="str">
        <f t="shared" ref="Z4:Z19" si="7">CONCATENATE(R$33,S$33,S4,T$33,T4,U$33,U4,V$33,V4,X$33,Y4,Y$31)</f>
        <v>Examen :     CA/20: 3   CL/20: 7,5   EO/20:  6,6   EE/20:  6</v>
      </c>
      <c r="AA4" s="40">
        <f t="shared" ref="AA4:AA30" si="8">IF(AF4=0,1,AF4)</f>
        <v>1</v>
      </c>
      <c r="AB4" s="41">
        <f t="shared" ref="AB4:AB30" si="9">IF(AG4=0,1,AG4)</f>
        <v>20</v>
      </c>
      <c r="AC4" s="41">
        <f t="shared" ref="AC4:AC30" si="10">IF(AH4=0,1,AH4)</f>
        <v>20</v>
      </c>
      <c r="AD4" s="41">
        <f t="shared" ref="AD4:AD30" si="11">IF(AI4=0,1,AI4)</f>
        <v>20</v>
      </c>
      <c r="AE4" s="42">
        <f t="shared" ref="AE4:AE30" si="12">IF(AJ4=0,1,AJ4)</f>
        <v>20</v>
      </c>
      <c r="AF4" s="43">
        <f t="shared" ref="AF4:AF30" si="13">IF($C$3="SSFL",IF($C4="",0,$C$2),0)+IF($D$3="SSFL",IF($D4="",0,$D$2),0)+IF($E$3="SSFL",IF($E4="",0,$E$2),0)+IF($F$3="SSFL",IF($F4="",0,$F$2),0)+IF($G$3="SSFL",IF($G4="",0,$G$2),0)+IF($H$3="SSFL",IF($H4="",0,$H$2),0)+IF($I$3="SSFL",IF($I4="",0,$I$2),0)+IF($J$3="SSFL",IF($J4="",0,$J$2),0)+IF($K$3="SSFL",IF($K4="",0,$K$2),0)+IF($L$3="SSFL",IF($L4="",0,$L$2),0)+IF($M$3="SSFL",IF($M4="",0,$M$2),0)+IF($N$3="SSFL",IF($N4="",0,$N$2),0)+IF($O$3="SSFL",IF($O4="",0,$O$2),0)+IF($P$3="SSFL",IF($P4="",0,$P$2),0)+IF($Q$3="SSFL",IF($Q4="",0,$Q$2),0)</f>
        <v>0</v>
      </c>
      <c r="AG4" s="44">
        <f t="shared" ref="AG4:AG30" si="14">IF($C$3="CA",IF($C4="",0,$C$2),0)+IF($D$3="CA",IF($D4="",0,$D$2),0)+IF($E$3="CA",IF($E4="",0,$E$2),0)+IF($F$3="CA",IF($F4="",0,$F$2),0)+IF($G$3="CA",IF($G4="",0,$G$2),0)+IF($H$3="CA",IF($H4="",0,$H$2),0)+IF($I$3="CA",IF($I4="",0,$I$2),0)+IF($J$3="CA",IF($J4="",0,$J$2),0)+IF($K$3="CA",IF($K4="",0,$K$2),0)+IF($L$3="CA",IF($L4="",0,$L$2),0)+IF($M$3="CA",IF($M4="",0,$M$2),0)+IF($N$3="CA",IF($N4="",0,$N$2),0)+IF($O$3="CA",IF($O4="",0,$O$2),0)+IF($P$3="CA",IF($P4="",0,$P$2),0)+IF($Q$3="CA",IF($Q4="",0,$Q$2),0)</f>
        <v>20</v>
      </c>
      <c r="AH4" s="44">
        <f t="shared" ref="AH4:AH30" si="15">IF($C$3="CL",IF($C4="",0,$C$2),0)+IF($D$3="CL",IF($D4="",0,$D$2),0)+IF($E$3="CL",IF($E4="",0,$E$2),0)+IF($F$3="CL",IF($F4="",0,$F$2),0)+IF($G$3="CL",IF($G4="",0,$G$2),0)+IF($H$3="CL",IF($H4="",0,$H$2),0)+IF($I$3="CL",IF($I4="",0,$I$2),0)+IF($J$3="CL",IF($J4="",0,$J$2),0)+IF($K$3="CL",IF($K4="",0,$K$2),0)+IF($L$3="CL",IF($L4="",0,$L$2),0)+IF($M$3="CL",IF($M4="",0,$M$2),0)+IF($N$3="CL",IF($N4="",0,$N$2),0)+IF($O$3="CL",IF($O4="",0,$O$2),0)+IF($P$3="CL",IF($P4="",0,$P$2),0)+IF($Q$3="CL",IF($Q4="",0,$Q$2),0)</f>
        <v>20</v>
      </c>
      <c r="AI4" s="44">
        <f t="shared" ref="AI4:AI30" si="16">IF($C$3="EO",IF($C4="",0,$C$2),0)+IF($D$3="EO",IF($D4="",0,$D$2),0)+IF($E$3="EO",IF($E4="",0,$E$2),0)+IF($F$3="EO",IF($F4="",0,$F$2),0)+IF($G$3="EO",IF($G4="",0,$G$2),0)+IF($H$3="EO",IF($H4="",0,$H$2),0)+IF($I$3="EO",IF($I4="",0,$I$2),0)+IF($J$3="EO",IF($J4="",0,$J$2),0)+IF($K$3="EO",IF($K4="",0,$K$2),0)+IF($L$3="EO",IF($L4="",0,$L$2),0)+IF($M$3="EO",IF($M4="",0,$M$2),0)+IF($N$3="EO",IF($N4="",0,$N$2),0)+IF($O$3="EO",IF($O4="",0,$O$2),0)+IF($P$3="EO",IF($P4="",0,$P$2),0)+IF($Q$3="EO",IF($Q4="",0,$Q$2),0)</f>
        <v>20</v>
      </c>
      <c r="AJ4" s="45">
        <f t="shared" ref="AJ4:AJ30" si="17">IF($C$3="EE",IF($C4="",0,$C$2),0)+IF($D$3="EE",IF($D4="",0,$D$2),0)+IF($E$3="EE",IF($E4="",0,$E$2),0)+IF($F$3="EE",IF($F4="",0,$F$2),0)+IF($G$3="EE",IF($G4="",0,$G$2),0)+IF($H$3="EE",IF($H4="",0,$H$2),0)+IF($I$3="EE",IF($I4="",0,$I$2),0)+IF($J$3="EE",IF($J4="",0,$J$2),0)+IF($K$3="EE",IF($K4="",0,$K$2),0)+IF($L$3="EE",IF($L4="",0,$L$2),0)+IF($M$3="EE",IF($M4="",0,$M$2),0)+IF($N$3="EE",IF($N4="",0,$N$2),0)+IF($O$3="EE",IF($O4="",0,$O$2),0)+IF($P$3="EE",IF($P4="",0,$P$2),0)+IF($Q$3="EE",IF($Q4="",0,$Q$2),0)</f>
        <v>20</v>
      </c>
    </row>
    <row r="5" spans="1:36" ht="14.1" customHeight="1" x14ac:dyDescent="0.2">
      <c r="A5" s="4">
        <f t="shared" ref="A5:A30" si="18">A4+1</f>
        <v>2</v>
      </c>
      <c r="B5" s="3" t="str">
        <f>Nom!B5</f>
        <v>Emilien</v>
      </c>
      <c r="C5" s="49">
        <v>7.5</v>
      </c>
      <c r="D5" s="50">
        <v>13</v>
      </c>
      <c r="E5" s="51">
        <v>10</v>
      </c>
      <c r="F5" s="51">
        <v>11</v>
      </c>
      <c r="G5" s="51"/>
      <c r="H5" s="51"/>
      <c r="I5" s="51"/>
      <c r="J5" s="51"/>
      <c r="K5" s="51"/>
      <c r="L5" s="51"/>
      <c r="M5" s="50"/>
      <c r="N5" s="50"/>
      <c r="O5" s="50"/>
      <c r="P5" s="50"/>
      <c r="Q5" s="78"/>
      <c r="R5" s="49">
        <f t="shared" si="0"/>
        <v>0</v>
      </c>
      <c r="S5" s="50">
        <f t="shared" si="1"/>
        <v>7.5</v>
      </c>
      <c r="T5" s="51">
        <f t="shared" si="2"/>
        <v>13</v>
      </c>
      <c r="U5" s="51">
        <f t="shared" si="3"/>
        <v>11</v>
      </c>
      <c r="V5" s="52">
        <f t="shared" si="4"/>
        <v>10</v>
      </c>
      <c r="W5" s="49">
        <f t="shared" si="5"/>
        <v>51.9</v>
      </c>
      <c r="X5" s="52">
        <f t="shared" si="6"/>
        <v>31</v>
      </c>
      <c r="Y5" s="38"/>
      <c r="Z5" s="39" t="str">
        <f t="shared" si="7"/>
        <v>Examen :     CA/20: 7,5   CL/20: 13   EO/20:  11   EE/20:  10</v>
      </c>
      <c r="AA5" s="53">
        <f t="shared" si="8"/>
        <v>1</v>
      </c>
      <c r="AB5" s="54">
        <f t="shared" si="9"/>
        <v>20</v>
      </c>
      <c r="AC5" s="54">
        <f t="shared" si="10"/>
        <v>20</v>
      </c>
      <c r="AD5" s="54">
        <f t="shared" si="11"/>
        <v>20</v>
      </c>
      <c r="AE5" s="55">
        <f t="shared" si="12"/>
        <v>20</v>
      </c>
      <c r="AF5" s="56">
        <f t="shared" si="13"/>
        <v>0</v>
      </c>
      <c r="AG5" s="57">
        <f t="shared" si="14"/>
        <v>20</v>
      </c>
      <c r="AH5" s="57">
        <f t="shared" si="15"/>
        <v>20</v>
      </c>
      <c r="AI5" s="57">
        <f t="shared" si="16"/>
        <v>20</v>
      </c>
      <c r="AJ5" s="58">
        <f t="shared" si="17"/>
        <v>20</v>
      </c>
    </row>
    <row r="6" spans="1:36" ht="14.1" customHeight="1" x14ac:dyDescent="0.2">
      <c r="A6" s="4">
        <f t="shared" si="18"/>
        <v>3</v>
      </c>
      <c r="B6" s="3" t="str">
        <f>Nom!B6</f>
        <v>Logan</v>
      </c>
      <c r="C6" s="49">
        <v>9</v>
      </c>
      <c r="D6" s="50">
        <v>13</v>
      </c>
      <c r="E6" s="51">
        <v>6</v>
      </c>
      <c r="F6" s="83">
        <v>11</v>
      </c>
      <c r="G6" s="51"/>
      <c r="H6" s="51"/>
      <c r="I6" s="51"/>
      <c r="J6" s="83"/>
      <c r="K6" s="51"/>
      <c r="L6" s="51"/>
      <c r="M6" s="50"/>
      <c r="N6" s="50"/>
      <c r="O6" s="50"/>
      <c r="P6" s="50"/>
      <c r="Q6" s="78"/>
      <c r="R6" s="49">
        <f t="shared" si="0"/>
        <v>0</v>
      </c>
      <c r="S6" s="50">
        <f t="shared" si="1"/>
        <v>9</v>
      </c>
      <c r="T6" s="50">
        <f t="shared" si="2"/>
        <v>13</v>
      </c>
      <c r="U6" s="50">
        <f t="shared" si="3"/>
        <v>11</v>
      </c>
      <c r="V6" s="52">
        <f t="shared" si="4"/>
        <v>6</v>
      </c>
      <c r="W6" s="49">
        <f t="shared" si="5"/>
        <v>48.8</v>
      </c>
      <c r="X6" s="52">
        <f t="shared" si="6"/>
        <v>29.5</v>
      </c>
      <c r="Y6" s="38"/>
      <c r="Z6" s="39" t="str">
        <f t="shared" si="7"/>
        <v>Examen :     CA/20: 9   CL/20: 13   EO/20:  11   EE/20:  6</v>
      </c>
      <c r="AA6" s="53">
        <f t="shared" si="8"/>
        <v>1</v>
      </c>
      <c r="AB6" s="54">
        <f t="shared" si="9"/>
        <v>20</v>
      </c>
      <c r="AC6" s="54">
        <f t="shared" si="10"/>
        <v>20</v>
      </c>
      <c r="AD6" s="54">
        <f t="shared" si="11"/>
        <v>20</v>
      </c>
      <c r="AE6" s="55">
        <f t="shared" si="12"/>
        <v>20</v>
      </c>
      <c r="AF6" s="56">
        <f t="shared" si="13"/>
        <v>0</v>
      </c>
      <c r="AG6" s="57">
        <f t="shared" si="14"/>
        <v>20</v>
      </c>
      <c r="AH6" s="57">
        <f t="shared" si="15"/>
        <v>20</v>
      </c>
      <c r="AI6" s="57">
        <f t="shared" si="16"/>
        <v>20</v>
      </c>
      <c r="AJ6" s="58">
        <f t="shared" si="17"/>
        <v>20</v>
      </c>
    </row>
    <row r="7" spans="1:36" ht="14.1" customHeight="1" x14ac:dyDescent="0.2">
      <c r="A7" s="4">
        <f t="shared" si="18"/>
        <v>4</v>
      </c>
      <c r="B7" s="3" t="str">
        <f>Nom!B7</f>
        <v>Michael</v>
      </c>
      <c r="C7" s="49">
        <v>10.6</v>
      </c>
      <c r="D7" s="50">
        <v>12.5</v>
      </c>
      <c r="E7" s="51">
        <v>16</v>
      </c>
      <c r="F7" s="51">
        <v>12.6</v>
      </c>
      <c r="G7" s="51"/>
      <c r="H7" s="83"/>
      <c r="I7" s="51"/>
      <c r="J7" s="51"/>
      <c r="K7" s="51"/>
      <c r="L7" s="51"/>
      <c r="M7" s="50"/>
      <c r="N7" s="50"/>
      <c r="O7" s="50"/>
      <c r="P7" s="50"/>
      <c r="Q7" s="78"/>
      <c r="R7" s="49">
        <f t="shared" si="0"/>
        <v>0</v>
      </c>
      <c r="S7" s="50">
        <f t="shared" si="1"/>
        <v>10.6</v>
      </c>
      <c r="T7" s="50">
        <f t="shared" si="2"/>
        <v>12.5</v>
      </c>
      <c r="U7" s="50">
        <f t="shared" si="3"/>
        <v>12.6</v>
      </c>
      <c r="V7" s="52">
        <f t="shared" si="4"/>
        <v>16</v>
      </c>
      <c r="W7" s="49">
        <f t="shared" si="5"/>
        <v>64.599999999999994</v>
      </c>
      <c r="X7" s="52">
        <f t="shared" si="6"/>
        <v>39</v>
      </c>
      <c r="Y7" s="38"/>
      <c r="Z7" s="39" t="str">
        <f t="shared" si="7"/>
        <v>Examen :     CA/20: 10,6   CL/20: 12,5   EO/20:  12,6   EE/20:  16</v>
      </c>
      <c r="AA7" s="53">
        <f t="shared" si="8"/>
        <v>1</v>
      </c>
      <c r="AB7" s="54">
        <f t="shared" si="9"/>
        <v>20</v>
      </c>
      <c r="AC7" s="54">
        <f t="shared" si="10"/>
        <v>20</v>
      </c>
      <c r="AD7" s="54">
        <f t="shared" si="11"/>
        <v>20</v>
      </c>
      <c r="AE7" s="55">
        <f t="shared" si="12"/>
        <v>20</v>
      </c>
      <c r="AF7" s="56">
        <f t="shared" si="13"/>
        <v>0</v>
      </c>
      <c r="AG7" s="57">
        <f t="shared" si="14"/>
        <v>20</v>
      </c>
      <c r="AH7" s="57">
        <f t="shared" si="15"/>
        <v>20</v>
      </c>
      <c r="AI7" s="57">
        <f t="shared" si="16"/>
        <v>20</v>
      </c>
      <c r="AJ7" s="58">
        <f t="shared" si="17"/>
        <v>20</v>
      </c>
    </row>
    <row r="8" spans="1:36" ht="14.1" customHeight="1" x14ac:dyDescent="0.2">
      <c r="A8" s="4">
        <f t="shared" si="18"/>
        <v>5</v>
      </c>
      <c r="B8" s="3" t="str">
        <f>Nom!B8</f>
        <v>Asenga</v>
      </c>
      <c r="C8" s="49">
        <v>10.9</v>
      </c>
      <c r="D8" s="50">
        <v>10.5</v>
      </c>
      <c r="E8" s="83">
        <v>14.5</v>
      </c>
      <c r="F8" s="83">
        <v>17</v>
      </c>
      <c r="G8" s="51"/>
      <c r="H8" s="51"/>
      <c r="I8" s="51"/>
      <c r="J8" s="83"/>
      <c r="K8" s="51"/>
      <c r="L8" s="51"/>
      <c r="M8" s="50"/>
      <c r="N8" s="50"/>
      <c r="O8" s="50"/>
      <c r="P8" s="50"/>
      <c r="Q8" s="78"/>
      <c r="R8" s="49">
        <f t="shared" si="0"/>
        <v>0</v>
      </c>
      <c r="S8" s="50">
        <f t="shared" si="1"/>
        <v>10.9</v>
      </c>
      <c r="T8" s="50">
        <f t="shared" si="2"/>
        <v>10.5</v>
      </c>
      <c r="U8" s="50">
        <f t="shared" si="3"/>
        <v>17</v>
      </c>
      <c r="V8" s="52">
        <f t="shared" si="4"/>
        <v>14.5</v>
      </c>
      <c r="W8" s="49">
        <f t="shared" si="5"/>
        <v>66.099999999999994</v>
      </c>
      <c r="X8" s="52">
        <f t="shared" si="6"/>
        <v>39.5</v>
      </c>
      <c r="Y8" s="38"/>
      <c r="Z8" s="39" t="str">
        <f t="shared" si="7"/>
        <v>Examen :     CA/20: 10,9   CL/20: 10,5   EO/20:  17   EE/20:  14,5</v>
      </c>
      <c r="AA8" s="53">
        <f t="shared" si="8"/>
        <v>1</v>
      </c>
      <c r="AB8" s="54">
        <f t="shared" si="9"/>
        <v>20</v>
      </c>
      <c r="AC8" s="54">
        <f t="shared" si="10"/>
        <v>20</v>
      </c>
      <c r="AD8" s="54">
        <f t="shared" si="11"/>
        <v>20</v>
      </c>
      <c r="AE8" s="55">
        <f t="shared" si="12"/>
        <v>20</v>
      </c>
      <c r="AF8" s="56">
        <f t="shared" si="13"/>
        <v>0</v>
      </c>
      <c r="AG8" s="57">
        <f t="shared" si="14"/>
        <v>20</v>
      </c>
      <c r="AH8" s="57">
        <f t="shared" si="15"/>
        <v>20</v>
      </c>
      <c r="AI8" s="57">
        <f t="shared" si="16"/>
        <v>20</v>
      </c>
      <c r="AJ8" s="58">
        <f t="shared" si="17"/>
        <v>20</v>
      </c>
    </row>
    <row r="9" spans="1:36" ht="14.1" customHeight="1" x14ac:dyDescent="0.2">
      <c r="A9" s="4">
        <f t="shared" si="18"/>
        <v>6</v>
      </c>
      <c r="B9" s="3" t="str">
        <f>Nom!B9</f>
        <v>Angélina</v>
      </c>
      <c r="C9" s="49">
        <v>6.9</v>
      </c>
      <c r="D9" s="50">
        <v>8</v>
      </c>
      <c r="E9" s="51">
        <v>6</v>
      </c>
      <c r="F9" s="83">
        <v>10</v>
      </c>
      <c r="G9" s="51"/>
      <c r="H9" s="83"/>
      <c r="I9" s="51"/>
      <c r="J9" s="83"/>
      <c r="K9" s="51"/>
      <c r="L9" s="51"/>
      <c r="M9" s="50"/>
      <c r="N9" s="50"/>
      <c r="O9" s="50"/>
      <c r="P9" s="50"/>
      <c r="Q9" s="78"/>
      <c r="R9" s="49">
        <f t="shared" si="0"/>
        <v>0</v>
      </c>
      <c r="S9" s="50">
        <f t="shared" si="1"/>
        <v>6.9</v>
      </c>
      <c r="T9" s="50">
        <f t="shared" si="2"/>
        <v>8</v>
      </c>
      <c r="U9" s="50">
        <f t="shared" si="3"/>
        <v>10</v>
      </c>
      <c r="V9" s="52">
        <f t="shared" si="4"/>
        <v>6</v>
      </c>
      <c r="W9" s="49">
        <f t="shared" si="5"/>
        <v>38.6</v>
      </c>
      <c r="X9" s="52">
        <f t="shared" si="6"/>
        <v>23</v>
      </c>
      <c r="Y9" s="38"/>
      <c r="Z9" s="39" t="str">
        <f t="shared" si="7"/>
        <v>Examen :     CA/20: 6,9   CL/20: 8   EO/20:  10   EE/20:  6</v>
      </c>
      <c r="AA9" s="53">
        <f t="shared" si="8"/>
        <v>1</v>
      </c>
      <c r="AB9" s="54">
        <f t="shared" si="9"/>
        <v>20</v>
      </c>
      <c r="AC9" s="54">
        <f t="shared" si="10"/>
        <v>20</v>
      </c>
      <c r="AD9" s="54">
        <f t="shared" si="11"/>
        <v>20</v>
      </c>
      <c r="AE9" s="55">
        <f t="shared" si="12"/>
        <v>20</v>
      </c>
      <c r="AF9" s="56">
        <f t="shared" si="13"/>
        <v>0</v>
      </c>
      <c r="AG9" s="57">
        <f t="shared" si="14"/>
        <v>20</v>
      </c>
      <c r="AH9" s="57">
        <f t="shared" si="15"/>
        <v>20</v>
      </c>
      <c r="AI9" s="57">
        <f t="shared" si="16"/>
        <v>20</v>
      </c>
      <c r="AJ9" s="58">
        <f t="shared" si="17"/>
        <v>20</v>
      </c>
    </row>
    <row r="10" spans="1:36" ht="14.1" customHeight="1" x14ac:dyDescent="0.2">
      <c r="A10" s="4">
        <f t="shared" si="18"/>
        <v>7</v>
      </c>
      <c r="B10" s="3" t="str">
        <f>Nom!B10</f>
        <v>Henry</v>
      </c>
      <c r="C10" s="49">
        <v>8.6999999999999993</v>
      </c>
      <c r="D10" s="50">
        <v>16</v>
      </c>
      <c r="E10" s="51">
        <v>16</v>
      </c>
      <c r="F10" s="83">
        <v>15.3</v>
      </c>
      <c r="G10" s="51"/>
      <c r="H10" s="51"/>
      <c r="I10" s="51"/>
      <c r="J10" s="51"/>
      <c r="K10" s="51"/>
      <c r="L10" s="51"/>
      <c r="M10" s="50"/>
      <c r="N10" s="50"/>
      <c r="O10" s="50"/>
      <c r="P10" s="50"/>
      <c r="Q10" s="78"/>
      <c r="R10" s="49">
        <f t="shared" si="0"/>
        <v>0</v>
      </c>
      <c r="S10" s="50">
        <f t="shared" si="1"/>
        <v>8.6999999999999993</v>
      </c>
      <c r="T10" s="50">
        <f t="shared" si="2"/>
        <v>16</v>
      </c>
      <c r="U10" s="50">
        <f t="shared" si="3"/>
        <v>15.3</v>
      </c>
      <c r="V10" s="52">
        <f t="shared" si="4"/>
        <v>16</v>
      </c>
      <c r="W10" s="49">
        <f t="shared" si="5"/>
        <v>70</v>
      </c>
      <c r="X10" s="52">
        <f t="shared" si="6"/>
        <v>42</v>
      </c>
      <c r="Y10" s="38"/>
      <c r="Z10" s="39" t="str">
        <f t="shared" si="7"/>
        <v>Examen :     CA/20: 8,7   CL/20: 16   EO/20:  15,3   EE/20:  16</v>
      </c>
      <c r="AA10" s="53">
        <f t="shared" si="8"/>
        <v>1</v>
      </c>
      <c r="AB10" s="54">
        <f t="shared" si="9"/>
        <v>20</v>
      </c>
      <c r="AC10" s="54">
        <f t="shared" si="10"/>
        <v>20</v>
      </c>
      <c r="AD10" s="54">
        <f t="shared" si="11"/>
        <v>20</v>
      </c>
      <c r="AE10" s="55">
        <f t="shared" si="12"/>
        <v>20</v>
      </c>
      <c r="AF10" s="56">
        <f t="shared" si="13"/>
        <v>0</v>
      </c>
      <c r="AG10" s="57">
        <f t="shared" si="14"/>
        <v>20</v>
      </c>
      <c r="AH10" s="57">
        <f t="shared" si="15"/>
        <v>20</v>
      </c>
      <c r="AI10" s="57">
        <f t="shared" si="16"/>
        <v>20</v>
      </c>
      <c r="AJ10" s="58">
        <f t="shared" si="17"/>
        <v>20</v>
      </c>
    </row>
    <row r="11" spans="1:36" ht="14.1" customHeight="1" x14ac:dyDescent="0.2">
      <c r="A11" s="4">
        <f t="shared" si="18"/>
        <v>8</v>
      </c>
      <c r="B11" s="3" t="str">
        <f>Nom!B11</f>
        <v>Isalyne</v>
      </c>
      <c r="C11" s="49">
        <v>9.6</v>
      </c>
      <c r="D11" s="50">
        <v>13.5</v>
      </c>
      <c r="E11" s="51">
        <v>4</v>
      </c>
      <c r="F11" s="83">
        <v>6</v>
      </c>
      <c r="G11" s="51"/>
      <c r="H11" s="51"/>
      <c r="I11" s="51"/>
      <c r="J11" s="83"/>
      <c r="K11" s="51"/>
      <c r="L11" s="51"/>
      <c r="M11" s="50"/>
      <c r="N11" s="50"/>
      <c r="O11" s="50"/>
      <c r="P11" s="50"/>
      <c r="Q11" s="78"/>
      <c r="R11" s="49">
        <f t="shared" si="0"/>
        <v>0</v>
      </c>
      <c r="S11" s="50">
        <f t="shared" si="1"/>
        <v>9.6</v>
      </c>
      <c r="T11" s="50">
        <f t="shared" si="2"/>
        <v>13.5</v>
      </c>
      <c r="U11" s="50">
        <f t="shared" si="3"/>
        <v>6</v>
      </c>
      <c r="V11" s="52">
        <f t="shared" si="4"/>
        <v>4</v>
      </c>
      <c r="W11" s="49">
        <f t="shared" si="5"/>
        <v>41.4</v>
      </c>
      <c r="X11" s="52">
        <f t="shared" si="6"/>
        <v>25</v>
      </c>
      <c r="Y11" s="38"/>
      <c r="Z11" s="39" t="str">
        <f t="shared" si="7"/>
        <v>Examen :     CA/20: 9,6   CL/20: 13,5   EO/20:  6   EE/20:  4</v>
      </c>
      <c r="AA11" s="53">
        <f t="shared" si="8"/>
        <v>1</v>
      </c>
      <c r="AB11" s="54">
        <f t="shared" si="9"/>
        <v>20</v>
      </c>
      <c r="AC11" s="54">
        <f t="shared" si="10"/>
        <v>20</v>
      </c>
      <c r="AD11" s="54">
        <f t="shared" si="11"/>
        <v>20</v>
      </c>
      <c r="AE11" s="55">
        <f t="shared" si="12"/>
        <v>20</v>
      </c>
      <c r="AF11" s="56">
        <f t="shared" si="13"/>
        <v>0</v>
      </c>
      <c r="AG11" s="57">
        <f t="shared" si="14"/>
        <v>20</v>
      </c>
      <c r="AH11" s="57">
        <f t="shared" si="15"/>
        <v>20</v>
      </c>
      <c r="AI11" s="57">
        <f t="shared" si="16"/>
        <v>20</v>
      </c>
      <c r="AJ11" s="58">
        <f t="shared" si="17"/>
        <v>20</v>
      </c>
    </row>
    <row r="12" spans="1:36" ht="14.1" customHeight="1" x14ac:dyDescent="0.2">
      <c r="A12" s="4">
        <f t="shared" si="18"/>
        <v>9</v>
      </c>
      <c r="B12" s="3" t="str">
        <f>Nom!B12</f>
        <v>Laura</v>
      </c>
      <c r="C12" s="49">
        <v>15.7</v>
      </c>
      <c r="D12" s="50">
        <v>14</v>
      </c>
      <c r="E12" s="51">
        <v>18.5</v>
      </c>
      <c r="F12" s="83">
        <v>17.3</v>
      </c>
      <c r="G12" s="51"/>
      <c r="H12" s="51"/>
      <c r="I12" s="51"/>
      <c r="J12" s="51"/>
      <c r="K12" s="51"/>
      <c r="L12" s="51"/>
      <c r="M12" s="50"/>
      <c r="N12" s="50"/>
      <c r="O12" s="50"/>
      <c r="P12" s="50"/>
      <c r="Q12" s="78"/>
      <c r="R12" s="49">
        <f t="shared" si="0"/>
        <v>0</v>
      </c>
      <c r="S12" s="50">
        <f t="shared" si="1"/>
        <v>15.7</v>
      </c>
      <c r="T12" s="50">
        <f t="shared" si="2"/>
        <v>14</v>
      </c>
      <c r="U12" s="50">
        <f t="shared" si="3"/>
        <v>17.3</v>
      </c>
      <c r="V12" s="52">
        <f t="shared" si="4"/>
        <v>18.5</v>
      </c>
      <c r="W12" s="49">
        <f t="shared" si="5"/>
        <v>81.900000000000006</v>
      </c>
      <c r="X12" s="52">
        <f t="shared" si="6"/>
        <v>49</v>
      </c>
      <c r="Y12" s="38"/>
      <c r="Z12" s="39" t="str">
        <f t="shared" si="7"/>
        <v>Examen :     CA/20: 15,7   CL/20: 14   EO/20:  17,3   EE/20:  18,5</v>
      </c>
      <c r="AA12" s="53">
        <f t="shared" si="8"/>
        <v>1</v>
      </c>
      <c r="AB12" s="54">
        <f t="shared" si="9"/>
        <v>20</v>
      </c>
      <c r="AC12" s="54">
        <f t="shared" si="10"/>
        <v>20</v>
      </c>
      <c r="AD12" s="54">
        <f t="shared" si="11"/>
        <v>20</v>
      </c>
      <c r="AE12" s="55">
        <f t="shared" si="12"/>
        <v>20</v>
      </c>
      <c r="AF12" s="56">
        <f t="shared" si="13"/>
        <v>0</v>
      </c>
      <c r="AG12" s="57">
        <f t="shared" si="14"/>
        <v>20</v>
      </c>
      <c r="AH12" s="57">
        <f t="shared" si="15"/>
        <v>20</v>
      </c>
      <c r="AI12" s="57">
        <f t="shared" si="16"/>
        <v>20</v>
      </c>
      <c r="AJ12" s="58">
        <f t="shared" si="17"/>
        <v>20</v>
      </c>
    </row>
    <row r="13" spans="1:36" ht="14.1" customHeight="1" x14ac:dyDescent="0.2">
      <c r="A13" s="4">
        <f t="shared" si="18"/>
        <v>10</v>
      </c>
      <c r="B13" s="3" t="str">
        <f>Nom!B13</f>
        <v>Chloé</v>
      </c>
      <c r="C13" s="49">
        <v>12.7</v>
      </c>
      <c r="D13" s="50">
        <v>8.5</v>
      </c>
      <c r="E13" s="51">
        <v>8</v>
      </c>
      <c r="F13" s="83">
        <v>15.6</v>
      </c>
      <c r="G13" s="51"/>
      <c r="H13" s="51"/>
      <c r="I13" s="51"/>
      <c r="J13" s="51"/>
      <c r="K13" s="51"/>
      <c r="L13" s="51"/>
      <c r="M13" s="50"/>
      <c r="N13" s="50"/>
      <c r="O13" s="50"/>
      <c r="P13" s="50"/>
      <c r="Q13" s="78"/>
      <c r="R13" s="49">
        <f t="shared" si="0"/>
        <v>0</v>
      </c>
      <c r="S13" s="50">
        <f t="shared" si="1"/>
        <v>12.7</v>
      </c>
      <c r="T13" s="50">
        <f t="shared" si="2"/>
        <v>8.5</v>
      </c>
      <c r="U13" s="50">
        <f t="shared" si="3"/>
        <v>15.6</v>
      </c>
      <c r="V13" s="52">
        <f t="shared" si="4"/>
        <v>8</v>
      </c>
      <c r="W13" s="49">
        <f t="shared" si="5"/>
        <v>56</v>
      </c>
      <c r="X13" s="52">
        <f t="shared" si="6"/>
        <v>33.5</v>
      </c>
      <c r="Y13" s="38"/>
      <c r="Z13" s="39" t="str">
        <f t="shared" si="7"/>
        <v>Examen :     CA/20: 12,7   CL/20: 8,5   EO/20:  15,6   EE/20:  8</v>
      </c>
      <c r="AA13" s="53">
        <f t="shared" si="8"/>
        <v>1</v>
      </c>
      <c r="AB13" s="54">
        <f t="shared" si="9"/>
        <v>20</v>
      </c>
      <c r="AC13" s="54">
        <f t="shared" si="10"/>
        <v>20</v>
      </c>
      <c r="AD13" s="54">
        <f t="shared" si="11"/>
        <v>20</v>
      </c>
      <c r="AE13" s="55">
        <f t="shared" si="12"/>
        <v>20</v>
      </c>
      <c r="AF13" s="56">
        <f t="shared" si="13"/>
        <v>0</v>
      </c>
      <c r="AG13" s="57">
        <f t="shared" si="14"/>
        <v>20</v>
      </c>
      <c r="AH13" s="57">
        <f t="shared" si="15"/>
        <v>20</v>
      </c>
      <c r="AI13" s="57">
        <f t="shared" si="16"/>
        <v>20</v>
      </c>
      <c r="AJ13" s="58">
        <f t="shared" si="17"/>
        <v>20</v>
      </c>
    </row>
    <row r="14" spans="1:36" ht="14.1" customHeight="1" x14ac:dyDescent="0.2">
      <c r="A14" s="4">
        <f t="shared" si="18"/>
        <v>11</v>
      </c>
      <c r="B14" s="3" t="str">
        <f>Nom!B14</f>
        <v>Hérésia</v>
      </c>
      <c r="C14" s="49">
        <v>6.9</v>
      </c>
      <c r="D14" s="50">
        <v>15</v>
      </c>
      <c r="E14" s="51">
        <v>4</v>
      </c>
      <c r="F14" s="83">
        <v>6.6</v>
      </c>
      <c r="G14" s="51"/>
      <c r="H14" s="51"/>
      <c r="I14" s="51"/>
      <c r="J14" s="51"/>
      <c r="K14" s="51"/>
      <c r="L14" s="51"/>
      <c r="M14" s="50"/>
      <c r="N14" s="50"/>
      <c r="O14" s="50"/>
      <c r="P14" s="50"/>
      <c r="Q14" s="78"/>
      <c r="R14" s="49">
        <f t="shared" si="0"/>
        <v>0</v>
      </c>
      <c r="S14" s="50">
        <f t="shared" si="1"/>
        <v>6.9</v>
      </c>
      <c r="T14" s="50">
        <f t="shared" si="2"/>
        <v>15</v>
      </c>
      <c r="U14" s="50">
        <f t="shared" si="3"/>
        <v>6.6</v>
      </c>
      <c r="V14" s="52">
        <f t="shared" si="4"/>
        <v>4</v>
      </c>
      <c r="W14" s="49">
        <f t="shared" si="5"/>
        <v>40.6</v>
      </c>
      <c r="X14" s="52">
        <f t="shared" si="6"/>
        <v>24.5</v>
      </c>
      <c r="Y14" s="38"/>
      <c r="Z14" s="39" t="str">
        <f t="shared" si="7"/>
        <v>Examen :     CA/20: 6,9   CL/20: 15   EO/20:  6,6   EE/20:  4</v>
      </c>
      <c r="AA14" s="53">
        <f t="shared" si="8"/>
        <v>1</v>
      </c>
      <c r="AB14" s="54">
        <f t="shared" si="9"/>
        <v>20</v>
      </c>
      <c r="AC14" s="54">
        <f t="shared" si="10"/>
        <v>20</v>
      </c>
      <c r="AD14" s="54">
        <f t="shared" si="11"/>
        <v>20</v>
      </c>
      <c r="AE14" s="55">
        <f t="shared" si="12"/>
        <v>20</v>
      </c>
      <c r="AF14" s="56">
        <f t="shared" si="13"/>
        <v>0</v>
      </c>
      <c r="AG14" s="57">
        <f t="shared" si="14"/>
        <v>20</v>
      </c>
      <c r="AH14" s="57">
        <f t="shared" si="15"/>
        <v>20</v>
      </c>
      <c r="AI14" s="57">
        <f t="shared" si="16"/>
        <v>20</v>
      </c>
      <c r="AJ14" s="58">
        <f t="shared" si="17"/>
        <v>20</v>
      </c>
    </row>
    <row r="15" spans="1:36" ht="14.1" customHeight="1" x14ac:dyDescent="0.2">
      <c r="A15" s="4">
        <f t="shared" si="18"/>
        <v>12</v>
      </c>
      <c r="B15" s="3" t="str">
        <f>Nom!B15</f>
        <v>Keurtys</v>
      </c>
      <c r="C15" s="49">
        <v>11.8</v>
      </c>
      <c r="D15" s="50">
        <v>13</v>
      </c>
      <c r="E15" s="51">
        <v>15</v>
      </c>
      <c r="F15" s="83">
        <v>12.6</v>
      </c>
      <c r="G15" s="51"/>
      <c r="H15" s="51"/>
      <c r="I15" s="51"/>
      <c r="J15" s="51"/>
      <c r="K15" s="51"/>
      <c r="L15" s="51"/>
      <c r="M15" s="50"/>
      <c r="N15" s="50"/>
      <c r="O15" s="50"/>
      <c r="P15" s="50"/>
      <c r="Q15" s="78"/>
      <c r="R15" s="49">
        <f t="shared" si="0"/>
        <v>0</v>
      </c>
      <c r="S15" s="50">
        <f t="shared" si="1"/>
        <v>11.8</v>
      </c>
      <c r="T15" s="50">
        <f t="shared" si="2"/>
        <v>13</v>
      </c>
      <c r="U15" s="50">
        <f t="shared" si="3"/>
        <v>12.6</v>
      </c>
      <c r="V15" s="52">
        <f t="shared" si="4"/>
        <v>15</v>
      </c>
      <c r="W15" s="49">
        <f t="shared" si="5"/>
        <v>65.5</v>
      </c>
      <c r="X15" s="52">
        <f t="shared" si="6"/>
        <v>39.5</v>
      </c>
      <c r="Y15" s="38"/>
      <c r="Z15" s="39" t="str">
        <f t="shared" si="7"/>
        <v>Examen :     CA/20: 11,8   CL/20: 13   EO/20:  12,6   EE/20:  15</v>
      </c>
      <c r="AA15" s="53">
        <f t="shared" si="8"/>
        <v>1</v>
      </c>
      <c r="AB15" s="54">
        <f t="shared" si="9"/>
        <v>20</v>
      </c>
      <c r="AC15" s="54">
        <f t="shared" si="10"/>
        <v>20</v>
      </c>
      <c r="AD15" s="54">
        <f t="shared" si="11"/>
        <v>20</v>
      </c>
      <c r="AE15" s="55">
        <f t="shared" si="12"/>
        <v>20</v>
      </c>
      <c r="AF15" s="56">
        <f t="shared" si="13"/>
        <v>0</v>
      </c>
      <c r="AG15" s="57">
        <f t="shared" si="14"/>
        <v>20</v>
      </c>
      <c r="AH15" s="57">
        <f t="shared" si="15"/>
        <v>20</v>
      </c>
      <c r="AI15" s="57">
        <f t="shared" si="16"/>
        <v>20</v>
      </c>
      <c r="AJ15" s="58">
        <f t="shared" si="17"/>
        <v>20</v>
      </c>
    </row>
    <row r="16" spans="1:36" ht="14.1" customHeight="1" x14ac:dyDescent="0.2">
      <c r="A16" s="4">
        <f t="shared" si="18"/>
        <v>13</v>
      </c>
      <c r="B16" s="3" t="str">
        <f>Nom!B16</f>
        <v>Clhéo</v>
      </c>
      <c r="C16" s="49">
        <v>9</v>
      </c>
      <c r="D16" s="50">
        <v>17</v>
      </c>
      <c r="E16" s="51">
        <v>6</v>
      </c>
      <c r="F16" s="83">
        <v>10</v>
      </c>
      <c r="G16" s="51"/>
      <c r="H16" s="51"/>
      <c r="I16" s="51"/>
      <c r="J16" s="51"/>
      <c r="K16" s="51"/>
      <c r="L16" s="51"/>
      <c r="M16" s="50"/>
      <c r="N16" s="50"/>
      <c r="O16" s="50"/>
      <c r="P16" s="50"/>
      <c r="Q16" s="78"/>
      <c r="R16" s="49">
        <f t="shared" si="0"/>
        <v>0</v>
      </c>
      <c r="S16" s="50">
        <f t="shared" si="1"/>
        <v>9</v>
      </c>
      <c r="T16" s="50">
        <f t="shared" si="2"/>
        <v>17</v>
      </c>
      <c r="U16" s="50">
        <f t="shared" si="3"/>
        <v>10</v>
      </c>
      <c r="V16" s="52">
        <f t="shared" si="4"/>
        <v>6</v>
      </c>
      <c r="W16" s="49">
        <f t="shared" si="5"/>
        <v>52.5</v>
      </c>
      <c r="X16" s="52">
        <f t="shared" si="6"/>
        <v>31.5</v>
      </c>
      <c r="Y16" s="38"/>
      <c r="Z16" s="39" t="str">
        <f t="shared" si="7"/>
        <v>Examen :     CA/20: 9   CL/20: 17   EO/20:  10   EE/20:  6</v>
      </c>
      <c r="AA16" s="53">
        <f t="shared" si="8"/>
        <v>1</v>
      </c>
      <c r="AB16" s="54">
        <f t="shared" si="9"/>
        <v>20</v>
      </c>
      <c r="AC16" s="54">
        <f t="shared" si="10"/>
        <v>20</v>
      </c>
      <c r="AD16" s="54">
        <f t="shared" si="11"/>
        <v>20</v>
      </c>
      <c r="AE16" s="55">
        <f t="shared" si="12"/>
        <v>20</v>
      </c>
      <c r="AF16" s="56">
        <f t="shared" si="13"/>
        <v>0</v>
      </c>
      <c r="AG16" s="57">
        <f t="shared" si="14"/>
        <v>20</v>
      </c>
      <c r="AH16" s="57">
        <f t="shared" si="15"/>
        <v>20</v>
      </c>
      <c r="AI16" s="57">
        <f t="shared" si="16"/>
        <v>20</v>
      </c>
      <c r="AJ16" s="58">
        <f t="shared" si="17"/>
        <v>20</v>
      </c>
    </row>
    <row r="17" spans="1:36" ht="14.1" customHeight="1" x14ac:dyDescent="0.2">
      <c r="A17" s="4">
        <f t="shared" si="18"/>
        <v>14</v>
      </c>
      <c r="B17" s="3" t="str">
        <f>Nom!B17</f>
        <v>Camille</v>
      </c>
      <c r="C17" s="49">
        <v>4.2</v>
      </c>
      <c r="D17" s="50">
        <v>8</v>
      </c>
      <c r="E17" s="51">
        <v>6</v>
      </c>
      <c r="F17" s="83">
        <v>6.6</v>
      </c>
      <c r="G17" s="83"/>
      <c r="H17" s="51"/>
      <c r="I17" s="51"/>
      <c r="J17" s="83"/>
      <c r="K17" s="51"/>
      <c r="L17" s="51"/>
      <c r="M17" s="50"/>
      <c r="N17" s="50"/>
      <c r="O17" s="50"/>
      <c r="P17" s="50"/>
      <c r="Q17" s="78"/>
      <c r="R17" s="49">
        <f t="shared" si="0"/>
        <v>0</v>
      </c>
      <c r="S17" s="50">
        <f t="shared" si="1"/>
        <v>4.2</v>
      </c>
      <c r="T17" s="50">
        <f t="shared" si="2"/>
        <v>8</v>
      </c>
      <c r="U17" s="50">
        <f t="shared" si="3"/>
        <v>6.6</v>
      </c>
      <c r="V17" s="52">
        <f t="shared" si="4"/>
        <v>6</v>
      </c>
      <c r="W17" s="49">
        <f t="shared" si="5"/>
        <v>31</v>
      </c>
      <c r="X17" s="52">
        <f t="shared" si="6"/>
        <v>18.5</v>
      </c>
      <c r="Y17" s="38"/>
      <c r="Z17" s="39" t="str">
        <f t="shared" si="7"/>
        <v>Examen :     CA/20: 4,2   CL/20: 8   EO/20:  6,6   EE/20:  6</v>
      </c>
      <c r="AA17" s="53">
        <f t="shared" si="8"/>
        <v>1</v>
      </c>
      <c r="AB17" s="54">
        <f t="shared" si="9"/>
        <v>20</v>
      </c>
      <c r="AC17" s="54">
        <f t="shared" si="10"/>
        <v>20</v>
      </c>
      <c r="AD17" s="54">
        <f t="shared" si="11"/>
        <v>20</v>
      </c>
      <c r="AE17" s="55">
        <f t="shared" si="12"/>
        <v>20</v>
      </c>
      <c r="AF17" s="56">
        <f t="shared" si="13"/>
        <v>0</v>
      </c>
      <c r="AG17" s="57">
        <f t="shared" si="14"/>
        <v>20</v>
      </c>
      <c r="AH17" s="57">
        <f t="shared" si="15"/>
        <v>20</v>
      </c>
      <c r="AI17" s="57">
        <f t="shared" si="16"/>
        <v>20</v>
      </c>
      <c r="AJ17" s="58">
        <f t="shared" si="17"/>
        <v>20</v>
      </c>
    </row>
    <row r="18" spans="1:36" ht="14.1" customHeight="1" x14ac:dyDescent="0.2">
      <c r="A18" s="4">
        <f t="shared" si="18"/>
        <v>15</v>
      </c>
      <c r="B18" s="3" t="str">
        <f>Nom!B18</f>
        <v>Emma</v>
      </c>
      <c r="C18" s="49">
        <v>11.8</v>
      </c>
      <c r="D18" s="50">
        <v>16</v>
      </c>
      <c r="E18" s="51">
        <v>8</v>
      </c>
      <c r="F18" s="51">
        <v>12</v>
      </c>
      <c r="G18" s="51"/>
      <c r="H18" s="51"/>
      <c r="I18" s="51"/>
      <c r="J18" s="51"/>
      <c r="K18" s="51"/>
      <c r="L18" s="51"/>
      <c r="M18" s="50"/>
      <c r="N18" s="50"/>
      <c r="O18" s="50"/>
      <c r="P18" s="50"/>
      <c r="Q18" s="78"/>
      <c r="R18" s="49">
        <f t="shared" si="0"/>
        <v>0</v>
      </c>
      <c r="S18" s="50">
        <f t="shared" si="1"/>
        <v>11.8</v>
      </c>
      <c r="T18" s="50">
        <f t="shared" si="2"/>
        <v>16</v>
      </c>
      <c r="U18" s="50">
        <f t="shared" si="3"/>
        <v>12</v>
      </c>
      <c r="V18" s="52">
        <f t="shared" si="4"/>
        <v>8</v>
      </c>
      <c r="W18" s="49">
        <f t="shared" si="5"/>
        <v>59.8</v>
      </c>
      <c r="X18" s="52">
        <f t="shared" si="6"/>
        <v>36</v>
      </c>
      <c r="Y18" s="38"/>
      <c r="Z18" s="39" t="str">
        <f t="shared" si="7"/>
        <v>Examen :     CA/20: 11,8   CL/20: 16   EO/20:  12   EE/20:  8</v>
      </c>
      <c r="AA18" s="53">
        <f t="shared" si="8"/>
        <v>1</v>
      </c>
      <c r="AB18" s="54">
        <f t="shared" si="9"/>
        <v>20</v>
      </c>
      <c r="AC18" s="54">
        <f t="shared" si="10"/>
        <v>20</v>
      </c>
      <c r="AD18" s="54">
        <f t="shared" si="11"/>
        <v>20</v>
      </c>
      <c r="AE18" s="55">
        <f t="shared" si="12"/>
        <v>20</v>
      </c>
      <c r="AF18" s="56">
        <f t="shared" si="13"/>
        <v>0</v>
      </c>
      <c r="AG18" s="57">
        <f t="shared" si="14"/>
        <v>20</v>
      </c>
      <c r="AH18" s="57">
        <f t="shared" si="15"/>
        <v>20</v>
      </c>
      <c r="AI18" s="57">
        <f t="shared" si="16"/>
        <v>20</v>
      </c>
      <c r="AJ18" s="58">
        <f t="shared" si="17"/>
        <v>20</v>
      </c>
    </row>
    <row r="19" spans="1:36" ht="14.1" customHeight="1" x14ac:dyDescent="0.2">
      <c r="A19" s="4">
        <f t="shared" si="18"/>
        <v>16</v>
      </c>
      <c r="B19" s="3" t="str">
        <f>Nom!B19</f>
        <v>Basile</v>
      </c>
      <c r="C19" s="49">
        <v>11.2</v>
      </c>
      <c r="D19" s="50">
        <v>12</v>
      </c>
      <c r="E19" s="51">
        <v>12</v>
      </c>
      <c r="F19" s="83">
        <v>12.6</v>
      </c>
      <c r="G19" s="51"/>
      <c r="H19" s="51"/>
      <c r="I19" s="51"/>
      <c r="J19" s="51"/>
      <c r="K19" s="51"/>
      <c r="L19" s="51"/>
      <c r="M19" s="50"/>
      <c r="N19" s="50"/>
      <c r="O19" s="50"/>
      <c r="P19" s="50"/>
      <c r="Q19" s="78"/>
      <c r="R19" s="49">
        <f t="shared" si="0"/>
        <v>0</v>
      </c>
      <c r="S19" s="50">
        <f t="shared" si="1"/>
        <v>11.2</v>
      </c>
      <c r="T19" s="50">
        <f t="shared" si="2"/>
        <v>12</v>
      </c>
      <c r="U19" s="50">
        <f t="shared" si="3"/>
        <v>12.6</v>
      </c>
      <c r="V19" s="52">
        <f t="shared" si="4"/>
        <v>12</v>
      </c>
      <c r="W19" s="49">
        <f t="shared" si="5"/>
        <v>59.8</v>
      </c>
      <c r="X19" s="52">
        <f t="shared" si="6"/>
        <v>36</v>
      </c>
      <c r="Y19" s="38"/>
      <c r="Z19" s="39" t="str">
        <f t="shared" si="7"/>
        <v>Examen :     CA/20: 11,2   CL/20: 12   EO/20:  12,6   EE/20:  12</v>
      </c>
      <c r="AA19" s="53">
        <f t="shared" si="8"/>
        <v>1</v>
      </c>
      <c r="AB19" s="54">
        <f t="shared" si="9"/>
        <v>20</v>
      </c>
      <c r="AC19" s="54">
        <f t="shared" si="10"/>
        <v>20</v>
      </c>
      <c r="AD19" s="54">
        <f t="shared" si="11"/>
        <v>20</v>
      </c>
      <c r="AE19" s="55">
        <f t="shared" si="12"/>
        <v>20</v>
      </c>
      <c r="AF19" s="56">
        <f t="shared" si="13"/>
        <v>0</v>
      </c>
      <c r="AG19" s="57">
        <f t="shared" si="14"/>
        <v>20</v>
      </c>
      <c r="AH19" s="57">
        <f t="shared" si="15"/>
        <v>20</v>
      </c>
      <c r="AI19" s="57">
        <f t="shared" si="16"/>
        <v>20</v>
      </c>
      <c r="AJ19" s="58">
        <f t="shared" si="17"/>
        <v>20</v>
      </c>
    </row>
    <row r="20" spans="1:36" ht="14.1" hidden="1" customHeight="1" x14ac:dyDescent="0.2">
      <c r="A20" s="4">
        <f t="shared" si="18"/>
        <v>17</v>
      </c>
      <c r="B20" s="3">
        <f>Nom!B20</f>
        <v>0</v>
      </c>
      <c r="C20" s="49"/>
      <c r="D20" s="50"/>
      <c r="E20" s="51"/>
      <c r="F20" s="83"/>
      <c r="G20" s="83"/>
      <c r="H20" s="51"/>
      <c r="I20" s="51"/>
      <c r="J20" s="51"/>
      <c r="K20" s="51"/>
      <c r="L20" s="51"/>
      <c r="M20" s="50"/>
      <c r="N20" s="50"/>
      <c r="O20" s="50"/>
      <c r="P20" s="50"/>
      <c r="Q20" s="78"/>
      <c r="R20" s="49">
        <f t="shared" si="0"/>
        <v>0</v>
      </c>
      <c r="S20" s="50">
        <f t="shared" si="1"/>
        <v>0</v>
      </c>
      <c r="T20" s="50">
        <f t="shared" si="2"/>
        <v>0</v>
      </c>
      <c r="U20" s="50">
        <f t="shared" si="3"/>
        <v>0</v>
      </c>
      <c r="V20" s="52">
        <f t="shared" si="4"/>
        <v>0</v>
      </c>
      <c r="W20" s="49">
        <f t="shared" si="5"/>
        <v>0</v>
      </c>
      <c r="X20" s="52">
        <f t="shared" si="6"/>
        <v>0</v>
      </c>
      <c r="Y20" s="38"/>
      <c r="Z20" s="39" t="str">
        <f t="shared" ref="Z20:Z24" si="19">CONCATENATE(R$33,R20,S$33,S20,T$33,T20,U$33,U20,V$33,V20,X$33,Y20,Y$31)</f>
        <v>Examen :  0   CA/20: 0   CL/20: 0   EO/20:  0   EE/20:  0</v>
      </c>
      <c r="AA20" s="53">
        <f t="shared" si="8"/>
        <v>1</v>
      </c>
      <c r="AB20" s="54">
        <f t="shared" si="9"/>
        <v>1</v>
      </c>
      <c r="AC20" s="54">
        <f t="shared" si="10"/>
        <v>1</v>
      </c>
      <c r="AD20" s="54">
        <f t="shared" si="11"/>
        <v>1</v>
      </c>
      <c r="AE20" s="55">
        <f t="shared" si="12"/>
        <v>1</v>
      </c>
      <c r="AF20" s="56">
        <f t="shared" si="13"/>
        <v>0</v>
      </c>
      <c r="AG20" s="57">
        <f t="shared" si="14"/>
        <v>0</v>
      </c>
      <c r="AH20" s="57">
        <f t="shared" si="15"/>
        <v>0</v>
      </c>
      <c r="AI20" s="57">
        <f t="shared" si="16"/>
        <v>0</v>
      </c>
      <c r="AJ20" s="58">
        <f t="shared" si="17"/>
        <v>0</v>
      </c>
    </row>
    <row r="21" spans="1:36" ht="14.1" hidden="1" customHeight="1" x14ac:dyDescent="0.2">
      <c r="A21" s="4">
        <f t="shared" si="18"/>
        <v>18</v>
      </c>
      <c r="B21" s="3">
        <f>Nom!B21</f>
        <v>0</v>
      </c>
      <c r="C21" s="49"/>
      <c r="D21" s="50"/>
      <c r="E21" s="51"/>
      <c r="F21" s="51"/>
      <c r="G21" s="83"/>
      <c r="H21" s="51"/>
      <c r="I21" s="51"/>
      <c r="J21" s="51"/>
      <c r="K21" s="51"/>
      <c r="L21" s="51"/>
      <c r="M21" s="50"/>
      <c r="N21" s="50"/>
      <c r="O21" s="50"/>
      <c r="P21" s="50"/>
      <c r="Q21" s="78"/>
      <c r="R21" s="49">
        <f t="shared" si="0"/>
        <v>0</v>
      </c>
      <c r="S21" s="50">
        <f t="shared" si="1"/>
        <v>0</v>
      </c>
      <c r="T21" s="50">
        <f t="shared" si="2"/>
        <v>0</v>
      </c>
      <c r="U21" s="50">
        <f t="shared" si="3"/>
        <v>0</v>
      </c>
      <c r="V21" s="52">
        <f t="shared" si="4"/>
        <v>0</v>
      </c>
      <c r="W21" s="49">
        <f t="shared" si="5"/>
        <v>0</v>
      </c>
      <c r="X21" s="52">
        <f t="shared" si="6"/>
        <v>0</v>
      </c>
      <c r="Y21" s="38"/>
      <c r="Z21" s="39" t="str">
        <f t="shared" si="19"/>
        <v>Examen :  0   CA/20: 0   CL/20: 0   EO/20:  0   EE/20:  0</v>
      </c>
      <c r="AA21" s="53">
        <f t="shared" si="8"/>
        <v>1</v>
      </c>
      <c r="AB21" s="54">
        <f t="shared" si="9"/>
        <v>1</v>
      </c>
      <c r="AC21" s="54">
        <f t="shared" si="10"/>
        <v>1</v>
      </c>
      <c r="AD21" s="54">
        <f t="shared" si="11"/>
        <v>1</v>
      </c>
      <c r="AE21" s="55">
        <f t="shared" si="12"/>
        <v>1</v>
      </c>
      <c r="AF21" s="56">
        <f t="shared" si="13"/>
        <v>0</v>
      </c>
      <c r="AG21" s="57">
        <f t="shared" si="14"/>
        <v>0</v>
      </c>
      <c r="AH21" s="57">
        <f t="shared" si="15"/>
        <v>0</v>
      </c>
      <c r="AI21" s="57">
        <f t="shared" si="16"/>
        <v>0</v>
      </c>
      <c r="AJ21" s="58">
        <f t="shared" si="17"/>
        <v>0</v>
      </c>
    </row>
    <row r="22" spans="1:36" ht="14.1" hidden="1" customHeight="1" x14ac:dyDescent="0.2">
      <c r="A22" s="4">
        <f t="shared" si="18"/>
        <v>19</v>
      </c>
      <c r="B22" s="3">
        <f>Nom!B22</f>
        <v>0</v>
      </c>
      <c r="C22" s="49"/>
      <c r="D22" s="50"/>
      <c r="E22" s="51"/>
      <c r="F22" s="51"/>
      <c r="G22" s="51"/>
      <c r="H22" s="51"/>
      <c r="I22" s="51"/>
      <c r="J22" s="51"/>
      <c r="K22" s="51"/>
      <c r="L22" s="51"/>
      <c r="M22" s="50"/>
      <c r="N22" s="50"/>
      <c r="O22" s="50"/>
      <c r="P22" s="50"/>
      <c r="Q22" s="78"/>
      <c r="R22" s="49">
        <f t="shared" si="0"/>
        <v>0</v>
      </c>
      <c r="S22" s="50">
        <f t="shared" si="1"/>
        <v>0</v>
      </c>
      <c r="T22" s="50">
        <f t="shared" si="2"/>
        <v>0</v>
      </c>
      <c r="U22" s="50">
        <f t="shared" si="3"/>
        <v>0</v>
      </c>
      <c r="V22" s="52">
        <f t="shared" si="4"/>
        <v>0</v>
      </c>
      <c r="W22" s="49">
        <f t="shared" si="5"/>
        <v>0</v>
      </c>
      <c r="X22" s="52">
        <f t="shared" si="6"/>
        <v>0</v>
      </c>
      <c r="Y22" s="38"/>
      <c r="Z22" s="39" t="str">
        <f t="shared" si="19"/>
        <v>Examen :  0   CA/20: 0   CL/20: 0   EO/20:  0   EE/20:  0</v>
      </c>
      <c r="AA22" s="53">
        <f t="shared" si="8"/>
        <v>1</v>
      </c>
      <c r="AB22" s="54">
        <f t="shared" si="9"/>
        <v>1</v>
      </c>
      <c r="AC22" s="54">
        <f t="shared" si="10"/>
        <v>1</v>
      </c>
      <c r="AD22" s="54">
        <f t="shared" si="11"/>
        <v>1</v>
      </c>
      <c r="AE22" s="55">
        <f t="shared" si="12"/>
        <v>1</v>
      </c>
      <c r="AF22" s="56">
        <f t="shared" si="13"/>
        <v>0</v>
      </c>
      <c r="AG22" s="57">
        <f t="shared" si="14"/>
        <v>0</v>
      </c>
      <c r="AH22" s="57">
        <f t="shared" si="15"/>
        <v>0</v>
      </c>
      <c r="AI22" s="57">
        <f t="shared" si="16"/>
        <v>0</v>
      </c>
      <c r="AJ22" s="58">
        <f t="shared" si="17"/>
        <v>0</v>
      </c>
    </row>
    <row r="23" spans="1:36" ht="14.1" hidden="1" customHeight="1" x14ac:dyDescent="0.2">
      <c r="A23" s="4">
        <f t="shared" si="18"/>
        <v>20</v>
      </c>
      <c r="B23" s="3">
        <f>Nom!B23</f>
        <v>0</v>
      </c>
      <c r="C23" s="49"/>
      <c r="D23" s="50"/>
      <c r="E23" s="51"/>
      <c r="F23" s="83"/>
      <c r="G23" s="51"/>
      <c r="H23" s="51"/>
      <c r="I23" s="51"/>
      <c r="J23" s="51"/>
      <c r="K23" s="51"/>
      <c r="L23" s="51"/>
      <c r="M23" s="50"/>
      <c r="N23" s="50"/>
      <c r="O23" s="50"/>
      <c r="P23" s="50"/>
      <c r="Q23" s="78"/>
      <c r="R23" s="49">
        <f t="shared" si="0"/>
        <v>0</v>
      </c>
      <c r="S23" s="50">
        <f t="shared" si="1"/>
        <v>0</v>
      </c>
      <c r="T23" s="50">
        <f t="shared" si="2"/>
        <v>0</v>
      </c>
      <c r="U23" s="50">
        <f t="shared" si="3"/>
        <v>0</v>
      </c>
      <c r="V23" s="52">
        <f t="shared" si="4"/>
        <v>0</v>
      </c>
      <c r="W23" s="49">
        <f t="shared" si="5"/>
        <v>0</v>
      </c>
      <c r="X23" s="52">
        <f t="shared" si="6"/>
        <v>0</v>
      </c>
      <c r="Y23" s="38"/>
      <c r="Z23" s="39" t="str">
        <f t="shared" si="19"/>
        <v>Examen :  0   CA/20: 0   CL/20: 0   EO/20:  0   EE/20:  0</v>
      </c>
      <c r="AA23" s="53">
        <f t="shared" si="8"/>
        <v>1</v>
      </c>
      <c r="AB23" s="54">
        <f t="shared" si="9"/>
        <v>1</v>
      </c>
      <c r="AC23" s="54">
        <f t="shared" si="10"/>
        <v>1</v>
      </c>
      <c r="AD23" s="54">
        <f t="shared" si="11"/>
        <v>1</v>
      </c>
      <c r="AE23" s="55">
        <f t="shared" si="12"/>
        <v>1</v>
      </c>
      <c r="AF23" s="56">
        <f t="shared" si="13"/>
        <v>0</v>
      </c>
      <c r="AG23" s="57">
        <f t="shared" si="14"/>
        <v>0</v>
      </c>
      <c r="AH23" s="57">
        <f t="shared" si="15"/>
        <v>0</v>
      </c>
      <c r="AI23" s="57">
        <f t="shared" si="16"/>
        <v>0</v>
      </c>
      <c r="AJ23" s="58">
        <f t="shared" si="17"/>
        <v>0</v>
      </c>
    </row>
    <row r="24" spans="1:36" ht="14.1" hidden="1" customHeight="1" x14ac:dyDescent="0.2">
      <c r="A24" s="4">
        <f t="shared" si="18"/>
        <v>21</v>
      </c>
      <c r="B24" s="3">
        <f>Nom!B24</f>
        <v>0</v>
      </c>
      <c r="C24" s="49"/>
      <c r="D24" s="50"/>
      <c r="E24" s="51"/>
      <c r="F24" s="83"/>
      <c r="G24" s="51"/>
      <c r="H24" s="51"/>
      <c r="I24" s="51"/>
      <c r="J24" s="51"/>
      <c r="K24" s="51"/>
      <c r="L24" s="51"/>
      <c r="M24" s="50"/>
      <c r="N24" s="50"/>
      <c r="O24" s="50"/>
      <c r="P24" s="50"/>
      <c r="Q24" s="78"/>
      <c r="R24" s="49">
        <f t="shared" si="0"/>
        <v>0</v>
      </c>
      <c r="S24" s="50">
        <f t="shared" si="1"/>
        <v>0</v>
      </c>
      <c r="T24" s="50">
        <f t="shared" si="2"/>
        <v>0</v>
      </c>
      <c r="U24" s="50">
        <f t="shared" si="3"/>
        <v>0</v>
      </c>
      <c r="V24" s="52">
        <f t="shared" si="4"/>
        <v>0</v>
      </c>
      <c r="W24" s="49">
        <f t="shared" si="5"/>
        <v>0</v>
      </c>
      <c r="X24" s="52">
        <f t="shared" si="6"/>
        <v>0</v>
      </c>
      <c r="Y24" s="38"/>
      <c r="Z24" s="39" t="str">
        <f t="shared" si="19"/>
        <v>Examen :  0   CA/20: 0   CL/20: 0   EO/20:  0   EE/20:  0</v>
      </c>
      <c r="AA24" s="53">
        <f t="shared" si="8"/>
        <v>1</v>
      </c>
      <c r="AB24" s="54">
        <f t="shared" si="9"/>
        <v>1</v>
      </c>
      <c r="AC24" s="54">
        <f t="shared" si="10"/>
        <v>1</v>
      </c>
      <c r="AD24" s="54">
        <f t="shared" si="11"/>
        <v>1</v>
      </c>
      <c r="AE24" s="55">
        <f t="shared" si="12"/>
        <v>1</v>
      </c>
      <c r="AF24" s="56">
        <f t="shared" si="13"/>
        <v>0</v>
      </c>
      <c r="AG24" s="57">
        <f t="shared" si="14"/>
        <v>0</v>
      </c>
      <c r="AH24" s="57">
        <f t="shared" si="15"/>
        <v>0</v>
      </c>
      <c r="AI24" s="57">
        <f t="shared" si="16"/>
        <v>0</v>
      </c>
      <c r="AJ24" s="58">
        <f t="shared" si="17"/>
        <v>0</v>
      </c>
    </row>
    <row r="25" spans="1:36" ht="14.1" hidden="1" customHeight="1" x14ac:dyDescent="0.2">
      <c r="A25" s="4">
        <f t="shared" si="18"/>
        <v>22</v>
      </c>
      <c r="B25" s="3">
        <f>Nom!B25</f>
        <v>0</v>
      </c>
      <c r="C25" s="49"/>
      <c r="D25" s="50"/>
      <c r="E25" s="51"/>
      <c r="F25" s="51"/>
      <c r="G25" s="51"/>
      <c r="H25" s="51"/>
      <c r="I25" s="51"/>
      <c r="J25" s="51"/>
      <c r="K25" s="51"/>
      <c r="L25" s="51"/>
      <c r="M25" s="50"/>
      <c r="N25" s="50"/>
      <c r="O25" s="50"/>
      <c r="P25" s="50"/>
      <c r="Q25" s="78"/>
      <c r="R25" s="49">
        <f t="shared" si="0"/>
        <v>0</v>
      </c>
      <c r="S25" s="50">
        <f t="shared" si="1"/>
        <v>0</v>
      </c>
      <c r="T25" s="50">
        <f t="shared" si="2"/>
        <v>0</v>
      </c>
      <c r="U25" s="50">
        <f t="shared" si="3"/>
        <v>0</v>
      </c>
      <c r="V25" s="52">
        <f t="shared" si="4"/>
        <v>0</v>
      </c>
      <c r="W25" s="49">
        <f t="shared" si="5"/>
        <v>0</v>
      </c>
      <c r="X25" s="52">
        <f t="shared" si="6"/>
        <v>0</v>
      </c>
      <c r="Y25" s="38"/>
      <c r="Z25" s="39" t="str">
        <f t="shared" ref="Z25:Z30" si="20">CONCATENATE(R$33,R25,S$33,S25,U$33,U25,V$33,V25,X$33,Y25,Y$31)</f>
        <v>Examen :  0   CA/20: 0   EO/20:  0   EE/20:  0</v>
      </c>
      <c r="AA25" s="53">
        <f t="shared" si="8"/>
        <v>1</v>
      </c>
      <c r="AB25" s="54">
        <f t="shared" si="9"/>
        <v>1</v>
      </c>
      <c r="AC25" s="54">
        <f t="shared" si="10"/>
        <v>1</v>
      </c>
      <c r="AD25" s="54">
        <f t="shared" si="11"/>
        <v>1</v>
      </c>
      <c r="AE25" s="55">
        <f t="shared" si="12"/>
        <v>1</v>
      </c>
      <c r="AF25" s="56">
        <f t="shared" si="13"/>
        <v>0</v>
      </c>
      <c r="AG25" s="57">
        <f t="shared" si="14"/>
        <v>0</v>
      </c>
      <c r="AH25" s="57">
        <f t="shared" si="15"/>
        <v>0</v>
      </c>
      <c r="AI25" s="57">
        <f t="shared" si="16"/>
        <v>0</v>
      </c>
      <c r="AJ25" s="58">
        <f t="shared" si="17"/>
        <v>0</v>
      </c>
    </row>
    <row r="26" spans="1:36" ht="14.1" hidden="1" customHeight="1" x14ac:dyDescent="0.2">
      <c r="A26" s="4">
        <f t="shared" si="18"/>
        <v>23</v>
      </c>
      <c r="B26" s="3">
        <f>Nom!B26</f>
        <v>0</v>
      </c>
      <c r="C26" s="49"/>
      <c r="D26" s="50"/>
      <c r="E26" s="51"/>
      <c r="F26" s="83"/>
      <c r="G26" s="51"/>
      <c r="H26" s="51"/>
      <c r="I26" s="51"/>
      <c r="J26" s="51"/>
      <c r="K26" s="51"/>
      <c r="L26" s="51"/>
      <c r="M26" s="50"/>
      <c r="N26" s="50"/>
      <c r="O26" s="50"/>
      <c r="P26" s="50"/>
      <c r="Q26" s="78"/>
      <c r="R26" s="49">
        <f t="shared" si="0"/>
        <v>0</v>
      </c>
      <c r="S26" s="50">
        <f t="shared" si="1"/>
        <v>0</v>
      </c>
      <c r="T26" s="50">
        <f t="shared" si="2"/>
        <v>0</v>
      </c>
      <c r="U26" s="50">
        <f t="shared" si="3"/>
        <v>0</v>
      </c>
      <c r="V26" s="52">
        <f t="shared" si="4"/>
        <v>0</v>
      </c>
      <c r="W26" s="49">
        <f t="shared" si="5"/>
        <v>0</v>
      </c>
      <c r="X26" s="52">
        <f t="shared" si="6"/>
        <v>0</v>
      </c>
      <c r="Y26" s="38"/>
      <c r="Z26" s="39" t="str">
        <f t="shared" si="20"/>
        <v>Examen :  0   CA/20: 0   EO/20:  0   EE/20:  0</v>
      </c>
      <c r="AA26" s="53">
        <f t="shared" si="8"/>
        <v>1</v>
      </c>
      <c r="AB26" s="54">
        <f t="shared" si="9"/>
        <v>1</v>
      </c>
      <c r="AC26" s="54">
        <f t="shared" si="10"/>
        <v>1</v>
      </c>
      <c r="AD26" s="54">
        <f t="shared" si="11"/>
        <v>1</v>
      </c>
      <c r="AE26" s="55">
        <f t="shared" si="12"/>
        <v>1</v>
      </c>
      <c r="AF26" s="56">
        <f t="shared" si="13"/>
        <v>0</v>
      </c>
      <c r="AG26" s="57">
        <f t="shared" si="14"/>
        <v>0</v>
      </c>
      <c r="AH26" s="57">
        <f t="shared" si="15"/>
        <v>0</v>
      </c>
      <c r="AI26" s="57">
        <f t="shared" si="16"/>
        <v>0</v>
      </c>
      <c r="AJ26" s="58">
        <f t="shared" si="17"/>
        <v>0</v>
      </c>
    </row>
    <row r="27" spans="1:36" ht="14.1" hidden="1" customHeight="1" x14ac:dyDescent="0.2">
      <c r="A27" s="4">
        <f t="shared" si="18"/>
        <v>24</v>
      </c>
      <c r="B27" s="3">
        <f>Nom!B27</f>
        <v>0</v>
      </c>
      <c r="C27" s="49"/>
      <c r="D27" s="50"/>
      <c r="E27" s="51"/>
      <c r="F27" s="83"/>
      <c r="G27" s="83"/>
      <c r="H27" s="51"/>
      <c r="I27" s="51"/>
      <c r="J27" s="51"/>
      <c r="K27" s="51"/>
      <c r="L27" s="51"/>
      <c r="M27" s="50"/>
      <c r="N27" s="50"/>
      <c r="O27" s="50"/>
      <c r="P27" s="50"/>
      <c r="Q27" s="78"/>
      <c r="R27" s="49">
        <f t="shared" si="0"/>
        <v>0</v>
      </c>
      <c r="S27" s="50">
        <f t="shared" si="1"/>
        <v>0</v>
      </c>
      <c r="T27" s="50">
        <f t="shared" si="2"/>
        <v>0</v>
      </c>
      <c r="U27" s="50">
        <f t="shared" si="3"/>
        <v>0</v>
      </c>
      <c r="V27" s="52">
        <f t="shared" si="4"/>
        <v>0</v>
      </c>
      <c r="W27" s="49">
        <f t="shared" si="5"/>
        <v>0</v>
      </c>
      <c r="X27" s="52">
        <f t="shared" si="6"/>
        <v>0</v>
      </c>
      <c r="Y27" s="38"/>
      <c r="Z27" s="39" t="str">
        <f t="shared" si="20"/>
        <v>Examen :  0   CA/20: 0   EO/20:  0   EE/20:  0</v>
      </c>
      <c r="AA27" s="53">
        <f t="shared" si="8"/>
        <v>1</v>
      </c>
      <c r="AB27" s="54">
        <f t="shared" si="9"/>
        <v>1</v>
      </c>
      <c r="AC27" s="54">
        <f t="shared" si="10"/>
        <v>1</v>
      </c>
      <c r="AD27" s="54">
        <f t="shared" si="11"/>
        <v>1</v>
      </c>
      <c r="AE27" s="55">
        <f t="shared" si="12"/>
        <v>1</v>
      </c>
      <c r="AF27" s="56">
        <f t="shared" si="13"/>
        <v>0</v>
      </c>
      <c r="AG27" s="57">
        <f t="shared" si="14"/>
        <v>0</v>
      </c>
      <c r="AH27" s="57">
        <f t="shared" si="15"/>
        <v>0</v>
      </c>
      <c r="AI27" s="57">
        <f t="shared" si="16"/>
        <v>0</v>
      </c>
      <c r="AJ27" s="58">
        <f t="shared" si="17"/>
        <v>0</v>
      </c>
    </row>
    <row r="28" spans="1:36" ht="14.1" hidden="1" customHeight="1" x14ac:dyDescent="0.2">
      <c r="A28" s="4">
        <f t="shared" si="18"/>
        <v>25</v>
      </c>
      <c r="B28" s="3">
        <f>Nom!B28</f>
        <v>0</v>
      </c>
      <c r="C28" s="49"/>
      <c r="D28" s="50"/>
      <c r="E28" s="51"/>
      <c r="F28" s="51"/>
      <c r="G28" s="51"/>
      <c r="H28" s="51"/>
      <c r="I28" s="51"/>
      <c r="J28" s="51"/>
      <c r="K28" s="51"/>
      <c r="L28" s="51"/>
      <c r="M28" s="50"/>
      <c r="N28" s="50"/>
      <c r="O28" s="50"/>
      <c r="P28" s="50"/>
      <c r="Q28" s="78"/>
      <c r="R28" s="49">
        <f t="shared" si="0"/>
        <v>0</v>
      </c>
      <c r="S28" s="50">
        <f t="shared" si="1"/>
        <v>0</v>
      </c>
      <c r="T28" s="50">
        <f t="shared" si="2"/>
        <v>0</v>
      </c>
      <c r="U28" s="50">
        <f t="shared" si="3"/>
        <v>0</v>
      </c>
      <c r="V28" s="52">
        <f t="shared" si="4"/>
        <v>0</v>
      </c>
      <c r="W28" s="49">
        <f t="shared" si="5"/>
        <v>0</v>
      </c>
      <c r="X28" s="52">
        <f t="shared" si="6"/>
        <v>0</v>
      </c>
      <c r="Y28" s="38"/>
      <c r="Z28" s="39" t="str">
        <f t="shared" si="20"/>
        <v>Examen :  0   CA/20: 0   EO/20:  0   EE/20:  0</v>
      </c>
      <c r="AA28" s="53">
        <f t="shared" si="8"/>
        <v>1</v>
      </c>
      <c r="AB28" s="54">
        <f t="shared" si="9"/>
        <v>1</v>
      </c>
      <c r="AC28" s="54">
        <f t="shared" si="10"/>
        <v>1</v>
      </c>
      <c r="AD28" s="54">
        <f t="shared" si="11"/>
        <v>1</v>
      </c>
      <c r="AE28" s="55">
        <f t="shared" si="12"/>
        <v>1</v>
      </c>
      <c r="AF28" s="56">
        <f t="shared" si="13"/>
        <v>0</v>
      </c>
      <c r="AG28" s="57">
        <f t="shared" si="14"/>
        <v>0</v>
      </c>
      <c r="AH28" s="57">
        <f t="shared" si="15"/>
        <v>0</v>
      </c>
      <c r="AI28" s="57">
        <f t="shared" si="16"/>
        <v>0</v>
      </c>
      <c r="AJ28" s="58">
        <f t="shared" si="17"/>
        <v>0</v>
      </c>
    </row>
    <row r="29" spans="1:36" ht="14.1" hidden="1" customHeight="1" x14ac:dyDescent="0.2">
      <c r="A29" s="4">
        <f t="shared" si="18"/>
        <v>26</v>
      </c>
      <c r="B29" s="3">
        <f>Nom!B29</f>
        <v>0</v>
      </c>
      <c r="C29" s="49"/>
      <c r="D29" s="50"/>
      <c r="E29" s="51"/>
      <c r="F29" s="51"/>
      <c r="G29" s="51"/>
      <c r="H29" s="51"/>
      <c r="I29" s="51"/>
      <c r="J29" s="51"/>
      <c r="K29" s="51"/>
      <c r="L29" s="51"/>
      <c r="M29" s="50"/>
      <c r="N29" s="50"/>
      <c r="O29" s="50"/>
      <c r="P29" s="50"/>
      <c r="Q29" s="78"/>
      <c r="R29" s="49">
        <f t="shared" si="0"/>
        <v>0</v>
      </c>
      <c r="S29" s="50">
        <f t="shared" si="1"/>
        <v>0</v>
      </c>
      <c r="T29" s="50">
        <f t="shared" si="2"/>
        <v>0</v>
      </c>
      <c r="U29" s="50">
        <f t="shared" si="3"/>
        <v>0</v>
      </c>
      <c r="V29" s="52">
        <f t="shared" si="4"/>
        <v>0</v>
      </c>
      <c r="W29" s="49">
        <f t="shared" si="5"/>
        <v>0</v>
      </c>
      <c r="X29" s="52">
        <f t="shared" si="6"/>
        <v>0</v>
      </c>
      <c r="Y29" s="38"/>
      <c r="Z29" s="39" t="str">
        <f t="shared" si="20"/>
        <v>Examen :  0   CA/20: 0   EO/20:  0   EE/20:  0</v>
      </c>
      <c r="AA29" s="53">
        <f t="shared" si="8"/>
        <v>1</v>
      </c>
      <c r="AB29" s="54">
        <f t="shared" si="9"/>
        <v>1</v>
      </c>
      <c r="AC29" s="54">
        <f t="shared" si="10"/>
        <v>1</v>
      </c>
      <c r="AD29" s="54">
        <f t="shared" si="11"/>
        <v>1</v>
      </c>
      <c r="AE29" s="55">
        <f t="shared" si="12"/>
        <v>1</v>
      </c>
      <c r="AF29" s="56">
        <f t="shared" si="13"/>
        <v>0</v>
      </c>
      <c r="AG29" s="57">
        <f t="shared" si="14"/>
        <v>0</v>
      </c>
      <c r="AH29" s="57">
        <f t="shared" si="15"/>
        <v>0</v>
      </c>
      <c r="AI29" s="57">
        <f t="shared" si="16"/>
        <v>0</v>
      </c>
      <c r="AJ29" s="58">
        <f t="shared" si="17"/>
        <v>0</v>
      </c>
    </row>
    <row r="30" spans="1:36" ht="14.1" hidden="1" customHeight="1" x14ac:dyDescent="0.2">
      <c r="A30" s="5">
        <f t="shared" si="18"/>
        <v>27</v>
      </c>
      <c r="B30" s="6">
        <f>Nom!B30</f>
        <v>0</v>
      </c>
      <c r="C30" s="62"/>
      <c r="D30" s="63"/>
      <c r="E30" s="64"/>
      <c r="F30" s="84"/>
      <c r="G30" s="64"/>
      <c r="H30" s="64"/>
      <c r="I30" s="64"/>
      <c r="J30" s="64"/>
      <c r="K30" s="64"/>
      <c r="L30" s="64"/>
      <c r="M30" s="63"/>
      <c r="N30" s="63"/>
      <c r="O30" s="63"/>
      <c r="P30" s="63"/>
      <c r="Q30" s="79"/>
      <c r="R30" s="62">
        <f t="shared" si="0"/>
        <v>0</v>
      </c>
      <c r="S30" s="63">
        <f t="shared" si="1"/>
        <v>0</v>
      </c>
      <c r="T30" s="64">
        <f t="shared" si="2"/>
        <v>0</v>
      </c>
      <c r="U30" s="64">
        <f t="shared" si="3"/>
        <v>0</v>
      </c>
      <c r="V30" s="65">
        <f t="shared" si="4"/>
        <v>0</v>
      </c>
      <c r="W30" s="62">
        <f t="shared" si="5"/>
        <v>0</v>
      </c>
      <c r="X30" s="65">
        <f t="shared" si="6"/>
        <v>0</v>
      </c>
      <c r="Y30" s="38"/>
      <c r="Z30" s="39" t="str">
        <f t="shared" si="20"/>
        <v>Examen :  0   CA/20: 0   EO/20:  0   EE/20:  0</v>
      </c>
      <c r="AA30" s="66">
        <f t="shared" si="8"/>
        <v>1</v>
      </c>
      <c r="AB30" s="67">
        <f t="shared" si="9"/>
        <v>1</v>
      </c>
      <c r="AC30" s="67">
        <f t="shared" si="10"/>
        <v>1</v>
      </c>
      <c r="AD30" s="67">
        <f t="shared" si="11"/>
        <v>1</v>
      </c>
      <c r="AE30" s="68">
        <f t="shared" si="12"/>
        <v>1</v>
      </c>
      <c r="AF30" s="69">
        <f t="shared" si="13"/>
        <v>0</v>
      </c>
      <c r="AG30" s="70">
        <f t="shared" si="14"/>
        <v>0</v>
      </c>
      <c r="AH30" s="70">
        <f t="shared" si="15"/>
        <v>0</v>
      </c>
      <c r="AI30" s="70">
        <f t="shared" si="16"/>
        <v>0</v>
      </c>
      <c r="AJ30" s="71">
        <f t="shared" si="17"/>
        <v>0</v>
      </c>
    </row>
    <row r="31" spans="1:36" ht="14.65" customHeight="1" x14ac:dyDescent="0.2">
      <c r="B31" t="s">
        <v>41</v>
      </c>
      <c r="C31" s="59">
        <f t="shared" ref="C31:X31" si="21">AVERAGE(C4:C19)</f>
        <v>9.34375</v>
      </c>
      <c r="D31" s="59">
        <f t="shared" si="21"/>
        <v>12.34375</v>
      </c>
      <c r="E31" s="59">
        <f t="shared" si="21"/>
        <v>9.75</v>
      </c>
      <c r="F31" s="59">
        <f t="shared" si="21"/>
        <v>11.424999999999999</v>
      </c>
      <c r="G31" s="59" t="e">
        <f t="shared" si="21"/>
        <v>#DIV/0!</v>
      </c>
      <c r="H31" s="59" t="e">
        <f t="shared" si="21"/>
        <v>#DIV/0!</v>
      </c>
      <c r="I31" s="59" t="e">
        <f t="shared" si="21"/>
        <v>#DIV/0!</v>
      </c>
      <c r="J31" s="59" t="e">
        <f t="shared" si="21"/>
        <v>#DIV/0!</v>
      </c>
      <c r="K31" s="59" t="e">
        <f t="shared" si="21"/>
        <v>#DIV/0!</v>
      </c>
      <c r="L31" s="59" t="e">
        <f t="shared" si="21"/>
        <v>#DIV/0!</v>
      </c>
      <c r="M31" s="59" t="e">
        <f t="shared" si="21"/>
        <v>#DIV/0!</v>
      </c>
      <c r="N31" s="59" t="e">
        <f t="shared" si="21"/>
        <v>#DIV/0!</v>
      </c>
      <c r="O31" s="59" t="e">
        <f t="shared" si="21"/>
        <v>#DIV/0!</v>
      </c>
      <c r="P31" s="59" t="e">
        <f t="shared" si="21"/>
        <v>#DIV/0!</v>
      </c>
      <c r="Q31" s="59" t="e">
        <f t="shared" si="21"/>
        <v>#DIV/0!</v>
      </c>
      <c r="R31" s="59">
        <f t="shared" si="21"/>
        <v>0</v>
      </c>
      <c r="S31" s="59">
        <f t="shared" si="21"/>
        <v>9.34375</v>
      </c>
      <c r="T31" s="59">
        <f t="shared" si="21"/>
        <v>12.34375</v>
      </c>
      <c r="U31" s="59">
        <f t="shared" si="21"/>
        <v>11.424999999999999</v>
      </c>
      <c r="V31" s="59">
        <f t="shared" si="21"/>
        <v>9.75</v>
      </c>
      <c r="W31" s="59">
        <f t="shared" si="21"/>
        <v>53.587499999999991</v>
      </c>
      <c r="X31" s="59">
        <f t="shared" si="21"/>
        <v>32.1875</v>
      </c>
    </row>
    <row r="33" spans="18:22" ht="14.65" customHeight="1" x14ac:dyDescent="0.2">
      <c r="R33" t="s">
        <v>57</v>
      </c>
      <c r="S33" t="s">
        <v>43</v>
      </c>
      <c r="T33" t="s">
        <v>44</v>
      </c>
      <c r="U33" t="s">
        <v>45</v>
      </c>
      <c r="V33" t="s">
        <v>46</v>
      </c>
    </row>
  </sheetData>
  <sheetProtection selectLockedCells="1" selectUnlockedCells="1"/>
  <mergeCells count="3">
    <mergeCell ref="A1:B3"/>
    <mergeCell ref="AA2:AE2"/>
    <mergeCell ref="AF2:AJ2"/>
  </mergeCells>
  <conditionalFormatting sqref="X32">
    <cfRule type="cellIs" dxfId="21" priority="1" stopIfTrue="1" operator="lessThan">
      <formula>10</formula>
    </cfRule>
  </conditionalFormatting>
  <conditionalFormatting sqref="X32">
    <cfRule type="cellIs" dxfId="20" priority="2" stopIfTrue="1" operator="lessThan">
      <formula>10</formula>
    </cfRule>
  </conditionalFormatting>
  <conditionalFormatting sqref="X33">
    <cfRule type="cellIs" dxfId="19" priority="3" stopIfTrue="1" operator="lessThan">
      <formula>10</formula>
    </cfRule>
  </conditionalFormatting>
  <conditionalFormatting sqref="X33">
    <cfRule type="cellIs" dxfId="18" priority="4" stopIfTrue="1" operator="lessThan">
      <formula>10</formula>
    </cfRule>
  </conditionalFormatting>
  <pageMargins left="0.27569444444444446" right="0.51180555555555562" top="0.51180555555555562" bottom="0.51180555555555562" header="0.51181102362204722" footer="0.51180555555555562"/>
  <pageSetup paperSize="9" firstPageNumber="0" orientation="landscape" horizontalDpi="300" verticalDpi="300"/>
  <headerFooter alignWithMargins="0">
    <oddFooter>&amp;L&amp;D&amp;C&amp;F&amp;R&amp;A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3"/>
  <sheetViews>
    <sheetView topLeftCell="B1" zoomScale="120" zoomScaleNormal="120" workbookViewId="0">
      <selection activeCell="C1" sqref="C1"/>
    </sheetView>
  </sheetViews>
  <sheetFormatPr baseColWidth="10" defaultColWidth="11" defaultRowHeight="12.75" customHeight="1" x14ac:dyDescent="0.2"/>
  <cols>
    <col min="1" max="1" width="4" customWidth="1"/>
    <col min="2" max="2" width="23.42578125" customWidth="1"/>
    <col min="3" max="10" width="4.5703125" customWidth="1"/>
    <col min="11" max="17" width="4.5703125" hidden="1" customWidth="1"/>
    <col min="18" max="18" width="7.42578125" customWidth="1"/>
    <col min="19" max="19" width="5.42578125" customWidth="1"/>
    <col min="20" max="22" width="4.5703125" customWidth="1"/>
    <col min="23" max="23" width="5.42578125" customWidth="1"/>
    <col min="24" max="24" width="4.42578125" customWidth="1"/>
    <col min="25" max="26" width="4.5703125" customWidth="1"/>
    <col min="27" max="36" width="10.85546875" hidden="1" customWidth="1"/>
  </cols>
  <sheetData>
    <row r="1" spans="1:36" ht="75" customHeight="1" x14ac:dyDescent="0.2">
      <c r="A1" s="95" t="str">
        <f>Nom!A1</f>
        <v>4TT</v>
      </c>
      <c r="B1" s="95"/>
      <c r="C1" s="7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  <c r="J1" s="8" t="s">
        <v>65</v>
      </c>
      <c r="K1" s="8"/>
      <c r="L1" s="8"/>
      <c r="M1" s="8"/>
      <c r="N1" s="8"/>
      <c r="O1" s="8"/>
      <c r="P1" s="8"/>
      <c r="Q1" s="9"/>
      <c r="R1" s="10" t="s">
        <v>26</v>
      </c>
      <c r="S1" s="11" t="s">
        <v>27</v>
      </c>
      <c r="T1" s="11" t="s">
        <v>28</v>
      </c>
      <c r="U1" s="11" t="s">
        <v>29</v>
      </c>
      <c r="V1" s="11" t="s">
        <v>30</v>
      </c>
      <c r="W1" s="11" t="s">
        <v>31</v>
      </c>
      <c r="X1" s="12" t="s">
        <v>32</v>
      </c>
      <c r="Y1" s="13"/>
      <c r="Z1" s="12" t="s">
        <v>33</v>
      </c>
      <c r="AA1" s="1"/>
      <c r="AB1" s="1"/>
      <c r="AC1" s="1"/>
      <c r="AD1" s="1"/>
      <c r="AE1" s="1"/>
    </row>
    <row r="2" spans="1:36" ht="20.25" customHeight="1" x14ac:dyDescent="0.2">
      <c r="A2" s="95"/>
      <c r="B2" s="95"/>
      <c r="C2" s="14">
        <v>10</v>
      </c>
      <c r="D2" s="15">
        <v>10</v>
      </c>
      <c r="E2" s="15">
        <v>10</v>
      </c>
      <c r="F2" s="15">
        <v>20</v>
      </c>
      <c r="G2" s="15">
        <v>30</v>
      </c>
      <c r="H2" s="15">
        <v>10</v>
      </c>
      <c r="I2" s="15">
        <v>11</v>
      </c>
      <c r="J2" s="15">
        <v>60</v>
      </c>
      <c r="K2" s="15"/>
      <c r="L2" s="15"/>
      <c r="M2" s="15"/>
      <c r="N2" s="15"/>
      <c r="O2" s="15"/>
      <c r="P2" s="15"/>
      <c r="Q2" s="16"/>
      <c r="R2" s="17">
        <v>20</v>
      </c>
      <c r="S2" s="18">
        <v>20</v>
      </c>
      <c r="T2" s="18">
        <v>20</v>
      </c>
      <c r="U2" s="18">
        <v>20</v>
      </c>
      <c r="V2" s="19">
        <v>20</v>
      </c>
      <c r="W2" s="17">
        <v>100</v>
      </c>
      <c r="X2" s="20">
        <v>20</v>
      </c>
      <c r="Y2" s="21"/>
      <c r="Z2" s="21"/>
      <c r="AA2" s="96" t="s">
        <v>34</v>
      </c>
      <c r="AB2" s="96"/>
      <c r="AC2" s="96"/>
      <c r="AD2" s="96"/>
      <c r="AE2" s="96"/>
      <c r="AF2" s="97" t="s">
        <v>35</v>
      </c>
      <c r="AG2" s="97"/>
      <c r="AH2" s="97"/>
      <c r="AI2" s="97"/>
      <c r="AJ2" s="97"/>
    </row>
    <row r="3" spans="1:36" ht="38.25" customHeight="1" x14ac:dyDescent="0.2">
      <c r="A3" s="95"/>
      <c r="B3" s="95"/>
      <c r="C3" s="22" t="s">
        <v>36</v>
      </c>
      <c r="D3" s="23" t="s">
        <v>36</v>
      </c>
      <c r="E3" s="23" t="s">
        <v>37</v>
      </c>
      <c r="F3" s="23" t="s">
        <v>39</v>
      </c>
      <c r="G3" s="23" t="s">
        <v>40</v>
      </c>
      <c r="H3" s="23" t="s">
        <v>36</v>
      </c>
      <c r="I3" s="23" t="s">
        <v>36</v>
      </c>
      <c r="J3" s="23" t="s">
        <v>36</v>
      </c>
      <c r="K3" s="23"/>
      <c r="L3" s="23"/>
      <c r="M3" s="23"/>
      <c r="N3" s="23"/>
      <c r="O3" s="23"/>
      <c r="P3" s="23"/>
      <c r="Q3" s="24"/>
      <c r="R3" s="25"/>
      <c r="S3" s="25"/>
      <c r="T3" s="25"/>
      <c r="U3" s="25"/>
      <c r="V3" s="25"/>
      <c r="W3" s="25"/>
      <c r="X3" s="25"/>
      <c r="Y3" s="26"/>
      <c r="Z3" s="26"/>
      <c r="AA3" s="27" t="s">
        <v>36</v>
      </c>
      <c r="AB3" s="28" t="s">
        <v>37</v>
      </c>
      <c r="AC3" s="28" t="s">
        <v>38</v>
      </c>
      <c r="AD3" s="28" t="s">
        <v>40</v>
      </c>
      <c r="AE3" s="29" t="s">
        <v>39</v>
      </c>
      <c r="AF3" s="27" t="s">
        <v>36</v>
      </c>
      <c r="AG3" s="28" t="s">
        <v>37</v>
      </c>
      <c r="AH3" s="28" t="s">
        <v>38</v>
      </c>
      <c r="AI3" s="28" t="s">
        <v>40</v>
      </c>
      <c r="AJ3" s="30" t="s">
        <v>39</v>
      </c>
    </row>
    <row r="4" spans="1:36" ht="14.1" customHeight="1" x14ac:dyDescent="0.2">
      <c r="A4" s="2">
        <v>1</v>
      </c>
      <c r="B4" s="3" t="str">
        <f>Nom!B4</f>
        <v>Jade</v>
      </c>
      <c r="C4" s="34">
        <v>5.5</v>
      </c>
      <c r="D4" s="35">
        <v>5</v>
      </c>
      <c r="E4" s="36">
        <v>5</v>
      </c>
      <c r="F4" s="36">
        <v>11</v>
      </c>
      <c r="G4" s="36">
        <v>20</v>
      </c>
      <c r="H4" s="36">
        <v>5</v>
      </c>
      <c r="I4" s="36">
        <v>4</v>
      </c>
      <c r="J4" s="81">
        <v>27.5</v>
      </c>
      <c r="K4" s="36"/>
      <c r="L4" s="36"/>
      <c r="M4" s="35"/>
      <c r="N4" s="35"/>
      <c r="O4" s="35"/>
      <c r="P4" s="35"/>
      <c r="Q4" s="82"/>
      <c r="R4" s="34">
        <f t="shared" ref="R4:R30" si="0">ROUND(((IF($C$3="SSFL",$C4,0)+IF($D$3="SSFL",$D4,0)+IF($E$3="SSFL",$E4,0)+IF($F$3="SSFL",$F4,0)+IF($G$3="SSFL",$G4,0)+IF($H$3="SSFL",$H4,0)+IF($I$3="SSFL",$I4,0)+IF($J$3="SSFL",$J4,0)+IF($K$3="SSFL",$K4,0)+IF($L$3="SSFL",$L4,0)+IF($M$3="SSFL",$M4,0)+IF($N$3="SSFL",$N4,0)+IF($O$3="SSFL",$O4,0)+IF($P$3="SSFL",$P4,0)+IF($Q$3="SSFL",$Q4,0))/AA4*R$2),2)</f>
        <v>9.31</v>
      </c>
      <c r="S4" s="35">
        <f t="shared" ref="S4:S30" si="1">ROUND(((IF($C$3="CA",$C4,0)+IF($D$3="CA",$D4,0)+IF($E$3="CA",$E4,0)+IF($F$3="CA",$F4,0)+IF($G$3="CA",$G4,0)+IF($H$3="CA",$H4,0)+IF($I$3="CA",$I4,0)+IF($J$3="CA",$J4,0)+IF($K$3="CA",$K4,0)+IF($L$3="CA",$L4,0)+IF($M$3="CA",$M4,0)+IF($N$3="CA",$N4,0)+IF($O$3="CA",$O4,0)+IF($P$3="CA",$P4,0)+IF($Q$3="CA",$Q4,0))/AB4*S$2),1)</f>
        <v>10</v>
      </c>
      <c r="T4" s="36">
        <f t="shared" ref="T4:T30" si="2">ROUND(((IF($C$3="CL",$C4,0)+IF($D$3="CL",$D4,0)+IF($E$3="CL",$E4,0)+IF($F$3="CL",$F4,0)+IF($G$3="CL",$G4,0)+IF($H$3="CL",$H4,0)+IF($I$3="CL",$I4,0)+IF($J$3="CL",$J4,0)+IF($K$3="CL",$K4,0)+IF($L$3="CL",$L4,0)+IF($M$3="CL",$M4,0)+IF($N$3="CL",$N4,0)+IF($O$3="CL",$O4,0)+IF($P$3="CL",$P4,0)+IF($Q$3="CL",$Q4,0))/AC4*T$2),1)</f>
        <v>0</v>
      </c>
      <c r="U4" s="36">
        <f t="shared" ref="U4:U30" si="3">ROUND(((IF($C$3="EO",$C4,0)+IF($D$3="EO",$D4,0)+IF($E$3="EO",$E4,0)+IF($F$3="EO",$F4,0)+IF($G$3="EO",$G4,0)+IF($H$3="EO",$H4,0)+IF($I$3="EO",$I4,0)+IF($J$3="EO",$J4,0)+IF($K$3="EO",$K4,0)+IF($L$3="EO",$L4,0)+IF($M$3="EO",$M4,0)+IF($N$3="EO",$N4,0)+IF($O$3="EO",$O4,0)+IF($P$3="EO",$P4,0)+IF($Q$3="EO",$Q4,0))/AD4*U$2),1)</f>
        <v>13.3</v>
      </c>
      <c r="V4" s="37">
        <f t="shared" ref="V4:V30" si="4">ROUND(((IF($C$3="EE",$C4,0)+IF($D$3="EE",$D4,0)+IF($E$3="EE",$E4,0)+IF($F$3="EE",$F4,0)+IF($G$3="EE",$G4,0)+IF($H$3="EE",$H4,0)+IF($I$3="EE",$I4,0)+IF($J$3="EE",$J4,0)+IF($K$3="EE",$K4,0)+IF($L$3="EE",$L4,0)+IF($M$3="EE",$M4,0)+IF($N$3="EE",$N4,0)+IF($O$3="EE",$O4,0)+IF($P$3="EE",$P4,0)+IF($Q$3="EE",$Q4,0))/AE4*V$2),1)</f>
        <v>11</v>
      </c>
      <c r="W4" s="34">
        <f t="shared" ref="W4:W30" si="5">ROUND((SUM(R4:V4)/(IF(IF($AF4=0,0,$R$2)+IF($AG4=0,0,$S$2)+IF($AH4=0,0,$T$2)+IF($AI4=0,0,$U$2)+IF($AJ4=0,0,$V$2)=0,1,IF($AF4=0,0,$R$2)+IF($AG4=0,0,$S$2)+IF($AH4=0,0,$T$2)+IF($AI4=0,0,$U$2)+IF($AJ4=0,0,$V$2)))*100),1)</f>
        <v>54.5</v>
      </c>
      <c r="X4" s="37">
        <f t="shared" ref="X4:X30" si="6">ROUND((W4/W$2*X$2*2),0)/2</f>
        <v>11</v>
      </c>
      <c r="Y4" s="38"/>
      <c r="Z4" s="39" t="str">
        <f t="shared" ref="Z4:Z19" si="7">CONCATENATE(R$33,R4,S$33,S4,U$33,U4,V$33,V4,X$33,Y4,Y$31)</f>
        <v>SSFL/20:  9,31   CA/20: 10   EO/20:  13,3   EE/20:  11</v>
      </c>
      <c r="AA4" s="40">
        <f t="shared" ref="AA4:AA30" si="8">IF(AF4=0,1,AF4)</f>
        <v>101</v>
      </c>
      <c r="AB4" s="41">
        <f t="shared" ref="AB4:AB30" si="9">IF(AG4=0,1,AG4)</f>
        <v>10</v>
      </c>
      <c r="AC4" s="41">
        <f t="shared" ref="AC4:AC30" si="10">IF(AH4=0,1,AH4)</f>
        <v>1</v>
      </c>
      <c r="AD4" s="41">
        <f t="shared" ref="AD4:AD30" si="11">IF(AI4=0,1,AI4)</f>
        <v>30</v>
      </c>
      <c r="AE4" s="42">
        <f t="shared" ref="AE4:AE30" si="12">IF(AJ4=0,1,AJ4)</f>
        <v>20</v>
      </c>
      <c r="AF4" s="43">
        <f t="shared" ref="AF4:AF30" si="13">IF($C$3="SSFL",IF($C4="",0,$C$2),0)+IF($D$3="SSFL",IF($D4="",0,$D$2),0)+IF($E$3="SSFL",IF($E4="",0,$E$2),0)+IF($F$3="SSFL",IF($F4="",0,$F$2),0)+IF($G$3="SSFL",IF($G4="",0,$G$2),0)+IF($H$3="SSFL",IF($H4="",0,$H$2),0)+IF($I$3="SSFL",IF($I4="",0,$I$2),0)+IF($J$3="SSFL",IF($J4="",0,$J$2),0)+IF($K$3="SSFL",IF($K4="",0,$K$2),0)+IF($L$3="SSFL",IF($L4="",0,$L$2),0)+IF($M$3="SSFL",IF($M4="",0,$M$2),0)+IF($N$3="SSFL",IF($N4="",0,$N$2),0)+IF($O$3="SSFL",IF($O4="",0,$O$2),0)+IF($P$3="SSFL",IF($P4="",0,$P$2),0)+IF($Q$3="SSFL",IF($Q4="",0,$Q$2),0)</f>
        <v>101</v>
      </c>
      <c r="AG4" s="44">
        <f t="shared" ref="AG4:AG30" si="14">IF($C$3="CA",IF($C4="",0,$C$2),0)+IF($D$3="CA",IF($D4="",0,$D$2),0)+IF($E$3="CA",IF($E4="",0,$E$2),0)+IF($F$3="CA",IF($F4="",0,$F$2),0)+IF($G$3="CA",IF($G4="",0,$G$2),0)+IF($H$3="CA",IF($H4="",0,$H$2),0)+IF($I$3="CA",IF($I4="",0,$I$2),0)+IF($J$3="CA",IF($J4="",0,$J$2),0)+IF($K$3="CA",IF($K4="",0,$K$2),0)+IF($L$3="CA",IF($L4="",0,$L$2),0)+IF($M$3="CA",IF($M4="",0,$M$2),0)+IF($N$3="CA",IF($N4="",0,$N$2),0)+IF($O$3="CA",IF($O4="",0,$O$2),0)+IF($P$3="CA",IF($P4="",0,$P$2),0)+IF($Q$3="CA",IF($Q4="",0,$Q$2),0)</f>
        <v>10</v>
      </c>
      <c r="AH4" s="44">
        <f t="shared" ref="AH4:AH30" si="15">IF($C$3="CL",IF($C4="",0,$C$2),0)+IF($D$3="CL",IF($D4="",0,$D$2),0)+IF($E$3="CL",IF($E4="",0,$E$2),0)+IF($F$3="CL",IF($F4="",0,$F$2),0)+IF($G$3="CL",IF($G4="",0,$G$2),0)+IF($H$3="CL",IF($H4="",0,$H$2),0)+IF($I$3="CL",IF($I4="",0,$I$2),0)+IF($J$3="CL",IF($J4="",0,$J$2),0)+IF($K$3="CL",IF($K4="",0,$K$2),0)+IF($L$3="CL",IF($L4="",0,$L$2),0)+IF($M$3="CL",IF($M4="",0,$M$2),0)+IF($N$3="CL",IF($N4="",0,$N$2),0)+IF($O$3="CL",IF($O4="",0,$O$2),0)+IF($P$3="CL",IF($P4="",0,$P$2),0)+IF($Q$3="CL",IF($Q4="",0,$Q$2),0)</f>
        <v>0</v>
      </c>
      <c r="AI4" s="44">
        <f t="shared" ref="AI4:AI30" si="16">IF($C$3="EO",IF($C4="",0,$C$2),0)+IF($D$3="EO",IF($D4="",0,$D$2),0)+IF($E$3="EO",IF($E4="",0,$E$2),0)+IF($F$3="EO",IF($F4="",0,$F$2),0)+IF($G$3="EO",IF($G4="",0,$G$2),0)+IF($H$3="EO",IF($H4="",0,$H$2),0)+IF($I$3="EO",IF($I4="",0,$I$2),0)+IF($J$3="EO",IF($J4="",0,$J$2),0)+IF($K$3="EO",IF($K4="",0,$K$2),0)+IF($L$3="EO",IF($L4="",0,$L$2),0)+IF($M$3="EO",IF($M4="",0,$M$2),0)+IF($N$3="EO",IF($N4="",0,$N$2),0)+IF($O$3="EO",IF($O4="",0,$O$2),0)+IF($P$3="EO",IF($P4="",0,$P$2),0)+IF($Q$3="EO",IF($Q4="",0,$Q$2),0)</f>
        <v>30</v>
      </c>
      <c r="AJ4" s="45">
        <f t="shared" ref="AJ4:AJ30" si="17">IF($C$3="EE",IF($C4="",0,$C$2),0)+IF($D$3="EE",IF($D4="",0,$D$2),0)+IF($E$3="EE",IF($E4="",0,$E$2),0)+IF($F$3="EE",IF($F4="",0,$F$2),0)+IF($G$3="EE",IF($G4="",0,$G$2),0)+IF($H$3="EE",IF($H4="",0,$H$2),0)+IF($I$3="EE",IF($I4="",0,$I$2),0)+IF($J$3="EE",IF($J4="",0,$J$2),0)+IF($K$3="EE",IF($K4="",0,$K$2),0)+IF($L$3="EE",IF($L4="",0,$L$2),0)+IF($M$3="EE",IF($M4="",0,$M$2),0)+IF($N$3="EE",IF($N4="",0,$N$2),0)+IF($O$3="EE",IF($O4="",0,$O$2),0)+IF($P$3="EE",IF($P4="",0,$P$2),0)+IF($Q$3="EE",IF($Q4="",0,$Q$2),0)</f>
        <v>20</v>
      </c>
    </row>
    <row r="5" spans="1:36" ht="14.1" customHeight="1" x14ac:dyDescent="0.2">
      <c r="A5" s="4">
        <f t="shared" ref="A5:A30" si="18">A4+1</f>
        <v>2</v>
      </c>
      <c r="B5" s="3" t="str">
        <f>Nom!B5</f>
        <v>Emilien</v>
      </c>
      <c r="C5" s="49">
        <v>8</v>
      </c>
      <c r="D5" s="50">
        <v>3</v>
      </c>
      <c r="E5" s="51">
        <v>6</v>
      </c>
      <c r="F5" s="51">
        <v>13</v>
      </c>
      <c r="G5" s="51">
        <v>19</v>
      </c>
      <c r="H5" s="51">
        <v>10</v>
      </c>
      <c r="I5" s="51">
        <v>6</v>
      </c>
      <c r="J5" s="51">
        <v>28</v>
      </c>
      <c r="K5" s="51"/>
      <c r="L5" s="51"/>
      <c r="M5" s="50"/>
      <c r="N5" s="50"/>
      <c r="O5" s="50"/>
      <c r="P5" s="50"/>
      <c r="Q5" s="78"/>
      <c r="R5" s="49">
        <f t="shared" si="0"/>
        <v>10.89</v>
      </c>
      <c r="S5" s="50">
        <f t="shared" si="1"/>
        <v>12</v>
      </c>
      <c r="T5" s="51">
        <f t="shared" si="2"/>
        <v>0</v>
      </c>
      <c r="U5" s="51">
        <f t="shared" si="3"/>
        <v>12.7</v>
      </c>
      <c r="V5" s="52">
        <f t="shared" si="4"/>
        <v>13</v>
      </c>
      <c r="W5" s="49">
        <f t="shared" si="5"/>
        <v>60.7</v>
      </c>
      <c r="X5" s="52">
        <f t="shared" si="6"/>
        <v>12</v>
      </c>
      <c r="Y5" s="38"/>
      <c r="Z5" s="39" t="str">
        <f t="shared" si="7"/>
        <v>SSFL/20:  10,89   CA/20: 12   EO/20:  12,7   EE/20:  13</v>
      </c>
      <c r="AA5" s="53">
        <f t="shared" si="8"/>
        <v>101</v>
      </c>
      <c r="AB5" s="54">
        <f t="shared" si="9"/>
        <v>10</v>
      </c>
      <c r="AC5" s="54">
        <f t="shared" si="10"/>
        <v>1</v>
      </c>
      <c r="AD5" s="54">
        <f t="shared" si="11"/>
        <v>30</v>
      </c>
      <c r="AE5" s="55">
        <f t="shared" si="12"/>
        <v>20</v>
      </c>
      <c r="AF5" s="56">
        <f t="shared" si="13"/>
        <v>101</v>
      </c>
      <c r="AG5" s="57">
        <f t="shared" si="14"/>
        <v>10</v>
      </c>
      <c r="AH5" s="57">
        <f t="shared" si="15"/>
        <v>0</v>
      </c>
      <c r="AI5" s="57">
        <f t="shared" si="16"/>
        <v>30</v>
      </c>
      <c r="AJ5" s="58">
        <f t="shared" si="17"/>
        <v>20</v>
      </c>
    </row>
    <row r="6" spans="1:36" ht="14.1" customHeight="1" x14ac:dyDescent="0.2">
      <c r="A6" s="4">
        <f t="shared" si="18"/>
        <v>3</v>
      </c>
      <c r="B6" s="3" t="str">
        <f>Nom!B6</f>
        <v>Logan</v>
      </c>
      <c r="C6" s="49">
        <v>7</v>
      </c>
      <c r="D6" s="50">
        <v>5</v>
      </c>
      <c r="E6" s="51">
        <v>4</v>
      </c>
      <c r="F6" s="83">
        <v>4</v>
      </c>
      <c r="G6" s="51">
        <v>19.5</v>
      </c>
      <c r="H6" s="51">
        <v>8</v>
      </c>
      <c r="I6" s="51"/>
      <c r="J6" s="83"/>
      <c r="K6" s="51"/>
      <c r="L6" s="51"/>
      <c r="M6" s="50"/>
      <c r="N6" s="50"/>
      <c r="O6" s="50"/>
      <c r="P6" s="50"/>
      <c r="Q6" s="78"/>
      <c r="R6" s="49">
        <f t="shared" si="0"/>
        <v>13.33</v>
      </c>
      <c r="S6" s="50">
        <f t="shared" si="1"/>
        <v>8</v>
      </c>
      <c r="T6" s="50">
        <f t="shared" si="2"/>
        <v>0</v>
      </c>
      <c r="U6" s="50">
        <f t="shared" si="3"/>
        <v>13</v>
      </c>
      <c r="V6" s="52">
        <f t="shared" si="4"/>
        <v>4</v>
      </c>
      <c r="W6" s="49">
        <f t="shared" si="5"/>
        <v>47.9</v>
      </c>
      <c r="X6" s="52">
        <f t="shared" si="6"/>
        <v>9.5</v>
      </c>
      <c r="Y6" s="38"/>
      <c r="Z6" s="39" t="str">
        <f t="shared" si="7"/>
        <v>SSFL/20:  13,33   CA/20: 8   EO/20:  13   EE/20:  4</v>
      </c>
      <c r="AA6" s="53">
        <f t="shared" si="8"/>
        <v>30</v>
      </c>
      <c r="AB6" s="54">
        <f t="shared" si="9"/>
        <v>10</v>
      </c>
      <c r="AC6" s="54">
        <f t="shared" si="10"/>
        <v>1</v>
      </c>
      <c r="AD6" s="54">
        <f t="shared" si="11"/>
        <v>30</v>
      </c>
      <c r="AE6" s="55">
        <f t="shared" si="12"/>
        <v>20</v>
      </c>
      <c r="AF6" s="56">
        <f t="shared" si="13"/>
        <v>30</v>
      </c>
      <c r="AG6" s="57">
        <f t="shared" si="14"/>
        <v>10</v>
      </c>
      <c r="AH6" s="57">
        <f t="shared" si="15"/>
        <v>0</v>
      </c>
      <c r="AI6" s="57">
        <f t="shared" si="16"/>
        <v>30</v>
      </c>
      <c r="AJ6" s="58">
        <f t="shared" si="17"/>
        <v>20</v>
      </c>
    </row>
    <row r="7" spans="1:36" ht="14.1" customHeight="1" x14ac:dyDescent="0.2">
      <c r="A7" s="4">
        <f t="shared" si="18"/>
        <v>4</v>
      </c>
      <c r="B7" s="3" t="str">
        <f>Nom!B7</f>
        <v>Michael</v>
      </c>
      <c r="C7" s="49">
        <v>2</v>
      </c>
      <c r="D7" s="50">
        <v>8</v>
      </c>
      <c r="E7" s="51">
        <v>8</v>
      </c>
      <c r="F7" s="51">
        <v>10</v>
      </c>
      <c r="G7" s="51">
        <v>22.5</v>
      </c>
      <c r="H7" s="83">
        <v>6</v>
      </c>
      <c r="I7" s="51">
        <v>2</v>
      </c>
      <c r="J7" s="51">
        <v>35</v>
      </c>
      <c r="K7" s="51"/>
      <c r="L7" s="51"/>
      <c r="M7" s="50"/>
      <c r="N7" s="50"/>
      <c r="O7" s="50"/>
      <c r="P7" s="50"/>
      <c r="Q7" s="78"/>
      <c r="R7" s="49">
        <f t="shared" si="0"/>
        <v>10.5</v>
      </c>
      <c r="S7" s="50">
        <f t="shared" si="1"/>
        <v>16</v>
      </c>
      <c r="T7" s="50">
        <f t="shared" si="2"/>
        <v>0</v>
      </c>
      <c r="U7" s="50">
        <f t="shared" si="3"/>
        <v>15</v>
      </c>
      <c r="V7" s="52">
        <f t="shared" si="4"/>
        <v>10</v>
      </c>
      <c r="W7" s="49">
        <f t="shared" si="5"/>
        <v>64.400000000000006</v>
      </c>
      <c r="X7" s="52">
        <f t="shared" si="6"/>
        <v>13</v>
      </c>
      <c r="Y7" s="38"/>
      <c r="Z7" s="39" t="str">
        <f t="shared" si="7"/>
        <v>SSFL/20:  10,5   CA/20: 16   EO/20:  15   EE/20:  10</v>
      </c>
      <c r="AA7" s="53">
        <f t="shared" si="8"/>
        <v>101</v>
      </c>
      <c r="AB7" s="54">
        <f t="shared" si="9"/>
        <v>10</v>
      </c>
      <c r="AC7" s="54">
        <f t="shared" si="10"/>
        <v>1</v>
      </c>
      <c r="AD7" s="54">
        <f t="shared" si="11"/>
        <v>30</v>
      </c>
      <c r="AE7" s="55">
        <f t="shared" si="12"/>
        <v>20</v>
      </c>
      <c r="AF7" s="56">
        <f t="shared" si="13"/>
        <v>101</v>
      </c>
      <c r="AG7" s="57">
        <f t="shared" si="14"/>
        <v>10</v>
      </c>
      <c r="AH7" s="57">
        <f t="shared" si="15"/>
        <v>0</v>
      </c>
      <c r="AI7" s="57">
        <f t="shared" si="16"/>
        <v>30</v>
      </c>
      <c r="AJ7" s="58">
        <f t="shared" si="17"/>
        <v>20</v>
      </c>
    </row>
    <row r="8" spans="1:36" ht="14.1" customHeight="1" x14ac:dyDescent="0.2">
      <c r="A8" s="4">
        <f t="shared" si="18"/>
        <v>5</v>
      </c>
      <c r="B8" s="3" t="str">
        <f>Nom!B8</f>
        <v>Asenga</v>
      </c>
      <c r="C8" s="49">
        <v>5.5</v>
      </c>
      <c r="D8" s="50">
        <v>2</v>
      </c>
      <c r="E8" s="83">
        <v>8</v>
      </c>
      <c r="F8" s="83">
        <v>15</v>
      </c>
      <c r="G8" s="51">
        <v>24</v>
      </c>
      <c r="H8" s="51">
        <v>4</v>
      </c>
      <c r="I8" s="51">
        <v>5</v>
      </c>
      <c r="J8" s="83">
        <v>28</v>
      </c>
      <c r="K8" s="51"/>
      <c r="L8" s="51"/>
      <c r="M8" s="50"/>
      <c r="N8" s="50"/>
      <c r="O8" s="50"/>
      <c r="P8" s="50"/>
      <c r="Q8" s="78"/>
      <c r="R8" s="49">
        <f t="shared" si="0"/>
        <v>8.81</v>
      </c>
      <c r="S8" s="50">
        <f t="shared" si="1"/>
        <v>16</v>
      </c>
      <c r="T8" s="50">
        <f t="shared" si="2"/>
        <v>0</v>
      </c>
      <c r="U8" s="50">
        <f t="shared" si="3"/>
        <v>16</v>
      </c>
      <c r="V8" s="52">
        <f t="shared" si="4"/>
        <v>15</v>
      </c>
      <c r="W8" s="49">
        <f t="shared" si="5"/>
        <v>69.8</v>
      </c>
      <c r="X8" s="52">
        <f t="shared" si="6"/>
        <v>14</v>
      </c>
      <c r="Y8" s="38"/>
      <c r="Z8" s="39" t="str">
        <f t="shared" si="7"/>
        <v>SSFL/20:  8,81   CA/20: 16   EO/20:  16   EE/20:  15</v>
      </c>
      <c r="AA8" s="53">
        <f t="shared" si="8"/>
        <v>101</v>
      </c>
      <c r="AB8" s="54">
        <f t="shared" si="9"/>
        <v>10</v>
      </c>
      <c r="AC8" s="54">
        <f t="shared" si="10"/>
        <v>1</v>
      </c>
      <c r="AD8" s="54">
        <f t="shared" si="11"/>
        <v>30</v>
      </c>
      <c r="AE8" s="55">
        <f t="shared" si="12"/>
        <v>20</v>
      </c>
      <c r="AF8" s="56">
        <f t="shared" si="13"/>
        <v>101</v>
      </c>
      <c r="AG8" s="57">
        <f t="shared" si="14"/>
        <v>10</v>
      </c>
      <c r="AH8" s="57">
        <f t="shared" si="15"/>
        <v>0</v>
      </c>
      <c r="AI8" s="57">
        <f t="shared" si="16"/>
        <v>30</v>
      </c>
      <c r="AJ8" s="58">
        <f t="shared" si="17"/>
        <v>20</v>
      </c>
    </row>
    <row r="9" spans="1:36" ht="14.1" customHeight="1" x14ac:dyDescent="0.2">
      <c r="A9" s="4">
        <f t="shared" si="18"/>
        <v>6</v>
      </c>
      <c r="B9" s="3" t="str">
        <f>Nom!B9</f>
        <v>Angélina</v>
      </c>
      <c r="C9" s="49">
        <v>5</v>
      </c>
      <c r="D9" s="50">
        <v>5</v>
      </c>
      <c r="E9" s="51">
        <v>5</v>
      </c>
      <c r="F9" s="83">
        <v>14</v>
      </c>
      <c r="G9" s="51">
        <v>20.5</v>
      </c>
      <c r="H9" s="83">
        <v>5</v>
      </c>
      <c r="I9" s="51">
        <v>6</v>
      </c>
      <c r="J9" s="83">
        <v>29.5</v>
      </c>
      <c r="K9" s="51"/>
      <c r="L9" s="51"/>
      <c r="M9" s="50"/>
      <c r="N9" s="50"/>
      <c r="O9" s="50"/>
      <c r="P9" s="50"/>
      <c r="Q9" s="78"/>
      <c r="R9" s="49">
        <f t="shared" si="0"/>
        <v>10</v>
      </c>
      <c r="S9" s="50">
        <f t="shared" si="1"/>
        <v>10</v>
      </c>
      <c r="T9" s="50">
        <f t="shared" si="2"/>
        <v>0</v>
      </c>
      <c r="U9" s="50">
        <f t="shared" si="3"/>
        <v>13.7</v>
      </c>
      <c r="V9" s="52">
        <f t="shared" si="4"/>
        <v>14</v>
      </c>
      <c r="W9" s="49">
        <f t="shared" si="5"/>
        <v>59.6</v>
      </c>
      <c r="X9" s="52">
        <f t="shared" si="6"/>
        <v>12</v>
      </c>
      <c r="Y9" s="38"/>
      <c r="Z9" s="39" t="str">
        <f t="shared" si="7"/>
        <v>SSFL/20:  10   CA/20: 10   EO/20:  13,7   EE/20:  14</v>
      </c>
      <c r="AA9" s="53">
        <f t="shared" si="8"/>
        <v>101</v>
      </c>
      <c r="AB9" s="54">
        <f t="shared" si="9"/>
        <v>10</v>
      </c>
      <c r="AC9" s="54">
        <f t="shared" si="10"/>
        <v>1</v>
      </c>
      <c r="AD9" s="54">
        <f t="shared" si="11"/>
        <v>30</v>
      </c>
      <c r="AE9" s="55">
        <f t="shared" si="12"/>
        <v>20</v>
      </c>
      <c r="AF9" s="56">
        <f t="shared" si="13"/>
        <v>101</v>
      </c>
      <c r="AG9" s="57">
        <f t="shared" si="14"/>
        <v>10</v>
      </c>
      <c r="AH9" s="57">
        <f t="shared" si="15"/>
        <v>0</v>
      </c>
      <c r="AI9" s="57">
        <f t="shared" si="16"/>
        <v>30</v>
      </c>
      <c r="AJ9" s="58">
        <f t="shared" si="17"/>
        <v>20</v>
      </c>
    </row>
    <row r="10" spans="1:36" ht="14.1" customHeight="1" x14ac:dyDescent="0.2">
      <c r="A10" s="4">
        <f t="shared" si="18"/>
        <v>7</v>
      </c>
      <c r="B10" s="3" t="str">
        <f>Nom!B10</f>
        <v>Henry</v>
      </c>
      <c r="C10" s="49">
        <v>6</v>
      </c>
      <c r="D10" s="50">
        <v>9</v>
      </c>
      <c r="E10" s="51">
        <v>8</v>
      </c>
      <c r="F10" s="83">
        <v>16</v>
      </c>
      <c r="G10" s="51">
        <v>21.5</v>
      </c>
      <c r="H10" s="51">
        <v>8</v>
      </c>
      <c r="I10" s="51">
        <v>3.5</v>
      </c>
      <c r="J10" s="51">
        <v>39.5</v>
      </c>
      <c r="K10" s="51"/>
      <c r="L10" s="51"/>
      <c r="M10" s="50"/>
      <c r="N10" s="50"/>
      <c r="O10" s="50"/>
      <c r="P10" s="50"/>
      <c r="Q10" s="78"/>
      <c r="R10" s="49">
        <f t="shared" si="0"/>
        <v>13.07</v>
      </c>
      <c r="S10" s="50">
        <f t="shared" si="1"/>
        <v>16</v>
      </c>
      <c r="T10" s="50">
        <f t="shared" si="2"/>
        <v>0</v>
      </c>
      <c r="U10" s="50">
        <f t="shared" si="3"/>
        <v>14.3</v>
      </c>
      <c r="V10" s="52">
        <f t="shared" si="4"/>
        <v>16</v>
      </c>
      <c r="W10" s="49">
        <f t="shared" si="5"/>
        <v>74.2</v>
      </c>
      <c r="X10" s="52">
        <f t="shared" si="6"/>
        <v>15</v>
      </c>
      <c r="Y10" s="38"/>
      <c r="Z10" s="39" t="str">
        <f t="shared" si="7"/>
        <v>SSFL/20:  13,07   CA/20: 16   EO/20:  14,3   EE/20:  16</v>
      </c>
      <c r="AA10" s="53">
        <f t="shared" si="8"/>
        <v>101</v>
      </c>
      <c r="AB10" s="54">
        <f t="shared" si="9"/>
        <v>10</v>
      </c>
      <c r="AC10" s="54">
        <f t="shared" si="10"/>
        <v>1</v>
      </c>
      <c r="AD10" s="54">
        <f t="shared" si="11"/>
        <v>30</v>
      </c>
      <c r="AE10" s="55">
        <f t="shared" si="12"/>
        <v>20</v>
      </c>
      <c r="AF10" s="56">
        <f t="shared" si="13"/>
        <v>101</v>
      </c>
      <c r="AG10" s="57">
        <f t="shared" si="14"/>
        <v>10</v>
      </c>
      <c r="AH10" s="57">
        <f t="shared" si="15"/>
        <v>0</v>
      </c>
      <c r="AI10" s="57">
        <f t="shared" si="16"/>
        <v>30</v>
      </c>
      <c r="AJ10" s="58">
        <f t="shared" si="17"/>
        <v>20</v>
      </c>
    </row>
    <row r="11" spans="1:36" ht="14.1" customHeight="1" x14ac:dyDescent="0.2">
      <c r="A11" s="4">
        <f t="shared" si="18"/>
        <v>8</v>
      </c>
      <c r="B11" s="3" t="str">
        <f>Nom!B11</f>
        <v>Isalyne</v>
      </c>
      <c r="C11" s="49">
        <v>5.5</v>
      </c>
      <c r="D11" s="50">
        <v>3</v>
      </c>
      <c r="E11" s="51">
        <v>5</v>
      </c>
      <c r="F11" s="83">
        <v>4</v>
      </c>
      <c r="G11" s="51">
        <v>19</v>
      </c>
      <c r="H11" s="51">
        <v>5</v>
      </c>
      <c r="I11" s="51">
        <v>1.5</v>
      </c>
      <c r="J11" s="83">
        <v>39</v>
      </c>
      <c r="K11" s="51"/>
      <c r="L11" s="51"/>
      <c r="M11" s="50"/>
      <c r="N11" s="50"/>
      <c r="O11" s="50"/>
      <c r="P11" s="50"/>
      <c r="Q11" s="78"/>
      <c r="R11" s="49">
        <f t="shared" si="0"/>
        <v>10.69</v>
      </c>
      <c r="S11" s="50">
        <f t="shared" si="1"/>
        <v>10</v>
      </c>
      <c r="T11" s="50">
        <f t="shared" si="2"/>
        <v>0</v>
      </c>
      <c r="U11" s="50">
        <f t="shared" si="3"/>
        <v>12.7</v>
      </c>
      <c r="V11" s="52">
        <f t="shared" si="4"/>
        <v>4</v>
      </c>
      <c r="W11" s="49">
        <f t="shared" si="5"/>
        <v>46.7</v>
      </c>
      <c r="X11" s="52">
        <f t="shared" si="6"/>
        <v>9.5</v>
      </c>
      <c r="Y11" s="38"/>
      <c r="Z11" s="39" t="str">
        <f t="shared" si="7"/>
        <v>SSFL/20:  10,69   CA/20: 10   EO/20:  12,7   EE/20:  4</v>
      </c>
      <c r="AA11" s="53">
        <f t="shared" si="8"/>
        <v>101</v>
      </c>
      <c r="AB11" s="54">
        <f t="shared" si="9"/>
        <v>10</v>
      </c>
      <c r="AC11" s="54">
        <f t="shared" si="10"/>
        <v>1</v>
      </c>
      <c r="AD11" s="54">
        <f t="shared" si="11"/>
        <v>30</v>
      </c>
      <c r="AE11" s="55">
        <f t="shared" si="12"/>
        <v>20</v>
      </c>
      <c r="AF11" s="56">
        <f t="shared" si="13"/>
        <v>101</v>
      </c>
      <c r="AG11" s="57">
        <f t="shared" si="14"/>
        <v>10</v>
      </c>
      <c r="AH11" s="57">
        <f t="shared" si="15"/>
        <v>0</v>
      </c>
      <c r="AI11" s="57">
        <f t="shared" si="16"/>
        <v>30</v>
      </c>
      <c r="AJ11" s="58">
        <f t="shared" si="17"/>
        <v>20</v>
      </c>
    </row>
    <row r="12" spans="1:36" ht="14.1" customHeight="1" x14ac:dyDescent="0.2">
      <c r="A12" s="4">
        <f t="shared" si="18"/>
        <v>9</v>
      </c>
      <c r="B12" s="3" t="str">
        <f>Nom!B12</f>
        <v>Laura</v>
      </c>
      <c r="C12" s="49">
        <v>8</v>
      </c>
      <c r="D12" s="50">
        <v>9</v>
      </c>
      <c r="E12" s="51"/>
      <c r="F12" s="83">
        <v>17</v>
      </c>
      <c r="G12" s="51">
        <v>28</v>
      </c>
      <c r="H12" s="51">
        <v>10</v>
      </c>
      <c r="I12" s="51">
        <v>7</v>
      </c>
      <c r="J12" s="51">
        <v>54</v>
      </c>
      <c r="K12" s="51"/>
      <c r="L12" s="51"/>
      <c r="M12" s="50"/>
      <c r="N12" s="50"/>
      <c r="O12" s="50"/>
      <c r="P12" s="50"/>
      <c r="Q12" s="78"/>
      <c r="R12" s="49">
        <f t="shared" si="0"/>
        <v>17.43</v>
      </c>
      <c r="S12" s="50">
        <f t="shared" si="1"/>
        <v>0</v>
      </c>
      <c r="T12" s="50">
        <f t="shared" si="2"/>
        <v>0</v>
      </c>
      <c r="U12" s="50">
        <f t="shared" si="3"/>
        <v>18.7</v>
      </c>
      <c r="V12" s="52">
        <f t="shared" si="4"/>
        <v>17</v>
      </c>
      <c r="W12" s="49">
        <f t="shared" si="5"/>
        <v>88.6</v>
      </c>
      <c r="X12" s="52">
        <f t="shared" si="6"/>
        <v>17.5</v>
      </c>
      <c r="Y12" s="38"/>
      <c r="Z12" s="39" t="str">
        <f t="shared" si="7"/>
        <v>SSFL/20:  17,43   CA/20: 0   EO/20:  18,7   EE/20:  17</v>
      </c>
      <c r="AA12" s="53">
        <f t="shared" si="8"/>
        <v>101</v>
      </c>
      <c r="AB12" s="54">
        <f t="shared" si="9"/>
        <v>1</v>
      </c>
      <c r="AC12" s="54">
        <f t="shared" si="10"/>
        <v>1</v>
      </c>
      <c r="AD12" s="54">
        <f t="shared" si="11"/>
        <v>30</v>
      </c>
      <c r="AE12" s="55">
        <f t="shared" si="12"/>
        <v>20</v>
      </c>
      <c r="AF12" s="56">
        <f t="shared" si="13"/>
        <v>101</v>
      </c>
      <c r="AG12" s="57">
        <f t="shared" si="14"/>
        <v>0</v>
      </c>
      <c r="AH12" s="57">
        <f t="shared" si="15"/>
        <v>0</v>
      </c>
      <c r="AI12" s="57">
        <f t="shared" si="16"/>
        <v>30</v>
      </c>
      <c r="AJ12" s="58">
        <f t="shared" si="17"/>
        <v>20</v>
      </c>
    </row>
    <row r="13" spans="1:36" ht="14.1" customHeight="1" x14ac:dyDescent="0.2">
      <c r="A13" s="4">
        <f t="shared" si="18"/>
        <v>10</v>
      </c>
      <c r="B13" s="3" t="str">
        <f>Nom!B13</f>
        <v>Chloé</v>
      </c>
      <c r="C13" s="49">
        <v>7</v>
      </c>
      <c r="D13" s="50">
        <v>5</v>
      </c>
      <c r="E13" s="51">
        <v>7</v>
      </c>
      <c r="F13" s="83"/>
      <c r="G13" s="51">
        <v>21</v>
      </c>
      <c r="H13" s="51">
        <v>5</v>
      </c>
      <c r="I13" s="51">
        <v>10</v>
      </c>
      <c r="J13" s="51">
        <v>46</v>
      </c>
      <c r="K13" s="51"/>
      <c r="L13" s="51"/>
      <c r="M13" s="50"/>
      <c r="N13" s="50"/>
      <c r="O13" s="50"/>
      <c r="P13" s="50"/>
      <c r="Q13" s="78"/>
      <c r="R13" s="49">
        <f t="shared" si="0"/>
        <v>14.46</v>
      </c>
      <c r="S13" s="50">
        <f t="shared" si="1"/>
        <v>14</v>
      </c>
      <c r="T13" s="50">
        <f t="shared" si="2"/>
        <v>0</v>
      </c>
      <c r="U13" s="50">
        <f t="shared" si="3"/>
        <v>14</v>
      </c>
      <c r="V13" s="52">
        <f t="shared" si="4"/>
        <v>0</v>
      </c>
      <c r="W13" s="49">
        <f t="shared" si="5"/>
        <v>70.8</v>
      </c>
      <c r="X13" s="52">
        <f t="shared" si="6"/>
        <v>14</v>
      </c>
      <c r="Y13" s="38"/>
      <c r="Z13" s="39" t="str">
        <f t="shared" si="7"/>
        <v>SSFL/20:  14,46   CA/20: 14   EO/20:  14   EE/20:  0</v>
      </c>
      <c r="AA13" s="53">
        <f t="shared" si="8"/>
        <v>101</v>
      </c>
      <c r="AB13" s="54">
        <f t="shared" si="9"/>
        <v>10</v>
      </c>
      <c r="AC13" s="54">
        <f t="shared" si="10"/>
        <v>1</v>
      </c>
      <c r="AD13" s="54">
        <f t="shared" si="11"/>
        <v>30</v>
      </c>
      <c r="AE13" s="55">
        <f t="shared" si="12"/>
        <v>1</v>
      </c>
      <c r="AF13" s="56">
        <f t="shared" si="13"/>
        <v>101</v>
      </c>
      <c r="AG13" s="57">
        <f t="shared" si="14"/>
        <v>10</v>
      </c>
      <c r="AH13" s="57">
        <f t="shared" si="15"/>
        <v>0</v>
      </c>
      <c r="AI13" s="57">
        <f t="shared" si="16"/>
        <v>30</v>
      </c>
      <c r="AJ13" s="58">
        <f t="shared" si="17"/>
        <v>0</v>
      </c>
    </row>
    <row r="14" spans="1:36" ht="14.1" customHeight="1" x14ac:dyDescent="0.2">
      <c r="A14" s="4">
        <f t="shared" si="18"/>
        <v>11</v>
      </c>
      <c r="B14" s="3" t="str">
        <f>Nom!B14</f>
        <v>Hérésia</v>
      </c>
      <c r="C14" s="49">
        <v>4</v>
      </c>
      <c r="D14" s="50">
        <v>1</v>
      </c>
      <c r="E14" s="51"/>
      <c r="F14" s="83">
        <v>4</v>
      </c>
      <c r="G14" s="51">
        <v>12</v>
      </c>
      <c r="H14" s="51">
        <v>5</v>
      </c>
      <c r="I14" s="51">
        <v>7.5</v>
      </c>
      <c r="J14" s="51">
        <v>38</v>
      </c>
      <c r="K14" s="51"/>
      <c r="L14" s="51"/>
      <c r="M14" s="50"/>
      <c r="N14" s="50"/>
      <c r="O14" s="50"/>
      <c r="P14" s="50"/>
      <c r="Q14" s="78"/>
      <c r="R14" s="49">
        <f t="shared" si="0"/>
        <v>10.99</v>
      </c>
      <c r="S14" s="50">
        <f t="shared" si="1"/>
        <v>0</v>
      </c>
      <c r="T14" s="50">
        <f t="shared" si="2"/>
        <v>0</v>
      </c>
      <c r="U14" s="50">
        <f t="shared" si="3"/>
        <v>8</v>
      </c>
      <c r="V14" s="52">
        <f t="shared" si="4"/>
        <v>4</v>
      </c>
      <c r="W14" s="49">
        <f t="shared" si="5"/>
        <v>38.299999999999997</v>
      </c>
      <c r="X14" s="52">
        <f t="shared" si="6"/>
        <v>7.5</v>
      </c>
      <c r="Y14" s="38"/>
      <c r="Z14" s="39" t="str">
        <f t="shared" si="7"/>
        <v>SSFL/20:  10,99   CA/20: 0   EO/20:  8   EE/20:  4</v>
      </c>
      <c r="AA14" s="53">
        <f t="shared" si="8"/>
        <v>101</v>
      </c>
      <c r="AB14" s="54">
        <f t="shared" si="9"/>
        <v>1</v>
      </c>
      <c r="AC14" s="54">
        <f t="shared" si="10"/>
        <v>1</v>
      </c>
      <c r="AD14" s="54">
        <f t="shared" si="11"/>
        <v>30</v>
      </c>
      <c r="AE14" s="55">
        <f t="shared" si="12"/>
        <v>20</v>
      </c>
      <c r="AF14" s="56">
        <f t="shared" si="13"/>
        <v>101</v>
      </c>
      <c r="AG14" s="57">
        <f t="shared" si="14"/>
        <v>0</v>
      </c>
      <c r="AH14" s="57">
        <f t="shared" si="15"/>
        <v>0</v>
      </c>
      <c r="AI14" s="57">
        <f t="shared" si="16"/>
        <v>30</v>
      </c>
      <c r="AJ14" s="58">
        <f t="shared" si="17"/>
        <v>20</v>
      </c>
    </row>
    <row r="15" spans="1:36" ht="14.1" customHeight="1" x14ac:dyDescent="0.2">
      <c r="A15" s="4">
        <f t="shared" si="18"/>
        <v>12</v>
      </c>
      <c r="B15" s="3" t="str">
        <f>Nom!B15</f>
        <v>Keurtys</v>
      </c>
      <c r="C15" s="49">
        <v>7</v>
      </c>
      <c r="D15" s="50">
        <v>4</v>
      </c>
      <c r="E15" s="51">
        <v>8</v>
      </c>
      <c r="F15" s="83">
        <v>17</v>
      </c>
      <c r="G15" s="51">
        <v>24</v>
      </c>
      <c r="H15" s="51">
        <v>2</v>
      </c>
      <c r="I15" s="51">
        <v>6.5</v>
      </c>
      <c r="J15" s="51">
        <v>31</v>
      </c>
      <c r="K15" s="51"/>
      <c r="L15" s="51"/>
      <c r="M15" s="50"/>
      <c r="N15" s="50"/>
      <c r="O15" s="50"/>
      <c r="P15" s="50"/>
      <c r="Q15" s="78"/>
      <c r="R15" s="49">
        <f t="shared" si="0"/>
        <v>10</v>
      </c>
      <c r="S15" s="50">
        <f t="shared" si="1"/>
        <v>16</v>
      </c>
      <c r="T15" s="50">
        <f t="shared" si="2"/>
        <v>0</v>
      </c>
      <c r="U15" s="50">
        <f t="shared" si="3"/>
        <v>16</v>
      </c>
      <c r="V15" s="52">
        <f t="shared" si="4"/>
        <v>17</v>
      </c>
      <c r="W15" s="49">
        <f t="shared" si="5"/>
        <v>73.8</v>
      </c>
      <c r="X15" s="52">
        <f t="shared" si="6"/>
        <v>15</v>
      </c>
      <c r="Y15" s="38"/>
      <c r="Z15" s="39" t="str">
        <f t="shared" si="7"/>
        <v>SSFL/20:  10   CA/20: 16   EO/20:  16   EE/20:  17</v>
      </c>
      <c r="AA15" s="53">
        <f t="shared" si="8"/>
        <v>101</v>
      </c>
      <c r="AB15" s="54">
        <f t="shared" si="9"/>
        <v>10</v>
      </c>
      <c r="AC15" s="54">
        <f t="shared" si="10"/>
        <v>1</v>
      </c>
      <c r="AD15" s="54">
        <f t="shared" si="11"/>
        <v>30</v>
      </c>
      <c r="AE15" s="55">
        <f t="shared" si="12"/>
        <v>20</v>
      </c>
      <c r="AF15" s="56">
        <f t="shared" si="13"/>
        <v>101</v>
      </c>
      <c r="AG15" s="57">
        <f t="shared" si="14"/>
        <v>10</v>
      </c>
      <c r="AH15" s="57">
        <f t="shared" si="15"/>
        <v>0</v>
      </c>
      <c r="AI15" s="57">
        <f t="shared" si="16"/>
        <v>30</v>
      </c>
      <c r="AJ15" s="58">
        <f t="shared" si="17"/>
        <v>20</v>
      </c>
    </row>
    <row r="16" spans="1:36" ht="14.1" customHeight="1" x14ac:dyDescent="0.2">
      <c r="A16" s="4">
        <f t="shared" si="18"/>
        <v>13</v>
      </c>
      <c r="B16" s="3" t="str">
        <f>Nom!B16</f>
        <v>Clhéo</v>
      </c>
      <c r="C16" s="49">
        <v>4.5</v>
      </c>
      <c r="D16" s="50"/>
      <c r="E16" s="51">
        <v>6</v>
      </c>
      <c r="F16" s="83">
        <v>10</v>
      </c>
      <c r="G16" s="51">
        <v>22</v>
      </c>
      <c r="H16" s="51">
        <v>3</v>
      </c>
      <c r="I16" s="51">
        <v>5</v>
      </c>
      <c r="J16" s="51">
        <v>38</v>
      </c>
      <c r="K16" s="51"/>
      <c r="L16" s="51"/>
      <c r="M16" s="50"/>
      <c r="N16" s="50"/>
      <c r="O16" s="50"/>
      <c r="P16" s="50"/>
      <c r="Q16" s="78"/>
      <c r="R16" s="49">
        <f t="shared" si="0"/>
        <v>11.1</v>
      </c>
      <c r="S16" s="50">
        <f t="shared" si="1"/>
        <v>12</v>
      </c>
      <c r="T16" s="50">
        <f t="shared" si="2"/>
        <v>0</v>
      </c>
      <c r="U16" s="50">
        <f t="shared" si="3"/>
        <v>14.7</v>
      </c>
      <c r="V16" s="52">
        <f t="shared" si="4"/>
        <v>10</v>
      </c>
      <c r="W16" s="49">
        <f t="shared" si="5"/>
        <v>59.8</v>
      </c>
      <c r="X16" s="52">
        <f t="shared" si="6"/>
        <v>12</v>
      </c>
      <c r="Y16" s="38"/>
      <c r="Z16" s="39" t="str">
        <f t="shared" si="7"/>
        <v>SSFL/20:  11,1   CA/20: 12   EO/20:  14,7   EE/20:  10</v>
      </c>
      <c r="AA16" s="53">
        <f t="shared" si="8"/>
        <v>91</v>
      </c>
      <c r="AB16" s="54">
        <f t="shared" si="9"/>
        <v>10</v>
      </c>
      <c r="AC16" s="54">
        <f t="shared" si="10"/>
        <v>1</v>
      </c>
      <c r="AD16" s="54">
        <f t="shared" si="11"/>
        <v>30</v>
      </c>
      <c r="AE16" s="55">
        <f t="shared" si="12"/>
        <v>20</v>
      </c>
      <c r="AF16" s="56">
        <f t="shared" si="13"/>
        <v>91</v>
      </c>
      <c r="AG16" s="57">
        <f t="shared" si="14"/>
        <v>10</v>
      </c>
      <c r="AH16" s="57">
        <f t="shared" si="15"/>
        <v>0</v>
      </c>
      <c r="AI16" s="57">
        <f t="shared" si="16"/>
        <v>30</v>
      </c>
      <c r="AJ16" s="58">
        <f t="shared" si="17"/>
        <v>20</v>
      </c>
    </row>
    <row r="17" spans="1:36" ht="14.1" customHeight="1" x14ac:dyDescent="0.2">
      <c r="A17" s="4">
        <f t="shared" si="18"/>
        <v>14</v>
      </c>
      <c r="B17" s="3" t="str">
        <f>Nom!B17</f>
        <v>Camille</v>
      </c>
      <c r="C17" s="49">
        <v>5.5</v>
      </c>
      <c r="D17" s="50">
        <v>0</v>
      </c>
      <c r="E17" s="51">
        <v>6</v>
      </c>
      <c r="F17" s="83"/>
      <c r="G17" s="83">
        <v>18</v>
      </c>
      <c r="H17" s="51"/>
      <c r="I17" s="51">
        <v>0</v>
      </c>
      <c r="J17" s="83">
        <v>28</v>
      </c>
      <c r="K17" s="51"/>
      <c r="L17" s="51"/>
      <c r="M17" s="50"/>
      <c r="N17" s="50"/>
      <c r="O17" s="50"/>
      <c r="P17" s="50"/>
      <c r="Q17" s="78"/>
      <c r="R17" s="49">
        <f t="shared" si="0"/>
        <v>7.36</v>
      </c>
      <c r="S17" s="50">
        <f t="shared" si="1"/>
        <v>12</v>
      </c>
      <c r="T17" s="50">
        <f t="shared" si="2"/>
        <v>0</v>
      </c>
      <c r="U17" s="50">
        <f t="shared" si="3"/>
        <v>12</v>
      </c>
      <c r="V17" s="52">
        <f t="shared" si="4"/>
        <v>0</v>
      </c>
      <c r="W17" s="49">
        <f t="shared" si="5"/>
        <v>52.3</v>
      </c>
      <c r="X17" s="52">
        <f t="shared" si="6"/>
        <v>10.5</v>
      </c>
      <c r="Y17" s="38"/>
      <c r="Z17" s="39" t="str">
        <f t="shared" si="7"/>
        <v>SSFL/20:  7,36   CA/20: 12   EO/20:  12   EE/20:  0</v>
      </c>
      <c r="AA17" s="53">
        <f t="shared" si="8"/>
        <v>91</v>
      </c>
      <c r="AB17" s="54">
        <f t="shared" si="9"/>
        <v>10</v>
      </c>
      <c r="AC17" s="54">
        <f t="shared" si="10"/>
        <v>1</v>
      </c>
      <c r="AD17" s="54">
        <f t="shared" si="11"/>
        <v>30</v>
      </c>
      <c r="AE17" s="55">
        <f t="shared" si="12"/>
        <v>1</v>
      </c>
      <c r="AF17" s="56">
        <f t="shared" si="13"/>
        <v>91</v>
      </c>
      <c r="AG17" s="57">
        <f t="shared" si="14"/>
        <v>10</v>
      </c>
      <c r="AH17" s="57">
        <f t="shared" si="15"/>
        <v>0</v>
      </c>
      <c r="AI17" s="57">
        <f t="shared" si="16"/>
        <v>30</v>
      </c>
      <c r="AJ17" s="58">
        <f t="shared" si="17"/>
        <v>0</v>
      </c>
    </row>
    <row r="18" spans="1:36" ht="14.1" customHeight="1" x14ac:dyDescent="0.2">
      <c r="A18" s="4">
        <f t="shared" si="18"/>
        <v>15</v>
      </c>
      <c r="B18" s="3" t="str">
        <f>Nom!B18</f>
        <v>Emma</v>
      </c>
      <c r="C18" s="49">
        <v>5</v>
      </c>
      <c r="D18" s="50">
        <v>2</v>
      </c>
      <c r="E18" s="51"/>
      <c r="F18" s="51">
        <v>16</v>
      </c>
      <c r="G18" s="51">
        <v>19</v>
      </c>
      <c r="H18" s="51">
        <v>6</v>
      </c>
      <c r="I18" s="51">
        <v>8</v>
      </c>
      <c r="J18" s="51"/>
      <c r="K18" s="51"/>
      <c r="L18" s="51"/>
      <c r="M18" s="50"/>
      <c r="N18" s="50"/>
      <c r="O18" s="50"/>
      <c r="P18" s="50"/>
      <c r="Q18" s="78"/>
      <c r="R18" s="49">
        <f t="shared" si="0"/>
        <v>10.24</v>
      </c>
      <c r="S18" s="50">
        <f t="shared" si="1"/>
        <v>0</v>
      </c>
      <c r="T18" s="50">
        <f t="shared" si="2"/>
        <v>0</v>
      </c>
      <c r="U18" s="50">
        <f t="shared" si="3"/>
        <v>12.7</v>
      </c>
      <c r="V18" s="52">
        <f t="shared" si="4"/>
        <v>16</v>
      </c>
      <c r="W18" s="49">
        <f t="shared" si="5"/>
        <v>64.900000000000006</v>
      </c>
      <c r="X18" s="52">
        <f t="shared" si="6"/>
        <v>13</v>
      </c>
      <c r="Y18" s="38"/>
      <c r="Z18" s="39" t="str">
        <f t="shared" si="7"/>
        <v>SSFL/20:  10,24   CA/20: 0   EO/20:  12,7   EE/20:  16</v>
      </c>
      <c r="AA18" s="53">
        <f t="shared" si="8"/>
        <v>41</v>
      </c>
      <c r="AB18" s="54">
        <f t="shared" si="9"/>
        <v>1</v>
      </c>
      <c r="AC18" s="54">
        <f t="shared" si="10"/>
        <v>1</v>
      </c>
      <c r="AD18" s="54">
        <f t="shared" si="11"/>
        <v>30</v>
      </c>
      <c r="AE18" s="55">
        <f t="shared" si="12"/>
        <v>20</v>
      </c>
      <c r="AF18" s="56">
        <f t="shared" si="13"/>
        <v>41</v>
      </c>
      <c r="AG18" s="57">
        <f t="shared" si="14"/>
        <v>0</v>
      </c>
      <c r="AH18" s="57">
        <f t="shared" si="15"/>
        <v>0</v>
      </c>
      <c r="AI18" s="57">
        <f t="shared" si="16"/>
        <v>30</v>
      </c>
      <c r="AJ18" s="58">
        <f t="shared" si="17"/>
        <v>20</v>
      </c>
    </row>
    <row r="19" spans="1:36" ht="14.1" customHeight="1" x14ac:dyDescent="0.2">
      <c r="A19" s="4">
        <f t="shared" si="18"/>
        <v>16</v>
      </c>
      <c r="B19" s="3" t="str">
        <f>Nom!B19</f>
        <v>Basile</v>
      </c>
      <c r="C19" s="49">
        <v>6.5</v>
      </c>
      <c r="D19" s="50">
        <v>4</v>
      </c>
      <c r="E19" s="51">
        <v>8</v>
      </c>
      <c r="F19" s="83"/>
      <c r="G19" s="51">
        <v>20</v>
      </c>
      <c r="H19" s="51"/>
      <c r="I19" s="51">
        <v>2</v>
      </c>
      <c r="J19" s="51">
        <v>36.5</v>
      </c>
      <c r="K19" s="51"/>
      <c r="L19" s="51"/>
      <c r="M19" s="50"/>
      <c r="N19" s="50"/>
      <c r="O19" s="50"/>
      <c r="P19" s="50"/>
      <c r="Q19" s="78"/>
      <c r="R19" s="49">
        <f t="shared" si="0"/>
        <v>10.77</v>
      </c>
      <c r="S19" s="50">
        <f t="shared" si="1"/>
        <v>16</v>
      </c>
      <c r="T19" s="50">
        <f t="shared" si="2"/>
        <v>0</v>
      </c>
      <c r="U19" s="50">
        <f t="shared" si="3"/>
        <v>13.3</v>
      </c>
      <c r="V19" s="52">
        <f t="shared" si="4"/>
        <v>0</v>
      </c>
      <c r="W19" s="49">
        <f t="shared" si="5"/>
        <v>66.8</v>
      </c>
      <c r="X19" s="52">
        <f t="shared" si="6"/>
        <v>13.5</v>
      </c>
      <c r="Y19" s="38"/>
      <c r="Z19" s="39" t="str">
        <f t="shared" si="7"/>
        <v>SSFL/20:  10,77   CA/20: 16   EO/20:  13,3   EE/20:  0</v>
      </c>
      <c r="AA19" s="53">
        <f t="shared" si="8"/>
        <v>91</v>
      </c>
      <c r="AB19" s="54">
        <f t="shared" si="9"/>
        <v>10</v>
      </c>
      <c r="AC19" s="54">
        <f t="shared" si="10"/>
        <v>1</v>
      </c>
      <c r="AD19" s="54">
        <f t="shared" si="11"/>
        <v>30</v>
      </c>
      <c r="AE19" s="55">
        <f t="shared" si="12"/>
        <v>1</v>
      </c>
      <c r="AF19" s="56">
        <f t="shared" si="13"/>
        <v>91</v>
      </c>
      <c r="AG19" s="57">
        <f t="shared" si="14"/>
        <v>10</v>
      </c>
      <c r="AH19" s="57">
        <f t="shared" si="15"/>
        <v>0</v>
      </c>
      <c r="AI19" s="57">
        <f t="shared" si="16"/>
        <v>30</v>
      </c>
      <c r="AJ19" s="58">
        <f t="shared" si="17"/>
        <v>0</v>
      </c>
    </row>
    <row r="20" spans="1:36" ht="14.1" hidden="1" customHeight="1" x14ac:dyDescent="0.2">
      <c r="A20" s="4">
        <f t="shared" si="18"/>
        <v>17</v>
      </c>
      <c r="B20" s="3">
        <f>Nom!B20</f>
        <v>0</v>
      </c>
      <c r="C20" s="49"/>
      <c r="D20" s="50"/>
      <c r="E20" s="51"/>
      <c r="F20" s="83"/>
      <c r="G20" s="83"/>
      <c r="H20" s="51"/>
      <c r="I20" s="51"/>
      <c r="J20" s="51"/>
      <c r="K20" s="51"/>
      <c r="L20" s="51"/>
      <c r="M20" s="50"/>
      <c r="N20" s="50"/>
      <c r="O20" s="50"/>
      <c r="P20" s="50"/>
      <c r="Q20" s="78"/>
      <c r="R20" s="49">
        <f t="shared" si="0"/>
        <v>0</v>
      </c>
      <c r="S20" s="50">
        <f t="shared" si="1"/>
        <v>0</v>
      </c>
      <c r="T20" s="50">
        <f t="shared" si="2"/>
        <v>0</v>
      </c>
      <c r="U20" s="50">
        <f t="shared" si="3"/>
        <v>0</v>
      </c>
      <c r="V20" s="52">
        <f t="shared" si="4"/>
        <v>0</v>
      </c>
      <c r="W20" s="49">
        <f t="shared" si="5"/>
        <v>0</v>
      </c>
      <c r="X20" s="52">
        <f t="shared" si="6"/>
        <v>0</v>
      </c>
      <c r="Y20" s="38"/>
      <c r="Z20" s="39" t="str">
        <f t="shared" ref="Z20:Z30" si="19">CONCATENATE(R$33,R20,S$33,S20,T$33,T20,U$33,U20,V$33,V20,X$33,Y20,Y$31)</f>
        <v>SSFL/20:  0   CA/20: 0   CL/20: 0   EO/20:  0   EE/20:  0</v>
      </c>
      <c r="AA20" s="53">
        <f t="shared" si="8"/>
        <v>1</v>
      </c>
      <c r="AB20" s="54">
        <f t="shared" si="9"/>
        <v>1</v>
      </c>
      <c r="AC20" s="54">
        <f t="shared" si="10"/>
        <v>1</v>
      </c>
      <c r="AD20" s="54">
        <f t="shared" si="11"/>
        <v>1</v>
      </c>
      <c r="AE20" s="55">
        <f t="shared" si="12"/>
        <v>1</v>
      </c>
      <c r="AF20" s="56">
        <f t="shared" si="13"/>
        <v>0</v>
      </c>
      <c r="AG20" s="57">
        <f t="shared" si="14"/>
        <v>0</v>
      </c>
      <c r="AH20" s="57">
        <f t="shared" si="15"/>
        <v>0</v>
      </c>
      <c r="AI20" s="57">
        <f t="shared" si="16"/>
        <v>0</v>
      </c>
      <c r="AJ20" s="58">
        <f t="shared" si="17"/>
        <v>0</v>
      </c>
    </row>
    <row r="21" spans="1:36" ht="14.1" hidden="1" customHeight="1" x14ac:dyDescent="0.2">
      <c r="A21" s="4">
        <f t="shared" si="18"/>
        <v>18</v>
      </c>
      <c r="B21" s="3">
        <f>Nom!B21</f>
        <v>0</v>
      </c>
      <c r="C21" s="49"/>
      <c r="D21" s="50"/>
      <c r="E21" s="51"/>
      <c r="F21" s="51"/>
      <c r="G21" s="83"/>
      <c r="H21" s="51"/>
      <c r="I21" s="51"/>
      <c r="J21" s="51"/>
      <c r="K21" s="51"/>
      <c r="L21" s="51"/>
      <c r="M21" s="50"/>
      <c r="N21" s="50"/>
      <c r="O21" s="50"/>
      <c r="P21" s="50"/>
      <c r="Q21" s="78"/>
      <c r="R21" s="49">
        <f t="shared" si="0"/>
        <v>0</v>
      </c>
      <c r="S21" s="50">
        <f t="shared" si="1"/>
        <v>0</v>
      </c>
      <c r="T21" s="50">
        <f t="shared" si="2"/>
        <v>0</v>
      </c>
      <c r="U21" s="50">
        <f t="shared" si="3"/>
        <v>0</v>
      </c>
      <c r="V21" s="52">
        <f t="shared" si="4"/>
        <v>0</v>
      </c>
      <c r="W21" s="49">
        <f t="shared" si="5"/>
        <v>0</v>
      </c>
      <c r="X21" s="52">
        <f t="shared" si="6"/>
        <v>0</v>
      </c>
      <c r="Y21" s="38"/>
      <c r="Z21" s="39" t="str">
        <f t="shared" si="19"/>
        <v>SSFL/20:  0   CA/20: 0   CL/20: 0   EO/20:  0   EE/20:  0</v>
      </c>
      <c r="AA21" s="53">
        <f t="shared" si="8"/>
        <v>1</v>
      </c>
      <c r="AB21" s="54">
        <f t="shared" si="9"/>
        <v>1</v>
      </c>
      <c r="AC21" s="54">
        <f t="shared" si="10"/>
        <v>1</v>
      </c>
      <c r="AD21" s="54">
        <f t="shared" si="11"/>
        <v>1</v>
      </c>
      <c r="AE21" s="55">
        <f t="shared" si="12"/>
        <v>1</v>
      </c>
      <c r="AF21" s="56">
        <f t="shared" si="13"/>
        <v>0</v>
      </c>
      <c r="AG21" s="57">
        <f t="shared" si="14"/>
        <v>0</v>
      </c>
      <c r="AH21" s="57">
        <f t="shared" si="15"/>
        <v>0</v>
      </c>
      <c r="AI21" s="57">
        <f t="shared" si="16"/>
        <v>0</v>
      </c>
      <c r="AJ21" s="58">
        <f t="shared" si="17"/>
        <v>0</v>
      </c>
    </row>
    <row r="22" spans="1:36" ht="14.1" hidden="1" customHeight="1" x14ac:dyDescent="0.2">
      <c r="A22" s="4">
        <f t="shared" si="18"/>
        <v>19</v>
      </c>
      <c r="B22" s="3">
        <f>Nom!B22</f>
        <v>0</v>
      </c>
      <c r="C22" s="49"/>
      <c r="D22" s="50"/>
      <c r="E22" s="51"/>
      <c r="F22" s="51"/>
      <c r="G22" s="51"/>
      <c r="H22" s="51"/>
      <c r="I22" s="51"/>
      <c r="J22" s="51"/>
      <c r="K22" s="51"/>
      <c r="L22" s="51"/>
      <c r="M22" s="50"/>
      <c r="N22" s="50"/>
      <c r="O22" s="50"/>
      <c r="P22" s="50"/>
      <c r="Q22" s="78"/>
      <c r="R22" s="49">
        <f t="shared" si="0"/>
        <v>0</v>
      </c>
      <c r="S22" s="50">
        <f t="shared" si="1"/>
        <v>0</v>
      </c>
      <c r="T22" s="50">
        <f t="shared" si="2"/>
        <v>0</v>
      </c>
      <c r="U22" s="50">
        <f t="shared" si="3"/>
        <v>0</v>
      </c>
      <c r="V22" s="52">
        <f t="shared" si="4"/>
        <v>0</v>
      </c>
      <c r="W22" s="49">
        <f t="shared" si="5"/>
        <v>0</v>
      </c>
      <c r="X22" s="52">
        <f t="shared" si="6"/>
        <v>0</v>
      </c>
      <c r="Y22" s="38"/>
      <c r="Z22" s="39" t="str">
        <f t="shared" si="19"/>
        <v>SSFL/20:  0   CA/20: 0   CL/20: 0   EO/20:  0   EE/20:  0</v>
      </c>
      <c r="AA22" s="53">
        <f t="shared" si="8"/>
        <v>1</v>
      </c>
      <c r="AB22" s="54">
        <f t="shared" si="9"/>
        <v>1</v>
      </c>
      <c r="AC22" s="54">
        <f t="shared" si="10"/>
        <v>1</v>
      </c>
      <c r="AD22" s="54">
        <f t="shared" si="11"/>
        <v>1</v>
      </c>
      <c r="AE22" s="55">
        <f t="shared" si="12"/>
        <v>1</v>
      </c>
      <c r="AF22" s="56">
        <f t="shared" si="13"/>
        <v>0</v>
      </c>
      <c r="AG22" s="57">
        <f t="shared" si="14"/>
        <v>0</v>
      </c>
      <c r="AH22" s="57">
        <f t="shared" si="15"/>
        <v>0</v>
      </c>
      <c r="AI22" s="57">
        <f t="shared" si="16"/>
        <v>0</v>
      </c>
      <c r="AJ22" s="58">
        <f t="shared" si="17"/>
        <v>0</v>
      </c>
    </row>
    <row r="23" spans="1:36" ht="14.1" hidden="1" customHeight="1" x14ac:dyDescent="0.2">
      <c r="A23" s="4">
        <f t="shared" si="18"/>
        <v>20</v>
      </c>
      <c r="B23" s="3">
        <f>Nom!B23</f>
        <v>0</v>
      </c>
      <c r="C23" s="49"/>
      <c r="D23" s="50"/>
      <c r="E23" s="51"/>
      <c r="F23" s="83"/>
      <c r="G23" s="51"/>
      <c r="H23" s="51"/>
      <c r="I23" s="51"/>
      <c r="J23" s="51"/>
      <c r="K23" s="51"/>
      <c r="L23" s="51"/>
      <c r="M23" s="50"/>
      <c r="N23" s="50"/>
      <c r="O23" s="50"/>
      <c r="P23" s="50"/>
      <c r="Q23" s="78"/>
      <c r="R23" s="49">
        <f t="shared" si="0"/>
        <v>0</v>
      </c>
      <c r="S23" s="50">
        <f t="shared" si="1"/>
        <v>0</v>
      </c>
      <c r="T23" s="50">
        <f t="shared" si="2"/>
        <v>0</v>
      </c>
      <c r="U23" s="50">
        <f t="shared" si="3"/>
        <v>0</v>
      </c>
      <c r="V23" s="52">
        <f t="shared" si="4"/>
        <v>0</v>
      </c>
      <c r="W23" s="49">
        <f t="shared" si="5"/>
        <v>0</v>
      </c>
      <c r="X23" s="52">
        <f t="shared" si="6"/>
        <v>0</v>
      </c>
      <c r="Y23" s="38"/>
      <c r="Z23" s="39" t="str">
        <f t="shared" si="19"/>
        <v>SSFL/20:  0   CA/20: 0   CL/20: 0   EO/20:  0   EE/20:  0</v>
      </c>
      <c r="AA23" s="53">
        <f t="shared" si="8"/>
        <v>1</v>
      </c>
      <c r="AB23" s="54">
        <f t="shared" si="9"/>
        <v>1</v>
      </c>
      <c r="AC23" s="54">
        <f t="shared" si="10"/>
        <v>1</v>
      </c>
      <c r="AD23" s="54">
        <f t="shared" si="11"/>
        <v>1</v>
      </c>
      <c r="AE23" s="55">
        <f t="shared" si="12"/>
        <v>1</v>
      </c>
      <c r="AF23" s="56">
        <f t="shared" si="13"/>
        <v>0</v>
      </c>
      <c r="AG23" s="57">
        <f t="shared" si="14"/>
        <v>0</v>
      </c>
      <c r="AH23" s="57">
        <f t="shared" si="15"/>
        <v>0</v>
      </c>
      <c r="AI23" s="57">
        <f t="shared" si="16"/>
        <v>0</v>
      </c>
      <c r="AJ23" s="58">
        <f t="shared" si="17"/>
        <v>0</v>
      </c>
    </row>
    <row r="24" spans="1:36" ht="14.1" hidden="1" customHeight="1" x14ac:dyDescent="0.2">
      <c r="A24" s="4">
        <f t="shared" si="18"/>
        <v>21</v>
      </c>
      <c r="B24" s="3">
        <f>Nom!B24</f>
        <v>0</v>
      </c>
      <c r="C24" s="49"/>
      <c r="D24" s="50"/>
      <c r="E24" s="51"/>
      <c r="F24" s="83"/>
      <c r="G24" s="51"/>
      <c r="H24" s="51"/>
      <c r="I24" s="51"/>
      <c r="J24" s="51"/>
      <c r="K24" s="51"/>
      <c r="L24" s="51"/>
      <c r="M24" s="50"/>
      <c r="N24" s="50"/>
      <c r="O24" s="50"/>
      <c r="P24" s="50"/>
      <c r="Q24" s="78"/>
      <c r="R24" s="49">
        <f t="shared" si="0"/>
        <v>0</v>
      </c>
      <c r="S24" s="50">
        <f t="shared" si="1"/>
        <v>0</v>
      </c>
      <c r="T24" s="50">
        <f t="shared" si="2"/>
        <v>0</v>
      </c>
      <c r="U24" s="50">
        <f t="shared" si="3"/>
        <v>0</v>
      </c>
      <c r="V24" s="52">
        <f t="shared" si="4"/>
        <v>0</v>
      </c>
      <c r="W24" s="49">
        <f t="shared" si="5"/>
        <v>0</v>
      </c>
      <c r="X24" s="52">
        <f t="shared" si="6"/>
        <v>0</v>
      </c>
      <c r="Y24" s="38"/>
      <c r="Z24" s="39" t="str">
        <f t="shared" si="19"/>
        <v>SSFL/20:  0   CA/20: 0   CL/20: 0   EO/20:  0   EE/20:  0</v>
      </c>
      <c r="AA24" s="53">
        <f t="shared" si="8"/>
        <v>1</v>
      </c>
      <c r="AB24" s="54">
        <f t="shared" si="9"/>
        <v>1</v>
      </c>
      <c r="AC24" s="54">
        <f t="shared" si="10"/>
        <v>1</v>
      </c>
      <c r="AD24" s="54">
        <f t="shared" si="11"/>
        <v>1</v>
      </c>
      <c r="AE24" s="55">
        <f t="shared" si="12"/>
        <v>1</v>
      </c>
      <c r="AF24" s="56">
        <f t="shared" si="13"/>
        <v>0</v>
      </c>
      <c r="AG24" s="57">
        <f t="shared" si="14"/>
        <v>0</v>
      </c>
      <c r="AH24" s="57">
        <f t="shared" si="15"/>
        <v>0</v>
      </c>
      <c r="AI24" s="57">
        <f t="shared" si="16"/>
        <v>0</v>
      </c>
      <c r="AJ24" s="58">
        <f t="shared" si="17"/>
        <v>0</v>
      </c>
    </row>
    <row r="25" spans="1:36" ht="14.1" hidden="1" customHeight="1" x14ac:dyDescent="0.2">
      <c r="A25" s="4">
        <f t="shared" si="18"/>
        <v>22</v>
      </c>
      <c r="B25" s="3">
        <f>Nom!B25</f>
        <v>0</v>
      </c>
      <c r="C25" s="49"/>
      <c r="D25" s="50"/>
      <c r="E25" s="51"/>
      <c r="F25" s="51"/>
      <c r="G25" s="51"/>
      <c r="H25" s="51"/>
      <c r="I25" s="51"/>
      <c r="J25" s="51"/>
      <c r="K25" s="51"/>
      <c r="L25" s="51"/>
      <c r="M25" s="50"/>
      <c r="N25" s="50"/>
      <c r="O25" s="50"/>
      <c r="P25" s="50"/>
      <c r="Q25" s="78"/>
      <c r="R25" s="49">
        <f t="shared" si="0"/>
        <v>0</v>
      </c>
      <c r="S25" s="50">
        <f t="shared" si="1"/>
        <v>0</v>
      </c>
      <c r="T25" s="50">
        <f t="shared" si="2"/>
        <v>0</v>
      </c>
      <c r="U25" s="50">
        <f t="shared" si="3"/>
        <v>0</v>
      </c>
      <c r="V25" s="52">
        <f t="shared" si="4"/>
        <v>0</v>
      </c>
      <c r="W25" s="49">
        <f t="shared" si="5"/>
        <v>0</v>
      </c>
      <c r="X25" s="52">
        <f t="shared" si="6"/>
        <v>0</v>
      </c>
      <c r="Y25" s="38"/>
      <c r="Z25" s="39" t="str">
        <f t="shared" si="19"/>
        <v>SSFL/20:  0   CA/20: 0   CL/20: 0   EO/20:  0   EE/20:  0</v>
      </c>
      <c r="AA25" s="53">
        <f t="shared" si="8"/>
        <v>1</v>
      </c>
      <c r="AB25" s="54">
        <f t="shared" si="9"/>
        <v>1</v>
      </c>
      <c r="AC25" s="54">
        <f t="shared" si="10"/>
        <v>1</v>
      </c>
      <c r="AD25" s="54">
        <f t="shared" si="11"/>
        <v>1</v>
      </c>
      <c r="AE25" s="55">
        <f t="shared" si="12"/>
        <v>1</v>
      </c>
      <c r="AF25" s="56">
        <f t="shared" si="13"/>
        <v>0</v>
      </c>
      <c r="AG25" s="57">
        <f t="shared" si="14"/>
        <v>0</v>
      </c>
      <c r="AH25" s="57">
        <f t="shared" si="15"/>
        <v>0</v>
      </c>
      <c r="AI25" s="57">
        <f t="shared" si="16"/>
        <v>0</v>
      </c>
      <c r="AJ25" s="58">
        <f t="shared" si="17"/>
        <v>0</v>
      </c>
    </row>
    <row r="26" spans="1:36" ht="14.1" hidden="1" customHeight="1" x14ac:dyDescent="0.2">
      <c r="A26" s="4">
        <f t="shared" si="18"/>
        <v>23</v>
      </c>
      <c r="B26" s="3">
        <f>Nom!B26</f>
        <v>0</v>
      </c>
      <c r="C26" s="49"/>
      <c r="D26" s="50"/>
      <c r="E26" s="51"/>
      <c r="F26" s="83"/>
      <c r="G26" s="51"/>
      <c r="H26" s="51"/>
      <c r="I26" s="51"/>
      <c r="J26" s="51"/>
      <c r="K26" s="51"/>
      <c r="L26" s="51"/>
      <c r="M26" s="50"/>
      <c r="N26" s="50"/>
      <c r="O26" s="50"/>
      <c r="P26" s="50"/>
      <c r="Q26" s="78"/>
      <c r="R26" s="49">
        <f t="shared" si="0"/>
        <v>0</v>
      </c>
      <c r="S26" s="50">
        <f t="shared" si="1"/>
        <v>0</v>
      </c>
      <c r="T26" s="50">
        <f t="shared" si="2"/>
        <v>0</v>
      </c>
      <c r="U26" s="50">
        <f t="shared" si="3"/>
        <v>0</v>
      </c>
      <c r="V26" s="52">
        <f t="shared" si="4"/>
        <v>0</v>
      </c>
      <c r="W26" s="49">
        <f t="shared" si="5"/>
        <v>0</v>
      </c>
      <c r="X26" s="52">
        <f t="shared" si="6"/>
        <v>0</v>
      </c>
      <c r="Y26" s="38"/>
      <c r="Z26" s="39" t="str">
        <f t="shared" si="19"/>
        <v>SSFL/20:  0   CA/20: 0   CL/20: 0   EO/20:  0   EE/20:  0</v>
      </c>
      <c r="AA26" s="53">
        <f t="shared" si="8"/>
        <v>1</v>
      </c>
      <c r="AB26" s="54">
        <f t="shared" si="9"/>
        <v>1</v>
      </c>
      <c r="AC26" s="54">
        <f t="shared" si="10"/>
        <v>1</v>
      </c>
      <c r="AD26" s="54">
        <f t="shared" si="11"/>
        <v>1</v>
      </c>
      <c r="AE26" s="55">
        <f t="shared" si="12"/>
        <v>1</v>
      </c>
      <c r="AF26" s="56">
        <f t="shared" si="13"/>
        <v>0</v>
      </c>
      <c r="AG26" s="57">
        <f t="shared" si="14"/>
        <v>0</v>
      </c>
      <c r="AH26" s="57">
        <f t="shared" si="15"/>
        <v>0</v>
      </c>
      <c r="AI26" s="57">
        <f t="shared" si="16"/>
        <v>0</v>
      </c>
      <c r="AJ26" s="58">
        <f t="shared" si="17"/>
        <v>0</v>
      </c>
    </row>
    <row r="27" spans="1:36" ht="14.1" hidden="1" customHeight="1" x14ac:dyDescent="0.2">
      <c r="A27" s="4">
        <f t="shared" si="18"/>
        <v>24</v>
      </c>
      <c r="B27" s="3">
        <f>Nom!B27</f>
        <v>0</v>
      </c>
      <c r="C27" s="49"/>
      <c r="D27" s="50"/>
      <c r="E27" s="51"/>
      <c r="F27" s="83"/>
      <c r="G27" s="83"/>
      <c r="H27" s="51"/>
      <c r="I27" s="51"/>
      <c r="J27" s="51"/>
      <c r="K27" s="51"/>
      <c r="L27" s="51"/>
      <c r="M27" s="50"/>
      <c r="N27" s="50"/>
      <c r="O27" s="50"/>
      <c r="P27" s="50"/>
      <c r="Q27" s="78"/>
      <c r="R27" s="49">
        <f t="shared" si="0"/>
        <v>0</v>
      </c>
      <c r="S27" s="50">
        <f t="shared" si="1"/>
        <v>0</v>
      </c>
      <c r="T27" s="50">
        <f t="shared" si="2"/>
        <v>0</v>
      </c>
      <c r="U27" s="50">
        <f t="shared" si="3"/>
        <v>0</v>
      </c>
      <c r="V27" s="52">
        <f t="shared" si="4"/>
        <v>0</v>
      </c>
      <c r="W27" s="49">
        <f t="shared" si="5"/>
        <v>0</v>
      </c>
      <c r="X27" s="52">
        <f t="shared" si="6"/>
        <v>0</v>
      </c>
      <c r="Y27" s="38"/>
      <c r="Z27" s="39" t="str">
        <f t="shared" si="19"/>
        <v>SSFL/20:  0   CA/20: 0   CL/20: 0   EO/20:  0   EE/20:  0</v>
      </c>
      <c r="AA27" s="53">
        <f t="shared" si="8"/>
        <v>1</v>
      </c>
      <c r="AB27" s="54">
        <f t="shared" si="9"/>
        <v>1</v>
      </c>
      <c r="AC27" s="54">
        <f t="shared" si="10"/>
        <v>1</v>
      </c>
      <c r="AD27" s="54">
        <f t="shared" si="11"/>
        <v>1</v>
      </c>
      <c r="AE27" s="55">
        <f t="shared" si="12"/>
        <v>1</v>
      </c>
      <c r="AF27" s="56">
        <f t="shared" si="13"/>
        <v>0</v>
      </c>
      <c r="AG27" s="57">
        <f t="shared" si="14"/>
        <v>0</v>
      </c>
      <c r="AH27" s="57">
        <f t="shared" si="15"/>
        <v>0</v>
      </c>
      <c r="AI27" s="57">
        <f t="shared" si="16"/>
        <v>0</v>
      </c>
      <c r="AJ27" s="58">
        <f t="shared" si="17"/>
        <v>0</v>
      </c>
    </row>
    <row r="28" spans="1:36" ht="14.1" hidden="1" customHeight="1" x14ac:dyDescent="0.2">
      <c r="A28" s="4">
        <f t="shared" si="18"/>
        <v>25</v>
      </c>
      <c r="B28" s="3">
        <f>Nom!B28</f>
        <v>0</v>
      </c>
      <c r="C28" s="49"/>
      <c r="D28" s="50"/>
      <c r="E28" s="51"/>
      <c r="F28" s="51"/>
      <c r="G28" s="51"/>
      <c r="H28" s="51"/>
      <c r="I28" s="51"/>
      <c r="J28" s="51"/>
      <c r="K28" s="51"/>
      <c r="L28" s="51"/>
      <c r="M28" s="50"/>
      <c r="N28" s="50"/>
      <c r="O28" s="50"/>
      <c r="P28" s="50"/>
      <c r="Q28" s="78"/>
      <c r="R28" s="49">
        <f t="shared" si="0"/>
        <v>0</v>
      </c>
      <c r="S28" s="50">
        <f t="shared" si="1"/>
        <v>0</v>
      </c>
      <c r="T28" s="50">
        <f t="shared" si="2"/>
        <v>0</v>
      </c>
      <c r="U28" s="50">
        <f t="shared" si="3"/>
        <v>0</v>
      </c>
      <c r="V28" s="52">
        <f t="shared" si="4"/>
        <v>0</v>
      </c>
      <c r="W28" s="49">
        <f t="shared" si="5"/>
        <v>0</v>
      </c>
      <c r="X28" s="52">
        <f t="shared" si="6"/>
        <v>0</v>
      </c>
      <c r="Y28" s="38"/>
      <c r="Z28" s="39" t="str">
        <f t="shared" si="19"/>
        <v>SSFL/20:  0   CA/20: 0   CL/20: 0   EO/20:  0   EE/20:  0</v>
      </c>
      <c r="AA28" s="53">
        <f t="shared" si="8"/>
        <v>1</v>
      </c>
      <c r="AB28" s="54">
        <f t="shared" si="9"/>
        <v>1</v>
      </c>
      <c r="AC28" s="54">
        <f t="shared" si="10"/>
        <v>1</v>
      </c>
      <c r="AD28" s="54">
        <f t="shared" si="11"/>
        <v>1</v>
      </c>
      <c r="AE28" s="55">
        <f t="shared" si="12"/>
        <v>1</v>
      </c>
      <c r="AF28" s="56">
        <f t="shared" si="13"/>
        <v>0</v>
      </c>
      <c r="AG28" s="57">
        <f t="shared" si="14"/>
        <v>0</v>
      </c>
      <c r="AH28" s="57">
        <f t="shared" si="15"/>
        <v>0</v>
      </c>
      <c r="AI28" s="57">
        <f t="shared" si="16"/>
        <v>0</v>
      </c>
      <c r="AJ28" s="58">
        <f t="shared" si="17"/>
        <v>0</v>
      </c>
    </row>
    <row r="29" spans="1:36" ht="14.1" hidden="1" customHeight="1" x14ac:dyDescent="0.2">
      <c r="A29" s="4">
        <f t="shared" si="18"/>
        <v>26</v>
      </c>
      <c r="B29" s="3">
        <f>Nom!B29</f>
        <v>0</v>
      </c>
      <c r="C29" s="49"/>
      <c r="D29" s="50"/>
      <c r="E29" s="51"/>
      <c r="F29" s="51"/>
      <c r="G29" s="51"/>
      <c r="H29" s="51"/>
      <c r="I29" s="51"/>
      <c r="J29" s="51"/>
      <c r="K29" s="51"/>
      <c r="L29" s="51"/>
      <c r="M29" s="50"/>
      <c r="N29" s="50"/>
      <c r="O29" s="50"/>
      <c r="P29" s="50"/>
      <c r="Q29" s="78"/>
      <c r="R29" s="49">
        <f t="shared" si="0"/>
        <v>0</v>
      </c>
      <c r="S29" s="50">
        <f t="shared" si="1"/>
        <v>0</v>
      </c>
      <c r="T29" s="50">
        <f t="shared" si="2"/>
        <v>0</v>
      </c>
      <c r="U29" s="50">
        <f t="shared" si="3"/>
        <v>0</v>
      </c>
      <c r="V29" s="52">
        <f t="shared" si="4"/>
        <v>0</v>
      </c>
      <c r="W29" s="49">
        <f t="shared" si="5"/>
        <v>0</v>
      </c>
      <c r="X29" s="52">
        <f t="shared" si="6"/>
        <v>0</v>
      </c>
      <c r="Y29" s="38"/>
      <c r="Z29" s="39" t="str">
        <f t="shared" si="19"/>
        <v>SSFL/20:  0   CA/20: 0   CL/20: 0   EO/20:  0   EE/20:  0</v>
      </c>
      <c r="AA29" s="53">
        <f t="shared" si="8"/>
        <v>1</v>
      </c>
      <c r="AB29" s="54">
        <f t="shared" si="9"/>
        <v>1</v>
      </c>
      <c r="AC29" s="54">
        <f t="shared" si="10"/>
        <v>1</v>
      </c>
      <c r="AD29" s="54">
        <f t="shared" si="11"/>
        <v>1</v>
      </c>
      <c r="AE29" s="55">
        <f t="shared" si="12"/>
        <v>1</v>
      </c>
      <c r="AF29" s="56">
        <f t="shared" si="13"/>
        <v>0</v>
      </c>
      <c r="AG29" s="57">
        <f t="shared" si="14"/>
        <v>0</v>
      </c>
      <c r="AH29" s="57">
        <f t="shared" si="15"/>
        <v>0</v>
      </c>
      <c r="AI29" s="57">
        <f t="shared" si="16"/>
        <v>0</v>
      </c>
      <c r="AJ29" s="58">
        <f t="shared" si="17"/>
        <v>0</v>
      </c>
    </row>
    <row r="30" spans="1:36" ht="14.1" hidden="1" customHeight="1" x14ac:dyDescent="0.2">
      <c r="A30" s="5">
        <f t="shared" si="18"/>
        <v>27</v>
      </c>
      <c r="B30" s="6">
        <f>Nom!B30</f>
        <v>0</v>
      </c>
      <c r="C30" s="62"/>
      <c r="D30" s="63"/>
      <c r="E30" s="64"/>
      <c r="F30" s="84"/>
      <c r="G30" s="64"/>
      <c r="H30" s="64"/>
      <c r="I30" s="64"/>
      <c r="J30" s="64"/>
      <c r="K30" s="64"/>
      <c r="L30" s="64"/>
      <c r="M30" s="63"/>
      <c r="N30" s="63"/>
      <c r="O30" s="63"/>
      <c r="P30" s="63"/>
      <c r="Q30" s="79"/>
      <c r="R30" s="62">
        <f t="shared" si="0"/>
        <v>0</v>
      </c>
      <c r="S30" s="63">
        <f t="shared" si="1"/>
        <v>0</v>
      </c>
      <c r="T30" s="64">
        <f t="shared" si="2"/>
        <v>0</v>
      </c>
      <c r="U30" s="64">
        <f t="shared" si="3"/>
        <v>0</v>
      </c>
      <c r="V30" s="65">
        <f t="shared" si="4"/>
        <v>0</v>
      </c>
      <c r="W30" s="62">
        <f t="shared" si="5"/>
        <v>0</v>
      </c>
      <c r="X30" s="65">
        <f t="shared" si="6"/>
        <v>0</v>
      </c>
      <c r="Y30" s="38"/>
      <c r="Z30" s="39" t="str">
        <f t="shared" si="19"/>
        <v>SSFL/20:  0   CA/20: 0   CL/20: 0   EO/20:  0   EE/20:  0</v>
      </c>
      <c r="AA30" s="66">
        <f t="shared" si="8"/>
        <v>1</v>
      </c>
      <c r="AB30" s="67">
        <f t="shared" si="9"/>
        <v>1</v>
      </c>
      <c r="AC30" s="67">
        <f t="shared" si="10"/>
        <v>1</v>
      </c>
      <c r="AD30" s="67">
        <f t="shared" si="11"/>
        <v>1</v>
      </c>
      <c r="AE30" s="68">
        <f t="shared" si="12"/>
        <v>1</v>
      </c>
      <c r="AF30" s="69">
        <f t="shared" si="13"/>
        <v>0</v>
      </c>
      <c r="AG30" s="70">
        <f t="shared" si="14"/>
        <v>0</v>
      </c>
      <c r="AH30" s="70">
        <f t="shared" si="15"/>
        <v>0</v>
      </c>
      <c r="AI30" s="70">
        <f t="shared" si="16"/>
        <v>0</v>
      </c>
      <c r="AJ30" s="71">
        <f t="shared" si="17"/>
        <v>0</v>
      </c>
    </row>
    <row r="31" spans="1:36" ht="14.65" customHeight="1" x14ac:dyDescent="0.2">
      <c r="B31" t="s">
        <v>41</v>
      </c>
      <c r="C31" s="59">
        <f t="shared" ref="C31:J31" si="20">AVERAGE(C4:C19)</f>
        <v>5.75</v>
      </c>
      <c r="D31" s="59">
        <f t="shared" si="20"/>
        <v>4.333333333333333</v>
      </c>
      <c r="E31" s="59">
        <f t="shared" si="20"/>
        <v>6.4615384615384617</v>
      </c>
      <c r="F31" s="59">
        <f t="shared" si="20"/>
        <v>11.615384615384615</v>
      </c>
      <c r="G31" s="59">
        <f t="shared" si="20"/>
        <v>20.625</v>
      </c>
      <c r="H31" s="59">
        <f t="shared" si="20"/>
        <v>5.8571428571428568</v>
      </c>
      <c r="I31" s="59">
        <f t="shared" si="20"/>
        <v>4.9333333333333336</v>
      </c>
      <c r="J31" s="59">
        <f t="shared" si="20"/>
        <v>35.571428571428569</v>
      </c>
      <c r="K31" s="59" t="e">
        <f t="shared" ref="K31:Q31" si="21">AVERAGE(K4:K30)</f>
        <v>#DIV/0!</v>
      </c>
      <c r="L31" s="59" t="e">
        <f t="shared" si="21"/>
        <v>#DIV/0!</v>
      </c>
      <c r="M31" s="59" t="e">
        <f t="shared" si="21"/>
        <v>#DIV/0!</v>
      </c>
      <c r="N31" s="59" t="e">
        <f t="shared" si="21"/>
        <v>#DIV/0!</v>
      </c>
      <c r="O31" s="59" t="e">
        <f t="shared" si="21"/>
        <v>#DIV/0!</v>
      </c>
      <c r="P31" s="59" t="e">
        <f t="shared" si="21"/>
        <v>#DIV/0!</v>
      </c>
      <c r="Q31" s="59" t="e">
        <f t="shared" si="21"/>
        <v>#DIV/0!</v>
      </c>
      <c r="R31" s="59">
        <f t="shared" ref="R31:X31" si="22">AVERAGE(R4:R19)</f>
        <v>11.184375000000003</v>
      </c>
      <c r="S31" s="59">
        <f t="shared" si="22"/>
        <v>10.5</v>
      </c>
      <c r="T31" s="59">
        <f t="shared" si="22"/>
        <v>0</v>
      </c>
      <c r="U31" s="59">
        <f t="shared" si="22"/>
        <v>13.75625</v>
      </c>
      <c r="V31" s="59">
        <f t="shared" si="22"/>
        <v>9.4375</v>
      </c>
      <c r="W31" s="59">
        <f t="shared" si="22"/>
        <v>62.06874999999998</v>
      </c>
      <c r="X31" s="59">
        <f t="shared" si="22"/>
        <v>12.4375</v>
      </c>
    </row>
    <row r="33" spans="18:22" ht="14.65" customHeight="1" x14ac:dyDescent="0.2">
      <c r="R33" t="s">
        <v>42</v>
      </c>
      <c r="S33" t="s">
        <v>43</v>
      </c>
      <c r="T33" t="s">
        <v>44</v>
      </c>
      <c r="U33" t="s">
        <v>45</v>
      </c>
      <c r="V33" t="s">
        <v>46</v>
      </c>
    </row>
  </sheetData>
  <sheetProtection selectLockedCells="1" selectUnlockedCells="1"/>
  <mergeCells count="3">
    <mergeCell ref="A1:B3"/>
    <mergeCell ref="AA2:AE2"/>
    <mergeCell ref="AF2:AJ2"/>
  </mergeCells>
  <conditionalFormatting sqref="X32">
    <cfRule type="cellIs" dxfId="17" priority="1" stopIfTrue="1" operator="lessThan">
      <formula>10</formula>
    </cfRule>
  </conditionalFormatting>
  <conditionalFormatting sqref="X32">
    <cfRule type="cellIs" dxfId="16" priority="2" stopIfTrue="1" operator="lessThan">
      <formula>10</formula>
    </cfRule>
  </conditionalFormatting>
  <conditionalFormatting sqref="X33">
    <cfRule type="cellIs" dxfId="15" priority="3" stopIfTrue="1" operator="lessThan">
      <formula>10</formula>
    </cfRule>
  </conditionalFormatting>
  <conditionalFormatting sqref="X33">
    <cfRule type="cellIs" dxfId="14" priority="4" stopIfTrue="1" operator="lessThan">
      <formula>10</formula>
    </cfRule>
  </conditionalFormatting>
  <pageMargins left="0.27569444444444446" right="0.51180555555555562" top="0.51180555555555562" bottom="0.51180555555555562" header="0.51181102362204722" footer="0.51180555555555562"/>
  <pageSetup paperSize="9" firstPageNumber="0" orientation="landscape" horizontalDpi="300" verticalDpi="300"/>
  <headerFooter alignWithMargins="0">
    <oddFooter>&amp;L&amp;D&amp;C&amp;F&amp;R&amp;A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3"/>
  <sheetViews>
    <sheetView topLeftCell="B1" zoomScale="120" zoomScaleNormal="120" workbookViewId="0">
      <selection activeCell="J1" sqref="J1"/>
    </sheetView>
  </sheetViews>
  <sheetFormatPr baseColWidth="10" defaultColWidth="11" defaultRowHeight="12.75" customHeight="1" x14ac:dyDescent="0.2"/>
  <cols>
    <col min="1" max="1" width="4" customWidth="1"/>
    <col min="2" max="2" width="23.42578125" customWidth="1"/>
    <col min="3" max="10" width="4.5703125" customWidth="1"/>
    <col min="11" max="17" width="4.5703125" hidden="1" customWidth="1"/>
    <col min="18" max="18" width="7.42578125" customWidth="1"/>
    <col min="19" max="19" width="5.42578125" customWidth="1"/>
    <col min="20" max="22" width="4.5703125" customWidth="1"/>
    <col min="23" max="23" width="5.42578125" customWidth="1"/>
    <col min="24" max="24" width="4.42578125" customWidth="1"/>
    <col min="25" max="26" width="4.5703125" customWidth="1"/>
    <col min="27" max="36" width="10.85546875" hidden="1" customWidth="1"/>
  </cols>
  <sheetData>
    <row r="1" spans="1:36" ht="75" customHeight="1" x14ac:dyDescent="0.2">
      <c r="A1" s="95" t="str">
        <f>Nom!A1</f>
        <v>4TT</v>
      </c>
      <c r="B1" s="95"/>
      <c r="C1" s="7" t="s">
        <v>66</v>
      </c>
      <c r="D1" s="8" t="s">
        <v>67</v>
      </c>
      <c r="E1" s="8" t="s">
        <v>68</v>
      </c>
      <c r="F1" s="8" t="s">
        <v>69</v>
      </c>
      <c r="G1" s="8" t="s">
        <v>70</v>
      </c>
      <c r="H1" s="8" t="s">
        <v>71</v>
      </c>
      <c r="I1" s="8" t="s">
        <v>72</v>
      </c>
      <c r="J1" s="8" t="s">
        <v>73</v>
      </c>
      <c r="K1" s="8"/>
      <c r="L1" s="8"/>
      <c r="M1" s="8"/>
      <c r="N1" s="8"/>
      <c r="O1" s="8"/>
      <c r="P1" s="8"/>
      <c r="Q1" s="9"/>
      <c r="R1" s="10" t="s">
        <v>26</v>
      </c>
      <c r="S1" s="11" t="s">
        <v>27</v>
      </c>
      <c r="T1" s="11" t="s">
        <v>28</v>
      </c>
      <c r="U1" s="11" t="s">
        <v>29</v>
      </c>
      <c r="V1" s="11" t="s">
        <v>30</v>
      </c>
      <c r="W1" s="11" t="s">
        <v>31</v>
      </c>
      <c r="X1" s="12" t="s">
        <v>32</v>
      </c>
      <c r="Y1" s="13"/>
      <c r="Z1" s="12" t="s">
        <v>33</v>
      </c>
      <c r="AA1" s="1"/>
      <c r="AB1" s="1"/>
      <c r="AC1" s="1"/>
      <c r="AD1" s="1"/>
      <c r="AE1" s="1"/>
    </row>
    <row r="2" spans="1:36" ht="20.25" customHeight="1" x14ac:dyDescent="0.2">
      <c r="A2" s="95"/>
      <c r="B2" s="95"/>
      <c r="C2" s="14">
        <v>20</v>
      </c>
      <c r="D2" s="15">
        <v>12</v>
      </c>
      <c r="E2" s="15">
        <v>30</v>
      </c>
      <c r="F2" s="15">
        <v>18</v>
      </c>
      <c r="G2" s="15">
        <v>10</v>
      </c>
      <c r="H2" s="15">
        <v>10</v>
      </c>
      <c r="I2" s="15">
        <v>10</v>
      </c>
      <c r="J2" s="15">
        <v>10</v>
      </c>
      <c r="K2" s="15"/>
      <c r="L2" s="15"/>
      <c r="M2" s="15"/>
      <c r="N2" s="15"/>
      <c r="O2" s="15"/>
      <c r="P2" s="15"/>
      <c r="Q2" s="16"/>
      <c r="R2" s="17">
        <v>20</v>
      </c>
      <c r="S2" s="18">
        <v>20</v>
      </c>
      <c r="T2" s="18">
        <v>20</v>
      </c>
      <c r="U2" s="18">
        <v>20</v>
      </c>
      <c r="V2" s="19">
        <v>20</v>
      </c>
      <c r="W2" s="17">
        <v>100</v>
      </c>
      <c r="X2" s="20">
        <v>20</v>
      </c>
      <c r="Y2" s="21"/>
      <c r="Z2" s="21"/>
      <c r="AA2" s="96" t="s">
        <v>34</v>
      </c>
      <c r="AB2" s="96"/>
      <c r="AC2" s="96"/>
      <c r="AD2" s="96"/>
      <c r="AE2" s="96"/>
      <c r="AF2" s="97" t="s">
        <v>35</v>
      </c>
      <c r="AG2" s="97"/>
      <c r="AH2" s="97"/>
      <c r="AI2" s="97"/>
      <c r="AJ2" s="97"/>
    </row>
    <row r="3" spans="1:36" ht="38.25" customHeight="1" x14ac:dyDescent="0.2">
      <c r="A3" s="95"/>
      <c r="B3" s="95"/>
      <c r="C3" s="22" t="s">
        <v>36</v>
      </c>
      <c r="D3" s="23" t="s">
        <v>38</v>
      </c>
      <c r="E3" s="23" t="s">
        <v>40</v>
      </c>
      <c r="F3" s="23" t="s">
        <v>36</v>
      </c>
      <c r="G3" s="23" t="s">
        <v>36</v>
      </c>
      <c r="H3" s="23" t="s">
        <v>37</v>
      </c>
      <c r="I3" s="23" t="s">
        <v>36</v>
      </c>
      <c r="J3" s="23" t="s">
        <v>36</v>
      </c>
      <c r="K3" s="23"/>
      <c r="L3" s="23"/>
      <c r="M3" s="23"/>
      <c r="N3" s="23"/>
      <c r="O3" s="23"/>
      <c r="P3" s="23"/>
      <c r="Q3" s="24"/>
      <c r="R3" s="25"/>
      <c r="S3" s="25"/>
      <c r="T3" s="25"/>
      <c r="U3" s="25"/>
      <c r="V3" s="25"/>
      <c r="W3" s="25"/>
      <c r="X3" s="25"/>
      <c r="Y3" s="26"/>
      <c r="Z3" s="26"/>
      <c r="AA3" s="27" t="s">
        <v>36</v>
      </c>
      <c r="AB3" s="28" t="s">
        <v>37</v>
      </c>
      <c r="AC3" s="28" t="s">
        <v>38</v>
      </c>
      <c r="AD3" s="28" t="s">
        <v>40</v>
      </c>
      <c r="AE3" s="29" t="s">
        <v>39</v>
      </c>
      <c r="AF3" s="27" t="s">
        <v>36</v>
      </c>
      <c r="AG3" s="28" t="s">
        <v>37</v>
      </c>
      <c r="AH3" s="28" t="s">
        <v>38</v>
      </c>
      <c r="AI3" s="28" t="s">
        <v>40</v>
      </c>
      <c r="AJ3" s="30" t="s">
        <v>39</v>
      </c>
    </row>
    <row r="4" spans="1:36" ht="14.1" customHeight="1" x14ac:dyDescent="0.2">
      <c r="A4" s="2">
        <v>1</v>
      </c>
      <c r="B4" s="3" t="str">
        <f>Nom!B4</f>
        <v>Jade</v>
      </c>
      <c r="C4" s="34">
        <v>7</v>
      </c>
      <c r="D4" s="35">
        <v>7</v>
      </c>
      <c r="E4" s="36">
        <v>16</v>
      </c>
      <c r="F4" s="36">
        <v>8</v>
      </c>
      <c r="G4" s="36">
        <v>3</v>
      </c>
      <c r="H4" s="36">
        <v>2</v>
      </c>
      <c r="I4" s="36">
        <v>8</v>
      </c>
      <c r="J4" s="81">
        <v>8</v>
      </c>
      <c r="K4" s="36"/>
      <c r="L4" s="36"/>
      <c r="M4" s="35"/>
      <c r="N4" s="35"/>
      <c r="O4" s="35"/>
      <c r="P4" s="35"/>
      <c r="Q4" s="82"/>
      <c r="R4" s="34">
        <f t="shared" ref="R4:R30" si="0">ROUND(((IF($C$3="SSFL",$C4,0)+IF($D$3="SSFL",$D4,0)+IF($E$3="SSFL",$E4,0)+IF($F$3="SSFL",$F4,0)+IF($G$3="SSFL",$G4,0)+IF($H$3="SSFL",$H4,0)+IF($I$3="SSFL",$I4,0)+IF($J$3="SSFL",$J4,0)+IF($K$3="SSFL",$K4,0)+IF($L$3="SSFL",$L4,0)+IF($M$3="SSFL",$M4,0)+IF($N$3="SSFL",$N4,0)+IF($O$3="SSFL",$O4,0)+IF($P$3="SSFL",$P4,0)+IF($Q$3="SSFL",$Q4,0))/AA4*R$2),2)</f>
        <v>10</v>
      </c>
      <c r="S4" s="35">
        <f t="shared" ref="S4:S30" si="1">ROUND(((IF($C$3="CA",$C4,0)+IF($D$3="CA",$D4,0)+IF($E$3="CA",$E4,0)+IF($F$3="CA",$F4,0)+IF($G$3="CA",$G4,0)+IF($H$3="CA",$H4,0)+IF($I$3="CA",$I4,0)+IF($J$3="CA",$J4,0)+IF($K$3="CA",$K4,0)+IF($L$3="CA",$L4,0)+IF($M$3="CA",$M4,0)+IF($N$3="CA",$N4,0)+IF($O$3="CA",$O4,0)+IF($P$3="CA",$P4,0)+IF($Q$3="CA",$Q4,0))/AB4*S$2),1)</f>
        <v>4</v>
      </c>
      <c r="T4" s="36">
        <f t="shared" ref="T4:T30" si="2">ROUND(((IF($C$3="CL",$C4,0)+IF($D$3="CL",$D4,0)+IF($E$3="CL",$E4,0)+IF($F$3="CL",$F4,0)+IF($G$3="CL",$G4,0)+IF($H$3="CL",$H4,0)+IF($I$3="CL",$I4,0)+IF($J$3="CL",$J4,0)+IF($K$3="CL",$K4,0)+IF($L$3="CL",$L4,0)+IF($M$3="CL",$M4,0)+IF($N$3="CL",$N4,0)+IF($O$3="CL",$O4,0)+IF($P$3="CL",$P4,0)+IF($Q$3="CL",$Q4,0))/AC4*T$2),1)</f>
        <v>11.7</v>
      </c>
      <c r="U4" s="36">
        <f t="shared" ref="U4:U30" si="3">ROUND(((IF($C$3="EO",$C4,0)+IF($D$3="EO",$D4,0)+IF($E$3="EO",$E4,0)+IF($F$3="EO",$F4,0)+IF($G$3="EO",$G4,0)+IF($H$3="EO",$H4,0)+IF($I$3="EO",$I4,0)+IF($J$3="EO",$J4,0)+IF($K$3="EO",$K4,0)+IF($L$3="EO",$L4,0)+IF($M$3="EO",$M4,0)+IF($N$3="EO",$N4,0)+IF($O$3="EO",$O4,0)+IF($P$3="EO",$P4,0)+IF($Q$3="EO",$Q4,0))/AD4*U$2),1)</f>
        <v>10.7</v>
      </c>
      <c r="V4" s="37">
        <f t="shared" ref="V4:V30" si="4">ROUND(((IF($C$3="EE",$C4,0)+IF($D$3="EE",$D4,0)+IF($E$3="EE",$E4,0)+IF($F$3="EE",$F4,0)+IF($G$3="EE",$G4,0)+IF($H$3="EE",$H4,0)+IF($I$3="EE",$I4,0)+IF($J$3="EE",$J4,0)+IF($K$3="EE",$K4,0)+IF($L$3="EE",$L4,0)+IF($M$3="EE",$M4,0)+IF($N$3="EE",$N4,0)+IF($O$3="EE",$O4,0)+IF($P$3="EE",$P4,0)+IF($Q$3="EE",$Q4,0))/AE4*V$2),1)</f>
        <v>0</v>
      </c>
      <c r="W4" s="34">
        <f t="shared" ref="W4:W30" si="5">ROUND((SUM(R4:V4)/(IF(IF($AF4=0,0,$R$2)+IF($AG4=0,0,$S$2)+IF($AH4=0,0,$T$2)+IF($AI4=0,0,$U$2)+IF($AJ4=0,0,$V$2)=0,1,IF($AF4=0,0,$R$2)+IF($AG4=0,0,$S$2)+IF($AH4=0,0,$T$2)+IF($AI4=0,0,$U$2)+IF($AJ4=0,0,$V$2)))*100),1)</f>
        <v>45.5</v>
      </c>
      <c r="X4" s="37">
        <f t="shared" ref="X4:X30" si="6">ROUND((W4/W$2*X$2*2),0)/2</f>
        <v>9</v>
      </c>
      <c r="Y4" s="38"/>
      <c r="Z4" s="39" t="str">
        <f t="shared" ref="Z4:Z19" si="7">CONCATENATE(R$33,R4,S$33,S4,T$33,T4,U$33,U4,X$33,Y4,Y$31)</f>
        <v>SSFL/20:  10   CA/20: 4   CL/20: 11,7   EO/20:  10,7</v>
      </c>
      <c r="AA4" s="40">
        <f t="shared" ref="AA4:AA30" si="8">IF(AF4=0,1,AF4)</f>
        <v>68</v>
      </c>
      <c r="AB4" s="41">
        <f t="shared" ref="AB4:AB30" si="9">IF(AG4=0,1,AG4)</f>
        <v>10</v>
      </c>
      <c r="AC4" s="41">
        <f t="shared" ref="AC4:AC30" si="10">IF(AH4=0,1,AH4)</f>
        <v>12</v>
      </c>
      <c r="AD4" s="41">
        <f t="shared" ref="AD4:AD30" si="11">IF(AI4=0,1,AI4)</f>
        <v>30</v>
      </c>
      <c r="AE4" s="42">
        <f t="shared" ref="AE4:AE30" si="12">IF(AJ4=0,1,AJ4)</f>
        <v>1</v>
      </c>
      <c r="AF4" s="43">
        <f t="shared" ref="AF4:AF30" si="13">IF($C$3="SSFL",IF($C4="",0,$C$2),0)+IF($D$3="SSFL",IF($D4="",0,$D$2),0)+IF($E$3="SSFL",IF($E4="",0,$E$2),0)+IF($F$3="SSFL",IF($F4="",0,$F$2),0)+IF($G$3="SSFL",IF($G4="",0,$G$2),0)+IF($H$3="SSFL",IF($H4="",0,$H$2),0)+IF($I$3="SSFL",IF($I4="",0,$I$2),0)+IF($J$3="SSFL",IF($J4="",0,$J$2),0)+IF($K$3="SSFL",IF($K4="",0,$K$2),0)+IF($L$3="SSFL",IF($L4="",0,$L$2),0)+IF($M$3="SSFL",IF($M4="",0,$M$2),0)+IF($N$3="SSFL",IF($N4="",0,$N$2),0)+IF($O$3="SSFL",IF($O4="",0,$O$2),0)+IF($P$3="SSFL",IF($P4="",0,$P$2),0)+IF($Q$3="SSFL",IF($Q4="",0,$Q$2),0)</f>
        <v>68</v>
      </c>
      <c r="AG4" s="44">
        <f t="shared" ref="AG4:AG30" si="14">IF($C$3="CA",IF($C4="",0,$C$2),0)+IF($D$3="CA",IF($D4="",0,$D$2),0)+IF($E$3="CA",IF($E4="",0,$E$2),0)+IF($F$3="CA",IF($F4="",0,$F$2),0)+IF($G$3="CA",IF($G4="",0,$G$2),0)+IF($H$3="CA",IF($H4="",0,$H$2),0)+IF($I$3="CA",IF($I4="",0,$I$2),0)+IF($J$3="CA",IF($J4="",0,$J$2),0)+IF($K$3="CA",IF($K4="",0,$K$2),0)+IF($L$3="CA",IF($L4="",0,$L$2),0)+IF($M$3="CA",IF($M4="",0,$M$2),0)+IF($N$3="CA",IF($N4="",0,$N$2),0)+IF($O$3="CA",IF($O4="",0,$O$2),0)+IF($P$3="CA",IF($P4="",0,$P$2),0)+IF($Q$3="CA",IF($Q4="",0,$Q$2),0)</f>
        <v>10</v>
      </c>
      <c r="AH4" s="44">
        <f t="shared" ref="AH4:AH30" si="15">IF($C$3="CL",IF($C4="",0,$C$2),0)+IF($D$3="CL",IF($D4="",0,$D$2),0)+IF($E$3="CL",IF($E4="",0,$E$2),0)+IF($F$3="CL",IF($F4="",0,$F$2),0)+IF($G$3="CL",IF($G4="",0,$G$2),0)+IF($H$3="CL",IF($H4="",0,$H$2),0)+IF($I$3="CL",IF($I4="",0,$I$2),0)+IF($J$3="CL",IF($J4="",0,$J$2),0)+IF($K$3="CL",IF($K4="",0,$K$2),0)+IF($L$3="CL",IF($L4="",0,$L$2),0)+IF($M$3="CL",IF($M4="",0,$M$2),0)+IF($N$3="CL",IF($N4="",0,$N$2),0)+IF($O$3="CL",IF($O4="",0,$O$2),0)+IF($P$3="CL",IF($P4="",0,$P$2),0)+IF($Q$3="CL",IF($Q4="",0,$Q$2),0)</f>
        <v>12</v>
      </c>
      <c r="AI4" s="44">
        <f t="shared" ref="AI4:AI30" si="16">IF($C$3="EO",IF($C4="",0,$C$2),0)+IF($D$3="EO",IF($D4="",0,$D$2),0)+IF($E$3="EO",IF($E4="",0,$E$2),0)+IF($F$3="EO",IF($F4="",0,$F$2),0)+IF($G$3="EO",IF($G4="",0,$G$2),0)+IF($H$3="EO",IF($H4="",0,$H$2),0)+IF($I$3="EO",IF($I4="",0,$I$2),0)+IF($J$3="EO",IF($J4="",0,$J$2),0)+IF($K$3="EO",IF($K4="",0,$K$2),0)+IF($L$3="EO",IF($L4="",0,$L$2),0)+IF($M$3="EO",IF($M4="",0,$M$2),0)+IF($N$3="EO",IF($N4="",0,$N$2),0)+IF($O$3="EO",IF($O4="",0,$O$2),0)+IF($P$3="EO",IF($P4="",0,$P$2),0)+IF($Q$3="EO",IF($Q4="",0,$Q$2),0)</f>
        <v>30</v>
      </c>
      <c r="AJ4" s="45">
        <f t="shared" ref="AJ4:AJ30" si="17">IF($C$3="EE",IF($C4="",0,$C$2),0)+IF($D$3="EE",IF($D4="",0,$D$2),0)+IF($E$3="EE",IF($E4="",0,$E$2),0)+IF($F$3="EE",IF($F4="",0,$F$2),0)+IF($G$3="EE",IF($G4="",0,$G$2),0)+IF($H$3="EE",IF($H4="",0,$H$2),0)+IF($I$3="EE",IF($I4="",0,$I$2),0)+IF($J$3="EE",IF($J4="",0,$J$2),0)+IF($K$3="EE",IF($K4="",0,$K$2),0)+IF($L$3="EE",IF($L4="",0,$L$2),0)+IF($M$3="EE",IF($M4="",0,$M$2),0)+IF($N$3="EE",IF($N4="",0,$N$2),0)+IF($O$3="EE",IF($O4="",0,$O$2),0)+IF($P$3="EE",IF($P4="",0,$P$2),0)+IF($Q$3="EE",IF($Q4="",0,$Q$2),0)</f>
        <v>0</v>
      </c>
    </row>
    <row r="5" spans="1:36" ht="14.1" customHeight="1" x14ac:dyDescent="0.2">
      <c r="A5" s="4">
        <f t="shared" ref="A5:A30" si="18">A4+1</f>
        <v>2</v>
      </c>
      <c r="B5" s="3" t="str">
        <f>Nom!B5</f>
        <v>Emilien</v>
      </c>
      <c r="C5" s="49">
        <v>17</v>
      </c>
      <c r="D5" s="50">
        <v>6</v>
      </c>
      <c r="E5" s="51">
        <v>18</v>
      </c>
      <c r="F5" s="51">
        <v>8</v>
      </c>
      <c r="G5" s="51">
        <v>5</v>
      </c>
      <c r="H5" s="51">
        <v>4</v>
      </c>
      <c r="I5" s="51">
        <v>5</v>
      </c>
      <c r="J5" s="51">
        <v>9</v>
      </c>
      <c r="K5" s="51"/>
      <c r="L5" s="51"/>
      <c r="M5" s="50"/>
      <c r="N5" s="50"/>
      <c r="O5" s="50"/>
      <c r="P5" s="50"/>
      <c r="Q5" s="78"/>
      <c r="R5" s="49">
        <f t="shared" si="0"/>
        <v>12.94</v>
      </c>
      <c r="S5" s="50">
        <f t="shared" si="1"/>
        <v>8</v>
      </c>
      <c r="T5" s="51">
        <f t="shared" si="2"/>
        <v>10</v>
      </c>
      <c r="U5" s="51">
        <f t="shared" si="3"/>
        <v>12</v>
      </c>
      <c r="V5" s="52">
        <f t="shared" si="4"/>
        <v>0</v>
      </c>
      <c r="W5" s="49">
        <f t="shared" si="5"/>
        <v>53.7</v>
      </c>
      <c r="X5" s="52">
        <f t="shared" si="6"/>
        <v>10.5</v>
      </c>
      <c r="Y5" s="38"/>
      <c r="Z5" s="39" t="str">
        <f t="shared" si="7"/>
        <v>SSFL/20:  12,94   CA/20: 8   CL/20: 10   EO/20:  12</v>
      </c>
      <c r="AA5" s="53">
        <f t="shared" si="8"/>
        <v>68</v>
      </c>
      <c r="AB5" s="54">
        <f t="shared" si="9"/>
        <v>10</v>
      </c>
      <c r="AC5" s="54">
        <f t="shared" si="10"/>
        <v>12</v>
      </c>
      <c r="AD5" s="54">
        <f t="shared" si="11"/>
        <v>30</v>
      </c>
      <c r="AE5" s="55">
        <f t="shared" si="12"/>
        <v>1</v>
      </c>
      <c r="AF5" s="56">
        <f t="shared" si="13"/>
        <v>68</v>
      </c>
      <c r="AG5" s="57">
        <f t="shared" si="14"/>
        <v>10</v>
      </c>
      <c r="AH5" s="57">
        <f t="shared" si="15"/>
        <v>12</v>
      </c>
      <c r="AI5" s="57">
        <f t="shared" si="16"/>
        <v>30</v>
      </c>
      <c r="AJ5" s="58">
        <f t="shared" si="17"/>
        <v>0</v>
      </c>
    </row>
    <row r="6" spans="1:36" ht="14.1" customHeight="1" x14ac:dyDescent="0.2">
      <c r="A6" s="4">
        <f t="shared" si="18"/>
        <v>3</v>
      </c>
      <c r="B6" s="3" t="str">
        <f>Nom!B6</f>
        <v>Logan</v>
      </c>
      <c r="C6" s="49"/>
      <c r="D6" s="50">
        <v>5</v>
      </c>
      <c r="E6" s="51">
        <v>19.5</v>
      </c>
      <c r="F6" s="83">
        <v>6</v>
      </c>
      <c r="G6" s="51"/>
      <c r="H6" s="51">
        <v>1</v>
      </c>
      <c r="I6" s="51">
        <v>3</v>
      </c>
      <c r="J6" s="83">
        <v>3</v>
      </c>
      <c r="K6" s="51"/>
      <c r="L6" s="51"/>
      <c r="M6" s="50"/>
      <c r="N6" s="50"/>
      <c r="O6" s="50"/>
      <c r="P6" s="50"/>
      <c r="Q6" s="78"/>
      <c r="R6" s="49">
        <f t="shared" si="0"/>
        <v>6.32</v>
      </c>
      <c r="S6" s="50">
        <f t="shared" si="1"/>
        <v>2</v>
      </c>
      <c r="T6" s="50">
        <f t="shared" si="2"/>
        <v>8.3000000000000007</v>
      </c>
      <c r="U6" s="50">
        <f t="shared" si="3"/>
        <v>13</v>
      </c>
      <c r="V6" s="52">
        <f t="shared" si="4"/>
        <v>0</v>
      </c>
      <c r="W6" s="49">
        <f t="shared" si="5"/>
        <v>37</v>
      </c>
      <c r="X6" s="52">
        <f t="shared" si="6"/>
        <v>7.5</v>
      </c>
      <c r="Y6" s="38"/>
      <c r="Z6" s="39" t="str">
        <f t="shared" si="7"/>
        <v>SSFL/20:  6,32   CA/20: 2   CL/20: 8,3   EO/20:  13</v>
      </c>
      <c r="AA6" s="53">
        <f t="shared" si="8"/>
        <v>38</v>
      </c>
      <c r="AB6" s="54">
        <f t="shared" si="9"/>
        <v>10</v>
      </c>
      <c r="AC6" s="54">
        <f t="shared" si="10"/>
        <v>12</v>
      </c>
      <c r="AD6" s="54">
        <f t="shared" si="11"/>
        <v>30</v>
      </c>
      <c r="AE6" s="55">
        <f t="shared" si="12"/>
        <v>1</v>
      </c>
      <c r="AF6" s="56">
        <f t="shared" si="13"/>
        <v>38</v>
      </c>
      <c r="AG6" s="57">
        <f t="shared" si="14"/>
        <v>10</v>
      </c>
      <c r="AH6" s="57">
        <f t="shared" si="15"/>
        <v>12</v>
      </c>
      <c r="AI6" s="57">
        <f t="shared" si="16"/>
        <v>30</v>
      </c>
      <c r="AJ6" s="58">
        <f t="shared" si="17"/>
        <v>0</v>
      </c>
    </row>
    <row r="7" spans="1:36" ht="14.1" customHeight="1" x14ac:dyDescent="0.2">
      <c r="A7" s="4">
        <f t="shared" si="18"/>
        <v>4</v>
      </c>
      <c r="B7" s="3" t="str">
        <f>Nom!B7</f>
        <v>Michael</v>
      </c>
      <c r="C7" s="49">
        <v>19</v>
      </c>
      <c r="D7" s="50">
        <v>8</v>
      </c>
      <c r="E7" s="51">
        <v>22</v>
      </c>
      <c r="F7" s="51">
        <v>15</v>
      </c>
      <c r="G7" s="51">
        <v>8</v>
      </c>
      <c r="H7" s="83">
        <v>4.5</v>
      </c>
      <c r="I7" s="51">
        <v>6</v>
      </c>
      <c r="J7" s="51">
        <v>7</v>
      </c>
      <c r="K7" s="51"/>
      <c r="L7" s="51"/>
      <c r="M7" s="50"/>
      <c r="N7" s="50"/>
      <c r="O7" s="50"/>
      <c r="P7" s="50"/>
      <c r="Q7" s="78"/>
      <c r="R7" s="49">
        <f t="shared" si="0"/>
        <v>16.18</v>
      </c>
      <c r="S7" s="50">
        <f t="shared" si="1"/>
        <v>9</v>
      </c>
      <c r="T7" s="50">
        <f t="shared" si="2"/>
        <v>13.3</v>
      </c>
      <c r="U7" s="50">
        <f t="shared" si="3"/>
        <v>14.7</v>
      </c>
      <c r="V7" s="52">
        <f t="shared" si="4"/>
        <v>0</v>
      </c>
      <c r="W7" s="49">
        <f t="shared" si="5"/>
        <v>66.5</v>
      </c>
      <c r="X7" s="52">
        <f t="shared" si="6"/>
        <v>13.5</v>
      </c>
      <c r="Y7" s="38"/>
      <c r="Z7" s="39" t="str">
        <f t="shared" si="7"/>
        <v>SSFL/20:  16,18   CA/20: 9   CL/20: 13,3   EO/20:  14,7</v>
      </c>
      <c r="AA7" s="53">
        <f t="shared" si="8"/>
        <v>68</v>
      </c>
      <c r="AB7" s="54">
        <f t="shared" si="9"/>
        <v>10</v>
      </c>
      <c r="AC7" s="54">
        <f t="shared" si="10"/>
        <v>12</v>
      </c>
      <c r="AD7" s="54">
        <f t="shared" si="11"/>
        <v>30</v>
      </c>
      <c r="AE7" s="55">
        <f t="shared" si="12"/>
        <v>1</v>
      </c>
      <c r="AF7" s="56">
        <f t="shared" si="13"/>
        <v>68</v>
      </c>
      <c r="AG7" s="57">
        <f t="shared" si="14"/>
        <v>10</v>
      </c>
      <c r="AH7" s="57">
        <f t="shared" si="15"/>
        <v>12</v>
      </c>
      <c r="AI7" s="57">
        <f t="shared" si="16"/>
        <v>30</v>
      </c>
      <c r="AJ7" s="58">
        <f t="shared" si="17"/>
        <v>0</v>
      </c>
    </row>
    <row r="8" spans="1:36" ht="14.1" customHeight="1" x14ac:dyDescent="0.2">
      <c r="A8" s="4">
        <f t="shared" si="18"/>
        <v>5</v>
      </c>
      <c r="B8" s="3" t="str">
        <f>Nom!B8</f>
        <v>Asenga</v>
      </c>
      <c r="C8" s="49">
        <v>16</v>
      </c>
      <c r="D8" s="50">
        <v>9</v>
      </c>
      <c r="E8" s="83">
        <v>26.5</v>
      </c>
      <c r="F8" s="83">
        <v>14</v>
      </c>
      <c r="G8" s="51">
        <v>0</v>
      </c>
      <c r="H8" s="51">
        <v>3</v>
      </c>
      <c r="I8" s="51">
        <v>6</v>
      </c>
      <c r="J8" s="83"/>
      <c r="K8" s="51"/>
      <c r="L8" s="51"/>
      <c r="M8" s="50"/>
      <c r="N8" s="50"/>
      <c r="O8" s="50"/>
      <c r="P8" s="50"/>
      <c r="Q8" s="78"/>
      <c r="R8" s="49">
        <f t="shared" si="0"/>
        <v>12.41</v>
      </c>
      <c r="S8" s="50">
        <f t="shared" si="1"/>
        <v>6</v>
      </c>
      <c r="T8" s="50">
        <f t="shared" si="2"/>
        <v>15</v>
      </c>
      <c r="U8" s="50">
        <f t="shared" si="3"/>
        <v>17.7</v>
      </c>
      <c r="V8" s="52">
        <f t="shared" si="4"/>
        <v>0</v>
      </c>
      <c r="W8" s="49">
        <f t="shared" si="5"/>
        <v>63.9</v>
      </c>
      <c r="X8" s="52">
        <f t="shared" si="6"/>
        <v>13</v>
      </c>
      <c r="Y8" s="38"/>
      <c r="Z8" s="39" t="str">
        <f t="shared" si="7"/>
        <v>SSFL/20:  12,41   CA/20: 6   CL/20: 15   EO/20:  17,7</v>
      </c>
      <c r="AA8" s="53">
        <f t="shared" si="8"/>
        <v>58</v>
      </c>
      <c r="AB8" s="54">
        <f t="shared" si="9"/>
        <v>10</v>
      </c>
      <c r="AC8" s="54">
        <f t="shared" si="10"/>
        <v>12</v>
      </c>
      <c r="AD8" s="54">
        <f t="shared" si="11"/>
        <v>30</v>
      </c>
      <c r="AE8" s="55">
        <f t="shared" si="12"/>
        <v>1</v>
      </c>
      <c r="AF8" s="56">
        <f t="shared" si="13"/>
        <v>58</v>
      </c>
      <c r="AG8" s="57">
        <f t="shared" si="14"/>
        <v>10</v>
      </c>
      <c r="AH8" s="57">
        <f t="shared" si="15"/>
        <v>12</v>
      </c>
      <c r="AI8" s="57">
        <f t="shared" si="16"/>
        <v>30</v>
      </c>
      <c r="AJ8" s="58">
        <f t="shared" si="17"/>
        <v>0</v>
      </c>
    </row>
    <row r="9" spans="1:36" ht="14.1" customHeight="1" x14ac:dyDescent="0.2">
      <c r="A9" s="4">
        <f t="shared" si="18"/>
        <v>6</v>
      </c>
      <c r="B9" s="3" t="str">
        <f>Nom!B9</f>
        <v>Angélina</v>
      </c>
      <c r="C9" s="49">
        <v>13</v>
      </c>
      <c r="D9" s="50">
        <v>10</v>
      </c>
      <c r="E9" s="51">
        <v>21.5</v>
      </c>
      <c r="F9" s="83">
        <v>12</v>
      </c>
      <c r="G9" s="51">
        <v>7</v>
      </c>
      <c r="H9" s="83">
        <v>1.5</v>
      </c>
      <c r="I9" s="51">
        <v>7</v>
      </c>
      <c r="J9" s="83">
        <v>10</v>
      </c>
      <c r="K9" s="51"/>
      <c r="L9" s="51"/>
      <c r="M9" s="50"/>
      <c r="N9" s="50"/>
      <c r="O9" s="50"/>
      <c r="P9" s="50"/>
      <c r="Q9" s="78"/>
      <c r="R9" s="49">
        <f t="shared" si="0"/>
        <v>14.41</v>
      </c>
      <c r="S9" s="50">
        <f t="shared" si="1"/>
        <v>3</v>
      </c>
      <c r="T9" s="50">
        <f t="shared" si="2"/>
        <v>16.7</v>
      </c>
      <c r="U9" s="50">
        <f t="shared" si="3"/>
        <v>14.3</v>
      </c>
      <c r="V9" s="52">
        <f t="shared" si="4"/>
        <v>0</v>
      </c>
      <c r="W9" s="49">
        <f t="shared" si="5"/>
        <v>60.5</v>
      </c>
      <c r="X9" s="52">
        <f t="shared" si="6"/>
        <v>12</v>
      </c>
      <c r="Y9" s="38"/>
      <c r="Z9" s="39" t="str">
        <f t="shared" si="7"/>
        <v>SSFL/20:  14,41   CA/20: 3   CL/20: 16,7   EO/20:  14,3</v>
      </c>
      <c r="AA9" s="53">
        <f t="shared" si="8"/>
        <v>68</v>
      </c>
      <c r="AB9" s="54">
        <f t="shared" si="9"/>
        <v>10</v>
      </c>
      <c r="AC9" s="54">
        <f t="shared" si="10"/>
        <v>12</v>
      </c>
      <c r="AD9" s="54">
        <f t="shared" si="11"/>
        <v>30</v>
      </c>
      <c r="AE9" s="55">
        <f t="shared" si="12"/>
        <v>1</v>
      </c>
      <c r="AF9" s="56">
        <f t="shared" si="13"/>
        <v>68</v>
      </c>
      <c r="AG9" s="57">
        <f t="shared" si="14"/>
        <v>10</v>
      </c>
      <c r="AH9" s="57">
        <f t="shared" si="15"/>
        <v>12</v>
      </c>
      <c r="AI9" s="57">
        <f t="shared" si="16"/>
        <v>30</v>
      </c>
      <c r="AJ9" s="58">
        <f t="shared" si="17"/>
        <v>0</v>
      </c>
    </row>
    <row r="10" spans="1:36" ht="14.1" customHeight="1" x14ac:dyDescent="0.2">
      <c r="A10" s="4">
        <f t="shared" si="18"/>
        <v>7</v>
      </c>
      <c r="B10" s="3" t="str">
        <f>Nom!B10</f>
        <v>Henry</v>
      </c>
      <c r="C10" s="49">
        <v>14</v>
      </c>
      <c r="D10" s="50">
        <v>10</v>
      </c>
      <c r="E10" s="51">
        <v>20</v>
      </c>
      <c r="F10" s="83">
        <v>16</v>
      </c>
      <c r="G10" s="51">
        <v>4</v>
      </c>
      <c r="H10" s="51">
        <v>3</v>
      </c>
      <c r="I10" s="51">
        <v>7</v>
      </c>
      <c r="J10" s="51">
        <v>5</v>
      </c>
      <c r="K10" s="51"/>
      <c r="L10" s="51"/>
      <c r="M10" s="50"/>
      <c r="N10" s="50"/>
      <c r="O10" s="50"/>
      <c r="P10" s="50"/>
      <c r="Q10" s="78"/>
      <c r="R10" s="49">
        <f t="shared" si="0"/>
        <v>13.53</v>
      </c>
      <c r="S10" s="50">
        <f t="shared" si="1"/>
        <v>6</v>
      </c>
      <c r="T10" s="50">
        <f t="shared" si="2"/>
        <v>16.7</v>
      </c>
      <c r="U10" s="50">
        <f t="shared" si="3"/>
        <v>13.3</v>
      </c>
      <c r="V10" s="52">
        <f t="shared" si="4"/>
        <v>0</v>
      </c>
      <c r="W10" s="49">
        <f t="shared" si="5"/>
        <v>61.9</v>
      </c>
      <c r="X10" s="52">
        <f t="shared" si="6"/>
        <v>12.5</v>
      </c>
      <c r="Y10" s="38"/>
      <c r="Z10" s="39" t="str">
        <f t="shared" si="7"/>
        <v>SSFL/20:  13,53   CA/20: 6   CL/20: 16,7   EO/20:  13,3</v>
      </c>
      <c r="AA10" s="53">
        <f t="shared" si="8"/>
        <v>68</v>
      </c>
      <c r="AB10" s="54">
        <f t="shared" si="9"/>
        <v>10</v>
      </c>
      <c r="AC10" s="54">
        <f t="shared" si="10"/>
        <v>12</v>
      </c>
      <c r="AD10" s="54">
        <f t="shared" si="11"/>
        <v>30</v>
      </c>
      <c r="AE10" s="55">
        <f t="shared" si="12"/>
        <v>1</v>
      </c>
      <c r="AF10" s="56">
        <f t="shared" si="13"/>
        <v>68</v>
      </c>
      <c r="AG10" s="57">
        <f t="shared" si="14"/>
        <v>10</v>
      </c>
      <c r="AH10" s="57">
        <f t="shared" si="15"/>
        <v>12</v>
      </c>
      <c r="AI10" s="57">
        <f t="shared" si="16"/>
        <v>30</v>
      </c>
      <c r="AJ10" s="58">
        <f t="shared" si="17"/>
        <v>0</v>
      </c>
    </row>
    <row r="11" spans="1:36" ht="14.1" customHeight="1" x14ac:dyDescent="0.2">
      <c r="A11" s="4">
        <f t="shared" si="18"/>
        <v>8</v>
      </c>
      <c r="B11" s="3" t="str">
        <f>Nom!B11</f>
        <v>Isalyne</v>
      </c>
      <c r="C11" s="49"/>
      <c r="D11" s="50">
        <v>7</v>
      </c>
      <c r="E11" s="51">
        <v>18</v>
      </c>
      <c r="F11" s="83">
        <v>9</v>
      </c>
      <c r="G11" s="51">
        <v>4</v>
      </c>
      <c r="H11" s="51">
        <v>1</v>
      </c>
      <c r="I11" s="51">
        <v>0</v>
      </c>
      <c r="J11" s="83">
        <v>5</v>
      </c>
      <c r="K11" s="51"/>
      <c r="L11" s="51"/>
      <c r="M11" s="50"/>
      <c r="N11" s="50"/>
      <c r="O11" s="50"/>
      <c r="P11" s="50"/>
      <c r="Q11" s="78"/>
      <c r="R11" s="49">
        <f t="shared" si="0"/>
        <v>7.5</v>
      </c>
      <c r="S11" s="50">
        <f t="shared" si="1"/>
        <v>2</v>
      </c>
      <c r="T11" s="50">
        <f t="shared" si="2"/>
        <v>11.7</v>
      </c>
      <c r="U11" s="50">
        <f t="shared" si="3"/>
        <v>12</v>
      </c>
      <c r="V11" s="52">
        <f t="shared" si="4"/>
        <v>0</v>
      </c>
      <c r="W11" s="49">
        <f t="shared" si="5"/>
        <v>41.5</v>
      </c>
      <c r="X11" s="52">
        <f t="shared" si="6"/>
        <v>8.5</v>
      </c>
      <c r="Y11" s="38"/>
      <c r="Z11" s="39" t="str">
        <f t="shared" si="7"/>
        <v>SSFL/20:  7,5   CA/20: 2   CL/20: 11,7   EO/20:  12</v>
      </c>
      <c r="AA11" s="53">
        <f t="shared" si="8"/>
        <v>48</v>
      </c>
      <c r="AB11" s="54">
        <f t="shared" si="9"/>
        <v>10</v>
      </c>
      <c r="AC11" s="54">
        <f t="shared" si="10"/>
        <v>12</v>
      </c>
      <c r="AD11" s="54">
        <f t="shared" si="11"/>
        <v>30</v>
      </c>
      <c r="AE11" s="55">
        <f t="shared" si="12"/>
        <v>1</v>
      </c>
      <c r="AF11" s="56">
        <f t="shared" si="13"/>
        <v>48</v>
      </c>
      <c r="AG11" s="57">
        <f t="shared" si="14"/>
        <v>10</v>
      </c>
      <c r="AH11" s="57">
        <f t="shared" si="15"/>
        <v>12</v>
      </c>
      <c r="AI11" s="57">
        <f t="shared" si="16"/>
        <v>30</v>
      </c>
      <c r="AJ11" s="58">
        <f t="shared" si="17"/>
        <v>0</v>
      </c>
    </row>
    <row r="12" spans="1:36" ht="14.1" customHeight="1" x14ac:dyDescent="0.2">
      <c r="A12" s="4">
        <f t="shared" si="18"/>
        <v>9</v>
      </c>
      <c r="B12" s="3" t="str">
        <f>Nom!B12</f>
        <v>Laura</v>
      </c>
      <c r="C12" s="49">
        <v>20</v>
      </c>
      <c r="D12" s="50">
        <v>12</v>
      </c>
      <c r="E12" s="51">
        <v>27.5</v>
      </c>
      <c r="F12" s="83">
        <v>16</v>
      </c>
      <c r="G12" s="51">
        <v>10</v>
      </c>
      <c r="H12" s="51">
        <v>9</v>
      </c>
      <c r="I12" s="51">
        <v>9</v>
      </c>
      <c r="J12" s="51">
        <v>10</v>
      </c>
      <c r="K12" s="51"/>
      <c r="L12" s="51"/>
      <c r="M12" s="50"/>
      <c r="N12" s="50"/>
      <c r="O12" s="50"/>
      <c r="P12" s="50"/>
      <c r="Q12" s="78"/>
      <c r="R12" s="49">
        <f t="shared" si="0"/>
        <v>19.12</v>
      </c>
      <c r="S12" s="50">
        <f t="shared" si="1"/>
        <v>18</v>
      </c>
      <c r="T12" s="50">
        <f t="shared" si="2"/>
        <v>20</v>
      </c>
      <c r="U12" s="50">
        <f t="shared" si="3"/>
        <v>18.3</v>
      </c>
      <c r="V12" s="52">
        <f t="shared" si="4"/>
        <v>0</v>
      </c>
      <c r="W12" s="49">
        <f t="shared" si="5"/>
        <v>94.3</v>
      </c>
      <c r="X12" s="52">
        <f t="shared" si="6"/>
        <v>19</v>
      </c>
      <c r="Y12" s="38"/>
      <c r="Z12" s="39" t="str">
        <f t="shared" si="7"/>
        <v>SSFL/20:  19,12   CA/20: 18   CL/20: 20   EO/20:  18,3</v>
      </c>
      <c r="AA12" s="53">
        <f t="shared" si="8"/>
        <v>68</v>
      </c>
      <c r="AB12" s="54">
        <f t="shared" si="9"/>
        <v>10</v>
      </c>
      <c r="AC12" s="54">
        <f t="shared" si="10"/>
        <v>12</v>
      </c>
      <c r="AD12" s="54">
        <f t="shared" si="11"/>
        <v>30</v>
      </c>
      <c r="AE12" s="55">
        <f t="shared" si="12"/>
        <v>1</v>
      </c>
      <c r="AF12" s="56">
        <f t="shared" si="13"/>
        <v>68</v>
      </c>
      <c r="AG12" s="57">
        <f t="shared" si="14"/>
        <v>10</v>
      </c>
      <c r="AH12" s="57">
        <f t="shared" si="15"/>
        <v>12</v>
      </c>
      <c r="AI12" s="57">
        <f t="shared" si="16"/>
        <v>30</v>
      </c>
      <c r="AJ12" s="58">
        <f t="shared" si="17"/>
        <v>0</v>
      </c>
    </row>
    <row r="13" spans="1:36" ht="14.1" customHeight="1" x14ac:dyDescent="0.2">
      <c r="A13" s="4">
        <f t="shared" si="18"/>
        <v>10</v>
      </c>
      <c r="B13" s="3" t="str">
        <f>Nom!B13</f>
        <v>Chloé</v>
      </c>
      <c r="C13" s="49">
        <v>18</v>
      </c>
      <c r="D13" s="50">
        <v>10</v>
      </c>
      <c r="E13" s="51">
        <v>21.5</v>
      </c>
      <c r="F13" s="83">
        <v>12</v>
      </c>
      <c r="G13" s="51">
        <v>6</v>
      </c>
      <c r="H13" s="51">
        <v>4.5</v>
      </c>
      <c r="I13" s="51">
        <v>5</v>
      </c>
      <c r="J13" s="51">
        <v>8</v>
      </c>
      <c r="K13" s="51"/>
      <c r="L13" s="51"/>
      <c r="M13" s="50"/>
      <c r="N13" s="50"/>
      <c r="O13" s="50"/>
      <c r="P13" s="50"/>
      <c r="Q13" s="78"/>
      <c r="R13" s="49">
        <f t="shared" si="0"/>
        <v>14.41</v>
      </c>
      <c r="S13" s="50">
        <f t="shared" si="1"/>
        <v>9</v>
      </c>
      <c r="T13" s="50">
        <f t="shared" si="2"/>
        <v>16.7</v>
      </c>
      <c r="U13" s="50">
        <f t="shared" si="3"/>
        <v>14.3</v>
      </c>
      <c r="V13" s="52">
        <f t="shared" si="4"/>
        <v>0</v>
      </c>
      <c r="W13" s="49">
        <f t="shared" si="5"/>
        <v>68</v>
      </c>
      <c r="X13" s="52">
        <f t="shared" si="6"/>
        <v>13.5</v>
      </c>
      <c r="Y13" s="38"/>
      <c r="Z13" s="39" t="str">
        <f t="shared" si="7"/>
        <v>SSFL/20:  14,41   CA/20: 9   CL/20: 16,7   EO/20:  14,3</v>
      </c>
      <c r="AA13" s="53">
        <f t="shared" si="8"/>
        <v>68</v>
      </c>
      <c r="AB13" s="54">
        <f t="shared" si="9"/>
        <v>10</v>
      </c>
      <c r="AC13" s="54">
        <f t="shared" si="10"/>
        <v>12</v>
      </c>
      <c r="AD13" s="54">
        <f t="shared" si="11"/>
        <v>30</v>
      </c>
      <c r="AE13" s="55">
        <f t="shared" si="12"/>
        <v>1</v>
      </c>
      <c r="AF13" s="56">
        <f t="shared" si="13"/>
        <v>68</v>
      </c>
      <c r="AG13" s="57">
        <f t="shared" si="14"/>
        <v>10</v>
      </c>
      <c r="AH13" s="57">
        <f t="shared" si="15"/>
        <v>12</v>
      </c>
      <c r="AI13" s="57">
        <f t="shared" si="16"/>
        <v>30</v>
      </c>
      <c r="AJ13" s="58">
        <f t="shared" si="17"/>
        <v>0</v>
      </c>
    </row>
    <row r="14" spans="1:36" ht="14.1" customHeight="1" x14ac:dyDescent="0.2">
      <c r="A14" s="4">
        <f t="shared" si="18"/>
        <v>11</v>
      </c>
      <c r="B14" s="3" t="str">
        <f>Nom!B14</f>
        <v>Hérésia</v>
      </c>
      <c r="C14" s="49">
        <v>12</v>
      </c>
      <c r="D14" s="50">
        <v>10</v>
      </c>
      <c r="E14" s="51">
        <v>17.5</v>
      </c>
      <c r="F14" s="83">
        <v>12</v>
      </c>
      <c r="G14" s="51">
        <v>5</v>
      </c>
      <c r="H14" s="51">
        <v>9</v>
      </c>
      <c r="I14" s="51">
        <v>5</v>
      </c>
      <c r="J14" s="51">
        <v>7</v>
      </c>
      <c r="K14" s="51"/>
      <c r="L14" s="51"/>
      <c r="M14" s="50"/>
      <c r="N14" s="50"/>
      <c r="O14" s="50"/>
      <c r="P14" s="50"/>
      <c r="Q14" s="78"/>
      <c r="R14" s="49">
        <f t="shared" si="0"/>
        <v>12.06</v>
      </c>
      <c r="S14" s="50">
        <f t="shared" si="1"/>
        <v>18</v>
      </c>
      <c r="T14" s="50">
        <f t="shared" si="2"/>
        <v>16.7</v>
      </c>
      <c r="U14" s="50">
        <f t="shared" si="3"/>
        <v>11.7</v>
      </c>
      <c r="V14" s="52">
        <f t="shared" si="4"/>
        <v>0</v>
      </c>
      <c r="W14" s="49">
        <f t="shared" si="5"/>
        <v>73.099999999999994</v>
      </c>
      <c r="X14" s="52">
        <f t="shared" si="6"/>
        <v>14.5</v>
      </c>
      <c r="Y14" s="38"/>
      <c r="Z14" s="39" t="str">
        <f t="shared" si="7"/>
        <v>SSFL/20:  12,06   CA/20: 18   CL/20: 16,7   EO/20:  11,7</v>
      </c>
      <c r="AA14" s="53">
        <f t="shared" si="8"/>
        <v>68</v>
      </c>
      <c r="AB14" s="54">
        <f t="shared" si="9"/>
        <v>10</v>
      </c>
      <c r="AC14" s="54">
        <f t="shared" si="10"/>
        <v>12</v>
      </c>
      <c r="AD14" s="54">
        <f t="shared" si="11"/>
        <v>30</v>
      </c>
      <c r="AE14" s="55">
        <f t="shared" si="12"/>
        <v>1</v>
      </c>
      <c r="AF14" s="56">
        <f t="shared" si="13"/>
        <v>68</v>
      </c>
      <c r="AG14" s="57">
        <f t="shared" si="14"/>
        <v>10</v>
      </c>
      <c r="AH14" s="57">
        <f t="shared" si="15"/>
        <v>12</v>
      </c>
      <c r="AI14" s="57">
        <f t="shared" si="16"/>
        <v>30</v>
      </c>
      <c r="AJ14" s="58">
        <f t="shared" si="17"/>
        <v>0</v>
      </c>
    </row>
    <row r="15" spans="1:36" ht="14.1" customHeight="1" x14ac:dyDescent="0.2">
      <c r="A15" s="4">
        <f t="shared" si="18"/>
        <v>12</v>
      </c>
      <c r="B15" s="3" t="str">
        <f>Nom!B15</f>
        <v>Keurtys</v>
      </c>
      <c r="C15" s="49">
        <v>13</v>
      </c>
      <c r="D15" s="50">
        <v>11</v>
      </c>
      <c r="E15" s="51">
        <v>23</v>
      </c>
      <c r="F15" s="83">
        <v>13</v>
      </c>
      <c r="G15" s="51"/>
      <c r="H15" s="51">
        <v>4</v>
      </c>
      <c r="I15" s="51">
        <v>3</v>
      </c>
      <c r="J15" s="51">
        <v>1</v>
      </c>
      <c r="K15" s="51"/>
      <c r="L15" s="51"/>
      <c r="M15" s="50"/>
      <c r="N15" s="50"/>
      <c r="O15" s="50"/>
      <c r="P15" s="50"/>
      <c r="Q15" s="78"/>
      <c r="R15" s="49">
        <f t="shared" si="0"/>
        <v>10.34</v>
      </c>
      <c r="S15" s="50">
        <f t="shared" si="1"/>
        <v>8</v>
      </c>
      <c r="T15" s="50">
        <f t="shared" si="2"/>
        <v>18.3</v>
      </c>
      <c r="U15" s="50">
        <f t="shared" si="3"/>
        <v>15.3</v>
      </c>
      <c r="V15" s="52">
        <f t="shared" si="4"/>
        <v>0</v>
      </c>
      <c r="W15" s="49">
        <f t="shared" si="5"/>
        <v>64.900000000000006</v>
      </c>
      <c r="X15" s="52">
        <f t="shared" si="6"/>
        <v>13</v>
      </c>
      <c r="Y15" s="38"/>
      <c r="Z15" s="39" t="str">
        <f t="shared" si="7"/>
        <v>SSFL/20:  10,34   CA/20: 8   CL/20: 18,3   EO/20:  15,3</v>
      </c>
      <c r="AA15" s="53">
        <f t="shared" si="8"/>
        <v>58</v>
      </c>
      <c r="AB15" s="54">
        <f t="shared" si="9"/>
        <v>10</v>
      </c>
      <c r="AC15" s="54">
        <f t="shared" si="10"/>
        <v>12</v>
      </c>
      <c r="AD15" s="54">
        <f t="shared" si="11"/>
        <v>30</v>
      </c>
      <c r="AE15" s="55">
        <f t="shared" si="12"/>
        <v>1</v>
      </c>
      <c r="AF15" s="56">
        <f t="shared" si="13"/>
        <v>58</v>
      </c>
      <c r="AG15" s="57">
        <f t="shared" si="14"/>
        <v>10</v>
      </c>
      <c r="AH15" s="57">
        <f t="shared" si="15"/>
        <v>12</v>
      </c>
      <c r="AI15" s="57">
        <f t="shared" si="16"/>
        <v>30</v>
      </c>
      <c r="AJ15" s="58">
        <f t="shared" si="17"/>
        <v>0</v>
      </c>
    </row>
    <row r="16" spans="1:36" ht="14.1" customHeight="1" x14ac:dyDescent="0.2">
      <c r="A16" s="4">
        <f t="shared" si="18"/>
        <v>13</v>
      </c>
      <c r="B16" s="3" t="str">
        <f>Nom!B16</f>
        <v>Clhéo</v>
      </c>
      <c r="C16" s="49">
        <v>13</v>
      </c>
      <c r="D16" s="50">
        <v>10</v>
      </c>
      <c r="E16" s="51">
        <v>21</v>
      </c>
      <c r="F16" s="83">
        <v>15</v>
      </c>
      <c r="G16" s="51">
        <v>6</v>
      </c>
      <c r="H16" s="51">
        <v>5</v>
      </c>
      <c r="I16" s="51">
        <v>5</v>
      </c>
      <c r="J16" s="51">
        <v>4</v>
      </c>
      <c r="K16" s="51"/>
      <c r="L16" s="51"/>
      <c r="M16" s="50"/>
      <c r="N16" s="50"/>
      <c r="O16" s="50"/>
      <c r="P16" s="50"/>
      <c r="Q16" s="78"/>
      <c r="R16" s="49">
        <f t="shared" si="0"/>
        <v>12.65</v>
      </c>
      <c r="S16" s="50">
        <f t="shared" si="1"/>
        <v>10</v>
      </c>
      <c r="T16" s="50">
        <f t="shared" si="2"/>
        <v>16.7</v>
      </c>
      <c r="U16" s="50">
        <f t="shared" si="3"/>
        <v>14</v>
      </c>
      <c r="V16" s="52">
        <f t="shared" si="4"/>
        <v>0</v>
      </c>
      <c r="W16" s="49">
        <f t="shared" si="5"/>
        <v>66.7</v>
      </c>
      <c r="X16" s="52">
        <f t="shared" si="6"/>
        <v>13.5</v>
      </c>
      <c r="Y16" s="38"/>
      <c r="Z16" s="39" t="str">
        <f t="shared" si="7"/>
        <v>SSFL/20:  12,65   CA/20: 10   CL/20: 16,7   EO/20:  14</v>
      </c>
      <c r="AA16" s="53">
        <f t="shared" si="8"/>
        <v>68</v>
      </c>
      <c r="AB16" s="54">
        <f t="shared" si="9"/>
        <v>10</v>
      </c>
      <c r="AC16" s="54">
        <f t="shared" si="10"/>
        <v>12</v>
      </c>
      <c r="AD16" s="54">
        <f t="shared" si="11"/>
        <v>30</v>
      </c>
      <c r="AE16" s="55">
        <f t="shared" si="12"/>
        <v>1</v>
      </c>
      <c r="AF16" s="56">
        <f t="shared" si="13"/>
        <v>68</v>
      </c>
      <c r="AG16" s="57">
        <f t="shared" si="14"/>
        <v>10</v>
      </c>
      <c r="AH16" s="57">
        <f t="shared" si="15"/>
        <v>12</v>
      </c>
      <c r="AI16" s="57">
        <f t="shared" si="16"/>
        <v>30</v>
      </c>
      <c r="AJ16" s="58">
        <f t="shared" si="17"/>
        <v>0</v>
      </c>
    </row>
    <row r="17" spans="1:36" ht="14.1" customHeight="1" x14ac:dyDescent="0.2">
      <c r="A17" s="4">
        <f t="shared" si="18"/>
        <v>14</v>
      </c>
      <c r="B17" s="3" t="str">
        <f>Nom!B17</f>
        <v>Camille</v>
      </c>
      <c r="C17" s="49">
        <v>8</v>
      </c>
      <c r="D17" s="50">
        <v>7</v>
      </c>
      <c r="E17" s="51">
        <v>5</v>
      </c>
      <c r="F17" s="83">
        <v>10</v>
      </c>
      <c r="G17" s="83">
        <v>0</v>
      </c>
      <c r="H17" s="51">
        <v>1</v>
      </c>
      <c r="I17" s="51">
        <v>2</v>
      </c>
      <c r="J17" s="83">
        <v>0</v>
      </c>
      <c r="K17" s="51"/>
      <c r="L17" s="51"/>
      <c r="M17" s="50"/>
      <c r="N17" s="50"/>
      <c r="O17" s="50"/>
      <c r="P17" s="50"/>
      <c r="Q17" s="78"/>
      <c r="R17" s="49">
        <f t="shared" si="0"/>
        <v>5.88</v>
      </c>
      <c r="S17" s="50">
        <f t="shared" si="1"/>
        <v>2</v>
      </c>
      <c r="T17" s="50">
        <f t="shared" si="2"/>
        <v>11.7</v>
      </c>
      <c r="U17" s="50">
        <f t="shared" si="3"/>
        <v>3.3</v>
      </c>
      <c r="V17" s="52">
        <f t="shared" si="4"/>
        <v>0</v>
      </c>
      <c r="W17" s="49">
        <f t="shared" si="5"/>
        <v>28.6</v>
      </c>
      <c r="X17" s="52">
        <f t="shared" si="6"/>
        <v>5.5</v>
      </c>
      <c r="Y17" s="38"/>
      <c r="Z17" s="39" t="str">
        <f t="shared" si="7"/>
        <v>SSFL/20:  5,88   CA/20: 2   CL/20: 11,7   EO/20:  3,3</v>
      </c>
      <c r="AA17" s="53">
        <f t="shared" si="8"/>
        <v>68</v>
      </c>
      <c r="AB17" s="54">
        <f t="shared" si="9"/>
        <v>10</v>
      </c>
      <c r="AC17" s="54">
        <f t="shared" si="10"/>
        <v>12</v>
      </c>
      <c r="AD17" s="54">
        <f t="shared" si="11"/>
        <v>30</v>
      </c>
      <c r="AE17" s="55">
        <f t="shared" si="12"/>
        <v>1</v>
      </c>
      <c r="AF17" s="56">
        <f t="shared" si="13"/>
        <v>68</v>
      </c>
      <c r="AG17" s="57">
        <f t="shared" si="14"/>
        <v>10</v>
      </c>
      <c r="AH17" s="57">
        <f t="shared" si="15"/>
        <v>12</v>
      </c>
      <c r="AI17" s="57">
        <f t="shared" si="16"/>
        <v>30</v>
      </c>
      <c r="AJ17" s="58">
        <f t="shared" si="17"/>
        <v>0</v>
      </c>
    </row>
    <row r="18" spans="1:36" ht="14.1" customHeight="1" x14ac:dyDescent="0.2">
      <c r="A18" s="4">
        <f t="shared" si="18"/>
        <v>15</v>
      </c>
      <c r="B18" s="3" t="str">
        <f>Nom!B18</f>
        <v>Emma</v>
      </c>
      <c r="C18" s="49">
        <v>7.5</v>
      </c>
      <c r="D18" s="50">
        <v>9</v>
      </c>
      <c r="E18" s="51">
        <v>19</v>
      </c>
      <c r="F18" s="51">
        <v>11</v>
      </c>
      <c r="G18" s="51">
        <v>3</v>
      </c>
      <c r="H18" s="51">
        <v>4.5</v>
      </c>
      <c r="I18" s="51">
        <v>5</v>
      </c>
      <c r="J18" s="51">
        <v>8</v>
      </c>
      <c r="K18" s="51"/>
      <c r="L18" s="51"/>
      <c r="M18" s="50"/>
      <c r="N18" s="50"/>
      <c r="O18" s="50"/>
      <c r="P18" s="50"/>
      <c r="Q18" s="78"/>
      <c r="R18" s="49">
        <f t="shared" si="0"/>
        <v>10.15</v>
      </c>
      <c r="S18" s="50">
        <f t="shared" si="1"/>
        <v>9</v>
      </c>
      <c r="T18" s="50">
        <f t="shared" si="2"/>
        <v>15</v>
      </c>
      <c r="U18" s="50">
        <f t="shared" si="3"/>
        <v>12.7</v>
      </c>
      <c r="V18" s="52">
        <f t="shared" si="4"/>
        <v>0</v>
      </c>
      <c r="W18" s="49">
        <f t="shared" si="5"/>
        <v>58.6</v>
      </c>
      <c r="X18" s="52">
        <f t="shared" si="6"/>
        <v>11.5</v>
      </c>
      <c r="Y18" s="38"/>
      <c r="Z18" s="39" t="str">
        <f t="shared" si="7"/>
        <v>SSFL/20:  10,15   CA/20: 9   CL/20: 15   EO/20:  12,7</v>
      </c>
      <c r="AA18" s="53">
        <f t="shared" si="8"/>
        <v>68</v>
      </c>
      <c r="AB18" s="54">
        <f t="shared" si="9"/>
        <v>10</v>
      </c>
      <c r="AC18" s="54">
        <f t="shared" si="10"/>
        <v>12</v>
      </c>
      <c r="AD18" s="54">
        <f t="shared" si="11"/>
        <v>30</v>
      </c>
      <c r="AE18" s="55">
        <f t="shared" si="12"/>
        <v>1</v>
      </c>
      <c r="AF18" s="56">
        <f t="shared" si="13"/>
        <v>68</v>
      </c>
      <c r="AG18" s="57">
        <f t="shared" si="14"/>
        <v>10</v>
      </c>
      <c r="AH18" s="57">
        <f t="shared" si="15"/>
        <v>12</v>
      </c>
      <c r="AI18" s="57">
        <f t="shared" si="16"/>
        <v>30</v>
      </c>
      <c r="AJ18" s="58">
        <f t="shared" si="17"/>
        <v>0</v>
      </c>
    </row>
    <row r="19" spans="1:36" ht="14.1" customHeight="1" x14ac:dyDescent="0.2">
      <c r="A19" s="4">
        <f t="shared" si="18"/>
        <v>16</v>
      </c>
      <c r="B19" s="3" t="str">
        <f>Nom!B19</f>
        <v>Basile</v>
      </c>
      <c r="C19" s="49">
        <v>16.5</v>
      </c>
      <c r="D19" s="50">
        <v>9</v>
      </c>
      <c r="E19" s="51">
        <v>22.5</v>
      </c>
      <c r="F19" s="83">
        <v>10</v>
      </c>
      <c r="G19" s="51">
        <v>7</v>
      </c>
      <c r="H19" s="51"/>
      <c r="I19" s="51">
        <v>6</v>
      </c>
      <c r="J19" s="51">
        <v>6</v>
      </c>
      <c r="K19" s="51"/>
      <c r="L19" s="51"/>
      <c r="M19" s="50"/>
      <c r="N19" s="50"/>
      <c r="O19" s="50"/>
      <c r="P19" s="50"/>
      <c r="Q19" s="78"/>
      <c r="R19" s="49">
        <f t="shared" si="0"/>
        <v>13.38</v>
      </c>
      <c r="S19" s="50">
        <f t="shared" si="1"/>
        <v>0</v>
      </c>
      <c r="T19" s="50">
        <f t="shared" si="2"/>
        <v>15</v>
      </c>
      <c r="U19" s="50">
        <f t="shared" si="3"/>
        <v>15</v>
      </c>
      <c r="V19" s="52">
        <f t="shared" si="4"/>
        <v>0</v>
      </c>
      <c r="W19" s="49">
        <f t="shared" si="5"/>
        <v>72.3</v>
      </c>
      <c r="X19" s="52">
        <f t="shared" si="6"/>
        <v>14.5</v>
      </c>
      <c r="Y19" s="38"/>
      <c r="Z19" s="39" t="str">
        <f t="shared" si="7"/>
        <v>SSFL/20:  13,38   CA/20: 0   CL/20: 15   EO/20:  15</v>
      </c>
      <c r="AA19" s="53">
        <f t="shared" si="8"/>
        <v>68</v>
      </c>
      <c r="AB19" s="54">
        <f t="shared" si="9"/>
        <v>1</v>
      </c>
      <c r="AC19" s="54">
        <f t="shared" si="10"/>
        <v>12</v>
      </c>
      <c r="AD19" s="54">
        <f t="shared" si="11"/>
        <v>30</v>
      </c>
      <c r="AE19" s="55">
        <f t="shared" si="12"/>
        <v>1</v>
      </c>
      <c r="AF19" s="56">
        <f t="shared" si="13"/>
        <v>68</v>
      </c>
      <c r="AG19" s="57">
        <f t="shared" si="14"/>
        <v>0</v>
      </c>
      <c r="AH19" s="57">
        <f t="shared" si="15"/>
        <v>12</v>
      </c>
      <c r="AI19" s="57">
        <f t="shared" si="16"/>
        <v>30</v>
      </c>
      <c r="AJ19" s="58">
        <f t="shared" si="17"/>
        <v>0</v>
      </c>
    </row>
    <row r="20" spans="1:36" ht="14.1" hidden="1" customHeight="1" x14ac:dyDescent="0.2">
      <c r="A20" s="4">
        <f t="shared" si="18"/>
        <v>17</v>
      </c>
      <c r="B20" s="3">
        <f>Nom!B20</f>
        <v>0</v>
      </c>
      <c r="C20" s="49"/>
      <c r="D20" s="50"/>
      <c r="E20" s="51"/>
      <c r="F20" s="83"/>
      <c r="G20" s="83"/>
      <c r="H20" s="51"/>
      <c r="I20" s="51"/>
      <c r="J20" s="51"/>
      <c r="K20" s="51"/>
      <c r="L20" s="51"/>
      <c r="M20" s="50"/>
      <c r="N20" s="50"/>
      <c r="O20" s="50"/>
      <c r="P20" s="50"/>
      <c r="Q20" s="78"/>
      <c r="R20" s="49">
        <f t="shared" si="0"/>
        <v>0</v>
      </c>
      <c r="S20" s="50">
        <f t="shared" si="1"/>
        <v>0</v>
      </c>
      <c r="T20" s="50">
        <f t="shared" si="2"/>
        <v>0</v>
      </c>
      <c r="U20" s="50">
        <f t="shared" si="3"/>
        <v>0</v>
      </c>
      <c r="V20" s="52">
        <f t="shared" si="4"/>
        <v>0</v>
      </c>
      <c r="W20" s="49">
        <f t="shared" si="5"/>
        <v>0</v>
      </c>
      <c r="X20" s="52">
        <f t="shared" si="6"/>
        <v>0</v>
      </c>
      <c r="Y20" s="38"/>
      <c r="Z20" s="39" t="str">
        <f t="shared" ref="Z20:Z24" si="19">CONCATENATE(R$33,R20,S$33,S20,T$33,T20,U$33,U20,V$33,V20,X$33,Y20,Y$31)</f>
        <v>SSFL/20:  0   CA/20: 0   CL/20: 0   EO/20:  0   EE/20:  0</v>
      </c>
      <c r="AA20" s="53">
        <f t="shared" si="8"/>
        <v>1</v>
      </c>
      <c r="AB20" s="54">
        <f t="shared" si="9"/>
        <v>1</v>
      </c>
      <c r="AC20" s="54">
        <f t="shared" si="10"/>
        <v>1</v>
      </c>
      <c r="AD20" s="54">
        <f t="shared" si="11"/>
        <v>1</v>
      </c>
      <c r="AE20" s="55">
        <f t="shared" si="12"/>
        <v>1</v>
      </c>
      <c r="AF20" s="56">
        <f t="shared" si="13"/>
        <v>0</v>
      </c>
      <c r="AG20" s="57">
        <f t="shared" si="14"/>
        <v>0</v>
      </c>
      <c r="AH20" s="57">
        <f t="shared" si="15"/>
        <v>0</v>
      </c>
      <c r="AI20" s="57">
        <f t="shared" si="16"/>
        <v>0</v>
      </c>
      <c r="AJ20" s="58">
        <f t="shared" si="17"/>
        <v>0</v>
      </c>
    </row>
    <row r="21" spans="1:36" ht="14.1" hidden="1" customHeight="1" x14ac:dyDescent="0.2">
      <c r="A21" s="4">
        <f t="shared" si="18"/>
        <v>18</v>
      </c>
      <c r="B21" s="3">
        <f>Nom!B21</f>
        <v>0</v>
      </c>
      <c r="C21" s="49"/>
      <c r="D21" s="50"/>
      <c r="E21" s="51"/>
      <c r="F21" s="51"/>
      <c r="G21" s="83"/>
      <c r="H21" s="51"/>
      <c r="I21" s="51"/>
      <c r="J21" s="51"/>
      <c r="K21" s="51"/>
      <c r="L21" s="51"/>
      <c r="M21" s="50"/>
      <c r="N21" s="50"/>
      <c r="O21" s="50"/>
      <c r="P21" s="50"/>
      <c r="Q21" s="78"/>
      <c r="R21" s="49">
        <f t="shared" si="0"/>
        <v>0</v>
      </c>
      <c r="S21" s="50">
        <f t="shared" si="1"/>
        <v>0</v>
      </c>
      <c r="T21" s="50">
        <f t="shared" si="2"/>
        <v>0</v>
      </c>
      <c r="U21" s="50">
        <f t="shared" si="3"/>
        <v>0</v>
      </c>
      <c r="V21" s="52">
        <f t="shared" si="4"/>
        <v>0</v>
      </c>
      <c r="W21" s="49">
        <f t="shared" si="5"/>
        <v>0</v>
      </c>
      <c r="X21" s="52">
        <f t="shared" si="6"/>
        <v>0</v>
      </c>
      <c r="Y21" s="38"/>
      <c r="Z21" s="39" t="str">
        <f t="shared" si="19"/>
        <v>SSFL/20:  0   CA/20: 0   CL/20: 0   EO/20:  0   EE/20:  0</v>
      </c>
      <c r="AA21" s="53">
        <f t="shared" si="8"/>
        <v>1</v>
      </c>
      <c r="AB21" s="54">
        <f t="shared" si="9"/>
        <v>1</v>
      </c>
      <c r="AC21" s="54">
        <f t="shared" si="10"/>
        <v>1</v>
      </c>
      <c r="AD21" s="54">
        <f t="shared" si="11"/>
        <v>1</v>
      </c>
      <c r="AE21" s="55">
        <f t="shared" si="12"/>
        <v>1</v>
      </c>
      <c r="AF21" s="56">
        <f t="shared" si="13"/>
        <v>0</v>
      </c>
      <c r="AG21" s="57">
        <f t="shared" si="14"/>
        <v>0</v>
      </c>
      <c r="AH21" s="57">
        <f t="shared" si="15"/>
        <v>0</v>
      </c>
      <c r="AI21" s="57">
        <f t="shared" si="16"/>
        <v>0</v>
      </c>
      <c r="AJ21" s="58">
        <f t="shared" si="17"/>
        <v>0</v>
      </c>
    </row>
    <row r="22" spans="1:36" ht="14.1" hidden="1" customHeight="1" x14ac:dyDescent="0.2">
      <c r="A22" s="4">
        <f t="shared" si="18"/>
        <v>19</v>
      </c>
      <c r="B22" s="3">
        <f>Nom!B22</f>
        <v>0</v>
      </c>
      <c r="C22" s="49"/>
      <c r="D22" s="50"/>
      <c r="E22" s="51"/>
      <c r="F22" s="51"/>
      <c r="G22" s="51"/>
      <c r="H22" s="51"/>
      <c r="I22" s="51"/>
      <c r="J22" s="51"/>
      <c r="K22" s="51"/>
      <c r="L22" s="51"/>
      <c r="M22" s="50"/>
      <c r="N22" s="50"/>
      <c r="O22" s="50"/>
      <c r="P22" s="50"/>
      <c r="Q22" s="78"/>
      <c r="R22" s="49">
        <f t="shared" si="0"/>
        <v>0</v>
      </c>
      <c r="S22" s="50">
        <f t="shared" si="1"/>
        <v>0</v>
      </c>
      <c r="T22" s="50">
        <f t="shared" si="2"/>
        <v>0</v>
      </c>
      <c r="U22" s="50">
        <f t="shared" si="3"/>
        <v>0</v>
      </c>
      <c r="V22" s="52">
        <f t="shared" si="4"/>
        <v>0</v>
      </c>
      <c r="W22" s="49">
        <f t="shared" si="5"/>
        <v>0</v>
      </c>
      <c r="X22" s="52">
        <f t="shared" si="6"/>
        <v>0</v>
      </c>
      <c r="Y22" s="38"/>
      <c r="Z22" s="39" t="str">
        <f t="shared" si="19"/>
        <v>SSFL/20:  0   CA/20: 0   CL/20: 0   EO/20:  0   EE/20:  0</v>
      </c>
      <c r="AA22" s="53">
        <f t="shared" si="8"/>
        <v>1</v>
      </c>
      <c r="AB22" s="54">
        <f t="shared" si="9"/>
        <v>1</v>
      </c>
      <c r="AC22" s="54">
        <f t="shared" si="10"/>
        <v>1</v>
      </c>
      <c r="AD22" s="54">
        <f t="shared" si="11"/>
        <v>1</v>
      </c>
      <c r="AE22" s="55">
        <f t="shared" si="12"/>
        <v>1</v>
      </c>
      <c r="AF22" s="56">
        <f t="shared" si="13"/>
        <v>0</v>
      </c>
      <c r="AG22" s="57">
        <f t="shared" si="14"/>
        <v>0</v>
      </c>
      <c r="AH22" s="57">
        <f t="shared" si="15"/>
        <v>0</v>
      </c>
      <c r="AI22" s="57">
        <f t="shared" si="16"/>
        <v>0</v>
      </c>
      <c r="AJ22" s="58">
        <f t="shared" si="17"/>
        <v>0</v>
      </c>
    </row>
    <row r="23" spans="1:36" ht="14.1" hidden="1" customHeight="1" x14ac:dyDescent="0.2">
      <c r="A23" s="4">
        <f t="shared" si="18"/>
        <v>20</v>
      </c>
      <c r="B23" s="3">
        <f>Nom!B23</f>
        <v>0</v>
      </c>
      <c r="C23" s="49"/>
      <c r="D23" s="50"/>
      <c r="E23" s="51"/>
      <c r="F23" s="83"/>
      <c r="G23" s="51"/>
      <c r="H23" s="51"/>
      <c r="I23" s="51"/>
      <c r="J23" s="51"/>
      <c r="K23" s="51"/>
      <c r="L23" s="51"/>
      <c r="M23" s="50"/>
      <c r="N23" s="50"/>
      <c r="O23" s="50"/>
      <c r="P23" s="50"/>
      <c r="Q23" s="78"/>
      <c r="R23" s="49">
        <f t="shared" si="0"/>
        <v>0</v>
      </c>
      <c r="S23" s="50">
        <f t="shared" si="1"/>
        <v>0</v>
      </c>
      <c r="T23" s="50">
        <f t="shared" si="2"/>
        <v>0</v>
      </c>
      <c r="U23" s="50">
        <f t="shared" si="3"/>
        <v>0</v>
      </c>
      <c r="V23" s="52">
        <f t="shared" si="4"/>
        <v>0</v>
      </c>
      <c r="W23" s="49">
        <f t="shared" si="5"/>
        <v>0</v>
      </c>
      <c r="X23" s="52">
        <f t="shared" si="6"/>
        <v>0</v>
      </c>
      <c r="Y23" s="38"/>
      <c r="Z23" s="39" t="str">
        <f t="shared" si="19"/>
        <v>SSFL/20:  0   CA/20: 0   CL/20: 0   EO/20:  0   EE/20:  0</v>
      </c>
      <c r="AA23" s="53">
        <f t="shared" si="8"/>
        <v>1</v>
      </c>
      <c r="AB23" s="54">
        <f t="shared" si="9"/>
        <v>1</v>
      </c>
      <c r="AC23" s="54">
        <f t="shared" si="10"/>
        <v>1</v>
      </c>
      <c r="AD23" s="54">
        <f t="shared" si="11"/>
        <v>1</v>
      </c>
      <c r="AE23" s="55">
        <f t="shared" si="12"/>
        <v>1</v>
      </c>
      <c r="AF23" s="56">
        <f t="shared" si="13"/>
        <v>0</v>
      </c>
      <c r="AG23" s="57">
        <f t="shared" si="14"/>
        <v>0</v>
      </c>
      <c r="AH23" s="57">
        <f t="shared" si="15"/>
        <v>0</v>
      </c>
      <c r="AI23" s="57">
        <f t="shared" si="16"/>
        <v>0</v>
      </c>
      <c r="AJ23" s="58">
        <f t="shared" si="17"/>
        <v>0</v>
      </c>
    </row>
    <row r="24" spans="1:36" ht="14.1" hidden="1" customHeight="1" x14ac:dyDescent="0.2">
      <c r="A24" s="4">
        <f t="shared" si="18"/>
        <v>21</v>
      </c>
      <c r="B24" s="3">
        <f>Nom!B24</f>
        <v>0</v>
      </c>
      <c r="C24" s="49"/>
      <c r="D24" s="50"/>
      <c r="E24" s="51"/>
      <c r="F24" s="83"/>
      <c r="G24" s="51"/>
      <c r="H24" s="51"/>
      <c r="I24" s="51"/>
      <c r="J24" s="51"/>
      <c r="K24" s="51"/>
      <c r="L24" s="51"/>
      <c r="M24" s="50"/>
      <c r="N24" s="50"/>
      <c r="O24" s="50"/>
      <c r="P24" s="50"/>
      <c r="Q24" s="78"/>
      <c r="R24" s="49">
        <f t="shared" si="0"/>
        <v>0</v>
      </c>
      <c r="S24" s="50">
        <f t="shared" si="1"/>
        <v>0</v>
      </c>
      <c r="T24" s="50">
        <f t="shared" si="2"/>
        <v>0</v>
      </c>
      <c r="U24" s="50">
        <f t="shared" si="3"/>
        <v>0</v>
      </c>
      <c r="V24" s="52">
        <f t="shared" si="4"/>
        <v>0</v>
      </c>
      <c r="W24" s="49">
        <f t="shared" si="5"/>
        <v>0</v>
      </c>
      <c r="X24" s="52">
        <f t="shared" si="6"/>
        <v>0</v>
      </c>
      <c r="Y24" s="38"/>
      <c r="Z24" s="39" t="str">
        <f t="shared" si="19"/>
        <v>SSFL/20:  0   CA/20: 0   CL/20: 0   EO/20:  0   EE/20:  0</v>
      </c>
      <c r="AA24" s="53">
        <f t="shared" si="8"/>
        <v>1</v>
      </c>
      <c r="AB24" s="54">
        <f t="shared" si="9"/>
        <v>1</v>
      </c>
      <c r="AC24" s="54">
        <f t="shared" si="10"/>
        <v>1</v>
      </c>
      <c r="AD24" s="54">
        <f t="shared" si="11"/>
        <v>1</v>
      </c>
      <c r="AE24" s="55">
        <f t="shared" si="12"/>
        <v>1</v>
      </c>
      <c r="AF24" s="56">
        <f t="shared" si="13"/>
        <v>0</v>
      </c>
      <c r="AG24" s="57">
        <f t="shared" si="14"/>
        <v>0</v>
      </c>
      <c r="AH24" s="57">
        <f t="shared" si="15"/>
        <v>0</v>
      </c>
      <c r="AI24" s="57">
        <f t="shared" si="16"/>
        <v>0</v>
      </c>
      <c r="AJ24" s="58">
        <f t="shared" si="17"/>
        <v>0</v>
      </c>
    </row>
    <row r="25" spans="1:36" ht="14.1" hidden="1" customHeight="1" x14ac:dyDescent="0.2">
      <c r="A25" s="4">
        <f t="shared" si="18"/>
        <v>22</v>
      </c>
      <c r="B25" s="3">
        <f>Nom!B25</f>
        <v>0</v>
      </c>
      <c r="C25" s="49"/>
      <c r="D25" s="50"/>
      <c r="E25" s="51"/>
      <c r="F25" s="51"/>
      <c r="G25" s="51"/>
      <c r="H25" s="51"/>
      <c r="I25" s="51"/>
      <c r="J25" s="51"/>
      <c r="K25" s="51"/>
      <c r="L25" s="51"/>
      <c r="M25" s="50"/>
      <c r="N25" s="50"/>
      <c r="O25" s="50"/>
      <c r="P25" s="50"/>
      <c r="Q25" s="78"/>
      <c r="R25" s="49">
        <f t="shared" si="0"/>
        <v>0</v>
      </c>
      <c r="S25" s="50">
        <f t="shared" si="1"/>
        <v>0</v>
      </c>
      <c r="T25" s="50">
        <f t="shared" si="2"/>
        <v>0</v>
      </c>
      <c r="U25" s="50">
        <f t="shared" si="3"/>
        <v>0</v>
      </c>
      <c r="V25" s="52">
        <f t="shared" si="4"/>
        <v>0</v>
      </c>
      <c r="W25" s="49">
        <f t="shared" si="5"/>
        <v>0</v>
      </c>
      <c r="X25" s="52">
        <f t="shared" si="6"/>
        <v>0</v>
      </c>
      <c r="Y25" s="38"/>
      <c r="Z25" s="39" t="str">
        <f t="shared" ref="Z25:Z30" si="20">CONCATENATE(R$33,R25,S$33,S25,U$33,U25,V$33,V25,X$33,Y25,Y$31)</f>
        <v>SSFL/20:  0   CA/20: 0   EO/20:  0   EE/20:  0</v>
      </c>
      <c r="AA25" s="53">
        <f t="shared" si="8"/>
        <v>1</v>
      </c>
      <c r="AB25" s="54">
        <f t="shared" si="9"/>
        <v>1</v>
      </c>
      <c r="AC25" s="54">
        <f t="shared" si="10"/>
        <v>1</v>
      </c>
      <c r="AD25" s="54">
        <f t="shared" si="11"/>
        <v>1</v>
      </c>
      <c r="AE25" s="55">
        <f t="shared" si="12"/>
        <v>1</v>
      </c>
      <c r="AF25" s="56">
        <f t="shared" si="13"/>
        <v>0</v>
      </c>
      <c r="AG25" s="57">
        <f t="shared" si="14"/>
        <v>0</v>
      </c>
      <c r="AH25" s="57">
        <f t="shared" si="15"/>
        <v>0</v>
      </c>
      <c r="AI25" s="57">
        <f t="shared" si="16"/>
        <v>0</v>
      </c>
      <c r="AJ25" s="58">
        <f t="shared" si="17"/>
        <v>0</v>
      </c>
    </row>
    <row r="26" spans="1:36" ht="14.1" hidden="1" customHeight="1" x14ac:dyDescent="0.2">
      <c r="A26" s="4">
        <f t="shared" si="18"/>
        <v>23</v>
      </c>
      <c r="B26" s="3">
        <f>Nom!B26</f>
        <v>0</v>
      </c>
      <c r="C26" s="49"/>
      <c r="D26" s="50"/>
      <c r="E26" s="51"/>
      <c r="F26" s="83"/>
      <c r="G26" s="51"/>
      <c r="H26" s="51"/>
      <c r="I26" s="51"/>
      <c r="J26" s="51"/>
      <c r="K26" s="51"/>
      <c r="L26" s="51"/>
      <c r="M26" s="50"/>
      <c r="N26" s="50"/>
      <c r="O26" s="50"/>
      <c r="P26" s="50"/>
      <c r="Q26" s="78"/>
      <c r="R26" s="49">
        <f t="shared" si="0"/>
        <v>0</v>
      </c>
      <c r="S26" s="50">
        <f t="shared" si="1"/>
        <v>0</v>
      </c>
      <c r="T26" s="50">
        <f t="shared" si="2"/>
        <v>0</v>
      </c>
      <c r="U26" s="50">
        <f t="shared" si="3"/>
        <v>0</v>
      </c>
      <c r="V26" s="52">
        <f t="shared" si="4"/>
        <v>0</v>
      </c>
      <c r="W26" s="49">
        <f t="shared" si="5"/>
        <v>0</v>
      </c>
      <c r="X26" s="52">
        <f t="shared" si="6"/>
        <v>0</v>
      </c>
      <c r="Y26" s="38"/>
      <c r="Z26" s="39" t="str">
        <f t="shared" si="20"/>
        <v>SSFL/20:  0   CA/20: 0   EO/20:  0   EE/20:  0</v>
      </c>
      <c r="AA26" s="53">
        <f t="shared" si="8"/>
        <v>1</v>
      </c>
      <c r="AB26" s="54">
        <f t="shared" si="9"/>
        <v>1</v>
      </c>
      <c r="AC26" s="54">
        <f t="shared" si="10"/>
        <v>1</v>
      </c>
      <c r="AD26" s="54">
        <f t="shared" si="11"/>
        <v>1</v>
      </c>
      <c r="AE26" s="55">
        <f t="shared" si="12"/>
        <v>1</v>
      </c>
      <c r="AF26" s="56">
        <f t="shared" si="13"/>
        <v>0</v>
      </c>
      <c r="AG26" s="57">
        <f t="shared" si="14"/>
        <v>0</v>
      </c>
      <c r="AH26" s="57">
        <f t="shared" si="15"/>
        <v>0</v>
      </c>
      <c r="AI26" s="57">
        <f t="shared" si="16"/>
        <v>0</v>
      </c>
      <c r="AJ26" s="58">
        <f t="shared" si="17"/>
        <v>0</v>
      </c>
    </row>
    <row r="27" spans="1:36" ht="14.1" hidden="1" customHeight="1" x14ac:dyDescent="0.2">
      <c r="A27" s="4">
        <f t="shared" si="18"/>
        <v>24</v>
      </c>
      <c r="B27" s="3">
        <f>Nom!B27</f>
        <v>0</v>
      </c>
      <c r="C27" s="49"/>
      <c r="D27" s="50"/>
      <c r="E27" s="51"/>
      <c r="F27" s="83"/>
      <c r="G27" s="83"/>
      <c r="H27" s="51"/>
      <c r="I27" s="51"/>
      <c r="J27" s="51"/>
      <c r="K27" s="51"/>
      <c r="L27" s="51"/>
      <c r="M27" s="50"/>
      <c r="N27" s="50"/>
      <c r="O27" s="50"/>
      <c r="P27" s="50"/>
      <c r="Q27" s="78"/>
      <c r="R27" s="49">
        <f t="shared" si="0"/>
        <v>0</v>
      </c>
      <c r="S27" s="50">
        <f t="shared" si="1"/>
        <v>0</v>
      </c>
      <c r="T27" s="50">
        <f t="shared" si="2"/>
        <v>0</v>
      </c>
      <c r="U27" s="50">
        <f t="shared" si="3"/>
        <v>0</v>
      </c>
      <c r="V27" s="52">
        <f t="shared" si="4"/>
        <v>0</v>
      </c>
      <c r="W27" s="49">
        <f t="shared" si="5"/>
        <v>0</v>
      </c>
      <c r="X27" s="52">
        <f t="shared" si="6"/>
        <v>0</v>
      </c>
      <c r="Y27" s="38"/>
      <c r="Z27" s="39" t="str">
        <f t="shared" si="20"/>
        <v>SSFL/20:  0   CA/20: 0   EO/20:  0   EE/20:  0</v>
      </c>
      <c r="AA27" s="53">
        <f t="shared" si="8"/>
        <v>1</v>
      </c>
      <c r="AB27" s="54">
        <f t="shared" si="9"/>
        <v>1</v>
      </c>
      <c r="AC27" s="54">
        <f t="shared" si="10"/>
        <v>1</v>
      </c>
      <c r="AD27" s="54">
        <f t="shared" si="11"/>
        <v>1</v>
      </c>
      <c r="AE27" s="55">
        <f t="shared" si="12"/>
        <v>1</v>
      </c>
      <c r="AF27" s="56">
        <f t="shared" si="13"/>
        <v>0</v>
      </c>
      <c r="AG27" s="57">
        <f t="shared" si="14"/>
        <v>0</v>
      </c>
      <c r="AH27" s="57">
        <f t="shared" si="15"/>
        <v>0</v>
      </c>
      <c r="AI27" s="57">
        <f t="shared" si="16"/>
        <v>0</v>
      </c>
      <c r="AJ27" s="58">
        <f t="shared" si="17"/>
        <v>0</v>
      </c>
    </row>
    <row r="28" spans="1:36" ht="14.1" hidden="1" customHeight="1" x14ac:dyDescent="0.2">
      <c r="A28" s="4">
        <f t="shared" si="18"/>
        <v>25</v>
      </c>
      <c r="B28" s="3">
        <f>Nom!B28</f>
        <v>0</v>
      </c>
      <c r="C28" s="49"/>
      <c r="D28" s="50"/>
      <c r="E28" s="51"/>
      <c r="F28" s="51"/>
      <c r="G28" s="51"/>
      <c r="H28" s="51"/>
      <c r="I28" s="51"/>
      <c r="J28" s="51"/>
      <c r="K28" s="51"/>
      <c r="L28" s="51"/>
      <c r="M28" s="50"/>
      <c r="N28" s="50"/>
      <c r="O28" s="50"/>
      <c r="P28" s="50"/>
      <c r="Q28" s="78"/>
      <c r="R28" s="49">
        <f t="shared" si="0"/>
        <v>0</v>
      </c>
      <c r="S28" s="50">
        <f t="shared" si="1"/>
        <v>0</v>
      </c>
      <c r="T28" s="50">
        <f t="shared" si="2"/>
        <v>0</v>
      </c>
      <c r="U28" s="50">
        <f t="shared" si="3"/>
        <v>0</v>
      </c>
      <c r="V28" s="52">
        <f t="shared" si="4"/>
        <v>0</v>
      </c>
      <c r="W28" s="49">
        <f t="shared" si="5"/>
        <v>0</v>
      </c>
      <c r="X28" s="52">
        <f t="shared" si="6"/>
        <v>0</v>
      </c>
      <c r="Y28" s="38"/>
      <c r="Z28" s="39" t="str">
        <f t="shared" si="20"/>
        <v>SSFL/20:  0   CA/20: 0   EO/20:  0   EE/20:  0</v>
      </c>
      <c r="AA28" s="53">
        <f t="shared" si="8"/>
        <v>1</v>
      </c>
      <c r="AB28" s="54">
        <f t="shared" si="9"/>
        <v>1</v>
      </c>
      <c r="AC28" s="54">
        <f t="shared" si="10"/>
        <v>1</v>
      </c>
      <c r="AD28" s="54">
        <f t="shared" si="11"/>
        <v>1</v>
      </c>
      <c r="AE28" s="55">
        <f t="shared" si="12"/>
        <v>1</v>
      </c>
      <c r="AF28" s="56">
        <f t="shared" si="13"/>
        <v>0</v>
      </c>
      <c r="AG28" s="57">
        <f t="shared" si="14"/>
        <v>0</v>
      </c>
      <c r="AH28" s="57">
        <f t="shared" si="15"/>
        <v>0</v>
      </c>
      <c r="AI28" s="57">
        <f t="shared" si="16"/>
        <v>0</v>
      </c>
      <c r="AJ28" s="58">
        <f t="shared" si="17"/>
        <v>0</v>
      </c>
    </row>
    <row r="29" spans="1:36" ht="14.1" hidden="1" customHeight="1" x14ac:dyDescent="0.2">
      <c r="A29" s="4">
        <f t="shared" si="18"/>
        <v>26</v>
      </c>
      <c r="B29" s="3">
        <f>Nom!B29</f>
        <v>0</v>
      </c>
      <c r="C29" s="49"/>
      <c r="D29" s="50"/>
      <c r="E29" s="51"/>
      <c r="F29" s="51"/>
      <c r="G29" s="51"/>
      <c r="H29" s="51"/>
      <c r="I29" s="51"/>
      <c r="J29" s="51"/>
      <c r="K29" s="51"/>
      <c r="L29" s="51"/>
      <c r="M29" s="50"/>
      <c r="N29" s="50"/>
      <c r="O29" s="50"/>
      <c r="P29" s="50"/>
      <c r="Q29" s="78"/>
      <c r="R29" s="49">
        <f t="shared" si="0"/>
        <v>0</v>
      </c>
      <c r="S29" s="50">
        <f t="shared" si="1"/>
        <v>0</v>
      </c>
      <c r="T29" s="50">
        <f t="shared" si="2"/>
        <v>0</v>
      </c>
      <c r="U29" s="50">
        <f t="shared" si="3"/>
        <v>0</v>
      </c>
      <c r="V29" s="52">
        <f t="shared" si="4"/>
        <v>0</v>
      </c>
      <c r="W29" s="49">
        <f t="shared" si="5"/>
        <v>0</v>
      </c>
      <c r="X29" s="52">
        <f t="shared" si="6"/>
        <v>0</v>
      </c>
      <c r="Y29" s="38"/>
      <c r="Z29" s="39" t="str">
        <f t="shared" si="20"/>
        <v>SSFL/20:  0   CA/20: 0   EO/20:  0   EE/20:  0</v>
      </c>
      <c r="AA29" s="53">
        <f t="shared" si="8"/>
        <v>1</v>
      </c>
      <c r="AB29" s="54">
        <f t="shared" si="9"/>
        <v>1</v>
      </c>
      <c r="AC29" s="54">
        <f t="shared" si="10"/>
        <v>1</v>
      </c>
      <c r="AD29" s="54">
        <f t="shared" si="11"/>
        <v>1</v>
      </c>
      <c r="AE29" s="55">
        <f t="shared" si="12"/>
        <v>1</v>
      </c>
      <c r="AF29" s="56">
        <f t="shared" si="13"/>
        <v>0</v>
      </c>
      <c r="AG29" s="57">
        <f t="shared" si="14"/>
        <v>0</v>
      </c>
      <c r="AH29" s="57">
        <f t="shared" si="15"/>
        <v>0</v>
      </c>
      <c r="AI29" s="57">
        <f t="shared" si="16"/>
        <v>0</v>
      </c>
      <c r="AJ29" s="58">
        <f t="shared" si="17"/>
        <v>0</v>
      </c>
    </row>
    <row r="30" spans="1:36" ht="14.1" hidden="1" customHeight="1" x14ac:dyDescent="0.2">
      <c r="A30" s="5">
        <f t="shared" si="18"/>
        <v>27</v>
      </c>
      <c r="B30" s="6">
        <f>Nom!B30</f>
        <v>0</v>
      </c>
      <c r="C30" s="62"/>
      <c r="D30" s="63"/>
      <c r="E30" s="64"/>
      <c r="F30" s="84"/>
      <c r="G30" s="64"/>
      <c r="H30" s="64"/>
      <c r="I30" s="64"/>
      <c r="J30" s="64"/>
      <c r="K30" s="64"/>
      <c r="L30" s="64"/>
      <c r="M30" s="63"/>
      <c r="N30" s="63"/>
      <c r="O30" s="63"/>
      <c r="P30" s="63"/>
      <c r="Q30" s="79"/>
      <c r="R30" s="62">
        <f t="shared" si="0"/>
        <v>0</v>
      </c>
      <c r="S30" s="63">
        <f t="shared" si="1"/>
        <v>0</v>
      </c>
      <c r="T30" s="64">
        <f t="shared" si="2"/>
        <v>0</v>
      </c>
      <c r="U30" s="64">
        <f t="shared" si="3"/>
        <v>0</v>
      </c>
      <c r="V30" s="65">
        <f t="shared" si="4"/>
        <v>0</v>
      </c>
      <c r="W30" s="62">
        <f t="shared" si="5"/>
        <v>0</v>
      </c>
      <c r="X30" s="65">
        <f t="shared" si="6"/>
        <v>0</v>
      </c>
      <c r="Y30" s="38"/>
      <c r="Z30" s="39" t="str">
        <f t="shared" si="20"/>
        <v>SSFL/20:  0   CA/20: 0   EO/20:  0   EE/20:  0</v>
      </c>
      <c r="AA30" s="66">
        <f t="shared" si="8"/>
        <v>1</v>
      </c>
      <c r="AB30" s="67">
        <f t="shared" si="9"/>
        <v>1</v>
      </c>
      <c r="AC30" s="67">
        <f t="shared" si="10"/>
        <v>1</v>
      </c>
      <c r="AD30" s="67">
        <f t="shared" si="11"/>
        <v>1</v>
      </c>
      <c r="AE30" s="68">
        <f t="shared" si="12"/>
        <v>1</v>
      </c>
      <c r="AF30" s="69">
        <f t="shared" si="13"/>
        <v>0</v>
      </c>
      <c r="AG30" s="70">
        <f t="shared" si="14"/>
        <v>0</v>
      </c>
      <c r="AH30" s="70">
        <f t="shared" si="15"/>
        <v>0</v>
      </c>
      <c r="AI30" s="70">
        <f t="shared" si="16"/>
        <v>0</v>
      </c>
      <c r="AJ30" s="71">
        <f t="shared" si="17"/>
        <v>0</v>
      </c>
    </row>
    <row r="31" spans="1:36" ht="14.65" customHeight="1" x14ac:dyDescent="0.2">
      <c r="B31" t="s">
        <v>41</v>
      </c>
      <c r="C31" s="59">
        <f t="shared" ref="C31:J31" si="21">AVERAGE(C4:C19)</f>
        <v>13.857142857142858</v>
      </c>
      <c r="D31" s="59">
        <f t="shared" si="21"/>
        <v>8.75</v>
      </c>
      <c r="E31" s="59">
        <f t="shared" si="21"/>
        <v>19.90625</v>
      </c>
      <c r="F31" s="59">
        <f t="shared" si="21"/>
        <v>11.6875</v>
      </c>
      <c r="G31" s="59">
        <f t="shared" si="21"/>
        <v>4.8571428571428568</v>
      </c>
      <c r="H31" s="59">
        <f t="shared" si="21"/>
        <v>3.8</v>
      </c>
      <c r="I31" s="59">
        <f t="shared" si="21"/>
        <v>5.125</v>
      </c>
      <c r="J31" s="59">
        <f t="shared" si="21"/>
        <v>6.0666666666666664</v>
      </c>
      <c r="K31" s="59" t="e">
        <f t="shared" ref="K31:Q31" si="22">AVERAGE(K4:K30)</f>
        <v>#DIV/0!</v>
      </c>
      <c r="L31" s="59" t="e">
        <f t="shared" si="22"/>
        <v>#DIV/0!</v>
      </c>
      <c r="M31" s="59" t="e">
        <f t="shared" si="22"/>
        <v>#DIV/0!</v>
      </c>
      <c r="N31" s="59" t="e">
        <f t="shared" si="22"/>
        <v>#DIV/0!</v>
      </c>
      <c r="O31" s="59" t="e">
        <f t="shared" si="22"/>
        <v>#DIV/0!</v>
      </c>
      <c r="P31" s="59" t="e">
        <f t="shared" si="22"/>
        <v>#DIV/0!</v>
      </c>
      <c r="Q31" s="59" t="e">
        <f t="shared" si="22"/>
        <v>#DIV/0!</v>
      </c>
      <c r="R31" s="59">
        <f t="shared" ref="R31:X31" si="23">AVERAGE(R4:R19)</f>
        <v>11.955</v>
      </c>
      <c r="S31" s="59">
        <f t="shared" si="23"/>
        <v>7.125</v>
      </c>
      <c r="T31" s="59">
        <f t="shared" si="23"/>
        <v>14.593749999999998</v>
      </c>
      <c r="U31" s="59">
        <f t="shared" si="23"/>
        <v>13.268750000000001</v>
      </c>
      <c r="V31" s="59">
        <f t="shared" si="23"/>
        <v>0</v>
      </c>
      <c r="W31" s="59">
        <f t="shared" si="23"/>
        <v>59.8125</v>
      </c>
      <c r="X31" s="59">
        <f t="shared" si="23"/>
        <v>11.96875</v>
      </c>
    </row>
    <row r="33" spans="18:22" ht="14.65" customHeight="1" x14ac:dyDescent="0.2">
      <c r="R33" t="s">
        <v>42</v>
      </c>
      <c r="S33" t="s">
        <v>43</v>
      </c>
      <c r="T33" t="s">
        <v>44</v>
      </c>
      <c r="U33" t="s">
        <v>45</v>
      </c>
      <c r="V33" t="s">
        <v>46</v>
      </c>
    </row>
  </sheetData>
  <sheetProtection selectLockedCells="1" selectUnlockedCells="1"/>
  <mergeCells count="3">
    <mergeCell ref="A1:B3"/>
    <mergeCell ref="AA2:AE2"/>
    <mergeCell ref="AF2:AJ2"/>
  </mergeCells>
  <conditionalFormatting sqref="X32">
    <cfRule type="cellIs" dxfId="13" priority="1" stopIfTrue="1" operator="lessThan">
      <formula>10</formula>
    </cfRule>
  </conditionalFormatting>
  <conditionalFormatting sqref="X32">
    <cfRule type="cellIs" dxfId="12" priority="2" stopIfTrue="1" operator="lessThan">
      <formula>10</formula>
    </cfRule>
  </conditionalFormatting>
  <conditionalFormatting sqref="X33">
    <cfRule type="cellIs" dxfId="11" priority="3" stopIfTrue="1" operator="lessThan">
      <formula>10</formula>
    </cfRule>
  </conditionalFormatting>
  <conditionalFormatting sqref="X33">
    <cfRule type="cellIs" dxfId="10" priority="4" stopIfTrue="1" operator="lessThan">
      <formula>10</formula>
    </cfRule>
  </conditionalFormatting>
  <pageMargins left="0.27569444444444446" right="0.51180555555555562" top="0.51180555555555562" bottom="0.51180555555555562" header="0.51181102362204722" footer="0.51180555555555562"/>
  <pageSetup paperSize="9" firstPageNumber="0" orientation="landscape" horizontalDpi="300" verticalDpi="300"/>
  <headerFooter alignWithMargins="0">
    <oddFooter>&amp;L&amp;D&amp;C&amp;F&amp;R&amp;A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2"/>
  <sheetViews>
    <sheetView topLeftCell="E1" zoomScale="120" zoomScaleNormal="120" workbookViewId="0">
      <selection activeCell="X3" sqref="X3"/>
    </sheetView>
  </sheetViews>
  <sheetFormatPr baseColWidth="10" defaultColWidth="11" defaultRowHeight="14.65" customHeight="1" x14ac:dyDescent="0.2"/>
  <cols>
    <col min="1" max="1" width="4.7109375" customWidth="1"/>
    <col min="2" max="2" width="23.42578125" customWidth="1"/>
    <col min="3" max="26" width="4.5703125" customWidth="1"/>
    <col min="27" max="36" width="10.85546875" hidden="1" customWidth="1"/>
  </cols>
  <sheetData>
    <row r="1" spans="1:36" ht="159.75" customHeight="1" x14ac:dyDescent="0.2">
      <c r="A1" s="95" t="str">
        <f>Nom!A1</f>
        <v>4TT</v>
      </c>
      <c r="B1" s="95"/>
      <c r="C1" s="7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  <c r="J1" s="8" t="s">
        <v>65</v>
      </c>
      <c r="K1" s="7" t="s">
        <v>66</v>
      </c>
      <c r="L1" s="8" t="s">
        <v>67</v>
      </c>
      <c r="M1" s="8" t="s">
        <v>68</v>
      </c>
      <c r="N1" s="8" t="s">
        <v>69</v>
      </c>
      <c r="O1" s="8" t="s">
        <v>70</v>
      </c>
      <c r="P1" s="8" t="s">
        <v>71</v>
      </c>
      <c r="Q1" s="8" t="s">
        <v>72</v>
      </c>
      <c r="R1" s="10" t="s">
        <v>26</v>
      </c>
      <c r="S1" s="11" t="s">
        <v>27</v>
      </c>
      <c r="T1" s="11" t="s">
        <v>28</v>
      </c>
      <c r="U1" s="11" t="s">
        <v>29</v>
      </c>
      <c r="V1" s="11" t="s">
        <v>30</v>
      </c>
      <c r="W1" s="11" t="s">
        <v>31</v>
      </c>
      <c r="X1" s="12" t="s">
        <v>32</v>
      </c>
      <c r="Y1" s="13"/>
      <c r="Z1" s="12" t="s">
        <v>33</v>
      </c>
      <c r="AA1" s="1"/>
      <c r="AB1" s="1"/>
      <c r="AC1" s="1"/>
      <c r="AD1" s="1"/>
      <c r="AE1" s="1"/>
    </row>
    <row r="2" spans="1:36" ht="14.65" customHeight="1" x14ac:dyDescent="0.2">
      <c r="A2" s="95"/>
      <c r="B2" s="95"/>
      <c r="C2" s="14">
        <v>10</v>
      </c>
      <c r="D2" s="15">
        <v>10</v>
      </c>
      <c r="E2" s="15">
        <v>10</v>
      </c>
      <c r="F2" s="15">
        <v>20</v>
      </c>
      <c r="G2" s="15">
        <v>30</v>
      </c>
      <c r="H2" s="15">
        <v>10</v>
      </c>
      <c r="I2" s="15">
        <v>11</v>
      </c>
      <c r="J2" s="15">
        <v>60</v>
      </c>
      <c r="K2" s="14">
        <v>20</v>
      </c>
      <c r="L2" s="15">
        <v>12</v>
      </c>
      <c r="M2" s="15">
        <v>30</v>
      </c>
      <c r="N2" s="15">
        <v>18</v>
      </c>
      <c r="O2" s="15">
        <v>10</v>
      </c>
      <c r="P2" s="15">
        <v>10</v>
      </c>
      <c r="Q2" s="15">
        <v>20</v>
      </c>
      <c r="R2" s="17">
        <v>20</v>
      </c>
      <c r="S2" s="18">
        <v>20</v>
      </c>
      <c r="T2" s="18">
        <v>20</v>
      </c>
      <c r="U2" s="18">
        <v>20</v>
      </c>
      <c r="V2" s="19">
        <v>20</v>
      </c>
      <c r="W2" s="17">
        <v>100</v>
      </c>
      <c r="X2" s="20">
        <v>60</v>
      </c>
      <c r="Y2" s="21"/>
      <c r="Z2" s="21"/>
      <c r="AA2" s="96" t="s">
        <v>34</v>
      </c>
      <c r="AB2" s="96"/>
      <c r="AC2" s="96"/>
      <c r="AD2" s="96"/>
      <c r="AE2" s="96"/>
      <c r="AF2" s="97" t="s">
        <v>35</v>
      </c>
      <c r="AG2" s="97"/>
      <c r="AH2" s="97"/>
      <c r="AI2" s="97"/>
      <c r="AJ2" s="97"/>
    </row>
    <row r="3" spans="1:36" ht="28.35" customHeight="1" x14ac:dyDescent="0.2">
      <c r="A3" s="95"/>
      <c r="B3" s="95"/>
      <c r="C3" s="22" t="s">
        <v>36</v>
      </c>
      <c r="D3" s="23" t="s">
        <v>36</v>
      </c>
      <c r="E3" s="23" t="s">
        <v>37</v>
      </c>
      <c r="F3" s="23" t="s">
        <v>39</v>
      </c>
      <c r="G3" s="23" t="s">
        <v>40</v>
      </c>
      <c r="H3" s="23" t="s">
        <v>36</v>
      </c>
      <c r="I3" s="23" t="s">
        <v>36</v>
      </c>
      <c r="J3" s="23" t="s">
        <v>36</v>
      </c>
      <c r="K3" s="22" t="s">
        <v>36</v>
      </c>
      <c r="L3" s="23" t="s">
        <v>38</v>
      </c>
      <c r="M3" s="23" t="s">
        <v>40</v>
      </c>
      <c r="N3" s="23" t="s">
        <v>36</v>
      </c>
      <c r="O3" s="23" t="s">
        <v>36</v>
      </c>
      <c r="P3" s="23" t="s">
        <v>37</v>
      </c>
      <c r="Q3" s="23" t="s">
        <v>36</v>
      </c>
      <c r="R3" s="25"/>
      <c r="S3" s="25"/>
      <c r="T3" s="25"/>
      <c r="U3" s="25"/>
      <c r="V3" s="25"/>
      <c r="W3" s="25"/>
      <c r="X3" s="25"/>
      <c r="Y3" s="26"/>
      <c r="Z3" s="26"/>
      <c r="AA3" s="27" t="s">
        <v>36</v>
      </c>
      <c r="AB3" s="28" t="s">
        <v>37</v>
      </c>
      <c r="AC3" s="28" t="s">
        <v>38</v>
      </c>
      <c r="AD3" s="28" t="s">
        <v>40</v>
      </c>
      <c r="AE3" s="29" t="s">
        <v>39</v>
      </c>
      <c r="AF3" s="27" t="s">
        <v>36</v>
      </c>
      <c r="AG3" s="28" t="s">
        <v>37</v>
      </c>
      <c r="AH3" s="28" t="s">
        <v>38</v>
      </c>
      <c r="AI3" s="28" t="s">
        <v>40</v>
      </c>
      <c r="AJ3" s="30" t="s">
        <v>39</v>
      </c>
    </row>
    <row r="4" spans="1:36" ht="14.65" customHeight="1" x14ac:dyDescent="0.2">
      <c r="A4" s="2">
        <v>1</v>
      </c>
      <c r="B4" s="3" t="str">
        <f>Nom!B4</f>
        <v>Jade</v>
      </c>
      <c r="C4" s="34">
        <v>5.5</v>
      </c>
      <c r="D4" s="35">
        <v>5</v>
      </c>
      <c r="E4" s="36">
        <v>5</v>
      </c>
      <c r="F4" s="36">
        <v>11</v>
      </c>
      <c r="G4" s="36">
        <v>20</v>
      </c>
      <c r="H4" s="36">
        <v>5</v>
      </c>
      <c r="I4" s="36">
        <v>4</v>
      </c>
      <c r="J4" s="81">
        <v>27.5</v>
      </c>
      <c r="K4" s="34">
        <v>7</v>
      </c>
      <c r="L4" s="35">
        <v>7</v>
      </c>
      <c r="M4" s="36">
        <v>16</v>
      </c>
      <c r="N4" s="36">
        <v>8</v>
      </c>
      <c r="O4" s="36">
        <v>3</v>
      </c>
      <c r="P4" s="36">
        <v>2</v>
      </c>
      <c r="Q4" s="36">
        <v>16</v>
      </c>
      <c r="R4" s="34">
        <f t="shared" ref="R4:R19" si="0">ROUND(((IF($C$3="SSFL",$C4,0)+IF($D$3="SSFL",$D4,0)+IF($E$3="SSFL",$E4,0)+IF($F$3="SSFL",$F4,0)+IF($G$3="SSFL",$G4,0)+IF($H$3="SSFL",$H4,0)+IF($I$3="SSFL",$I4,0)+IF($J$3="SSFL",$J4,0)+IF($K$3="SSFL",$K4,0)+IF($L$3="SSFL",$L4,0)+IF($M$3="SSFL",$M4,0)+IF($N$3="SSFL",$N4,0)+IF($O$3="SSFL",$O4,0)+IF($P$3="SSFL",$P4,0)+IF($Q$3="SSFL",$Q4,0))/AA4*R$2),2)</f>
        <v>9.59</v>
      </c>
      <c r="S4" s="35">
        <f t="shared" ref="S4:S19" si="1">ROUND(((IF($C$3="CA",$C4,0)+IF($D$3="CA",$D4,0)+IF($E$3="CA",$E4,0)+IF($F$3="CA",$F4,0)+IF($G$3="CA",$G4,0)+IF($H$3="CA",$H4,0)+IF($I$3="CA",$I4,0)+IF($J$3="CA",$J4,0)+IF($K$3="CA",$K4,0)+IF($L$3="CA",$L4,0)+IF($M$3="CA",$M4,0)+IF($N$3="CA",$N4,0)+IF($O$3="CA",$O4,0)+IF($P$3="CA",$P4,0)+IF($Q$3="CA",$Q4,0))/AB4*S$2),1)</f>
        <v>7</v>
      </c>
      <c r="T4" s="36">
        <f t="shared" ref="T4:T19" si="2">ROUND(((IF($C$3="CL",$C4,0)+IF($D$3="CL",$D4,0)+IF($E$3="CL",$E4,0)+IF($F$3="CL",$F4,0)+IF($G$3="CL",$G4,0)+IF($H$3="CL",$H4,0)+IF($I$3="CL",$I4,0)+IF($J$3="CL",$J4,0)+IF($K$3="CL",$K4,0)+IF($L$3="CL",$L4,0)+IF($M$3="CL",$M4,0)+IF($N$3="CL",$N4,0)+IF($O$3="CL",$O4,0)+IF($P$3="CL",$P4,0)+IF($Q$3="CL",$Q4,0))/AC4*T$2),1)</f>
        <v>11.7</v>
      </c>
      <c r="U4" s="36">
        <f t="shared" ref="U4:U19" si="3">ROUND(((IF($C$3="EO",$C4,0)+IF($D$3="EO",$D4,0)+IF($E$3="EO",$E4,0)+IF($F$3="EO",$F4,0)+IF($G$3="EO",$G4,0)+IF($H$3="EO",$H4,0)+IF($I$3="EO",$I4,0)+IF($J$3="EO",$J4,0)+IF($K$3="EO",$K4,0)+IF($L$3="EO",$L4,0)+IF($M$3="EO",$M4,0)+IF($N$3="EO",$N4,0)+IF($O$3="EO",$O4,0)+IF($P$3="EO",$P4,0)+IF($Q$3="EO",$Q4,0))/AD4*U$2),1)</f>
        <v>12</v>
      </c>
      <c r="V4" s="37">
        <f t="shared" ref="V4:V19" si="4">ROUND(((IF($C$3="EE",$C4,0)+IF($D$3="EE",$D4,0)+IF($E$3="EE",$E4,0)+IF($F$3="EE",$F4,0)+IF($G$3="EE",$G4,0)+IF($H$3="EE",$H4,0)+IF($I$3="EE",$I4,0)+IF($J$3="EE",$J4,0)+IF($K$3="EE",$K4,0)+IF($L$3="EE",$L4,0)+IF($M$3="EE",$M4,0)+IF($N$3="EE",$N4,0)+IF($O$3="EE",$O4,0)+IF($P$3="EE",$P4,0)+IF($Q$3="EE",$Q4,0))/AE4*V$2),1)</f>
        <v>11</v>
      </c>
      <c r="W4" s="34">
        <f t="shared" ref="W4:W19" si="5">ROUND((SUM(R4:V4)/(IF(IF($AF4=0,0,$R$2)+IF($AG4=0,0,$S$2)+IF($AH4=0,0,$T$2)+IF($AI4=0,0,$U$2)+IF($AJ4=0,0,$V$2)=0,1,IF($AF4=0,0,$R$2)+IF($AG4=0,0,$S$2)+IF($AH4=0,0,$T$2)+IF($AI4=0,0,$U$2)+IF($AJ4=0,0,$V$2)))*100),1)</f>
        <v>51.3</v>
      </c>
      <c r="X4" s="37">
        <f t="shared" ref="X4:X19" si="6">ROUND((W4/W$2*X$2*2),0)/2</f>
        <v>31</v>
      </c>
      <c r="Y4" s="38"/>
      <c r="Z4" s="39" t="str">
        <f t="shared" ref="Z4:Z19" si="7">CONCATENATE(R$22,R4,S$22,S4,T$22,T4,U$22,U4,V$22,V4,X$22,Y4,Y$20)</f>
        <v>SSFL/20:  9,59   CA/20: 7   CL/20: 11,7   EO/20:  12   EE/20:  11</v>
      </c>
      <c r="AA4" s="40">
        <f t="shared" ref="AA4:AA19" si="8">IF(AF4=0,1,AF4)</f>
        <v>169</v>
      </c>
      <c r="AB4" s="41">
        <f t="shared" ref="AB4:AB19" si="9">IF(AG4=0,1,AG4)</f>
        <v>20</v>
      </c>
      <c r="AC4" s="41">
        <f t="shared" ref="AC4:AC19" si="10">IF(AH4=0,1,AH4)</f>
        <v>12</v>
      </c>
      <c r="AD4" s="41">
        <f t="shared" ref="AD4:AD19" si="11">IF(AI4=0,1,AI4)</f>
        <v>60</v>
      </c>
      <c r="AE4" s="42">
        <f t="shared" ref="AE4:AE19" si="12">IF(AJ4=0,1,AJ4)</f>
        <v>20</v>
      </c>
      <c r="AF4" s="43">
        <f t="shared" ref="AF4:AF19" si="13">IF($C$3="SSFL",IF($C4="",0,$C$2),0)+IF($D$3="SSFL",IF($D4="",0,$D$2),0)+IF($E$3="SSFL",IF($E4="",0,$E$2),0)+IF($F$3="SSFL",IF($F4="",0,$F$2),0)+IF($G$3="SSFL",IF($G4="",0,$G$2),0)+IF($H$3="SSFL",IF($H4="",0,$H$2),0)+IF($I$3="SSFL",IF($I4="",0,$I$2),0)+IF($J$3="SSFL",IF($J4="",0,$J$2),0)+IF($K$3="SSFL",IF($K4="",0,$K$2),0)+IF($L$3="SSFL",IF($L4="",0,$L$2),0)+IF($M$3="SSFL",IF($M4="",0,$M$2),0)+IF($N$3="SSFL",IF($N4="",0,$N$2),0)+IF($O$3="SSFL",IF($O4="",0,$O$2),0)+IF($P$3="SSFL",IF($P4="",0,$P$2),0)+IF($Q$3="SSFL",IF($Q4="",0,$Q$2),0)</f>
        <v>169</v>
      </c>
      <c r="AG4" s="44">
        <f t="shared" ref="AG4:AG19" si="14">IF($C$3="CA",IF($C4="",0,$C$2),0)+IF($D$3="CA",IF($D4="",0,$D$2),0)+IF($E$3="CA",IF($E4="",0,$E$2),0)+IF($F$3="CA",IF($F4="",0,$F$2),0)+IF($G$3="CA",IF($G4="",0,$G$2),0)+IF($H$3="CA",IF($H4="",0,$H$2),0)+IF($I$3="CA",IF($I4="",0,$I$2),0)+IF($J$3="CA",IF($J4="",0,$J$2),0)+IF($K$3="CA",IF($K4="",0,$K$2),0)+IF($L$3="CA",IF($L4="",0,$L$2),0)+IF($M$3="CA",IF($M4="",0,$M$2),0)+IF($N$3="CA",IF($N4="",0,$N$2),0)+IF($O$3="CA",IF($O4="",0,$O$2),0)+IF($P$3="CA",IF($P4="",0,$P$2),0)+IF($Q$3="CA",IF($Q4="",0,$Q$2),0)</f>
        <v>20</v>
      </c>
      <c r="AH4" s="44">
        <f t="shared" ref="AH4:AH19" si="15">IF($C$3="CL",IF($C4="",0,$C$2),0)+IF($D$3="CL",IF($D4="",0,$D$2),0)+IF($E$3="CL",IF($E4="",0,$E$2),0)+IF($F$3="CL",IF($F4="",0,$F$2),0)+IF($G$3="CL",IF($G4="",0,$G$2),0)+IF($H$3="CL",IF($H4="",0,$H$2),0)+IF($I$3="CL",IF($I4="",0,$I$2),0)+IF($J$3="CL",IF($J4="",0,$J$2),0)+IF($K$3="CL",IF($K4="",0,$K$2),0)+IF($L$3="CL",IF($L4="",0,$L$2),0)+IF($M$3="CL",IF($M4="",0,$M$2),0)+IF($N$3="CL",IF($N4="",0,$N$2),0)+IF($O$3="CL",IF($O4="",0,$O$2),0)+IF($P$3="CL",IF($P4="",0,$P$2),0)+IF($Q$3="CL",IF($Q4="",0,$Q$2),0)</f>
        <v>12</v>
      </c>
      <c r="AI4" s="44">
        <f t="shared" ref="AI4:AI19" si="16">IF($C$3="EO",IF($C4="",0,$C$2),0)+IF($D$3="EO",IF($D4="",0,$D$2),0)+IF($E$3="EO",IF($E4="",0,$E$2),0)+IF($F$3="EO",IF($F4="",0,$F$2),0)+IF($G$3="EO",IF($G4="",0,$G$2),0)+IF($H$3="EO",IF($H4="",0,$H$2),0)+IF($I$3="EO",IF($I4="",0,$I$2),0)+IF($J$3="EO",IF($J4="",0,$J$2),0)+IF($K$3="EO",IF($K4="",0,$K$2),0)+IF($L$3="EO",IF($L4="",0,$L$2),0)+IF($M$3="EO",IF($M4="",0,$M$2),0)+IF($N$3="EO",IF($N4="",0,$N$2),0)+IF($O$3="EO",IF($O4="",0,$O$2),0)+IF($P$3="EO",IF($P4="",0,$P$2),0)+IF($Q$3="EO",IF($Q4="",0,$Q$2),0)</f>
        <v>60</v>
      </c>
      <c r="AJ4" s="45">
        <f t="shared" ref="AJ4:AJ19" si="17">IF($C$3="EE",IF($C4="",0,$C$2),0)+IF($D$3="EE",IF($D4="",0,$D$2),0)+IF($E$3="EE",IF($E4="",0,$E$2),0)+IF($F$3="EE",IF($F4="",0,$F$2),0)+IF($G$3="EE",IF($G4="",0,$G$2),0)+IF($H$3="EE",IF($H4="",0,$H$2),0)+IF($I$3="EE",IF($I4="",0,$I$2),0)+IF($J$3="EE",IF($J4="",0,$J$2),0)+IF($K$3="EE",IF($K4="",0,$K$2),0)+IF($L$3="EE",IF($L4="",0,$L$2),0)+IF($M$3="EE",IF($M4="",0,$M$2),0)+IF($N$3="EE",IF($N4="",0,$N$2),0)+IF($O$3="EE",IF($O4="",0,$O$2),0)+IF($P$3="EE",IF($P4="",0,$P$2),0)+IF($Q$3="EE",IF($Q4="",0,$Q$2),0)</f>
        <v>20</v>
      </c>
    </row>
    <row r="5" spans="1:36" ht="14.65" customHeight="1" x14ac:dyDescent="0.2">
      <c r="A5" s="4">
        <f t="shared" ref="A5:A19" si="18">A4+1</f>
        <v>2</v>
      </c>
      <c r="B5" s="3" t="str">
        <f>Nom!B5</f>
        <v>Emilien</v>
      </c>
      <c r="C5" s="49">
        <v>8</v>
      </c>
      <c r="D5" s="50">
        <v>3</v>
      </c>
      <c r="E5" s="51">
        <v>6</v>
      </c>
      <c r="F5" s="51">
        <v>13</v>
      </c>
      <c r="G5" s="51">
        <v>19</v>
      </c>
      <c r="H5" s="51">
        <v>10</v>
      </c>
      <c r="I5" s="51">
        <v>6</v>
      </c>
      <c r="J5" s="51">
        <v>28</v>
      </c>
      <c r="K5" s="49">
        <v>17</v>
      </c>
      <c r="L5" s="50">
        <v>6</v>
      </c>
      <c r="M5" s="51">
        <v>18</v>
      </c>
      <c r="N5" s="51">
        <v>8</v>
      </c>
      <c r="O5" s="51">
        <v>5</v>
      </c>
      <c r="P5" s="51">
        <v>4</v>
      </c>
      <c r="Q5" s="51">
        <v>14</v>
      </c>
      <c r="R5" s="49">
        <f t="shared" si="0"/>
        <v>11.72</v>
      </c>
      <c r="S5" s="50">
        <f t="shared" si="1"/>
        <v>10</v>
      </c>
      <c r="T5" s="51">
        <f t="shared" si="2"/>
        <v>10</v>
      </c>
      <c r="U5" s="51">
        <f t="shared" si="3"/>
        <v>12.3</v>
      </c>
      <c r="V5" s="52">
        <f t="shared" si="4"/>
        <v>13</v>
      </c>
      <c r="W5" s="49">
        <f t="shared" si="5"/>
        <v>57</v>
      </c>
      <c r="X5" s="37">
        <f t="shared" si="6"/>
        <v>34</v>
      </c>
      <c r="Y5" s="38"/>
      <c r="Z5" s="39" t="str">
        <f t="shared" si="7"/>
        <v>SSFL/20:  11,72   CA/20: 10   CL/20: 10   EO/20:  12,3   EE/20:  13</v>
      </c>
      <c r="AA5" s="53">
        <f t="shared" si="8"/>
        <v>169</v>
      </c>
      <c r="AB5" s="54">
        <f t="shared" si="9"/>
        <v>20</v>
      </c>
      <c r="AC5" s="54">
        <f t="shared" si="10"/>
        <v>12</v>
      </c>
      <c r="AD5" s="54">
        <f t="shared" si="11"/>
        <v>60</v>
      </c>
      <c r="AE5" s="55">
        <f t="shared" si="12"/>
        <v>20</v>
      </c>
      <c r="AF5" s="56">
        <f t="shared" si="13"/>
        <v>169</v>
      </c>
      <c r="AG5" s="57">
        <f t="shared" si="14"/>
        <v>20</v>
      </c>
      <c r="AH5" s="57">
        <f t="shared" si="15"/>
        <v>12</v>
      </c>
      <c r="AI5" s="57">
        <f t="shared" si="16"/>
        <v>60</v>
      </c>
      <c r="AJ5" s="58">
        <f t="shared" si="17"/>
        <v>20</v>
      </c>
    </row>
    <row r="6" spans="1:36" ht="14.65" customHeight="1" x14ac:dyDescent="0.2">
      <c r="A6" s="4">
        <f t="shared" si="18"/>
        <v>3</v>
      </c>
      <c r="B6" s="3" t="str">
        <f>Nom!B6</f>
        <v>Logan</v>
      </c>
      <c r="C6" s="49">
        <v>7</v>
      </c>
      <c r="D6" s="50">
        <v>5</v>
      </c>
      <c r="E6" s="51">
        <v>4</v>
      </c>
      <c r="F6" s="83">
        <v>4</v>
      </c>
      <c r="G6" s="51">
        <v>19.5</v>
      </c>
      <c r="H6" s="51">
        <v>8</v>
      </c>
      <c r="I6" s="51"/>
      <c r="J6" s="83"/>
      <c r="K6" s="49"/>
      <c r="L6" s="50">
        <v>5</v>
      </c>
      <c r="M6" s="51">
        <v>19.5</v>
      </c>
      <c r="N6" s="83">
        <v>6</v>
      </c>
      <c r="O6" s="51"/>
      <c r="P6" s="51">
        <v>1</v>
      </c>
      <c r="Q6" s="51">
        <v>6</v>
      </c>
      <c r="R6" s="49">
        <f t="shared" si="0"/>
        <v>9.41</v>
      </c>
      <c r="S6" s="50">
        <f t="shared" si="1"/>
        <v>5</v>
      </c>
      <c r="T6" s="50">
        <f t="shared" si="2"/>
        <v>8.3000000000000007</v>
      </c>
      <c r="U6" s="50">
        <f t="shared" si="3"/>
        <v>13</v>
      </c>
      <c r="V6" s="52">
        <f t="shared" si="4"/>
        <v>4</v>
      </c>
      <c r="W6" s="49">
        <f t="shared" si="5"/>
        <v>39.700000000000003</v>
      </c>
      <c r="X6" s="37">
        <f t="shared" si="6"/>
        <v>24</v>
      </c>
      <c r="Y6" s="38"/>
      <c r="Z6" s="39" t="str">
        <f t="shared" si="7"/>
        <v>SSFL/20:  9,41   CA/20: 5   CL/20: 8,3   EO/20:  13   EE/20:  4</v>
      </c>
      <c r="AA6" s="53">
        <f t="shared" si="8"/>
        <v>68</v>
      </c>
      <c r="AB6" s="54">
        <f t="shared" si="9"/>
        <v>20</v>
      </c>
      <c r="AC6" s="54">
        <f t="shared" si="10"/>
        <v>12</v>
      </c>
      <c r="AD6" s="54">
        <f t="shared" si="11"/>
        <v>60</v>
      </c>
      <c r="AE6" s="55">
        <f t="shared" si="12"/>
        <v>20</v>
      </c>
      <c r="AF6" s="56">
        <f t="shared" si="13"/>
        <v>68</v>
      </c>
      <c r="AG6" s="57">
        <f t="shared" si="14"/>
        <v>20</v>
      </c>
      <c r="AH6" s="57">
        <f t="shared" si="15"/>
        <v>12</v>
      </c>
      <c r="AI6" s="57">
        <f t="shared" si="16"/>
        <v>60</v>
      </c>
      <c r="AJ6" s="58">
        <f t="shared" si="17"/>
        <v>20</v>
      </c>
    </row>
    <row r="7" spans="1:36" ht="14.65" customHeight="1" x14ac:dyDescent="0.2">
      <c r="A7" s="4">
        <f t="shared" si="18"/>
        <v>4</v>
      </c>
      <c r="B7" s="3" t="str">
        <f>Nom!B7</f>
        <v>Michael</v>
      </c>
      <c r="C7" s="49">
        <v>2</v>
      </c>
      <c r="D7" s="50">
        <v>8</v>
      </c>
      <c r="E7" s="51">
        <v>8</v>
      </c>
      <c r="F7" s="51">
        <v>10</v>
      </c>
      <c r="G7" s="51">
        <v>22.5</v>
      </c>
      <c r="H7" s="83">
        <v>6</v>
      </c>
      <c r="I7" s="51">
        <v>2</v>
      </c>
      <c r="J7" s="51">
        <v>35</v>
      </c>
      <c r="K7" s="49">
        <v>19</v>
      </c>
      <c r="L7" s="50">
        <v>8</v>
      </c>
      <c r="M7" s="51">
        <v>22</v>
      </c>
      <c r="N7" s="51">
        <v>15</v>
      </c>
      <c r="O7" s="51">
        <v>8</v>
      </c>
      <c r="P7" s="83">
        <v>4.5</v>
      </c>
      <c r="Q7" s="51">
        <v>13</v>
      </c>
      <c r="R7" s="49">
        <f t="shared" si="0"/>
        <v>12.78</v>
      </c>
      <c r="S7" s="50">
        <f t="shared" si="1"/>
        <v>12.5</v>
      </c>
      <c r="T7" s="50">
        <f t="shared" si="2"/>
        <v>13.3</v>
      </c>
      <c r="U7" s="50">
        <f t="shared" si="3"/>
        <v>14.8</v>
      </c>
      <c r="V7" s="52">
        <f t="shared" si="4"/>
        <v>10</v>
      </c>
      <c r="W7" s="49">
        <f t="shared" si="5"/>
        <v>63.4</v>
      </c>
      <c r="X7" s="37">
        <f t="shared" si="6"/>
        <v>38</v>
      </c>
      <c r="Y7" s="38"/>
      <c r="Z7" s="39" t="str">
        <f t="shared" si="7"/>
        <v>SSFL/20:  12,78   CA/20: 12,5   CL/20: 13,3   EO/20:  14,8   EE/20:  10</v>
      </c>
      <c r="AA7" s="53">
        <f t="shared" si="8"/>
        <v>169</v>
      </c>
      <c r="AB7" s="54">
        <f t="shared" si="9"/>
        <v>20</v>
      </c>
      <c r="AC7" s="54">
        <f t="shared" si="10"/>
        <v>12</v>
      </c>
      <c r="AD7" s="54">
        <f t="shared" si="11"/>
        <v>60</v>
      </c>
      <c r="AE7" s="55">
        <f t="shared" si="12"/>
        <v>20</v>
      </c>
      <c r="AF7" s="56">
        <f t="shared" si="13"/>
        <v>169</v>
      </c>
      <c r="AG7" s="57">
        <f t="shared" si="14"/>
        <v>20</v>
      </c>
      <c r="AH7" s="57">
        <f t="shared" si="15"/>
        <v>12</v>
      </c>
      <c r="AI7" s="57">
        <f t="shared" si="16"/>
        <v>60</v>
      </c>
      <c r="AJ7" s="58">
        <f t="shared" si="17"/>
        <v>20</v>
      </c>
    </row>
    <row r="8" spans="1:36" ht="14.65" customHeight="1" x14ac:dyDescent="0.2">
      <c r="A8" s="4">
        <f t="shared" si="18"/>
        <v>5</v>
      </c>
      <c r="B8" s="3" t="str">
        <f>Nom!B8</f>
        <v>Asenga</v>
      </c>
      <c r="C8" s="49">
        <v>5.5</v>
      </c>
      <c r="D8" s="50">
        <v>2</v>
      </c>
      <c r="E8" s="83">
        <v>8</v>
      </c>
      <c r="F8" s="83">
        <v>15</v>
      </c>
      <c r="G8" s="51">
        <v>24</v>
      </c>
      <c r="H8" s="51">
        <v>4</v>
      </c>
      <c r="I8" s="51">
        <v>5</v>
      </c>
      <c r="J8" s="83">
        <v>28</v>
      </c>
      <c r="K8" s="49">
        <v>16</v>
      </c>
      <c r="L8" s="50">
        <v>9</v>
      </c>
      <c r="M8" s="83">
        <v>26.5</v>
      </c>
      <c r="N8" s="83">
        <v>14</v>
      </c>
      <c r="O8" s="51">
        <v>0</v>
      </c>
      <c r="P8" s="51">
        <v>3</v>
      </c>
      <c r="Q8" s="51">
        <v>12</v>
      </c>
      <c r="R8" s="49">
        <f t="shared" si="0"/>
        <v>10.24</v>
      </c>
      <c r="S8" s="50">
        <f t="shared" si="1"/>
        <v>11</v>
      </c>
      <c r="T8" s="50">
        <f t="shared" si="2"/>
        <v>15</v>
      </c>
      <c r="U8" s="50">
        <f t="shared" si="3"/>
        <v>16.8</v>
      </c>
      <c r="V8" s="52">
        <f t="shared" si="4"/>
        <v>15</v>
      </c>
      <c r="W8" s="49">
        <f t="shared" si="5"/>
        <v>68</v>
      </c>
      <c r="X8" s="37">
        <f t="shared" si="6"/>
        <v>41</v>
      </c>
      <c r="Y8" s="38"/>
      <c r="Z8" s="39" t="str">
        <f t="shared" si="7"/>
        <v>SSFL/20:  10,24   CA/20: 11   CL/20: 15   EO/20:  16,8   EE/20:  15</v>
      </c>
      <c r="AA8" s="53">
        <f t="shared" si="8"/>
        <v>169</v>
      </c>
      <c r="AB8" s="54">
        <f t="shared" si="9"/>
        <v>20</v>
      </c>
      <c r="AC8" s="54">
        <f t="shared" si="10"/>
        <v>12</v>
      </c>
      <c r="AD8" s="54">
        <f t="shared" si="11"/>
        <v>60</v>
      </c>
      <c r="AE8" s="55">
        <f t="shared" si="12"/>
        <v>20</v>
      </c>
      <c r="AF8" s="56">
        <f t="shared" si="13"/>
        <v>169</v>
      </c>
      <c r="AG8" s="57">
        <f t="shared" si="14"/>
        <v>20</v>
      </c>
      <c r="AH8" s="57">
        <f t="shared" si="15"/>
        <v>12</v>
      </c>
      <c r="AI8" s="57">
        <f t="shared" si="16"/>
        <v>60</v>
      </c>
      <c r="AJ8" s="58">
        <f t="shared" si="17"/>
        <v>20</v>
      </c>
    </row>
    <row r="9" spans="1:36" ht="14.65" customHeight="1" x14ac:dyDescent="0.2">
      <c r="A9" s="4">
        <f t="shared" si="18"/>
        <v>6</v>
      </c>
      <c r="B9" s="3" t="str">
        <f>Nom!B9</f>
        <v>Angélina</v>
      </c>
      <c r="C9" s="49">
        <v>5</v>
      </c>
      <c r="D9" s="50">
        <v>5</v>
      </c>
      <c r="E9" s="51">
        <v>5</v>
      </c>
      <c r="F9" s="83">
        <v>14</v>
      </c>
      <c r="G9" s="51">
        <v>20.5</v>
      </c>
      <c r="H9" s="83">
        <v>5</v>
      </c>
      <c r="I9" s="51">
        <v>6</v>
      </c>
      <c r="J9" s="83">
        <v>29.5</v>
      </c>
      <c r="K9" s="49">
        <v>13</v>
      </c>
      <c r="L9" s="50">
        <v>10</v>
      </c>
      <c r="M9" s="51">
        <v>21.5</v>
      </c>
      <c r="N9" s="83">
        <v>12</v>
      </c>
      <c r="O9" s="51">
        <v>7</v>
      </c>
      <c r="P9" s="83">
        <v>1.5</v>
      </c>
      <c r="Q9" s="51">
        <v>10</v>
      </c>
      <c r="R9" s="49">
        <f t="shared" si="0"/>
        <v>10.95</v>
      </c>
      <c r="S9" s="50">
        <f t="shared" si="1"/>
        <v>6.5</v>
      </c>
      <c r="T9" s="50">
        <f t="shared" si="2"/>
        <v>16.7</v>
      </c>
      <c r="U9" s="50">
        <f t="shared" si="3"/>
        <v>14</v>
      </c>
      <c r="V9" s="52">
        <f t="shared" si="4"/>
        <v>14</v>
      </c>
      <c r="W9" s="49">
        <f t="shared" si="5"/>
        <v>62.2</v>
      </c>
      <c r="X9" s="37">
        <f t="shared" si="6"/>
        <v>37.5</v>
      </c>
      <c r="Y9" s="38"/>
      <c r="Z9" s="39" t="str">
        <f t="shared" si="7"/>
        <v>SSFL/20:  10,95   CA/20: 6,5   CL/20: 16,7   EO/20:  14   EE/20:  14</v>
      </c>
      <c r="AA9" s="53">
        <f t="shared" si="8"/>
        <v>169</v>
      </c>
      <c r="AB9" s="54">
        <f t="shared" si="9"/>
        <v>20</v>
      </c>
      <c r="AC9" s="54">
        <f t="shared" si="10"/>
        <v>12</v>
      </c>
      <c r="AD9" s="54">
        <f t="shared" si="11"/>
        <v>60</v>
      </c>
      <c r="AE9" s="55">
        <f t="shared" si="12"/>
        <v>20</v>
      </c>
      <c r="AF9" s="56">
        <f t="shared" si="13"/>
        <v>169</v>
      </c>
      <c r="AG9" s="57">
        <f t="shared" si="14"/>
        <v>20</v>
      </c>
      <c r="AH9" s="57">
        <f t="shared" si="15"/>
        <v>12</v>
      </c>
      <c r="AI9" s="57">
        <f t="shared" si="16"/>
        <v>60</v>
      </c>
      <c r="AJ9" s="58">
        <f t="shared" si="17"/>
        <v>20</v>
      </c>
    </row>
    <row r="10" spans="1:36" ht="14.65" customHeight="1" x14ac:dyDescent="0.2">
      <c r="A10" s="4">
        <f t="shared" si="18"/>
        <v>7</v>
      </c>
      <c r="B10" s="3" t="str">
        <f>Nom!B10</f>
        <v>Henry</v>
      </c>
      <c r="C10" s="49">
        <v>6</v>
      </c>
      <c r="D10" s="50">
        <v>9</v>
      </c>
      <c r="E10" s="51">
        <v>8</v>
      </c>
      <c r="F10" s="83">
        <v>16</v>
      </c>
      <c r="G10" s="51">
        <v>21.5</v>
      </c>
      <c r="H10" s="51">
        <v>8</v>
      </c>
      <c r="I10" s="51">
        <v>3.5</v>
      </c>
      <c r="J10" s="51">
        <v>39.5</v>
      </c>
      <c r="K10" s="49">
        <v>14</v>
      </c>
      <c r="L10" s="50">
        <v>10</v>
      </c>
      <c r="M10" s="51">
        <v>20</v>
      </c>
      <c r="N10" s="83">
        <v>16</v>
      </c>
      <c r="O10" s="51">
        <v>4</v>
      </c>
      <c r="P10" s="51">
        <v>3</v>
      </c>
      <c r="Q10" s="51">
        <v>12</v>
      </c>
      <c r="R10" s="49">
        <f t="shared" si="0"/>
        <v>13.25</v>
      </c>
      <c r="S10" s="50">
        <f t="shared" si="1"/>
        <v>11</v>
      </c>
      <c r="T10" s="50">
        <f t="shared" si="2"/>
        <v>16.7</v>
      </c>
      <c r="U10" s="50">
        <f t="shared" si="3"/>
        <v>13.8</v>
      </c>
      <c r="V10" s="52">
        <f t="shared" si="4"/>
        <v>16</v>
      </c>
      <c r="W10" s="49">
        <f t="shared" si="5"/>
        <v>70.8</v>
      </c>
      <c r="X10" s="37">
        <f t="shared" si="6"/>
        <v>42.5</v>
      </c>
      <c r="Y10" s="38"/>
      <c r="Z10" s="39" t="str">
        <f t="shared" si="7"/>
        <v>SSFL/20:  13,25   CA/20: 11   CL/20: 16,7   EO/20:  13,8   EE/20:  16</v>
      </c>
      <c r="AA10" s="53">
        <f t="shared" si="8"/>
        <v>169</v>
      </c>
      <c r="AB10" s="54">
        <f t="shared" si="9"/>
        <v>20</v>
      </c>
      <c r="AC10" s="54">
        <f t="shared" si="10"/>
        <v>12</v>
      </c>
      <c r="AD10" s="54">
        <f t="shared" si="11"/>
        <v>60</v>
      </c>
      <c r="AE10" s="55">
        <f t="shared" si="12"/>
        <v>20</v>
      </c>
      <c r="AF10" s="56">
        <f t="shared" si="13"/>
        <v>169</v>
      </c>
      <c r="AG10" s="57">
        <f t="shared" si="14"/>
        <v>20</v>
      </c>
      <c r="AH10" s="57">
        <f t="shared" si="15"/>
        <v>12</v>
      </c>
      <c r="AI10" s="57">
        <f t="shared" si="16"/>
        <v>60</v>
      </c>
      <c r="AJ10" s="58">
        <f t="shared" si="17"/>
        <v>20</v>
      </c>
    </row>
    <row r="11" spans="1:36" ht="14.65" customHeight="1" x14ac:dyDescent="0.2">
      <c r="A11" s="4">
        <f t="shared" si="18"/>
        <v>8</v>
      </c>
      <c r="B11" s="3" t="str">
        <f>Nom!B11</f>
        <v>Isalyne</v>
      </c>
      <c r="C11" s="49">
        <v>5.5</v>
      </c>
      <c r="D11" s="50">
        <v>3</v>
      </c>
      <c r="E11" s="51">
        <v>5</v>
      </c>
      <c r="F11" s="83">
        <v>4</v>
      </c>
      <c r="G11" s="51">
        <v>19</v>
      </c>
      <c r="H11" s="51">
        <v>5</v>
      </c>
      <c r="I11" s="51">
        <v>1.5</v>
      </c>
      <c r="J11" s="83">
        <v>39</v>
      </c>
      <c r="K11" s="49"/>
      <c r="L11" s="50">
        <v>7</v>
      </c>
      <c r="M11" s="51">
        <v>18</v>
      </c>
      <c r="N11" s="83">
        <v>9</v>
      </c>
      <c r="O11" s="51">
        <v>4</v>
      </c>
      <c r="P11" s="51">
        <v>1</v>
      </c>
      <c r="Q11" s="51">
        <v>5</v>
      </c>
      <c r="R11" s="49">
        <f t="shared" si="0"/>
        <v>9.66</v>
      </c>
      <c r="S11" s="50">
        <f t="shared" si="1"/>
        <v>6</v>
      </c>
      <c r="T11" s="50">
        <f t="shared" si="2"/>
        <v>11.7</v>
      </c>
      <c r="U11" s="50">
        <f t="shared" si="3"/>
        <v>12.3</v>
      </c>
      <c r="V11" s="52">
        <f t="shared" si="4"/>
        <v>4</v>
      </c>
      <c r="W11" s="49">
        <f t="shared" si="5"/>
        <v>43.7</v>
      </c>
      <c r="X11" s="37">
        <f t="shared" si="6"/>
        <v>26</v>
      </c>
      <c r="Y11" s="38"/>
      <c r="Z11" s="39" t="str">
        <f t="shared" si="7"/>
        <v>SSFL/20:  9,66   CA/20: 6   CL/20: 11,7   EO/20:  12,3   EE/20:  4</v>
      </c>
      <c r="AA11" s="53">
        <f t="shared" si="8"/>
        <v>149</v>
      </c>
      <c r="AB11" s="54">
        <f t="shared" si="9"/>
        <v>20</v>
      </c>
      <c r="AC11" s="54">
        <f t="shared" si="10"/>
        <v>12</v>
      </c>
      <c r="AD11" s="54">
        <f t="shared" si="11"/>
        <v>60</v>
      </c>
      <c r="AE11" s="55">
        <f t="shared" si="12"/>
        <v>20</v>
      </c>
      <c r="AF11" s="56">
        <f t="shared" si="13"/>
        <v>149</v>
      </c>
      <c r="AG11" s="57">
        <f t="shared" si="14"/>
        <v>20</v>
      </c>
      <c r="AH11" s="57">
        <f t="shared" si="15"/>
        <v>12</v>
      </c>
      <c r="AI11" s="57">
        <f t="shared" si="16"/>
        <v>60</v>
      </c>
      <c r="AJ11" s="58">
        <f t="shared" si="17"/>
        <v>20</v>
      </c>
    </row>
    <row r="12" spans="1:36" ht="14.65" customHeight="1" x14ac:dyDescent="0.2">
      <c r="A12" s="4">
        <f t="shared" si="18"/>
        <v>9</v>
      </c>
      <c r="B12" s="3" t="str">
        <f>Nom!B12</f>
        <v>Laura</v>
      </c>
      <c r="C12" s="49">
        <v>8</v>
      </c>
      <c r="D12" s="50">
        <v>9</v>
      </c>
      <c r="E12" s="51"/>
      <c r="F12" s="83">
        <v>17</v>
      </c>
      <c r="G12" s="51">
        <v>28</v>
      </c>
      <c r="H12" s="51">
        <v>10</v>
      </c>
      <c r="I12" s="51">
        <v>7</v>
      </c>
      <c r="J12" s="51">
        <v>54</v>
      </c>
      <c r="K12" s="49">
        <v>20</v>
      </c>
      <c r="L12" s="50">
        <v>12</v>
      </c>
      <c r="M12" s="51">
        <v>27.5</v>
      </c>
      <c r="N12" s="83">
        <v>16</v>
      </c>
      <c r="O12" s="51">
        <v>10</v>
      </c>
      <c r="P12" s="51">
        <v>9</v>
      </c>
      <c r="Q12" s="51">
        <v>19</v>
      </c>
      <c r="R12" s="49">
        <f t="shared" si="0"/>
        <v>18.11</v>
      </c>
      <c r="S12" s="50">
        <f t="shared" si="1"/>
        <v>18</v>
      </c>
      <c r="T12" s="50">
        <f t="shared" si="2"/>
        <v>20</v>
      </c>
      <c r="U12" s="50">
        <f t="shared" si="3"/>
        <v>18.5</v>
      </c>
      <c r="V12" s="52">
        <f t="shared" si="4"/>
        <v>17</v>
      </c>
      <c r="W12" s="49">
        <f t="shared" si="5"/>
        <v>91.6</v>
      </c>
      <c r="X12" s="37">
        <f t="shared" si="6"/>
        <v>55</v>
      </c>
      <c r="Y12" s="38"/>
      <c r="Z12" s="39" t="str">
        <f t="shared" si="7"/>
        <v>SSFL/20:  18,11   CA/20: 18   CL/20: 20   EO/20:  18,5   EE/20:  17</v>
      </c>
      <c r="AA12" s="53">
        <f t="shared" si="8"/>
        <v>169</v>
      </c>
      <c r="AB12" s="54">
        <f t="shared" si="9"/>
        <v>10</v>
      </c>
      <c r="AC12" s="54">
        <f t="shared" si="10"/>
        <v>12</v>
      </c>
      <c r="AD12" s="54">
        <f t="shared" si="11"/>
        <v>60</v>
      </c>
      <c r="AE12" s="55">
        <f t="shared" si="12"/>
        <v>20</v>
      </c>
      <c r="AF12" s="56">
        <f t="shared" si="13"/>
        <v>169</v>
      </c>
      <c r="AG12" s="57">
        <f t="shared" si="14"/>
        <v>10</v>
      </c>
      <c r="AH12" s="57">
        <f t="shared" si="15"/>
        <v>12</v>
      </c>
      <c r="AI12" s="57">
        <f t="shared" si="16"/>
        <v>60</v>
      </c>
      <c r="AJ12" s="58">
        <f t="shared" si="17"/>
        <v>20</v>
      </c>
    </row>
    <row r="13" spans="1:36" ht="14.65" customHeight="1" x14ac:dyDescent="0.2">
      <c r="A13" s="4">
        <f t="shared" si="18"/>
        <v>10</v>
      </c>
      <c r="B13" s="3" t="str">
        <f>Nom!B13</f>
        <v>Chloé</v>
      </c>
      <c r="C13" s="49">
        <v>7</v>
      </c>
      <c r="D13" s="50">
        <v>5</v>
      </c>
      <c r="E13" s="51">
        <v>7</v>
      </c>
      <c r="F13" s="83"/>
      <c r="G13" s="51">
        <v>21</v>
      </c>
      <c r="H13" s="51">
        <v>5</v>
      </c>
      <c r="I13" s="51">
        <v>10</v>
      </c>
      <c r="J13" s="51">
        <v>46</v>
      </c>
      <c r="K13" s="49">
        <v>18</v>
      </c>
      <c r="L13" s="50">
        <v>10</v>
      </c>
      <c r="M13" s="51">
        <v>21.5</v>
      </c>
      <c r="N13" s="83">
        <v>12</v>
      </c>
      <c r="O13" s="51">
        <v>6</v>
      </c>
      <c r="P13" s="51">
        <v>4.5</v>
      </c>
      <c r="Q13" s="51">
        <v>13</v>
      </c>
      <c r="R13" s="49">
        <f t="shared" si="0"/>
        <v>14.44</v>
      </c>
      <c r="S13" s="50">
        <f t="shared" si="1"/>
        <v>11.5</v>
      </c>
      <c r="T13" s="50">
        <f t="shared" si="2"/>
        <v>16.7</v>
      </c>
      <c r="U13" s="50">
        <f t="shared" si="3"/>
        <v>14.2</v>
      </c>
      <c r="V13" s="52">
        <f t="shared" si="4"/>
        <v>0</v>
      </c>
      <c r="W13" s="49">
        <f t="shared" si="5"/>
        <v>71.099999999999994</v>
      </c>
      <c r="X13" s="37">
        <f t="shared" si="6"/>
        <v>42.5</v>
      </c>
      <c r="Y13" s="38"/>
      <c r="Z13" s="39" t="str">
        <f t="shared" si="7"/>
        <v>SSFL/20:  14,44   CA/20: 11,5   CL/20: 16,7   EO/20:  14,2   EE/20:  0</v>
      </c>
      <c r="AA13" s="53">
        <f t="shared" si="8"/>
        <v>169</v>
      </c>
      <c r="AB13" s="54">
        <f t="shared" si="9"/>
        <v>20</v>
      </c>
      <c r="AC13" s="54">
        <f t="shared" si="10"/>
        <v>12</v>
      </c>
      <c r="AD13" s="54">
        <f t="shared" si="11"/>
        <v>60</v>
      </c>
      <c r="AE13" s="55">
        <f t="shared" si="12"/>
        <v>1</v>
      </c>
      <c r="AF13" s="56">
        <f t="shared" si="13"/>
        <v>169</v>
      </c>
      <c r="AG13" s="57">
        <f t="shared" si="14"/>
        <v>20</v>
      </c>
      <c r="AH13" s="57">
        <f t="shared" si="15"/>
        <v>12</v>
      </c>
      <c r="AI13" s="57">
        <f t="shared" si="16"/>
        <v>60</v>
      </c>
      <c r="AJ13" s="58">
        <f t="shared" si="17"/>
        <v>0</v>
      </c>
    </row>
    <row r="14" spans="1:36" ht="14.65" customHeight="1" x14ac:dyDescent="0.2">
      <c r="A14" s="4">
        <f t="shared" si="18"/>
        <v>11</v>
      </c>
      <c r="B14" s="3" t="str">
        <f>Nom!B14</f>
        <v>Hérésia</v>
      </c>
      <c r="C14" s="49">
        <v>4</v>
      </c>
      <c r="D14" s="50">
        <v>1</v>
      </c>
      <c r="E14" s="51"/>
      <c r="F14" s="83">
        <v>4</v>
      </c>
      <c r="G14" s="51">
        <v>12</v>
      </c>
      <c r="H14" s="51">
        <v>5</v>
      </c>
      <c r="I14" s="51">
        <v>7.5</v>
      </c>
      <c r="J14" s="51">
        <v>38</v>
      </c>
      <c r="K14" s="49">
        <v>12</v>
      </c>
      <c r="L14" s="50">
        <v>10</v>
      </c>
      <c r="M14" s="51">
        <v>17.5</v>
      </c>
      <c r="N14" s="83">
        <v>12</v>
      </c>
      <c r="O14" s="51">
        <v>5</v>
      </c>
      <c r="P14" s="51">
        <v>9</v>
      </c>
      <c r="Q14" s="51">
        <v>12</v>
      </c>
      <c r="R14" s="49">
        <f t="shared" si="0"/>
        <v>11.42</v>
      </c>
      <c r="S14" s="50">
        <f t="shared" si="1"/>
        <v>18</v>
      </c>
      <c r="T14" s="50">
        <f t="shared" si="2"/>
        <v>16.7</v>
      </c>
      <c r="U14" s="50">
        <f t="shared" si="3"/>
        <v>9.8000000000000007</v>
      </c>
      <c r="V14" s="52">
        <f t="shared" si="4"/>
        <v>4</v>
      </c>
      <c r="W14" s="49">
        <f t="shared" si="5"/>
        <v>59.9</v>
      </c>
      <c r="X14" s="37">
        <f t="shared" si="6"/>
        <v>36</v>
      </c>
      <c r="Y14" s="38"/>
      <c r="Z14" s="39" t="str">
        <f t="shared" si="7"/>
        <v>SSFL/20:  11,42   CA/20: 18   CL/20: 16,7   EO/20:  9,8   EE/20:  4</v>
      </c>
      <c r="AA14" s="53">
        <f t="shared" si="8"/>
        <v>169</v>
      </c>
      <c r="AB14" s="54">
        <f t="shared" si="9"/>
        <v>10</v>
      </c>
      <c r="AC14" s="54">
        <f t="shared" si="10"/>
        <v>12</v>
      </c>
      <c r="AD14" s="54">
        <f t="shared" si="11"/>
        <v>60</v>
      </c>
      <c r="AE14" s="55">
        <f t="shared" si="12"/>
        <v>20</v>
      </c>
      <c r="AF14" s="56">
        <f t="shared" si="13"/>
        <v>169</v>
      </c>
      <c r="AG14" s="57">
        <f t="shared" si="14"/>
        <v>10</v>
      </c>
      <c r="AH14" s="57">
        <f t="shared" si="15"/>
        <v>12</v>
      </c>
      <c r="AI14" s="57">
        <f t="shared" si="16"/>
        <v>60</v>
      </c>
      <c r="AJ14" s="58">
        <f t="shared" si="17"/>
        <v>20</v>
      </c>
    </row>
    <row r="15" spans="1:36" ht="14.65" customHeight="1" x14ac:dyDescent="0.2">
      <c r="A15" s="4">
        <f t="shared" si="18"/>
        <v>12</v>
      </c>
      <c r="B15" s="3" t="str">
        <f>Nom!B15</f>
        <v>Keurtys</v>
      </c>
      <c r="C15" s="49">
        <v>7</v>
      </c>
      <c r="D15" s="50">
        <v>4</v>
      </c>
      <c r="E15" s="51">
        <v>8</v>
      </c>
      <c r="F15" s="83">
        <v>17</v>
      </c>
      <c r="G15" s="51">
        <v>24</v>
      </c>
      <c r="H15" s="51">
        <v>2</v>
      </c>
      <c r="I15" s="51">
        <v>6.5</v>
      </c>
      <c r="J15" s="51">
        <v>31</v>
      </c>
      <c r="K15" s="49">
        <v>13</v>
      </c>
      <c r="L15" s="50">
        <v>11</v>
      </c>
      <c r="M15" s="51">
        <v>23</v>
      </c>
      <c r="N15" s="83">
        <v>13</v>
      </c>
      <c r="O15" s="51"/>
      <c r="P15" s="51">
        <v>4</v>
      </c>
      <c r="Q15" s="51">
        <v>4</v>
      </c>
      <c r="R15" s="49">
        <f t="shared" si="0"/>
        <v>10.130000000000001</v>
      </c>
      <c r="S15" s="50">
        <f t="shared" si="1"/>
        <v>12</v>
      </c>
      <c r="T15" s="50">
        <f t="shared" si="2"/>
        <v>18.3</v>
      </c>
      <c r="U15" s="50">
        <f t="shared" si="3"/>
        <v>15.7</v>
      </c>
      <c r="V15" s="52">
        <f t="shared" si="4"/>
        <v>17</v>
      </c>
      <c r="W15" s="49">
        <f t="shared" si="5"/>
        <v>73.099999999999994</v>
      </c>
      <c r="X15" s="37">
        <f t="shared" si="6"/>
        <v>44</v>
      </c>
      <c r="Y15" s="38"/>
      <c r="Z15" s="39" t="str">
        <f t="shared" si="7"/>
        <v>SSFL/20:  10,13   CA/20: 12   CL/20: 18,3   EO/20:  15,7   EE/20:  17</v>
      </c>
      <c r="AA15" s="53">
        <f t="shared" si="8"/>
        <v>159</v>
      </c>
      <c r="AB15" s="54">
        <f t="shared" si="9"/>
        <v>20</v>
      </c>
      <c r="AC15" s="54">
        <f t="shared" si="10"/>
        <v>12</v>
      </c>
      <c r="AD15" s="54">
        <f t="shared" si="11"/>
        <v>60</v>
      </c>
      <c r="AE15" s="55">
        <f t="shared" si="12"/>
        <v>20</v>
      </c>
      <c r="AF15" s="56">
        <f t="shared" si="13"/>
        <v>159</v>
      </c>
      <c r="AG15" s="57">
        <f t="shared" si="14"/>
        <v>20</v>
      </c>
      <c r="AH15" s="57">
        <f t="shared" si="15"/>
        <v>12</v>
      </c>
      <c r="AI15" s="57">
        <f t="shared" si="16"/>
        <v>60</v>
      </c>
      <c r="AJ15" s="58">
        <f t="shared" si="17"/>
        <v>20</v>
      </c>
    </row>
    <row r="16" spans="1:36" ht="14.65" customHeight="1" x14ac:dyDescent="0.2">
      <c r="A16" s="4">
        <f t="shared" si="18"/>
        <v>13</v>
      </c>
      <c r="B16" s="3" t="str">
        <f>Nom!B16</f>
        <v>Clhéo</v>
      </c>
      <c r="C16" s="49">
        <v>4.5</v>
      </c>
      <c r="D16" s="50"/>
      <c r="E16" s="51">
        <v>6</v>
      </c>
      <c r="F16" s="83">
        <v>10</v>
      </c>
      <c r="G16" s="51">
        <v>22</v>
      </c>
      <c r="H16" s="51">
        <v>3</v>
      </c>
      <c r="I16" s="51">
        <v>5</v>
      </c>
      <c r="J16" s="51">
        <v>38</v>
      </c>
      <c r="K16" s="49">
        <v>13</v>
      </c>
      <c r="L16" s="50">
        <v>10</v>
      </c>
      <c r="M16" s="51">
        <v>21</v>
      </c>
      <c r="N16" s="83">
        <v>15</v>
      </c>
      <c r="O16" s="51">
        <v>6</v>
      </c>
      <c r="P16" s="51">
        <v>5</v>
      </c>
      <c r="Q16" s="51">
        <v>9</v>
      </c>
      <c r="R16" s="49">
        <f t="shared" si="0"/>
        <v>11.76</v>
      </c>
      <c r="S16" s="50">
        <f t="shared" si="1"/>
        <v>11</v>
      </c>
      <c r="T16" s="50">
        <f t="shared" si="2"/>
        <v>16.7</v>
      </c>
      <c r="U16" s="50">
        <f t="shared" si="3"/>
        <v>14.3</v>
      </c>
      <c r="V16" s="52">
        <f t="shared" si="4"/>
        <v>10</v>
      </c>
      <c r="W16" s="49">
        <f t="shared" si="5"/>
        <v>63.8</v>
      </c>
      <c r="X16" s="37">
        <f t="shared" si="6"/>
        <v>38.5</v>
      </c>
      <c r="Y16" s="38"/>
      <c r="Z16" s="39" t="str">
        <f t="shared" si="7"/>
        <v>SSFL/20:  11,76   CA/20: 11   CL/20: 16,7   EO/20:  14,3   EE/20:  10</v>
      </c>
      <c r="AA16" s="53">
        <f t="shared" si="8"/>
        <v>159</v>
      </c>
      <c r="AB16" s="54">
        <f t="shared" si="9"/>
        <v>20</v>
      </c>
      <c r="AC16" s="54">
        <f t="shared" si="10"/>
        <v>12</v>
      </c>
      <c r="AD16" s="54">
        <f t="shared" si="11"/>
        <v>60</v>
      </c>
      <c r="AE16" s="55">
        <f t="shared" si="12"/>
        <v>20</v>
      </c>
      <c r="AF16" s="56">
        <f t="shared" si="13"/>
        <v>159</v>
      </c>
      <c r="AG16" s="57">
        <f t="shared" si="14"/>
        <v>20</v>
      </c>
      <c r="AH16" s="57">
        <f t="shared" si="15"/>
        <v>12</v>
      </c>
      <c r="AI16" s="57">
        <f t="shared" si="16"/>
        <v>60</v>
      </c>
      <c r="AJ16" s="58">
        <f t="shared" si="17"/>
        <v>20</v>
      </c>
    </row>
    <row r="17" spans="1:36" ht="14.65" customHeight="1" x14ac:dyDescent="0.2">
      <c r="A17" s="4">
        <f t="shared" si="18"/>
        <v>14</v>
      </c>
      <c r="B17" s="3" t="str">
        <f>Nom!B17</f>
        <v>Camille</v>
      </c>
      <c r="C17" s="49">
        <v>5.5</v>
      </c>
      <c r="D17" s="50">
        <v>0</v>
      </c>
      <c r="E17" s="51">
        <v>6</v>
      </c>
      <c r="F17" s="83"/>
      <c r="G17" s="83">
        <v>18</v>
      </c>
      <c r="H17" s="51"/>
      <c r="I17" s="51">
        <v>0</v>
      </c>
      <c r="J17" s="83">
        <v>28</v>
      </c>
      <c r="K17" s="49">
        <v>8</v>
      </c>
      <c r="L17" s="50">
        <v>7</v>
      </c>
      <c r="M17" s="51">
        <v>5</v>
      </c>
      <c r="N17" s="83">
        <v>10</v>
      </c>
      <c r="O17" s="83">
        <v>0</v>
      </c>
      <c r="P17" s="51">
        <v>1</v>
      </c>
      <c r="Q17" s="51">
        <v>2</v>
      </c>
      <c r="R17" s="49">
        <f t="shared" si="0"/>
        <v>6.73</v>
      </c>
      <c r="S17" s="50">
        <f t="shared" si="1"/>
        <v>7</v>
      </c>
      <c r="T17" s="50">
        <f t="shared" si="2"/>
        <v>11.7</v>
      </c>
      <c r="U17" s="50">
        <f t="shared" si="3"/>
        <v>7.7</v>
      </c>
      <c r="V17" s="52">
        <f t="shared" si="4"/>
        <v>0</v>
      </c>
      <c r="W17" s="49">
        <f t="shared" si="5"/>
        <v>41.4</v>
      </c>
      <c r="X17" s="37">
        <f t="shared" si="6"/>
        <v>25</v>
      </c>
      <c r="Y17" s="38"/>
      <c r="Z17" s="39" t="str">
        <f t="shared" si="7"/>
        <v>SSFL/20:  6,73   CA/20: 7   CL/20: 11,7   EO/20:  7,7   EE/20:  0</v>
      </c>
      <c r="AA17" s="53">
        <f t="shared" si="8"/>
        <v>159</v>
      </c>
      <c r="AB17" s="54">
        <f t="shared" si="9"/>
        <v>20</v>
      </c>
      <c r="AC17" s="54">
        <f t="shared" si="10"/>
        <v>12</v>
      </c>
      <c r="AD17" s="54">
        <f t="shared" si="11"/>
        <v>60</v>
      </c>
      <c r="AE17" s="55">
        <f t="shared" si="12"/>
        <v>1</v>
      </c>
      <c r="AF17" s="56">
        <f t="shared" si="13"/>
        <v>159</v>
      </c>
      <c r="AG17" s="57">
        <f t="shared" si="14"/>
        <v>20</v>
      </c>
      <c r="AH17" s="57">
        <f t="shared" si="15"/>
        <v>12</v>
      </c>
      <c r="AI17" s="57">
        <f t="shared" si="16"/>
        <v>60</v>
      </c>
      <c r="AJ17" s="58">
        <f t="shared" si="17"/>
        <v>0</v>
      </c>
    </row>
    <row r="18" spans="1:36" ht="14.65" customHeight="1" x14ac:dyDescent="0.2">
      <c r="A18" s="4">
        <f t="shared" si="18"/>
        <v>15</v>
      </c>
      <c r="B18" s="3" t="str">
        <f>Nom!B18</f>
        <v>Emma</v>
      </c>
      <c r="C18" s="49">
        <v>5</v>
      </c>
      <c r="D18" s="50">
        <v>2</v>
      </c>
      <c r="E18" s="51"/>
      <c r="F18" s="51">
        <v>16</v>
      </c>
      <c r="G18" s="51">
        <v>19</v>
      </c>
      <c r="H18" s="51">
        <v>6</v>
      </c>
      <c r="I18" s="51">
        <v>8</v>
      </c>
      <c r="J18" s="51"/>
      <c r="K18" s="49">
        <v>7.5</v>
      </c>
      <c r="L18" s="50">
        <v>9</v>
      </c>
      <c r="M18" s="51">
        <v>19</v>
      </c>
      <c r="N18" s="51">
        <v>11</v>
      </c>
      <c r="O18" s="51">
        <v>3</v>
      </c>
      <c r="P18" s="51">
        <v>4.5</v>
      </c>
      <c r="Q18" s="51">
        <v>13</v>
      </c>
      <c r="R18" s="49">
        <f t="shared" si="0"/>
        <v>10.18</v>
      </c>
      <c r="S18" s="50">
        <f t="shared" si="1"/>
        <v>9</v>
      </c>
      <c r="T18" s="50">
        <f t="shared" si="2"/>
        <v>15</v>
      </c>
      <c r="U18" s="50">
        <f t="shared" si="3"/>
        <v>12.7</v>
      </c>
      <c r="V18" s="52">
        <f t="shared" si="4"/>
        <v>16</v>
      </c>
      <c r="W18" s="49">
        <f t="shared" si="5"/>
        <v>62.9</v>
      </c>
      <c r="X18" s="37">
        <f t="shared" si="6"/>
        <v>37.5</v>
      </c>
      <c r="Y18" s="38"/>
      <c r="Z18" s="39" t="str">
        <f t="shared" si="7"/>
        <v>SSFL/20:  10,18   CA/20: 9   CL/20: 15   EO/20:  12,7   EE/20:  16</v>
      </c>
      <c r="AA18" s="53">
        <f t="shared" si="8"/>
        <v>109</v>
      </c>
      <c r="AB18" s="54">
        <f t="shared" si="9"/>
        <v>10</v>
      </c>
      <c r="AC18" s="54">
        <f t="shared" si="10"/>
        <v>12</v>
      </c>
      <c r="AD18" s="54">
        <f t="shared" si="11"/>
        <v>60</v>
      </c>
      <c r="AE18" s="55">
        <f t="shared" si="12"/>
        <v>20</v>
      </c>
      <c r="AF18" s="56">
        <f t="shared" si="13"/>
        <v>109</v>
      </c>
      <c r="AG18" s="57">
        <f t="shared" si="14"/>
        <v>10</v>
      </c>
      <c r="AH18" s="57">
        <f t="shared" si="15"/>
        <v>12</v>
      </c>
      <c r="AI18" s="57">
        <f t="shared" si="16"/>
        <v>60</v>
      </c>
      <c r="AJ18" s="58">
        <f t="shared" si="17"/>
        <v>20</v>
      </c>
    </row>
    <row r="19" spans="1:36" ht="14.65" customHeight="1" x14ac:dyDescent="0.2">
      <c r="A19" s="4">
        <f t="shared" si="18"/>
        <v>16</v>
      </c>
      <c r="B19" s="3" t="str">
        <f>Nom!B19</f>
        <v>Basile</v>
      </c>
      <c r="C19" s="49">
        <v>6.5</v>
      </c>
      <c r="D19" s="50">
        <v>4</v>
      </c>
      <c r="E19" s="51">
        <v>8</v>
      </c>
      <c r="F19" s="83"/>
      <c r="G19" s="51">
        <v>20</v>
      </c>
      <c r="H19" s="51"/>
      <c r="I19" s="51">
        <v>2</v>
      </c>
      <c r="J19" s="51">
        <v>36.5</v>
      </c>
      <c r="K19" s="49">
        <v>16.5</v>
      </c>
      <c r="L19" s="50">
        <v>9</v>
      </c>
      <c r="M19" s="51">
        <v>22.5</v>
      </c>
      <c r="N19" s="83">
        <v>10</v>
      </c>
      <c r="O19" s="51">
        <v>7</v>
      </c>
      <c r="P19" s="51"/>
      <c r="Q19" s="51">
        <v>12</v>
      </c>
      <c r="R19" s="49">
        <f t="shared" si="0"/>
        <v>11.89</v>
      </c>
      <c r="S19" s="50">
        <f t="shared" si="1"/>
        <v>16</v>
      </c>
      <c r="T19" s="50">
        <f t="shared" si="2"/>
        <v>15</v>
      </c>
      <c r="U19" s="50">
        <f t="shared" si="3"/>
        <v>14.2</v>
      </c>
      <c r="V19" s="52">
        <f t="shared" si="4"/>
        <v>0</v>
      </c>
      <c r="W19" s="49">
        <f t="shared" si="5"/>
        <v>71.400000000000006</v>
      </c>
      <c r="X19" s="37">
        <f t="shared" si="6"/>
        <v>43</v>
      </c>
      <c r="Y19" s="38"/>
      <c r="Z19" s="39" t="str">
        <f t="shared" si="7"/>
        <v>SSFL/20:  11,89   CA/20: 16   CL/20: 15   EO/20:  14,2   EE/20:  0</v>
      </c>
      <c r="AA19" s="53">
        <f t="shared" si="8"/>
        <v>159</v>
      </c>
      <c r="AB19" s="54">
        <f t="shared" si="9"/>
        <v>10</v>
      </c>
      <c r="AC19" s="54">
        <f t="shared" si="10"/>
        <v>12</v>
      </c>
      <c r="AD19" s="54">
        <f t="shared" si="11"/>
        <v>60</v>
      </c>
      <c r="AE19" s="55">
        <f t="shared" si="12"/>
        <v>1</v>
      </c>
      <c r="AF19" s="56">
        <f t="shared" si="13"/>
        <v>159</v>
      </c>
      <c r="AG19" s="57">
        <f t="shared" si="14"/>
        <v>10</v>
      </c>
      <c r="AH19" s="57">
        <f t="shared" si="15"/>
        <v>12</v>
      </c>
      <c r="AI19" s="57">
        <f t="shared" si="16"/>
        <v>60</v>
      </c>
      <c r="AJ19" s="58">
        <f t="shared" si="17"/>
        <v>0</v>
      </c>
    </row>
    <row r="20" spans="1:36" ht="14.65" customHeight="1" x14ac:dyDescent="0.2">
      <c r="B20" t="s">
        <v>41</v>
      </c>
      <c r="C20" s="59">
        <f t="shared" ref="C20:X20" si="19">AVERAGE(C4:C19)</f>
        <v>5.75</v>
      </c>
      <c r="D20" s="59">
        <f t="shared" si="19"/>
        <v>4.333333333333333</v>
      </c>
      <c r="E20" s="59">
        <f t="shared" si="19"/>
        <v>6.4615384615384617</v>
      </c>
      <c r="F20" s="59">
        <f t="shared" si="19"/>
        <v>11.615384615384615</v>
      </c>
      <c r="G20" s="59">
        <f t="shared" si="19"/>
        <v>20.625</v>
      </c>
      <c r="H20" s="59">
        <f t="shared" si="19"/>
        <v>5.8571428571428568</v>
      </c>
      <c r="I20" s="59">
        <f t="shared" si="19"/>
        <v>4.9333333333333336</v>
      </c>
      <c r="J20" s="59">
        <f t="shared" si="19"/>
        <v>35.571428571428569</v>
      </c>
      <c r="K20" s="59">
        <f t="shared" si="19"/>
        <v>13.857142857142858</v>
      </c>
      <c r="L20" s="59">
        <f t="shared" si="19"/>
        <v>8.75</v>
      </c>
      <c r="M20" s="59">
        <f t="shared" si="19"/>
        <v>19.90625</v>
      </c>
      <c r="N20" s="59">
        <f t="shared" si="19"/>
        <v>11.6875</v>
      </c>
      <c r="O20" s="59">
        <f t="shared" si="19"/>
        <v>4.8571428571428568</v>
      </c>
      <c r="P20" s="59">
        <f t="shared" si="19"/>
        <v>3.8</v>
      </c>
      <c r="Q20" s="59">
        <f t="shared" si="19"/>
        <v>10.75</v>
      </c>
      <c r="R20" s="59">
        <f t="shared" si="19"/>
        <v>11.391249999999999</v>
      </c>
      <c r="S20" s="59">
        <f t="shared" si="19"/>
        <v>10.71875</v>
      </c>
      <c r="T20" s="59">
        <f t="shared" si="19"/>
        <v>14.593749999999998</v>
      </c>
      <c r="U20" s="59">
        <f t="shared" si="19"/>
        <v>13.506249999999998</v>
      </c>
      <c r="V20" s="59">
        <f t="shared" si="19"/>
        <v>9.4375</v>
      </c>
      <c r="W20" s="59">
        <f t="shared" si="19"/>
        <v>61.95624999999999</v>
      </c>
      <c r="X20" s="59">
        <f t="shared" si="19"/>
        <v>37.21875</v>
      </c>
    </row>
    <row r="22" spans="1:36" ht="14.65" customHeight="1" x14ac:dyDescent="0.2">
      <c r="R22" t="s">
        <v>42</v>
      </c>
      <c r="S22" t="s">
        <v>43</v>
      </c>
      <c r="T22" t="s">
        <v>44</v>
      </c>
      <c r="U22" t="s">
        <v>45</v>
      </c>
      <c r="V22" t="s">
        <v>46</v>
      </c>
    </row>
  </sheetData>
  <sheetProtection selectLockedCells="1" selectUnlockedCells="1"/>
  <mergeCells count="3">
    <mergeCell ref="A1:B3"/>
    <mergeCell ref="AA2:AE2"/>
    <mergeCell ref="AF2:AJ2"/>
  </mergeCells>
  <conditionalFormatting sqref="X21">
    <cfRule type="cellIs" dxfId="9" priority="1" stopIfTrue="1" operator="lessThan">
      <formula>10</formula>
    </cfRule>
  </conditionalFormatting>
  <conditionalFormatting sqref="X21">
    <cfRule type="cellIs" dxfId="8" priority="2" stopIfTrue="1" operator="lessThan">
      <formula>10</formula>
    </cfRule>
  </conditionalFormatting>
  <conditionalFormatting sqref="X22">
    <cfRule type="cellIs" dxfId="7" priority="3" stopIfTrue="1" operator="lessThan">
      <formula>10</formula>
    </cfRule>
  </conditionalFormatting>
  <conditionalFormatting sqref="X22">
    <cfRule type="cellIs" dxfId="6" priority="4" stopIfTrue="1" operator="lessThan">
      <formula>10</formula>
    </cfRule>
  </conditionalFormatting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3"/>
  <sheetViews>
    <sheetView zoomScale="120" zoomScaleNormal="120" workbookViewId="0">
      <selection activeCell="X11" sqref="X11"/>
    </sheetView>
  </sheetViews>
  <sheetFormatPr baseColWidth="10" defaultColWidth="11" defaultRowHeight="12.75" customHeight="1" x14ac:dyDescent="0.2"/>
  <cols>
    <col min="1" max="1" width="4" customWidth="1"/>
    <col min="2" max="2" width="23.42578125" customWidth="1"/>
    <col min="3" max="6" width="4.5703125" customWidth="1"/>
    <col min="7" max="17" width="4.5703125" hidden="1" customWidth="1"/>
    <col min="18" max="18" width="7.42578125" customWidth="1"/>
    <col min="19" max="19" width="5.42578125" customWidth="1"/>
    <col min="20" max="22" width="4.5703125" customWidth="1"/>
    <col min="23" max="23" width="5.42578125" customWidth="1"/>
    <col min="24" max="24" width="4.42578125" customWidth="1"/>
    <col min="25" max="26" width="4.5703125" customWidth="1"/>
    <col min="27" max="36" width="10.85546875" hidden="1" customWidth="1"/>
  </cols>
  <sheetData>
    <row r="1" spans="1:36" ht="75" customHeight="1" x14ac:dyDescent="0.2">
      <c r="A1" s="95" t="str">
        <f>Nom!A1</f>
        <v>4TT</v>
      </c>
      <c r="B1" s="95"/>
      <c r="C1" s="7" t="s">
        <v>74</v>
      </c>
      <c r="D1" s="8" t="s">
        <v>75</v>
      </c>
      <c r="E1" s="8" t="s">
        <v>76</v>
      </c>
      <c r="F1" s="8" t="s">
        <v>76</v>
      </c>
      <c r="G1" s="8"/>
      <c r="H1" s="8"/>
      <c r="I1" s="8"/>
      <c r="J1" s="8"/>
      <c r="K1" s="8"/>
      <c r="L1" s="8"/>
      <c r="M1" s="8"/>
      <c r="N1" s="8"/>
      <c r="O1" s="8"/>
      <c r="P1" s="8"/>
      <c r="Q1" s="9"/>
      <c r="R1" s="10" t="s">
        <v>26</v>
      </c>
      <c r="S1" s="11" t="s">
        <v>27</v>
      </c>
      <c r="T1" s="11" t="s">
        <v>28</v>
      </c>
      <c r="U1" s="11" t="s">
        <v>29</v>
      </c>
      <c r="V1" s="11" t="s">
        <v>30</v>
      </c>
      <c r="W1" s="11" t="s">
        <v>77</v>
      </c>
      <c r="X1" s="12" t="s">
        <v>78</v>
      </c>
      <c r="Y1" s="13"/>
      <c r="Z1" s="12" t="s">
        <v>33</v>
      </c>
      <c r="AA1" s="1"/>
      <c r="AB1" s="1"/>
      <c r="AC1" s="1"/>
      <c r="AD1" s="1"/>
      <c r="AE1" s="1"/>
    </row>
    <row r="2" spans="1:36" ht="20.25" customHeight="1" x14ac:dyDescent="0.2">
      <c r="A2" s="95"/>
      <c r="B2" s="95"/>
      <c r="C2" s="14">
        <v>29</v>
      </c>
      <c r="D2" s="15">
        <v>20</v>
      </c>
      <c r="E2" s="15">
        <v>30</v>
      </c>
      <c r="F2" s="15">
        <v>20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6"/>
      <c r="R2" s="17">
        <v>20</v>
      </c>
      <c r="S2" s="18">
        <v>20</v>
      </c>
      <c r="T2" s="18">
        <v>20</v>
      </c>
      <c r="U2" s="18">
        <v>20</v>
      </c>
      <c r="V2" s="19">
        <v>20</v>
      </c>
      <c r="W2" s="17">
        <v>100</v>
      </c>
      <c r="X2" s="20">
        <v>90</v>
      </c>
      <c r="Y2" s="21"/>
      <c r="Z2" s="21"/>
      <c r="AA2" s="96" t="s">
        <v>34</v>
      </c>
      <c r="AB2" s="96"/>
      <c r="AC2" s="96"/>
      <c r="AD2" s="96"/>
      <c r="AE2" s="96"/>
      <c r="AF2" s="97" t="s">
        <v>35</v>
      </c>
      <c r="AG2" s="97"/>
      <c r="AH2" s="97"/>
      <c r="AI2" s="97"/>
      <c r="AJ2" s="97"/>
    </row>
    <row r="3" spans="1:36" ht="38.25" customHeight="1" x14ac:dyDescent="0.2">
      <c r="A3" s="95"/>
      <c r="B3" s="95"/>
      <c r="C3" s="22" t="s">
        <v>37</v>
      </c>
      <c r="D3" s="23" t="s">
        <v>38</v>
      </c>
      <c r="E3" s="23" t="s">
        <v>40</v>
      </c>
      <c r="F3" s="23" t="s">
        <v>39</v>
      </c>
      <c r="G3" s="23"/>
      <c r="H3" s="23"/>
      <c r="I3" s="23"/>
      <c r="J3" s="23"/>
      <c r="K3" s="23"/>
      <c r="L3" s="23"/>
      <c r="M3" s="23"/>
      <c r="N3" s="23"/>
      <c r="O3" s="23"/>
      <c r="P3" s="23"/>
      <c r="Q3" s="24"/>
      <c r="R3" s="25"/>
      <c r="S3" s="25"/>
      <c r="T3" s="25"/>
      <c r="U3" s="25"/>
      <c r="V3" s="25"/>
      <c r="W3" s="25"/>
      <c r="X3" s="25"/>
      <c r="Y3" s="26"/>
      <c r="Z3" s="26"/>
      <c r="AA3" s="27" t="s">
        <v>36</v>
      </c>
      <c r="AB3" s="28" t="s">
        <v>37</v>
      </c>
      <c r="AC3" s="28" t="s">
        <v>38</v>
      </c>
      <c r="AD3" s="28" t="s">
        <v>40</v>
      </c>
      <c r="AE3" s="29" t="s">
        <v>39</v>
      </c>
      <c r="AF3" s="27" t="s">
        <v>36</v>
      </c>
      <c r="AG3" s="28" t="s">
        <v>37</v>
      </c>
      <c r="AH3" s="28" t="s">
        <v>38</v>
      </c>
      <c r="AI3" s="28" t="s">
        <v>40</v>
      </c>
      <c r="AJ3" s="30" t="s">
        <v>39</v>
      </c>
    </row>
    <row r="4" spans="1:36" ht="14.1" customHeight="1" x14ac:dyDescent="0.2">
      <c r="A4" s="2">
        <v>1</v>
      </c>
      <c r="B4" s="3" t="str">
        <f>Nom!B4</f>
        <v>Jade</v>
      </c>
      <c r="C4" s="34">
        <v>14</v>
      </c>
      <c r="D4" s="35">
        <v>7</v>
      </c>
      <c r="E4" s="36">
        <v>10.5</v>
      </c>
      <c r="F4" s="36">
        <v>4</v>
      </c>
      <c r="G4" s="36"/>
      <c r="H4" s="36"/>
      <c r="I4" s="36"/>
      <c r="J4" s="81"/>
      <c r="K4" s="36"/>
      <c r="L4" s="36"/>
      <c r="M4" s="35"/>
      <c r="N4" s="35"/>
      <c r="O4" s="35"/>
      <c r="P4" s="35"/>
      <c r="Q4" s="82"/>
      <c r="R4" s="34">
        <f t="shared" ref="R4:R30" si="0">ROUND(((IF($C$3="SSFL",$C4,0)+IF($D$3="SSFL",$D4,0)+IF($E$3="SSFL",$E4,0)+IF($F$3="SSFL",$F4,0)+IF($G$3="SSFL",$G4,0)+IF($H$3="SSFL",$H4,0)+IF($I$3="SSFL",$I4,0)+IF($J$3="SSFL",$J4,0)+IF($K$3="SSFL",$K4,0)+IF($L$3="SSFL",$L4,0)+IF($M$3="SSFL",$M4,0)+IF($N$3="SSFL",$N4,0)+IF($O$3="SSFL",$O4,0)+IF($P$3="SSFL",$P4,0)+IF($Q$3="SSFL",$Q4,0))/AA4*R$2),2)</f>
        <v>0</v>
      </c>
      <c r="S4" s="35">
        <f t="shared" ref="S4:S30" si="1">ROUND(((IF($C$3="CA",$C4,0)+IF($D$3="CA",$D4,0)+IF($E$3="CA",$E4,0)+IF($F$3="CA",$F4,0)+IF($G$3="CA",$G4,0)+IF($H$3="CA",$H4,0)+IF($I$3="CA",$I4,0)+IF($J$3="CA",$J4,0)+IF($K$3="CA",$K4,0)+IF($L$3="CA",$L4,0)+IF($M$3="CA",$M4,0)+IF($N$3="CA",$N4,0)+IF($O$3="CA",$O4,0)+IF($P$3="CA",$P4,0)+IF($Q$3="CA",$Q4,0))/AB4*S$2),1)</f>
        <v>9.6999999999999993</v>
      </c>
      <c r="T4" s="36">
        <f t="shared" ref="T4:T30" si="2">ROUND(((IF($C$3="CL",$C4,0)+IF($D$3="CL",$D4,0)+IF($E$3="CL",$E4,0)+IF($F$3="CL",$F4,0)+IF($G$3="CL",$G4,0)+IF($H$3="CL",$H4,0)+IF($I$3="CL",$I4,0)+IF($J$3="CL",$J4,0)+IF($K$3="CL",$K4,0)+IF($L$3="CL",$L4,0)+IF($M$3="CL",$M4,0)+IF($N$3="CL",$N4,0)+IF($O$3="CL",$O4,0)+IF($P$3="CL",$P4,0)+IF($Q$3="CL",$Q4,0))/AC4*T$2),1)</f>
        <v>7</v>
      </c>
      <c r="U4" s="36">
        <f t="shared" ref="U4:U30" si="3">ROUND(((IF($C$3="EO",$C4,0)+IF($D$3="EO",$D4,0)+IF($E$3="EO",$E4,0)+IF($F$3="EO",$F4,0)+IF($G$3="EO",$G4,0)+IF($H$3="EO",$H4,0)+IF($I$3="EO",$I4,0)+IF($J$3="EO",$J4,0)+IF($K$3="EO",$K4,0)+IF($L$3="EO",$L4,0)+IF($M$3="EO",$M4,0)+IF($N$3="EO",$N4,0)+IF($O$3="EO",$O4,0)+IF($P$3="EO",$P4,0)+IF($Q$3="EO",$Q4,0))/AD4*U$2),1)</f>
        <v>7</v>
      </c>
      <c r="V4" s="37">
        <f t="shared" ref="V4:V30" si="4">ROUND(((IF($C$3="EE",$C4,0)+IF($D$3="EE",$D4,0)+IF($E$3="EE",$E4,0)+IF($F$3="EE",$F4,0)+IF($G$3="EE",$G4,0)+IF($H$3="EE",$H4,0)+IF($I$3="EE",$I4,0)+IF($J$3="EE",$J4,0)+IF($K$3="EE",$K4,0)+IF($L$3="EE",$L4,0)+IF($M$3="EE",$M4,0)+IF($N$3="EE",$N4,0)+IF($O$3="EE",$O4,0)+IF($P$3="EE",$P4,0)+IF($Q$3="EE",$Q4,0))/AE4*V$2),1)</f>
        <v>4</v>
      </c>
      <c r="W4" s="34">
        <f t="shared" ref="W4:W30" si="5">ROUND((SUM(R4:V4)/(IF(IF($AF4=0,0,$R$2)+IF($AG4=0,0,$S$2)+IF($AH4=0,0,$T$2)+IF($AI4=0,0,$U$2)+IF($AJ4=0,0,$V$2)=0,1,IF($AF4=0,0,$R$2)+IF($AG4=0,0,$S$2)+IF($AH4=0,0,$T$2)+IF($AI4=0,0,$U$2)+IF($AJ4=0,0,$V$2)))*100),1)</f>
        <v>34.6</v>
      </c>
      <c r="X4" s="37">
        <f t="shared" ref="X4:X30" si="6">ROUND((W4/W$2*X$2*2),0)/2</f>
        <v>31</v>
      </c>
      <c r="Y4" s="38"/>
      <c r="Z4" s="39" t="str">
        <f t="shared" ref="Z4:Z24" si="7">CONCATENATE(R$33,R4,S$33,S4,T$33,T4,U$33,U4,V$33,V4,X$33,Y4,Y$31)</f>
        <v>SSFL/20:  0   CA/20: 9,7   CL/20: 7   EO/20:  7   EE/20:  4</v>
      </c>
      <c r="AA4" s="40">
        <f t="shared" ref="AA4:AA30" si="8">IF(AF4=0,1,AF4)</f>
        <v>1</v>
      </c>
      <c r="AB4" s="41">
        <f t="shared" ref="AB4:AB30" si="9">IF(AG4=0,1,AG4)</f>
        <v>29</v>
      </c>
      <c r="AC4" s="41">
        <f t="shared" ref="AC4:AC30" si="10">IF(AH4=0,1,AH4)</f>
        <v>20</v>
      </c>
      <c r="AD4" s="41">
        <f t="shared" ref="AD4:AD30" si="11">IF(AI4=0,1,AI4)</f>
        <v>30</v>
      </c>
      <c r="AE4" s="42">
        <f t="shared" ref="AE4:AE30" si="12">IF(AJ4=0,1,AJ4)</f>
        <v>20</v>
      </c>
      <c r="AF4" s="43">
        <f t="shared" ref="AF4:AF30" si="13">IF($C$3="SSFL",IF($C4="",0,$C$2),0)+IF($D$3="SSFL",IF($D4="",0,$D$2),0)+IF($E$3="SSFL",IF($E4="",0,$E$2),0)+IF($F$3="SSFL",IF($F4="",0,$F$2),0)+IF($G$3="SSFL",IF($G4="",0,$G$2),0)+IF($H$3="SSFL",IF($H4="",0,$H$2),0)+IF($I$3="SSFL",IF($I4="",0,$I$2),0)+IF($J$3="SSFL",IF($J4="",0,$J$2),0)+IF($K$3="SSFL",IF($K4="",0,$K$2),0)+IF($L$3="SSFL",IF($L4="",0,$L$2),0)+IF($M$3="SSFL",IF($M4="",0,$M$2),0)+IF($N$3="SSFL",IF($N4="",0,$N$2),0)+IF($O$3="SSFL",IF($O4="",0,$O$2),0)+IF($P$3="SSFL",IF($P4="",0,$P$2),0)+IF($Q$3="SSFL",IF($Q4="",0,$Q$2),0)</f>
        <v>0</v>
      </c>
      <c r="AG4" s="44">
        <f t="shared" ref="AG4:AG30" si="14">IF($C$3="CA",IF($C4="",0,$C$2),0)+IF($D$3="CA",IF($D4="",0,$D$2),0)+IF($E$3="CA",IF($E4="",0,$E$2),0)+IF($F$3="CA",IF($F4="",0,$F$2),0)+IF($G$3="CA",IF($G4="",0,$G$2),0)+IF($H$3="CA",IF($H4="",0,$H$2),0)+IF($I$3="CA",IF($I4="",0,$I$2),0)+IF($J$3="CA",IF($J4="",0,$J$2),0)+IF($K$3="CA",IF($K4="",0,$K$2),0)+IF($L$3="CA",IF($L4="",0,$L$2),0)+IF($M$3="CA",IF($M4="",0,$M$2),0)+IF($N$3="CA",IF($N4="",0,$N$2),0)+IF($O$3="CA",IF($O4="",0,$O$2),0)+IF($P$3="CA",IF($P4="",0,$P$2),0)+IF($Q$3="CA",IF($Q4="",0,$Q$2),0)</f>
        <v>29</v>
      </c>
      <c r="AH4" s="44">
        <f t="shared" ref="AH4:AH30" si="15">IF($C$3="CL",IF($C4="",0,$C$2),0)+IF($D$3="CL",IF($D4="",0,$D$2),0)+IF($E$3="CL",IF($E4="",0,$E$2),0)+IF($F$3="CL",IF($F4="",0,$F$2),0)+IF($G$3="CL",IF($G4="",0,$G$2),0)+IF($H$3="CL",IF($H4="",0,$H$2),0)+IF($I$3="CL",IF($I4="",0,$I$2),0)+IF($J$3="CL",IF($J4="",0,$J$2),0)+IF($K$3="CL",IF($K4="",0,$K$2),0)+IF($L$3="CL",IF($L4="",0,$L$2),0)+IF($M$3="CL",IF($M4="",0,$M$2),0)+IF($N$3="CL",IF($N4="",0,$N$2),0)+IF($O$3="CL",IF($O4="",0,$O$2),0)+IF($P$3="CL",IF($P4="",0,$P$2),0)+IF($Q$3="CL",IF($Q4="",0,$Q$2),0)</f>
        <v>20</v>
      </c>
      <c r="AI4" s="44">
        <f t="shared" ref="AI4:AI30" si="16">IF($C$3="EO",IF($C4="",0,$C$2),0)+IF($D$3="EO",IF($D4="",0,$D$2),0)+IF($E$3="EO",IF($E4="",0,$E$2),0)+IF($F$3="EO",IF($F4="",0,$F$2),0)+IF($G$3="EO",IF($G4="",0,$G$2),0)+IF($H$3="EO",IF($H4="",0,$H$2),0)+IF($I$3="EO",IF($I4="",0,$I$2),0)+IF($J$3="EO",IF($J4="",0,$J$2),0)+IF($K$3="EO",IF($K4="",0,$K$2),0)+IF($L$3="EO",IF($L4="",0,$L$2),0)+IF($M$3="EO",IF($M4="",0,$M$2),0)+IF($N$3="EO",IF($N4="",0,$N$2),0)+IF($O$3="EO",IF($O4="",0,$O$2),0)+IF($P$3="EO",IF($P4="",0,$P$2),0)+IF($Q$3="EO",IF($Q4="",0,$Q$2),0)</f>
        <v>30</v>
      </c>
      <c r="AJ4" s="45">
        <f t="shared" ref="AJ4:AJ30" si="17">IF($C$3="EE",IF($C4="",0,$C$2),0)+IF($D$3="EE",IF($D4="",0,$D$2),0)+IF($E$3="EE",IF($E4="",0,$E$2),0)+IF($F$3="EE",IF($F4="",0,$F$2),0)+IF($G$3="EE",IF($G4="",0,$G$2),0)+IF($H$3="EE",IF($H4="",0,$H$2),0)+IF($I$3="EE",IF($I4="",0,$I$2),0)+IF($J$3="EE",IF($J4="",0,$J$2),0)+IF($K$3="EE",IF($K4="",0,$K$2),0)+IF($L$3="EE",IF($L4="",0,$L$2),0)+IF($M$3="EE",IF($M4="",0,$M$2),0)+IF($N$3="EE",IF($N4="",0,$N$2),0)+IF($O$3="EE",IF($O4="",0,$O$2),0)+IF($P$3="EE",IF($P4="",0,$P$2),0)+IF($Q$3="EE",IF($Q4="",0,$Q$2),0)</f>
        <v>20</v>
      </c>
    </row>
    <row r="5" spans="1:36" ht="14.1" customHeight="1" x14ac:dyDescent="0.2">
      <c r="A5" s="4">
        <f t="shared" ref="A5:A30" si="18">A4+1</f>
        <v>2</v>
      </c>
      <c r="B5" s="3" t="str">
        <f>Nom!B5</f>
        <v>Emilien</v>
      </c>
      <c r="C5" s="49">
        <v>16</v>
      </c>
      <c r="D5" s="50">
        <v>12</v>
      </c>
      <c r="E5" s="51">
        <v>16.5</v>
      </c>
      <c r="F5" s="51">
        <v>12</v>
      </c>
      <c r="G5" s="51"/>
      <c r="H5" s="51"/>
      <c r="I5" s="51"/>
      <c r="J5" s="51"/>
      <c r="K5" s="51"/>
      <c r="L5" s="51"/>
      <c r="M5" s="50"/>
      <c r="N5" s="50"/>
      <c r="O5" s="50"/>
      <c r="P5" s="50"/>
      <c r="Q5" s="78"/>
      <c r="R5" s="49">
        <f t="shared" si="0"/>
        <v>0</v>
      </c>
      <c r="S5" s="50">
        <f t="shared" si="1"/>
        <v>11</v>
      </c>
      <c r="T5" s="51">
        <f t="shared" si="2"/>
        <v>12</v>
      </c>
      <c r="U5" s="51">
        <f t="shared" si="3"/>
        <v>11</v>
      </c>
      <c r="V5" s="52">
        <f t="shared" si="4"/>
        <v>12</v>
      </c>
      <c r="W5" s="49">
        <f t="shared" si="5"/>
        <v>57.5</v>
      </c>
      <c r="X5" s="52">
        <f t="shared" si="6"/>
        <v>52</v>
      </c>
      <c r="Y5" s="38"/>
      <c r="Z5" s="39" t="str">
        <f t="shared" si="7"/>
        <v>SSFL/20:  0   CA/20: 11   CL/20: 12   EO/20:  11   EE/20:  12</v>
      </c>
      <c r="AA5" s="53">
        <f t="shared" si="8"/>
        <v>1</v>
      </c>
      <c r="AB5" s="54">
        <f t="shared" si="9"/>
        <v>29</v>
      </c>
      <c r="AC5" s="54">
        <f t="shared" si="10"/>
        <v>20</v>
      </c>
      <c r="AD5" s="54">
        <f t="shared" si="11"/>
        <v>30</v>
      </c>
      <c r="AE5" s="55">
        <f t="shared" si="12"/>
        <v>20</v>
      </c>
      <c r="AF5" s="56">
        <f t="shared" si="13"/>
        <v>0</v>
      </c>
      <c r="AG5" s="57">
        <f t="shared" si="14"/>
        <v>29</v>
      </c>
      <c r="AH5" s="57">
        <f t="shared" si="15"/>
        <v>20</v>
      </c>
      <c r="AI5" s="57">
        <f t="shared" si="16"/>
        <v>30</v>
      </c>
      <c r="AJ5" s="58">
        <f t="shared" si="17"/>
        <v>20</v>
      </c>
    </row>
    <row r="6" spans="1:36" ht="14.1" customHeight="1" x14ac:dyDescent="0.2">
      <c r="A6" s="4">
        <f t="shared" si="18"/>
        <v>3</v>
      </c>
      <c r="B6" s="3" t="str">
        <f>Nom!B6</f>
        <v>Logan</v>
      </c>
      <c r="C6" s="49">
        <v>21</v>
      </c>
      <c r="D6" s="50">
        <v>12</v>
      </c>
      <c r="E6" s="51">
        <v>15</v>
      </c>
      <c r="F6" s="83">
        <v>6</v>
      </c>
      <c r="G6" s="51"/>
      <c r="H6" s="51"/>
      <c r="I6" s="51"/>
      <c r="J6" s="83"/>
      <c r="K6" s="51"/>
      <c r="L6" s="51"/>
      <c r="M6" s="50"/>
      <c r="N6" s="50"/>
      <c r="O6" s="50"/>
      <c r="P6" s="50"/>
      <c r="Q6" s="78"/>
      <c r="R6" s="49">
        <f t="shared" si="0"/>
        <v>0</v>
      </c>
      <c r="S6" s="50">
        <f t="shared" si="1"/>
        <v>14.5</v>
      </c>
      <c r="T6" s="50">
        <f t="shared" si="2"/>
        <v>12</v>
      </c>
      <c r="U6" s="50">
        <f t="shared" si="3"/>
        <v>10</v>
      </c>
      <c r="V6" s="52">
        <f t="shared" si="4"/>
        <v>6</v>
      </c>
      <c r="W6" s="49">
        <f t="shared" si="5"/>
        <v>53.1</v>
      </c>
      <c r="X6" s="52">
        <f t="shared" si="6"/>
        <v>48</v>
      </c>
      <c r="Y6" s="38"/>
      <c r="Z6" s="39" t="str">
        <f t="shared" si="7"/>
        <v>SSFL/20:  0   CA/20: 14,5   CL/20: 12   EO/20:  10   EE/20:  6</v>
      </c>
      <c r="AA6" s="53">
        <f t="shared" si="8"/>
        <v>1</v>
      </c>
      <c r="AB6" s="54">
        <f t="shared" si="9"/>
        <v>29</v>
      </c>
      <c r="AC6" s="54">
        <f t="shared" si="10"/>
        <v>20</v>
      </c>
      <c r="AD6" s="54">
        <f t="shared" si="11"/>
        <v>30</v>
      </c>
      <c r="AE6" s="55">
        <f t="shared" si="12"/>
        <v>20</v>
      </c>
      <c r="AF6" s="56">
        <f t="shared" si="13"/>
        <v>0</v>
      </c>
      <c r="AG6" s="57">
        <f t="shared" si="14"/>
        <v>29</v>
      </c>
      <c r="AH6" s="57">
        <f t="shared" si="15"/>
        <v>20</v>
      </c>
      <c r="AI6" s="57">
        <f t="shared" si="16"/>
        <v>30</v>
      </c>
      <c r="AJ6" s="58">
        <f t="shared" si="17"/>
        <v>20</v>
      </c>
    </row>
    <row r="7" spans="1:36" ht="14.1" customHeight="1" x14ac:dyDescent="0.2">
      <c r="A7" s="4">
        <f t="shared" si="18"/>
        <v>4</v>
      </c>
      <c r="B7" s="3" t="str">
        <f>Nom!B7</f>
        <v>Michael</v>
      </c>
      <c r="C7" s="49">
        <v>20</v>
      </c>
      <c r="D7" s="50">
        <v>8</v>
      </c>
      <c r="E7" s="51">
        <v>17</v>
      </c>
      <c r="F7" s="51">
        <v>8</v>
      </c>
      <c r="G7" s="51"/>
      <c r="H7" s="83"/>
      <c r="I7" s="51"/>
      <c r="J7" s="51"/>
      <c r="K7" s="51"/>
      <c r="L7" s="51"/>
      <c r="M7" s="50"/>
      <c r="N7" s="50"/>
      <c r="O7" s="50"/>
      <c r="P7" s="50"/>
      <c r="Q7" s="78"/>
      <c r="R7" s="49">
        <f t="shared" si="0"/>
        <v>0</v>
      </c>
      <c r="S7" s="50">
        <f t="shared" si="1"/>
        <v>13.8</v>
      </c>
      <c r="T7" s="50">
        <f t="shared" si="2"/>
        <v>8</v>
      </c>
      <c r="U7" s="50">
        <f t="shared" si="3"/>
        <v>11.3</v>
      </c>
      <c r="V7" s="52">
        <f t="shared" si="4"/>
        <v>8</v>
      </c>
      <c r="W7" s="49">
        <f t="shared" si="5"/>
        <v>51.4</v>
      </c>
      <c r="X7" s="52">
        <f t="shared" si="6"/>
        <v>46.5</v>
      </c>
      <c r="Y7" s="38"/>
      <c r="Z7" s="39" t="str">
        <f t="shared" si="7"/>
        <v>SSFL/20:  0   CA/20: 13,8   CL/20: 8   EO/20:  11,3   EE/20:  8</v>
      </c>
      <c r="AA7" s="53">
        <f t="shared" si="8"/>
        <v>1</v>
      </c>
      <c r="AB7" s="54">
        <f t="shared" si="9"/>
        <v>29</v>
      </c>
      <c r="AC7" s="54">
        <f t="shared" si="10"/>
        <v>20</v>
      </c>
      <c r="AD7" s="54">
        <f t="shared" si="11"/>
        <v>30</v>
      </c>
      <c r="AE7" s="55">
        <f t="shared" si="12"/>
        <v>20</v>
      </c>
      <c r="AF7" s="56">
        <f t="shared" si="13"/>
        <v>0</v>
      </c>
      <c r="AG7" s="57">
        <f t="shared" si="14"/>
        <v>29</v>
      </c>
      <c r="AH7" s="57">
        <f t="shared" si="15"/>
        <v>20</v>
      </c>
      <c r="AI7" s="57">
        <f t="shared" si="16"/>
        <v>30</v>
      </c>
      <c r="AJ7" s="58">
        <f t="shared" si="17"/>
        <v>20</v>
      </c>
    </row>
    <row r="8" spans="1:36" ht="14.1" customHeight="1" x14ac:dyDescent="0.2">
      <c r="A8" s="4">
        <f t="shared" si="18"/>
        <v>5</v>
      </c>
      <c r="B8" s="3" t="str">
        <f>Nom!B8</f>
        <v>Asenga</v>
      </c>
      <c r="C8" s="49">
        <v>22</v>
      </c>
      <c r="D8" s="50">
        <v>15</v>
      </c>
      <c r="E8" s="83">
        <v>21.5</v>
      </c>
      <c r="F8" s="83">
        <v>12</v>
      </c>
      <c r="G8" s="51"/>
      <c r="H8" s="51"/>
      <c r="I8" s="51"/>
      <c r="J8" s="83"/>
      <c r="K8" s="51"/>
      <c r="L8" s="51"/>
      <c r="M8" s="50"/>
      <c r="N8" s="50"/>
      <c r="O8" s="50"/>
      <c r="P8" s="50"/>
      <c r="Q8" s="78"/>
      <c r="R8" s="49">
        <f t="shared" si="0"/>
        <v>0</v>
      </c>
      <c r="S8" s="50">
        <f t="shared" si="1"/>
        <v>15.2</v>
      </c>
      <c r="T8" s="50">
        <f t="shared" si="2"/>
        <v>15</v>
      </c>
      <c r="U8" s="50">
        <f t="shared" si="3"/>
        <v>14.3</v>
      </c>
      <c r="V8" s="52">
        <f t="shared" si="4"/>
        <v>12</v>
      </c>
      <c r="W8" s="49">
        <f t="shared" si="5"/>
        <v>70.599999999999994</v>
      </c>
      <c r="X8" s="52">
        <f t="shared" si="6"/>
        <v>63.5</v>
      </c>
      <c r="Y8" s="38"/>
      <c r="Z8" s="39" t="str">
        <f t="shared" si="7"/>
        <v>SSFL/20:  0   CA/20: 15,2   CL/20: 15   EO/20:  14,3   EE/20:  12</v>
      </c>
      <c r="AA8" s="53">
        <f t="shared" si="8"/>
        <v>1</v>
      </c>
      <c r="AB8" s="54">
        <f t="shared" si="9"/>
        <v>29</v>
      </c>
      <c r="AC8" s="54">
        <f t="shared" si="10"/>
        <v>20</v>
      </c>
      <c r="AD8" s="54">
        <f t="shared" si="11"/>
        <v>30</v>
      </c>
      <c r="AE8" s="55">
        <f t="shared" si="12"/>
        <v>20</v>
      </c>
      <c r="AF8" s="56">
        <f t="shared" si="13"/>
        <v>0</v>
      </c>
      <c r="AG8" s="57">
        <f t="shared" si="14"/>
        <v>29</v>
      </c>
      <c r="AH8" s="57">
        <f t="shared" si="15"/>
        <v>20</v>
      </c>
      <c r="AI8" s="57">
        <f t="shared" si="16"/>
        <v>30</v>
      </c>
      <c r="AJ8" s="58">
        <f t="shared" si="17"/>
        <v>20</v>
      </c>
    </row>
    <row r="9" spans="1:36" ht="14.1" customHeight="1" x14ac:dyDescent="0.2">
      <c r="A9" s="4">
        <f t="shared" si="18"/>
        <v>6</v>
      </c>
      <c r="B9" s="3" t="str">
        <f>Nom!B9</f>
        <v>Angélina</v>
      </c>
      <c r="C9" s="49">
        <v>15</v>
      </c>
      <c r="D9" s="50">
        <v>13</v>
      </c>
      <c r="E9" s="51">
        <v>21.5</v>
      </c>
      <c r="F9" s="83">
        <v>15</v>
      </c>
      <c r="G9" s="51"/>
      <c r="H9" s="83"/>
      <c r="I9" s="51"/>
      <c r="J9" s="83"/>
      <c r="K9" s="51"/>
      <c r="L9" s="51"/>
      <c r="M9" s="50"/>
      <c r="N9" s="50"/>
      <c r="O9" s="50"/>
      <c r="P9" s="50"/>
      <c r="Q9" s="78"/>
      <c r="R9" s="49">
        <f t="shared" si="0"/>
        <v>0</v>
      </c>
      <c r="S9" s="50">
        <f t="shared" si="1"/>
        <v>10.3</v>
      </c>
      <c r="T9" s="50">
        <f t="shared" si="2"/>
        <v>13</v>
      </c>
      <c r="U9" s="50">
        <f t="shared" si="3"/>
        <v>14.3</v>
      </c>
      <c r="V9" s="52">
        <f t="shared" si="4"/>
        <v>15</v>
      </c>
      <c r="W9" s="49">
        <f t="shared" si="5"/>
        <v>65.8</v>
      </c>
      <c r="X9" s="52">
        <f t="shared" si="6"/>
        <v>59</v>
      </c>
      <c r="Y9" s="38"/>
      <c r="Z9" s="39" t="str">
        <f t="shared" si="7"/>
        <v>SSFL/20:  0   CA/20: 10,3   CL/20: 13   EO/20:  14,3   EE/20:  15</v>
      </c>
      <c r="AA9" s="53">
        <f t="shared" si="8"/>
        <v>1</v>
      </c>
      <c r="AB9" s="54">
        <f t="shared" si="9"/>
        <v>29</v>
      </c>
      <c r="AC9" s="54">
        <f t="shared" si="10"/>
        <v>20</v>
      </c>
      <c r="AD9" s="54">
        <f t="shared" si="11"/>
        <v>30</v>
      </c>
      <c r="AE9" s="55">
        <f t="shared" si="12"/>
        <v>20</v>
      </c>
      <c r="AF9" s="56">
        <f t="shared" si="13"/>
        <v>0</v>
      </c>
      <c r="AG9" s="57">
        <f t="shared" si="14"/>
        <v>29</v>
      </c>
      <c r="AH9" s="57">
        <f t="shared" si="15"/>
        <v>20</v>
      </c>
      <c r="AI9" s="57">
        <f t="shared" si="16"/>
        <v>30</v>
      </c>
      <c r="AJ9" s="58">
        <f t="shared" si="17"/>
        <v>20</v>
      </c>
    </row>
    <row r="10" spans="1:36" ht="14.1" customHeight="1" x14ac:dyDescent="0.2">
      <c r="A10" s="4">
        <f t="shared" si="18"/>
        <v>7</v>
      </c>
      <c r="B10" s="3" t="str">
        <f>Nom!B10</f>
        <v>Henry</v>
      </c>
      <c r="C10" s="49">
        <v>21</v>
      </c>
      <c r="D10" s="50">
        <v>14</v>
      </c>
      <c r="E10" s="51">
        <v>22.5</v>
      </c>
      <c r="F10" s="83">
        <v>13</v>
      </c>
      <c r="G10" s="51"/>
      <c r="H10" s="51"/>
      <c r="I10" s="51"/>
      <c r="J10" s="51"/>
      <c r="K10" s="51"/>
      <c r="L10" s="51"/>
      <c r="M10" s="50"/>
      <c r="N10" s="50"/>
      <c r="O10" s="50"/>
      <c r="P10" s="50"/>
      <c r="Q10" s="78"/>
      <c r="R10" s="49">
        <f t="shared" si="0"/>
        <v>0</v>
      </c>
      <c r="S10" s="50">
        <f t="shared" si="1"/>
        <v>14.5</v>
      </c>
      <c r="T10" s="50">
        <f t="shared" si="2"/>
        <v>14</v>
      </c>
      <c r="U10" s="50">
        <f t="shared" si="3"/>
        <v>15</v>
      </c>
      <c r="V10" s="52">
        <f t="shared" si="4"/>
        <v>13</v>
      </c>
      <c r="W10" s="49">
        <f t="shared" si="5"/>
        <v>70.599999999999994</v>
      </c>
      <c r="X10" s="52">
        <f t="shared" si="6"/>
        <v>63.5</v>
      </c>
      <c r="Y10" s="38"/>
      <c r="Z10" s="39" t="str">
        <f t="shared" si="7"/>
        <v>SSFL/20:  0   CA/20: 14,5   CL/20: 14   EO/20:  15   EE/20:  13</v>
      </c>
      <c r="AA10" s="53">
        <f t="shared" si="8"/>
        <v>1</v>
      </c>
      <c r="AB10" s="54">
        <f t="shared" si="9"/>
        <v>29</v>
      </c>
      <c r="AC10" s="54">
        <f t="shared" si="10"/>
        <v>20</v>
      </c>
      <c r="AD10" s="54">
        <f t="shared" si="11"/>
        <v>30</v>
      </c>
      <c r="AE10" s="55">
        <f t="shared" si="12"/>
        <v>20</v>
      </c>
      <c r="AF10" s="56">
        <f t="shared" si="13"/>
        <v>0</v>
      </c>
      <c r="AG10" s="57">
        <f t="shared" si="14"/>
        <v>29</v>
      </c>
      <c r="AH10" s="57">
        <f t="shared" si="15"/>
        <v>20</v>
      </c>
      <c r="AI10" s="57">
        <f t="shared" si="16"/>
        <v>30</v>
      </c>
      <c r="AJ10" s="58">
        <f t="shared" si="17"/>
        <v>20</v>
      </c>
    </row>
    <row r="11" spans="1:36" ht="14.1" customHeight="1" x14ac:dyDescent="0.2">
      <c r="A11" s="4">
        <f t="shared" si="18"/>
        <v>8</v>
      </c>
      <c r="B11" s="3" t="str">
        <f>Nom!B11</f>
        <v>Isalyne</v>
      </c>
      <c r="C11" s="49">
        <v>16</v>
      </c>
      <c r="D11" s="50">
        <v>10</v>
      </c>
      <c r="E11" s="51">
        <v>14.5</v>
      </c>
      <c r="F11" s="83">
        <v>4</v>
      </c>
      <c r="G11" s="51"/>
      <c r="H11" s="51"/>
      <c r="I11" s="51"/>
      <c r="J11" s="83"/>
      <c r="K11" s="51"/>
      <c r="L11" s="51"/>
      <c r="M11" s="50"/>
      <c r="N11" s="50"/>
      <c r="O11" s="50"/>
      <c r="P11" s="50"/>
      <c r="Q11" s="78"/>
      <c r="R11" s="49">
        <f t="shared" si="0"/>
        <v>0</v>
      </c>
      <c r="S11" s="50">
        <f t="shared" si="1"/>
        <v>11</v>
      </c>
      <c r="T11" s="50">
        <f t="shared" si="2"/>
        <v>10</v>
      </c>
      <c r="U11" s="50">
        <f t="shared" si="3"/>
        <v>9.6999999999999993</v>
      </c>
      <c r="V11" s="52">
        <f t="shared" si="4"/>
        <v>4</v>
      </c>
      <c r="W11" s="49">
        <f t="shared" si="5"/>
        <v>43.4</v>
      </c>
      <c r="X11" s="52">
        <f t="shared" si="6"/>
        <v>39</v>
      </c>
      <c r="Y11" s="38"/>
      <c r="Z11" s="39" t="str">
        <f t="shared" si="7"/>
        <v>SSFL/20:  0   CA/20: 11   CL/20: 10   EO/20:  9,7   EE/20:  4</v>
      </c>
      <c r="AA11" s="53">
        <f t="shared" si="8"/>
        <v>1</v>
      </c>
      <c r="AB11" s="54">
        <f t="shared" si="9"/>
        <v>29</v>
      </c>
      <c r="AC11" s="54">
        <f t="shared" si="10"/>
        <v>20</v>
      </c>
      <c r="AD11" s="54">
        <f t="shared" si="11"/>
        <v>30</v>
      </c>
      <c r="AE11" s="55">
        <f t="shared" si="12"/>
        <v>20</v>
      </c>
      <c r="AF11" s="56">
        <f t="shared" si="13"/>
        <v>0</v>
      </c>
      <c r="AG11" s="57">
        <f t="shared" si="14"/>
        <v>29</v>
      </c>
      <c r="AH11" s="57">
        <f t="shared" si="15"/>
        <v>20</v>
      </c>
      <c r="AI11" s="57">
        <f t="shared" si="16"/>
        <v>30</v>
      </c>
      <c r="AJ11" s="58">
        <f t="shared" si="17"/>
        <v>20</v>
      </c>
    </row>
    <row r="12" spans="1:36" ht="14.1" customHeight="1" x14ac:dyDescent="0.2">
      <c r="A12" s="4">
        <f t="shared" si="18"/>
        <v>9</v>
      </c>
      <c r="B12" s="3" t="str">
        <f>Nom!B12</f>
        <v>Laura</v>
      </c>
      <c r="C12" s="49">
        <v>28</v>
      </c>
      <c r="D12" s="50">
        <v>16</v>
      </c>
      <c r="E12" s="51">
        <v>26</v>
      </c>
      <c r="F12" s="83">
        <v>18</v>
      </c>
      <c r="G12" s="51"/>
      <c r="H12" s="51"/>
      <c r="I12" s="51"/>
      <c r="J12" s="51"/>
      <c r="K12" s="51"/>
      <c r="L12" s="51"/>
      <c r="M12" s="50"/>
      <c r="N12" s="50"/>
      <c r="O12" s="50"/>
      <c r="P12" s="50"/>
      <c r="Q12" s="78"/>
      <c r="R12" s="49">
        <f t="shared" si="0"/>
        <v>0</v>
      </c>
      <c r="S12" s="50">
        <f t="shared" si="1"/>
        <v>19.3</v>
      </c>
      <c r="T12" s="50">
        <f t="shared" si="2"/>
        <v>16</v>
      </c>
      <c r="U12" s="50">
        <f t="shared" si="3"/>
        <v>17.3</v>
      </c>
      <c r="V12" s="52">
        <f t="shared" si="4"/>
        <v>18</v>
      </c>
      <c r="W12" s="49">
        <f t="shared" si="5"/>
        <v>88.3</v>
      </c>
      <c r="X12" s="52">
        <f t="shared" si="6"/>
        <v>79.5</v>
      </c>
      <c r="Y12" s="38"/>
      <c r="Z12" s="39" t="str">
        <f t="shared" si="7"/>
        <v>SSFL/20:  0   CA/20: 19,3   CL/20: 16   EO/20:  17,3   EE/20:  18</v>
      </c>
      <c r="AA12" s="53">
        <f t="shared" si="8"/>
        <v>1</v>
      </c>
      <c r="AB12" s="54">
        <f t="shared" si="9"/>
        <v>29</v>
      </c>
      <c r="AC12" s="54">
        <f t="shared" si="10"/>
        <v>20</v>
      </c>
      <c r="AD12" s="54">
        <f t="shared" si="11"/>
        <v>30</v>
      </c>
      <c r="AE12" s="55">
        <f t="shared" si="12"/>
        <v>20</v>
      </c>
      <c r="AF12" s="56">
        <f t="shared" si="13"/>
        <v>0</v>
      </c>
      <c r="AG12" s="57">
        <f t="shared" si="14"/>
        <v>29</v>
      </c>
      <c r="AH12" s="57">
        <f t="shared" si="15"/>
        <v>20</v>
      </c>
      <c r="AI12" s="57">
        <f t="shared" si="16"/>
        <v>30</v>
      </c>
      <c r="AJ12" s="58">
        <f t="shared" si="17"/>
        <v>20</v>
      </c>
    </row>
    <row r="13" spans="1:36" ht="14.1" customHeight="1" x14ac:dyDescent="0.2">
      <c r="A13" s="4">
        <f t="shared" si="18"/>
        <v>10</v>
      </c>
      <c r="B13" s="3" t="str">
        <f>Nom!B13</f>
        <v>Chloé</v>
      </c>
      <c r="C13" s="49">
        <v>24</v>
      </c>
      <c r="D13" s="50">
        <v>15</v>
      </c>
      <c r="E13" s="51">
        <v>22.5</v>
      </c>
      <c r="F13" s="83">
        <v>8</v>
      </c>
      <c r="G13" s="51"/>
      <c r="H13" s="51"/>
      <c r="I13" s="51"/>
      <c r="J13" s="51"/>
      <c r="K13" s="51"/>
      <c r="L13" s="51"/>
      <c r="M13" s="50"/>
      <c r="N13" s="50"/>
      <c r="O13" s="50"/>
      <c r="P13" s="50"/>
      <c r="Q13" s="78"/>
      <c r="R13" s="49">
        <f t="shared" si="0"/>
        <v>0</v>
      </c>
      <c r="S13" s="50">
        <f t="shared" si="1"/>
        <v>16.600000000000001</v>
      </c>
      <c r="T13" s="50">
        <f t="shared" si="2"/>
        <v>15</v>
      </c>
      <c r="U13" s="50">
        <f t="shared" si="3"/>
        <v>15</v>
      </c>
      <c r="V13" s="52">
        <f t="shared" si="4"/>
        <v>8</v>
      </c>
      <c r="W13" s="49">
        <f t="shared" si="5"/>
        <v>68.3</v>
      </c>
      <c r="X13" s="52">
        <f t="shared" si="6"/>
        <v>61.5</v>
      </c>
      <c r="Y13" s="38"/>
      <c r="Z13" s="39" t="str">
        <f t="shared" si="7"/>
        <v>SSFL/20:  0   CA/20: 16,6   CL/20: 15   EO/20:  15   EE/20:  8</v>
      </c>
      <c r="AA13" s="53">
        <f t="shared" si="8"/>
        <v>1</v>
      </c>
      <c r="AB13" s="54">
        <f t="shared" si="9"/>
        <v>29</v>
      </c>
      <c r="AC13" s="54">
        <f t="shared" si="10"/>
        <v>20</v>
      </c>
      <c r="AD13" s="54">
        <f t="shared" si="11"/>
        <v>30</v>
      </c>
      <c r="AE13" s="55">
        <f t="shared" si="12"/>
        <v>20</v>
      </c>
      <c r="AF13" s="56">
        <f t="shared" si="13"/>
        <v>0</v>
      </c>
      <c r="AG13" s="57">
        <f t="shared" si="14"/>
        <v>29</v>
      </c>
      <c r="AH13" s="57">
        <f t="shared" si="15"/>
        <v>20</v>
      </c>
      <c r="AI13" s="57">
        <f t="shared" si="16"/>
        <v>30</v>
      </c>
      <c r="AJ13" s="58">
        <f t="shared" si="17"/>
        <v>20</v>
      </c>
    </row>
    <row r="14" spans="1:36" ht="14.1" customHeight="1" x14ac:dyDescent="0.2">
      <c r="A14" s="4">
        <f t="shared" si="18"/>
        <v>11</v>
      </c>
      <c r="B14" s="3" t="str">
        <f>Nom!B14</f>
        <v>Hérésia</v>
      </c>
      <c r="C14" s="49">
        <v>16</v>
      </c>
      <c r="D14" s="50">
        <v>14</v>
      </c>
      <c r="E14" s="51">
        <v>17.5</v>
      </c>
      <c r="F14" s="83">
        <v>12</v>
      </c>
      <c r="G14" s="51"/>
      <c r="H14" s="51"/>
      <c r="I14" s="51"/>
      <c r="J14" s="51"/>
      <c r="K14" s="51"/>
      <c r="L14" s="51"/>
      <c r="M14" s="50"/>
      <c r="N14" s="50"/>
      <c r="O14" s="50"/>
      <c r="P14" s="50"/>
      <c r="Q14" s="78"/>
      <c r="R14" s="49">
        <f t="shared" si="0"/>
        <v>0</v>
      </c>
      <c r="S14" s="50">
        <f t="shared" si="1"/>
        <v>11</v>
      </c>
      <c r="T14" s="50">
        <f t="shared" si="2"/>
        <v>14</v>
      </c>
      <c r="U14" s="50">
        <f t="shared" si="3"/>
        <v>11.7</v>
      </c>
      <c r="V14" s="52">
        <f t="shared" si="4"/>
        <v>12</v>
      </c>
      <c r="W14" s="49">
        <f t="shared" si="5"/>
        <v>60.9</v>
      </c>
      <c r="X14" s="52">
        <f t="shared" si="6"/>
        <v>55</v>
      </c>
      <c r="Y14" s="38"/>
      <c r="Z14" s="39" t="str">
        <f t="shared" si="7"/>
        <v>SSFL/20:  0   CA/20: 11   CL/20: 14   EO/20:  11,7   EE/20:  12</v>
      </c>
      <c r="AA14" s="53">
        <f t="shared" si="8"/>
        <v>1</v>
      </c>
      <c r="AB14" s="54">
        <f t="shared" si="9"/>
        <v>29</v>
      </c>
      <c r="AC14" s="54">
        <f t="shared" si="10"/>
        <v>20</v>
      </c>
      <c r="AD14" s="54">
        <f t="shared" si="11"/>
        <v>30</v>
      </c>
      <c r="AE14" s="55">
        <f t="shared" si="12"/>
        <v>20</v>
      </c>
      <c r="AF14" s="56">
        <f t="shared" si="13"/>
        <v>0</v>
      </c>
      <c r="AG14" s="57">
        <f t="shared" si="14"/>
        <v>29</v>
      </c>
      <c r="AH14" s="57">
        <f t="shared" si="15"/>
        <v>20</v>
      </c>
      <c r="AI14" s="57">
        <f t="shared" si="16"/>
        <v>30</v>
      </c>
      <c r="AJ14" s="58">
        <f t="shared" si="17"/>
        <v>20</v>
      </c>
    </row>
    <row r="15" spans="1:36" ht="14.1" customHeight="1" x14ac:dyDescent="0.2">
      <c r="A15" s="4">
        <f t="shared" si="18"/>
        <v>12</v>
      </c>
      <c r="B15" s="3" t="str">
        <f>Nom!B15</f>
        <v>Keurtys</v>
      </c>
      <c r="C15" s="49">
        <v>20</v>
      </c>
      <c r="D15" s="50">
        <v>11</v>
      </c>
      <c r="E15" s="51">
        <v>20</v>
      </c>
      <c r="F15" s="83">
        <v>12</v>
      </c>
      <c r="G15" s="51"/>
      <c r="H15" s="51"/>
      <c r="I15" s="51"/>
      <c r="J15" s="51"/>
      <c r="K15" s="51"/>
      <c r="L15" s="51"/>
      <c r="M15" s="50"/>
      <c r="N15" s="50"/>
      <c r="O15" s="50"/>
      <c r="P15" s="50"/>
      <c r="Q15" s="78"/>
      <c r="R15" s="49">
        <f t="shared" si="0"/>
        <v>0</v>
      </c>
      <c r="S15" s="50">
        <f t="shared" si="1"/>
        <v>13.8</v>
      </c>
      <c r="T15" s="50">
        <f t="shared" si="2"/>
        <v>11</v>
      </c>
      <c r="U15" s="50">
        <f t="shared" si="3"/>
        <v>13.3</v>
      </c>
      <c r="V15" s="52">
        <f t="shared" si="4"/>
        <v>12</v>
      </c>
      <c r="W15" s="49">
        <f t="shared" si="5"/>
        <v>62.6</v>
      </c>
      <c r="X15" s="52">
        <f t="shared" si="6"/>
        <v>56.5</v>
      </c>
      <c r="Y15" s="38"/>
      <c r="Z15" s="39" t="str">
        <f t="shared" si="7"/>
        <v>SSFL/20:  0   CA/20: 13,8   CL/20: 11   EO/20:  13,3   EE/20:  12</v>
      </c>
      <c r="AA15" s="53">
        <f t="shared" si="8"/>
        <v>1</v>
      </c>
      <c r="AB15" s="54">
        <f t="shared" si="9"/>
        <v>29</v>
      </c>
      <c r="AC15" s="54">
        <f t="shared" si="10"/>
        <v>20</v>
      </c>
      <c r="AD15" s="54">
        <f t="shared" si="11"/>
        <v>30</v>
      </c>
      <c r="AE15" s="55">
        <f t="shared" si="12"/>
        <v>20</v>
      </c>
      <c r="AF15" s="56">
        <f t="shared" si="13"/>
        <v>0</v>
      </c>
      <c r="AG15" s="57">
        <f t="shared" si="14"/>
        <v>29</v>
      </c>
      <c r="AH15" s="57">
        <f t="shared" si="15"/>
        <v>20</v>
      </c>
      <c r="AI15" s="57">
        <f t="shared" si="16"/>
        <v>30</v>
      </c>
      <c r="AJ15" s="58">
        <f t="shared" si="17"/>
        <v>20</v>
      </c>
    </row>
    <row r="16" spans="1:36" ht="14.1" customHeight="1" x14ac:dyDescent="0.2">
      <c r="A16" s="4">
        <f t="shared" si="18"/>
        <v>13</v>
      </c>
      <c r="B16" s="3" t="str">
        <f>Nom!B16</f>
        <v>Clhéo</v>
      </c>
      <c r="C16" s="49">
        <v>24</v>
      </c>
      <c r="D16" s="50">
        <v>15</v>
      </c>
      <c r="E16" s="51">
        <v>22.5</v>
      </c>
      <c r="F16" s="83">
        <v>11</v>
      </c>
      <c r="G16" s="51"/>
      <c r="H16" s="51"/>
      <c r="I16" s="51"/>
      <c r="J16" s="51"/>
      <c r="K16" s="51"/>
      <c r="L16" s="51"/>
      <c r="M16" s="50"/>
      <c r="N16" s="50"/>
      <c r="O16" s="50"/>
      <c r="P16" s="50"/>
      <c r="Q16" s="78"/>
      <c r="R16" s="49">
        <f t="shared" si="0"/>
        <v>0</v>
      </c>
      <c r="S16" s="50">
        <f t="shared" si="1"/>
        <v>16.600000000000001</v>
      </c>
      <c r="T16" s="50">
        <f t="shared" si="2"/>
        <v>15</v>
      </c>
      <c r="U16" s="50">
        <f t="shared" si="3"/>
        <v>15</v>
      </c>
      <c r="V16" s="52">
        <f t="shared" si="4"/>
        <v>11</v>
      </c>
      <c r="W16" s="49">
        <f t="shared" si="5"/>
        <v>72</v>
      </c>
      <c r="X16" s="52">
        <f t="shared" si="6"/>
        <v>65</v>
      </c>
      <c r="Y16" s="38"/>
      <c r="Z16" s="39" t="str">
        <f t="shared" si="7"/>
        <v>SSFL/20:  0   CA/20: 16,6   CL/20: 15   EO/20:  15   EE/20:  11</v>
      </c>
      <c r="AA16" s="53">
        <f t="shared" si="8"/>
        <v>1</v>
      </c>
      <c r="AB16" s="54">
        <f t="shared" si="9"/>
        <v>29</v>
      </c>
      <c r="AC16" s="54">
        <f t="shared" si="10"/>
        <v>20</v>
      </c>
      <c r="AD16" s="54">
        <f t="shared" si="11"/>
        <v>30</v>
      </c>
      <c r="AE16" s="55">
        <f t="shared" si="12"/>
        <v>20</v>
      </c>
      <c r="AF16" s="56">
        <f t="shared" si="13"/>
        <v>0</v>
      </c>
      <c r="AG16" s="57">
        <f t="shared" si="14"/>
        <v>29</v>
      </c>
      <c r="AH16" s="57">
        <f t="shared" si="15"/>
        <v>20</v>
      </c>
      <c r="AI16" s="57">
        <f t="shared" si="16"/>
        <v>30</v>
      </c>
      <c r="AJ16" s="58">
        <f t="shared" si="17"/>
        <v>20</v>
      </c>
    </row>
    <row r="17" spans="1:36" ht="14.1" customHeight="1" x14ac:dyDescent="0.2">
      <c r="A17" s="4">
        <f t="shared" si="18"/>
        <v>14</v>
      </c>
      <c r="B17" s="3" t="str">
        <f>Nom!B17</f>
        <v>Camille</v>
      </c>
      <c r="C17" s="49">
        <v>11</v>
      </c>
      <c r="D17" s="50">
        <v>11</v>
      </c>
      <c r="E17" s="51">
        <v>11.5</v>
      </c>
      <c r="F17" s="83">
        <v>6</v>
      </c>
      <c r="G17" s="83"/>
      <c r="H17" s="51"/>
      <c r="I17" s="51"/>
      <c r="J17" s="83"/>
      <c r="K17" s="51"/>
      <c r="L17" s="51"/>
      <c r="M17" s="50"/>
      <c r="N17" s="50"/>
      <c r="O17" s="50"/>
      <c r="P17" s="50"/>
      <c r="Q17" s="78"/>
      <c r="R17" s="49">
        <f t="shared" si="0"/>
        <v>0</v>
      </c>
      <c r="S17" s="50">
        <f t="shared" si="1"/>
        <v>7.6</v>
      </c>
      <c r="T17" s="50">
        <f t="shared" si="2"/>
        <v>11</v>
      </c>
      <c r="U17" s="50">
        <f t="shared" si="3"/>
        <v>7.7</v>
      </c>
      <c r="V17" s="52">
        <f t="shared" si="4"/>
        <v>6</v>
      </c>
      <c r="W17" s="49">
        <f t="shared" si="5"/>
        <v>40.4</v>
      </c>
      <c r="X17" s="52">
        <f t="shared" si="6"/>
        <v>36.5</v>
      </c>
      <c r="Y17" s="38"/>
      <c r="Z17" s="39" t="str">
        <f t="shared" si="7"/>
        <v>SSFL/20:  0   CA/20: 7,6   CL/20: 11   EO/20:  7,7   EE/20:  6</v>
      </c>
      <c r="AA17" s="53">
        <f t="shared" si="8"/>
        <v>1</v>
      </c>
      <c r="AB17" s="54">
        <f t="shared" si="9"/>
        <v>29</v>
      </c>
      <c r="AC17" s="54">
        <f t="shared" si="10"/>
        <v>20</v>
      </c>
      <c r="AD17" s="54">
        <f t="shared" si="11"/>
        <v>30</v>
      </c>
      <c r="AE17" s="55">
        <f t="shared" si="12"/>
        <v>20</v>
      </c>
      <c r="AF17" s="56">
        <f t="shared" si="13"/>
        <v>0</v>
      </c>
      <c r="AG17" s="57">
        <f t="shared" si="14"/>
        <v>29</v>
      </c>
      <c r="AH17" s="57">
        <f t="shared" si="15"/>
        <v>20</v>
      </c>
      <c r="AI17" s="57">
        <f t="shared" si="16"/>
        <v>30</v>
      </c>
      <c r="AJ17" s="58">
        <f t="shared" si="17"/>
        <v>20</v>
      </c>
    </row>
    <row r="18" spans="1:36" ht="14.1" customHeight="1" x14ac:dyDescent="0.2">
      <c r="A18" s="4">
        <f t="shared" si="18"/>
        <v>15</v>
      </c>
      <c r="B18" s="3" t="str">
        <f>Nom!B18</f>
        <v>Emma</v>
      </c>
      <c r="C18" s="49">
        <v>18</v>
      </c>
      <c r="D18" s="50">
        <v>11</v>
      </c>
      <c r="E18" s="51">
        <v>21.5</v>
      </c>
      <c r="F18" s="51">
        <v>12.5</v>
      </c>
      <c r="G18" s="51"/>
      <c r="H18" s="51"/>
      <c r="I18" s="51"/>
      <c r="J18" s="51"/>
      <c r="K18" s="51"/>
      <c r="L18" s="51"/>
      <c r="M18" s="50"/>
      <c r="N18" s="50"/>
      <c r="O18" s="50"/>
      <c r="P18" s="50"/>
      <c r="Q18" s="78"/>
      <c r="R18" s="49">
        <f t="shared" si="0"/>
        <v>0</v>
      </c>
      <c r="S18" s="50">
        <f t="shared" si="1"/>
        <v>12.4</v>
      </c>
      <c r="T18" s="50">
        <f t="shared" si="2"/>
        <v>11</v>
      </c>
      <c r="U18" s="50">
        <f t="shared" si="3"/>
        <v>14.3</v>
      </c>
      <c r="V18" s="52">
        <f t="shared" si="4"/>
        <v>12.5</v>
      </c>
      <c r="W18" s="49">
        <f t="shared" si="5"/>
        <v>62.8</v>
      </c>
      <c r="X18" s="52">
        <f t="shared" si="6"/>
        <v>56.5</v>
      </c>
      <c r="Y18" s="38"/>
      <c r="Z18" s="39" t="str">
        <f t="shared" si="7"/>
        <v>SSFL/20:  0   CA/20: 12,4   CL/20: 11   EO/20:  14,3   EE/20:  12,5</v>
      </c>
      <c r="AA18" s="53">
        <f t="shared" si="8"/>
        <v>1</v>
      </c>
      <c r="AB18" s="54">
        <f t="shared" si="9"/>
        <v>29</v>
      </c>
      <c r="AC18" s="54">
        <f t="shared" si="10"/>
        <v>20</v>
      </c>
      <c r="AD18" s="54">
        <f t="shared" si="11"/>
        <v>30</v>
      </c>
      <c r="AE18" s="55">
        <f t="shared" si="12"/>
        <v>20</v>
      </c>
      <c r="AF18" s="56">
        <f t="shared" si="13"/>
        <v>0</v>
      </c>
      <c r="AG18" s="57">
        <f t="shared" si="14"/>
        <v>29</v>
      </c>
      <c r="AH18" s="57">
        <f t="shared" si="15"/>
        <v>20</v>
      </c>
      <c r="AI18" s="57">
        <f t="shared" si="16"/>
        <v>30</v>
      </c>
      <c r="AJ18" s="58">
        <f t="shared" si="17"/>
        <v>20</v>
      </c>
    </row>
    <row r="19" spans="1:36" ht="14.1" customHeight="1" x14ac:dyDescent="0.2">
      <c r="A19" s="4">
        <f t="shared" si="18"/>
        <v>16</v>
      </c>
      <c r="B19" s="3" t="str">
        <f>Nom!B19</f>
        <v>Basile</v>
      </c>
      <c r="C19" s="49">
        <v>22</v>
      </c>
      <c r="D19" s="50">
        <v>15</v>
      </c>
      <c r="E19" s="51">
        <v>23</v>
      </c>
      <c r="F19" s="83">
        <v>14</v>
      </c>
      <c r="G19" s="51"/>
      <c r="H19" s="51"/>
      <c r="I19" s="51"/>
      <c r="J19" s="51"/>
      <c r="K19" s="51"/>
      <c r="L19" s="51"/>
      <c r="M19" s="50"/>
      <c r="N19" s="50"/>
      <c r="O19" s="50"/>
      <c r="P19" s="50"/>
      <c r="Q19" s="78"/>
      <c r="R19" s="49">
        <f t="shared" si="0"/>
        <v>0</v>
      </c>
      <c r="S19" s="50">
        <f t="shared" si="1"/>
        <v>15.2</v>
      </c>
      <c r="T19" s="50">
        <f t="shared" si="2"/>
        <v>15</v>
      </c>
      <c r="U19" s="50">
        <f t="shared" si="3"/>
        <v>15.3</v>
      </c>
      <c r="V19" s="52">
        <f t="shared" si="4"/>
        <v>14</v>
      </c>
      <c r="W19" s="49">
        <f t="shared" si="5"/>
        <v>74.400000000000006</v>
      </c>
      <c r="X19" s="52">
        <f t="shared" si="6"/>
        <v>67</v>
      </c>
      <c r="Y19" s="38"/>
      <c r="Z19" s="39" t="str">
        <f t="shared" si="7"/>
        <v>SSFL/20:  0   CA/20: 15,2   CL/20: 15   EO/20:  15,3   EE/20:  14</v>
      </c>
      <c r="AA19" s="53">
        <f t="shared" si="8"/>
        <v>1</v>
      </c>
      <c r="AB19" s="54">
        <f t="shared" si="9"/>
        <v>29</v>
      </c>
      <c r="AC19" s="54">
        <f t="shared" si="10"/>
        <v>20</v>
      </c>
      <c r="AD19" s="54">
        <f t="shared" si="11"/>
        <v>30</v>
      </c>
      <c r="AE19" s="55">
        <f t="shared" si="12"/>
        <v>20</v>
      </c>
      <c r="AF19" s="56">
        <f t="shared" si="13"/>
        <v>0</v>
      </c>
      <c r="AG19" s="57">
        <f t="shared" si="14"/>
        <v>29</v>
      </c>
      <c r="AH19" s="57">
        <f t="shared" si="15"/>
        <v>20</v>
      </c>
      <c r="AI19" s="57">
        <f t="shared" si="16"/>
        <v>30</v>
      </c>
      <c r="AJ19" s="58">
        <f t="shared" si="17"/>
        <v>20</v>
      </c>
    </row>
    <row r="20" spans="1:36" ht="14.1" hidden="1" customHeight="1" x14ac:dyDescent="0.2">
      <c r="A20" s="4">
        <f t="shared" si="18"/>
        <v>17</v>
      </c>
      <c r="B20" s="3">
        <f>Nom!B20</f>
        <v>0</v>
      </c>
      <c r="C20" s="49"/>
      <c r="D20" s="50"/>
      <c r="E20" s="51"/>
      <c r="F20" s="83"/>
      <c r="G20" s="83"/>
      <c r="H20" s="51"/>
      <c r="I20" s="51"/>
      <c r="J20" s="51"/>
      <c r="K20" s="51"/>
      <c r="L20" s="51"/>
      <c r="M20" s="50"/>
      <c r="N20" s="50"/>
      <c r="O20" s="50"/>
      <c r="P20" s="50"/>
      <c r="Q20" s="78"/>
      <c r="R20" s="49">
        <f t="shared" si="0"/>
        <v>0</v>
      </c>
      <c r="S20" s="50">
        <f t="shared" si="1"/>
        <v>0</v>
      </c>
      <c r="T20" s="50">
        <f t="shared" si="2"/>
        <v>0</v>
      </c>
      <c r="U20" s="50">
        <f t="shared" si="3"/>
        <v>0</v>
      </c>
      <c r="V20" s="52">
        <f t="shared" si="4"/>
        <v>0</v>
      </c>
      <c r="W20" s="49">
        <f t="shared" si="5"/>
        <v>0</v>
      </c>
      <c r="X20" s="52">
        <f t="shared" si="6"/>
        <v>0</v>
      </c>
      <c r="Y20" s="38"/>
      <c r="Z20" s="39" t="str">
        <f t="shared" si="7"/>
        <v>SSFL/20:  0   CA/20: 0   CL/20: 0   EO/20:  0   EE/20:  0</v>
      </c>
      <c r="AA20" s="53">
        <f t="shared" si="8"/>
        <v>1</v>
      </c>
      <c r="AB20" s="54">
        <f t="shared" si="9"/>
        <v>1</v>
      </c>
      <c r="AC20" s="54">
        <f t="shared" si="10"/>
        <v>1</v>
      </c>
      <c r="AD20" s="54">
        <f t="shared" si="11"/>
        <v>1</v>
      </c>
      <c r="AE20" s="55">
        <f t="shared" si="12"/>
        <v>1</v>
      </c>
      <c r="AF20" s="56">
        <f t="shared" si="13"/>
        <v>0</v>
      </c>
      <c r="AG20" s="57">
        <f t="shared" si="14"/>
        <v>0</v>
      </c>
      <c r="AH20" s="57">
        <f t="shared" si="15"/>
        <v>0</v>
      </c>
      <c r="AI20" s="57">
        <f t="shared" si="16"/>
        <v>0</v>
      </c>
      <c r="AJ20" s="58">
        <f t="shared" si="17"/>
        <v>0</v>
      </c>
    </row>
    <row r="21" spans="1:36" ht="14.1" hidden="1" customHeight="1" x14ac:dyDescent="0.2">
      <c r="A21" s="4">
        <f t="shared" si="18"/>
        <v>18</v>
      </c>
      <c r="B21" s="3">
        <f>Nom!B21</f>
        <v>0</v>
      </c>
      <c r="C21" s="49"/>
      <c r="D21" s="50"/>
      <c r="E21" s="51"/>
      <c r="F21" s="51"/>
      <c r="G21" s="83"/>
      <c r="H21" s="51"/>
      <c r="I21" s="51"/>
      <c r="J21" s="51"/>
      <c r="K21" s="51"/>
      <c r="L21" s="51"/>
      <c r="M21" s="50"/>
      <c r="N21" s="50"/>
      <c r="O21" s="50"/>
      <c r="P21" s="50"/>
      <c r="Q21" s="78"/>
      <c r="R21" s="49">
        <f t="shared" si="0"/>
        <v>0</v>
      </c>
      <c r="S21" s="50">
        <f t="shared" si="1"/>
        <v>0</v>
      </c>
      <c r="T21" s="50">
        <f t="shared" si="2"/>
        <v>0</v>
      </c>
      <c r="U21" s="50">
        <f t="shared" si="3"/>
        <v>0</v>
      </c>
      <c r="V21" s="52">
        <f t="shared" si="4"/>
        <v>0</v>
      </c>
      <c r="W21" s="49">
        <f t="shared" si="5"/>
        <v>0</v>
      </c>
      <c r="X21" s="52">
        <f t="shared" si="6"/>
        <v>0</v>
      </c>
      <c r="Y21" s="38"/>
      <c r="Z21" s="39" t="str">
        <f t="shared" si="7"/>
        <v>SSFL/20:  0   CA/20: 0   CL/20: 0   EO/20:  0   EE/20:  0</v>
      </c>
      <c r="AA21" s="53">
        <f t="shared" si="8"/>
        <v>1</v>
      </c>
      <c r="AB21" s="54">
        <f t="shared" si="9"/>
        <v>1</v>
      </c>
      <c r="AC21" s="54">
        <f t="shared" si="10"/>
        <v>1</v>
      </c>
      <c r="AD21" s="54">
        <f t="shared" si="11"/>
        <v>1</v>
      </c>
      <c r="AE21" s="55">
        <f t="shared" si="12"/>
        <v>1</v>
      </c>
      <c r="AF21" s="56">
        <f t="shared" si="13"/>
        <v>0</v>
      </c>
      <c r="AG21" s="57">
        <f t="shared" si="14"/>
        <v>0</v>
      </c>
      <c r="AH21" s="57">
        <f t="shared" si="15"/>
        <v>0</v>
      </c>
      <c r="AI21" s="57">
        <f t="shared" si="16"/>
        <v>0</v>
      </c>
      <c r="AJ21" s="58">
        <f t="shared" si="17"/>
        <v>0</v>
      </c>
    </row>
    <row r="22" spans="1:36" ht="14.1" hidden="1" customHeight="1" x14ac:dyDescent="0.2">
      <c r="A22" s="4">
        <f t="shared" si="18"/>
        <v>19</v>
      </c>
      <c r="B22" s="3">
        <f>Nom!B22</f>
        <v>0</v>
      </c>
      <c r="C22" s="49"/>
      <c r="D22" s="50"/>
      <c r="E22" s="51"/>
      <c r="F22" s="51"/>
      <c r="G22" s="51"/>
      <c r="H22" s="51"/>
      <c r="I22" s="51"/>
      <c r="J22" s="51"/>
      <c r="K22" s="51"/>
      <c r="L22" s="51"/>
      <c r="M22" s="50"/>
      <c r="N22" s="50"/>
      <c r="O22" s="50"/>
      <c r="P22" s="50"/>
      <c r="Q22" s="78"/>
      <c r="R22" s="49">
        <f t="shared" si="0"/>
        <v>0</v>
      </c>
      <c r="S22" s="50">
        <f t="shared" si="1"/>
        <v>0</v>
      </c>
      <c r="T22" s="50">
        <f t="shared" si="2"/>
        <v>0</v>
      </c>
      <c r="U22" s="50">
        <f t="shared" si="3"/>
        <v>0</v>
      </c>
      <c r="V22" s="52">
        <f t="shared" si="4"/>
        <v>0</v>
      </c>
      <c r="W22" s="49">
        <f t="shared" si="5"/>
        <v>0</v>
      </c>
      <c r="X22" s="52">
        <f t="shared" si="6"/>
        <v>0</v>
      </c>
      <c r="Y22" s="38"/>
      <c r="Z22" s="39" t="str">
        <f t="shared" si="7"/>
        <v>SSFL/20:  0   CA/20: 0   CL/20: 0   EO/20:  0   EE/20:  0</v>
      </c>
      <c r="AA22" s="53">
        <f t="shared" si="8"/>
        <v>1</v>
      </c>
      <c r="AB22" s="54">
        <f t="shared" si="9"/>
        <v>1</v>
      </c>
      <c r="AC22" s="54">
        <f t="shared" si="10"/>
        <v>1</v>
      </c>
      <c r="AD22" s="54">
        <f t="shared" si="11"/>
        <v>1</v>
      </c>
      <c r="AE22" s="55">
        <f t="shared" si="12"/>
        <v>1</v>
      </c>
      <c r="AF22" s="56">
        <f t="shared" si="13"/>
        <v>0</v>
      </c>
      <c r="AG22" s="57">
        <f t="shared" si="14"/>
        <v>0</v>
      </c>
      <c r="AH22" s="57">
        <f t="shared" si="15"/>
        <v>0</v>
      </c>
      <c r="AI22" s="57">
        <f t="shared" si="16"/>
        <v>0</v>
      </c>
      <c r="AJ22" s="58">
        <f t="shared" si="17"/>
        <v>0</v>
      </c>
    </row>
    <row r="23" spans="1:36" ht="14.1" hidden="1" customHeight="1" x14ac:dyDescent="0.2">
      <c r="A23" s="4">
        <f t="shared" si="18"/>
        <v>20</v>
      </c>
      <c r="B23" s="3">
        <f>Nom!B23</f>
        <v>0</v>
      </c>
      <c r="C23" s="49"/>
      <c r="D23" s="50"/>
      <c r="E23" s="51"/>
      <c r="F23" s="83"/>
      <c r="G23" s="51"/>
      <c r="H23" s="51"/>
      <c r="I23" s="51"/>
      <c r="J23" s="51"/>
      <c r="K23" s="51"/>
      <c r="L23" s="51"/>
      <c r="M23" s="50"/>
      <c r="N23" s="50"/>
      <c r="O23" s="50"/>
      <c r="P23" s="50"/>
      <c r="Q23" s="78"/>
      <c r="R23" s="49">
        <f t="shared" si="0"/>
        <v>0</v>
      </c>
      <c r="S23" s="50">
        <f t="shared" si="1"/>
        <v>0</v>
      </c>
      <c r="T23" s="50">
        <f t="shared" si="2"/>
        <v>0</v>
      </c>
      <c r="U23" s="50">
        <f t="shared" si="3"/>
        <v>0</v>
      </c>
      <c r="V23" s="52">
        <f t="shared" si="4"/>
        <v>0</v>
      </c>
      <c r="W23" s="49">
        <f t="shared" si="5"/>
        <v>0</v>
      </c>
      <c r="X23" s="52">
        <f t="shared" si="6"/>
        <v>0</v>
      </c>
      <c r="Y23" s="38"/>
      <c r="Z23" s="39" t="str">
        <f t="shared" si="7"/>
        <v>SSFL/20:  0   CA/20: 0   CL/20: 0   EO/20:  0   EE/20:  0</v>
      </c>
      <c r="AA23" s="53">
        <f t="shared" si="8"/>
        <v>1</v>
      </c>
      <c r="AB23" s="54">
        <f t="shared" si="9"/>
        <v>1</v>
      </c>
      <c r="AC23" s="54">
        <f t="shared" si="10"/>
        <v>1</v>
      </c>
      <c r="AD23" s="54">
        <f t="shared" si="11"/>
        <v>1</v>
      </c>
      <c r="AE23" s="55">
        <f t="shared" si="12"/>
        <v>1</v>
      </c>
      <c r="AF23" s="56">
        <f t="shared" si="13"/>
        <v>0</v>
      </c>
      <c r="AG23" s="57">
        <f t="shared" si="14"/>
        <v>0</v>
      </c>
      <c r="AH23" s="57">
        <f t="shared" si="15"/>
        <v>0</v>
      </c>
      <c r="AI23" s="57">
        <f t="shared" si="16"/>
        <v>0</v>
      </c>
      <c r="AJ23" s="58">
        <f t="shared" si="17"/>
        <v>0</v>
      </c>
    </row>
    <row r="24" spans="1:36" ht="14.1" hidden="1" customHeight="1" x14ac:dyDescent="0.2">
      <c r="A24" s="4">
        <f t="shared" si="18"/>
        <v>21</v>
      </c>
      <c r="B24" s="3">
        <f>Nom!B24</f>
        <v>0</v>
      </c>
      <c r="C24" s="49"/>
      <c r="D24" s="50"/>
      <c r="E24" s="51"/>
      <c r="F24" s="83"/>
      <c r="G24" s="51"/>
      <c r="H24" s="51"/>
      <c r="I24" s="51"/>
      <c r="J24" s="51"/>
      <c r="K24" s="51"/>
      <c r="L24" s="51"/>
      <c r="M24" s="50"/>
      <c r="N24" s="50"/>
      <c r="O24" s="50"/>
      <c r="P24" s="50"/>
      <c r="Q24" s="78"/>
      <c r="R24" s="49">
        <f t="shared" si="0"/>
        <v>0</v>
      </c>
      <c r="S24" s="50">
        <f t="shared" si="1"/>
        <v>0</v>
      </c>
      <c r="T24" s="50">
        <f t="shared" si="2"/>
        <v>0</v>
      </c>
      <c r="U24" s="50">
        <f t="shared" si="3"/>
        <v>0</v>
      </c>
      <c r="V24" s="52">
        <f t="shared" si="4"/>
        <v>0</v>
      </c>
      <c r="W24" s="49">
        <f t="shared" si="5"/>
        <v>0</v>
      </c>
      <c r="X24" s="52">
        <f t="shared" si="6"/>
        <v>0</v>
      </c>
      <c r="Y24" s="38"/>
      <c r="Z24" s="39" t="str">
        <f t="shared" si="7"/>
        <v>SSFL/20:  0   CA/20: 0   CL/20: 0   EO/20:  0   EE/20:  0</v>
      </c>
      <c r="AA24" s="53">
        <f t="shared" si="8"/>
        <v>1</v>
      </c>
      <c r="AB24" s="54">
        <f t="shared" si="9"/>
        <v>1</v>
      </c>
      <c r="AC24" s="54">
        <f t="shared" si="10"/>
        <v>1</v>
      </c>
      <c r="AD24" s="54">
        <f t="shared" si="11"/>
        <v>1</v>
      </c>
      <c r="AE24" s="55">
        <f t="shared" si="12"/>
        <v>1</v>
      </c>
      <c r="AF24" s="56">
        <f t="shared" si="13"/>
        <v>0</v>
      </c>
      <c r="AG24" s="57">
        <f t="shared" si="14"/>
        <v>0</v>
      </c>
      <c r="AH24" s="57">
        <f t="shared" si="15"/>
        <v>0</v>
      </c>
      <c r="AI24" s="57">
        <f t="shared" si="16"/>
        <v>0</v>
      </c>
      <c r="AJ24" s="58">
        <f t="shared" si="17"/>
        <v>0</v>
      </c>
    </row>
    <row r="25" spans="1:36" ht="14.1" hidden="1" customHeight="1" x14ac:dyDescent="0.2">
      <c r="A25" s="4">
        <f t="shared" si="18"/>
        <v>22</v>
      </c>
      <c r="B25" s="3">
        <f>Nom!B25</f>
        <v>0</v>
      </c>
      <c r="C25" s="49"/>
      <c r="D25" s="50"/>
      <c r="E25" s="51"/>
      <c r="F25" s="51"/>
      <c r="G25" s="51"/>
      <c r="H25" s="51"/>
      <c r="I25" s="51"/>
      <c r="J25" s="51"/>
      <c r="K25" s="51"/>
      <c r="L25" s="51"/>
      <c r="M25" s="50"/>
      <c r="N25" s="50"/>
      <c r="O25" s="50"/>
      <c r="P25" s="50"/>
      <c r="Q25" s="78"/>
      <c r="R25" s="49">
        <f t="shared" si="0"/>
        <v>0</v>
      </c>
      <c r="S25" s="50">
        <f t="shared" si="1"/>
        <v>0</v>
      </c>
      <c r="T25" s="50">
        <f t="shared" si="2"/>
        <v>0</v>
      </c>
      <c r="U25" s="50">
        <f t="shared" si="3"/>
        <v>0</v>
      </c>
      <c r="V25" s="52">
        <f t="shared" si="4"/>
        <v>0</v>
      </c>
      <c r="W25" s="49">
        <f t="shared" si="5"/>
        <v>0</v>
      </c>
      <c r="X25" s="52">
        <f t="shared" si="6"/>
        <v>0</v>
      </c>
      <c r="Y25" s="38"/>
      <c r="Z25" s="39" t="str">
        <f t="shared" ref="Z25:Z30" si="19">CONCATENATE(R$33,R25,S$33,S25,U$33,U25,V$33,V25,X$33,Y25,Y$31)</f>
        <v>SSFL/20:  0   CA/20: 0   EO/20:  0   EE/20:  0</v>
      </c>
      <c r="AA25" s="53">
        <f t="shared" si="8"/>
        <v>1</v>
      </c>
      <c r="AB25" s="54">
        <f t="shared" si="9"/>
        <v>1</v>
      </c>
      <c r="AC25" s="54">
        <f t="shared" si="10"/>
        <v>1</v>
      </c>
      <c r="AD25" s="54">
        <f t="shared" si="11"/>
        <v>1</v>
      </c>
      <c r="AE25" s="55">
        <f t="shared" si="12"/>
        <v>1</v>
      </c>
      <c r="AF25" s="56">
        <f t="shared" si="13"/>
        <v>0</v>
      </c>
      <c r="AG25" s="57">
        <f t="shared" si="14"/>
        <v>0</v>
      </c>
      <c r="AH25" s="57">
        <f t="shared" si="15"/>
        <v>0</v>
      </c>
      <c r="AI25" s="57">
        <f t="shared" si="16"/>
        <v>0</v>
      </c>
      <c r="AJ25" s="58">
        <f t="shared" si="17"/>
        <v>0</v>
      </c>
    </row>
    <row r="26" spans="1:36" ht="14.1" hidden="1" customHeight="1" x14ac:dyDescent="0.2">
      <c r="A26" s="4">
        <f t="shared" si="18"/>
        <v>23</v>
      </c>
      <c r="B26" s="3">
        <f>Nom!B26</f>
        <v>0</v>
      </c>
      <c r="C26" s="49"/>
      <c r="D26" s="50"/>
      <c r="E26" s="51"/>
      <c r="F26" s="83"/>
      <c r="G26" s="51"/>
      <c r="H26" s="51"/>
      <c r="I26" s="51"/>
      <c r="J26" s="51"/>
      <c r="K26" s="51"/>
      <c r="L26" s="51"/>
      <c r="M26" s="50"/>
      <c r="N26" s="50"/>
      <c r="O26" s="50"/>
      <c r="P26" s="50"/>
      <c r="Q26" s="78"/>
      <c r="R26" s="49">
        <f t="shared" si="0"/>
        <v>0</v>
      </c>
      <c r="S26" s="50">
        <f t="shared" si="1"/>
        <v>0</v>
      </c>
      <c r="T26" s="50">
        <f t="shared" si="2"/>
        <v>0</v>
      </c>
      <c r="U26" s="50">
        <f t="shared" si="3"/>
        <v>0</v>
      </c>
      <c r="V26" s="52">
        <f t="shared" si="4"/>
        <v>0</v>
      </c>
      <c r="W26" s="49">
        <f t="shared" si="5"/>
        <v>0</v>
      </c>
      <c r="X26" s="52">
        <f t="shared" si="6"/>
        <v>0</v>
      </c>
      <c r="Y26" s="38"/>
      <c r="Z26" s="39" t="str">
        <f t="shared" si="19"/>
        <v>SSFL/20:  0   CA/20: 0   EO/20:  0   EE/20:  0</v>
      </c>
      <c r="AA26" s="53">
        <f t="shared" si="8"/>
        <v>1</v>
      </c>
      <c r="AB26" s="54">
        <f t="shared" si="9"/>
        <v>1</v>
      </c>
      <c r="AC26" s="54">
        <f t="shared" si="10"/>
        <v>1</v>
      </c>
      <c r="AD26" s="54">
        <f t="shared" si="11"/>
        <v>1</v>
      </c>
      <c r="AE26" s="55">
        <f t="shared" si="12"/>
        <v>1</v>
      </c>
      <c r="AF26" s="56">
        <f t="shared" si="13"/>
        <v>0</v>
      </c>
      <c r="AG26" s="57">
        <f t="shared" si="14"/>
        <v>0</v>
      </c>
      <c r="AH26" s="57">
        <f t="shared" si="15"/>
        <v>0</v>
      </c>
      <c r="AI26" s="57">
        <f t="shared" si="16"/>
        <v>0</v>
      </c>
      <c r="AJ26" s="58">
        <f t="shared" si="17"/>
        <v>0</v>
      </c>
    </row>
    <row r="27" spans="1:36" ht="14.1" hidden="1" customHeight="1" x14ac:dyDescent="0.2">
      <c r="A27" s="4">
        <f t="shared" si="18"/>
        <v>24</v>
      </c>
      <c r="B27" s="3">
        <f>Nom!B27</f>
        <v>0</v>
      </c>
      <c r="C27" s="49"/>
      <c r="D27" s="50"/>
      <c r="E27" s="51"/>
      <c r="F27" s="83"/>
      <c r="G27" s="83"/>
      <c r="H27" s="51"/>
      <c r="I27" s="51"/>
      <c r="J27" s="51"/>
      <c r="K27" s="51"/>
      <c r="L27" s="51"/>
      <c r="M27" s="50"/>
      <c r="N27" s="50"/>
      <c r="O27" s="50"/>
      <c r="P27" s="50"/>
      <c r="Q27" s="78"/>
      <c r="R27" s="49">
        <f t="shared" si="0"/>
        <v>0</v>
      </c>
      <c r="S27" s="50">
        <f t="shared" si="1"/>
        <v>0</v>
      </c>
      <c r="T27" s="50">
        <f t="shared" si="2"/>
        <v>0</v>
      </c>
      <c r="U27" s="50">
        <f t="shared" si="3"/>
        <v>0</v>
      </c>
      <c r="V27" s="52">
        <f t="shared" si="4"/>
        <v>0</v>
      </c>
      <c r="W27" s="49">
        <f t="shared" si="5"/>
        <v>0</v>
      </c>
      <c r="X27" s="52">
        <f t="shared" si="6"/>
        <v>0</v>
      </c>
      <c r="Y27" s="38"/>
      <c r="Z27" s="39" t="str">
        <f t="shared" si="19"/>
        <v>SSFL/20:  0   CA/20: 0   EO/20:  0   EE/20:  0</v>
      </c>
      <c r="AA27" s="53">
        <f t="shared" si="8"/>
        <v>1</v>
      </c>
      <c r="AB27" s="54">
        <f t="shared" si="9"/>
        <v>1</v>
      </c>
      <c r="AC27" s="54">
        <f t="shared" si="10"/>
        <v>1</v>
      </c>
      <c r="AD27" s="54">
        <f t="shared" si="11"/>
        <v>1</v>
      </c>
      <c r="AE27" s="55">
        <f t="shared" si="12"/>
        <v>1</v>
      </c>
      <c r="AF27" s="56">
        <f t="shared" si="13"/>
        <v>0</v>
      </c>
      <c r="AG27" s="57">
        <f t="shared" si="14"/>
        <v>0</v>
      </c>
      <c r="AH27" s="57">
        <f t="shared" si="15"/>
        <v>0</v>
      </c>
      <c r="AI27" s="57">
        <f t="shared" si="16"/>
        <v>0</v>
      </c>
      <c r="AJ27" s="58">
        <f t="shared" si="17"/>
        <v>0</v>
      </c>
    </row>
    <row r="28" spans="1:36" ht="14.1" hidden="1" customHeight="1" x14ac:dyDescent="0.2">
      <c r="A28" s="4">
        <f t="shared" si="18"/>
        <v>25</v>
      </c>
      <c r="B28" s="3">
        <f>Nom!B28</f>
        <v>0</v>
      </c>
      <c r="C28" s="49"/>
      <c r="D28" s="50"/>
      <c r="E28" s="51"/>
      <c r="F28" s="51"/>
      <c r="G28" s="51"/>
      <c r="H28" s="51"/>
      <c r="I28" s="51"/>
      <c r="J28" s="51"/>
      <c r="K28" s="51"/>
      <c r="L28" s="51"/>
      <c r="M28" s="50"/>
      <c r="N28" s="50"/>
      <c r="O28" s="50"/>
      <c r="P28" s="50"/>
      <c r="Q28" s="78"/>
      <c r="R28" s="49">
        <f t="shared" si="0"/>
        <v>0</v>
      </c>
      <c r="S28" s="50">
        <f t="shared" si="1"/>
        <v>0</v>
      </c>
      <c r="T28" s="50">
        <f t="shared" si="2"/>
        <v>0</v>
      </c>
      <c r="U28" s="50">
        <f t="shared" si="3"/>
        <v>0</v>
      </c>
      <c r="V28" s="52">
        <f t="shared" si="4"/>
        <v>0</v>
      </c>
      <c r="W28" s="49">
        <f t="shared" si="5"/>
        <v>0</v>
      </c>
      <c r="X28" s="52">
        <f t="shared" si="6"/>
        <v>0</v>
      </c>
      <c r="Y28" s="38"/>
      <c r="Z28" s="39" t="str">
        <f t="shared" si="19"/>
        <v>SSFL/20:  0   CA/20: 0   EO/20:  0   EE/20:  0</v>
      </c>
      <c r="AA28" s="53">
        <f t="shared" si="8"/>
        <v>1</v>
      </c>
      <c r="AB28" s="54">
        <f t="shared" si="9"/>
        <v>1</v>
      </c>
      <c r="AC28" s="54">
        <f t="shared" si="10"/>
        <v>1</v>
      </c>
      <c r="AD28" s="54">
        <f t="shared" si="11"/>
        <v>1</v>
      </c>
      <c r="AE28" s="55">
        <f t="shared" si="12"/>
        <v>1</v>
      </c>
      <c r="AF28" s="56">
        <f t="shared" si="13"/>
        <v>0</v>
      </c>
      <c r="AG28" s="57">
        <f t="shared" si="14"/>
        <v>0</v>
      </c>
      <c r="AH28" s="57">
        <f t="shared" si="15"/>
        <v>0</v>
      </c>
      <c r="AI28" s="57">
        <f t="shared" si="16"/>
        <v>0</v>
      </c>
      <c r="AJ28" s="58">
        <f t="shared" si="17"/>
        <v>0</v>
      </c>
    </row>
    <row r="29" spans="1:36" ht="14.1" hidden="1" customHeight="1" x14ac:dyDescent="0.2">
      <c r="A29" s="4">
        <f t="shared" si="18"/>
        <v>26</v>
      </c>
      <c r="B29" s="3">
        <f>Nom!B29</f>
        <v>0</v>
      </c>
      <c r="C29" s="49"/>
      <c r="D29" s="50"/>
      <c r="E29" s="51"/>
      <c r="F29" s="51"/>
      <c r="G29" s="51"/>
      <c r="H29" s="51"/>
      <c r="I29" s="51"/>
      <c r="J29" s="51"/>
      <c r="K29" s="51"/>
      <c r="L29" s="51"/>
      <c r="M29" s="50"/>
      <c r="N29" s="50"/>
      <c r="O29" s="50"/>
      <c r="P29" s="50"/>
      <c r="Q29" s="78"/>
      <c r="R29" s="49">
        <f t="shared" si="0"/>
        <v>0</v>
      </c>
      <c r="S29" s="50">
        <f t="shared" si="1"/>
        <v>0</v>
      </c>
      <c r="T29" s="50">
        <f t="shared" si="2"/>
        <v>0</v>
      </c>
      <c r="U29" s="50">
        <f t="shared" si="3"/>
        <v>0</v>
      </c>
      <c r="V29" s="52">
        <f t="shared" si="4"/>
        <v>0</v>
      </c>
      <c r="W29" s="49">
        <f t="shared" si="5"/>
        <v>0</v>
      </c>
      <c r="X29" s="52">
        <f t="shared" si="6"/>
        <v>0</v>
      </c>
      <c r="Y29" s="38"/>
      <c r="Z29" s="39" t="str">
        <f t="shared" si="19"/>
        <v>SSFL/20:  0   CA/20: 0   EO/20:  0   EE/20:  0</v>
      </c>
      <c r="AA29" s="53">
        <f t="shared" si="8"/>
        <v>1</v>
      </c>
      <c r="AB29" s="54">
        <f t="shared" si="9"/>
        <v>1</v>
      </c>
      <c r="AC29" s="54">
        <f t="shared" si="10"/>
        <v>1</v>
      </c>
      <c r="AD29" s="54">
        <f t="shared" si="11"/>
        <v>1</v>
      </c>
      <c r="AE29" s="55">
        <f t="shared" si="12"/>
        <v>1</v>
      </c>
      <c r="AF29" s="56">
        <f t="shared" si="13"/>
        <v>0</v>
      </c>
      <c r="AG29" s="57">
        <f t="shared" si="14"/>
        <v>0</v>
      </c>
      <c r="AH29" s="57">
        <f t="shared" si="15"/>
        <v>0</v>
      </c>
      <c r="AI29" s="57">
        <f t="shared" si="16"/>
        <v>0</v>
      </c>
      <c r="AJ29" s="58">
        <f t="shared" si="17"/>
        <v>0</v>
      </c>
    </row>
    <row r="30" spans="1:36" ht="14.1" hidden="1" customHeight="1" x14ac:dyDescent="0.2">
      <c r="A30" s="5">
        <f t="shared" si="18"/>
        <v>27</v>
      </c>
      <c r="B30" s="6">
        <f>Nom!B30</f>
        <v>0</v>
      </c>
      <c r="C30" s="62"/>
      <c r="D30" s="63"/>
      <c r="E30" s="64"/>
      <c r="F30" s="84"/>
      <c r="G30" s="64"/>
      <c r="H30" s="64"/>
      <c r="I30" s="64"/>
      <c r="J30" s="64"/>
      <c r="K30" s="64"/>
      <c r="L30" s="64"/>
      <c r="M30" s="63"/>
      <c r="N30" s="63"/>
      <c r="O30" s="63"/>
      <c r="P30" s="63"/>
      <c r="Q30" s="79"/>
      <c r="R30" s="62">
        <f t="shared" si="0"/>
        <v>0</v>
      </c>
      <c r="S30" s="63">
        <f t="shared" si="1"/>
        <v>0</v>
      </c>
      <c r="T30" s="64">
        <f t="shared" si="2"/>
        <v>0</v>
      </c>
      <c r="U30" s="64">
        <f t="shared" si="3"/>
        <v>0</v>
      </c>
      <c r="V30" s="65">
        <f t="shared" si="4"/>
        <v>0</v>
      </c>
      <c r="W30" s="62">
        <f t="shared" si="5"/>
        <v>0</v>
      </c>
      <c r="X30" s="65">
        <f t="shared" si="6"/>
        <v>0</v>
      </c>
      <c r="Y30" s="38"/>
      <c r="Z30" s="39" t="str">
        <f t="shared" si="19"/>
        <v>SSFL/20:  0   CA/20: 0   EO/20:  0   EE/20:  0</v>
      </c>
      <c r="AA30" s="66">
        <f t="shared" si="8"/>
        <v>1</v>
      </c>
      <c r="AB30" s="67">
        <f t="shared" si="9"/>
        <v>1</v>
      </c>
      <c r="AC30" s="67">
        <f t="shared" si="10"/>
        <v>1</v>
      </c>
      <c r="AD30" s="67">
        <f t="shared" si="11"/>
        <v>1</v>
      </c>
      <c r="AE30" s="68">
        <f t="shared" si="12"/>
        <v>1</v>
      </c>
      <c r="AF30" s="69">
        <f t="shared" si="13"/>
        <v>0</v>
      </c>
      <c r="AG30" s="70">
        <f t="shared" si="14"/>
        <v>0</v>
      </c>
      <c r="AH30" s="70">
        <f t="shared" si="15"/>
        <v>0</v>
      </c>
      <c r="AI30" s="70">
        <f t="shared" si="16"/>
        <v>0</v>
      </c>
      <c r="AJ30" s="71">
        <f t="shared" si="17"/>
        <v>0</v>
      </c>
    </row>
    <row r="31" spans="1:36" ht="14.65" customHeight="1" x14ac:dyDescent="0.2">
      <c r="B31" t="s">
        <v>41</v>
      </c>
      <c r="C31" s="59">
        <f>AVERAGE(C4:C19)</f>
        <v>19.25</v>
      </c>
      <c r="D31" s="59">
        <f>AVERAGE(D4:D19)</f>
        <v>12.4375</v>
      </c>
      <c r="E31" s="59">
        <f>AVERAGE(E4:E19)</f>
        <v>18.96875</v>
      </c>
      <c r="F31" s="59">
        <f>AVERAGE(F4:F19)</f>
        <v>10.46875</v>
      </c>
      <c r="G31" s="59" t="e">
        <f t="shared" ref="G31:Q31" si="20">AVERAGE(G4:G30)</f>
        <v>#DIV/0!</v>
      </c>
      <c r="H31" s="59" t="e">
        <f t="shared" si="20"/>
        <v>#DIV/0!</v>
      </c>
      <c r="I31" s="59" t="e">
        <f t="shared" si="20"/>
        <v>#DIV/0!</v>
      </c>
      <c r="J31" s="59" t="e">
        <f t="shared" si="20"/>
        <v>#DIV/0!</v>
      </c>
      <c r="K31" s="59" t="e">
        <f t="shared" si="20"/>
        <v>#DIV/0!</v>
      </c>
      <c r="L31" s="59" t="e">
        <f t="shared" si="20"/>
        <v>#DIV/0!</v>
      </c>
      <c r="M31" s="59" t="e">
        <f t="shared" si="20"/>
        <v>#DIV/0!</v>
      </c>
      <c r="N31" s="59" t="e">
        <f t="shared" si="20"/>
        <v>#DIV/0!</v>
      </c>
      <c r="O31" s="59" t="e">
        <f t="shared" si="20"/>
        <v>#DIV/0!</v>
      </c>
      <c r="P31" s="59" t="e">
        <f t="shared" si="20"/>
        <v>#DIV/0!</v>
      </c>
      <c r="Q31" s="59" t="e">
        <f t="shared" si="20"/>
        <v>#DIV/0!</v>
      </c>
      <c r="R31" s="59">
        <f t="shared" ref="R31:X31" si="21">AVERAGE(R4:R19)</f>
        <v>0</v>
      </c>
      <c r="S31" s="59">
        <f t="shared" si="21"/>
        <v>13.28125</v>
      </c>
      <c r="T31" s="59">
        <f t="shared" si="21"/>
        <v>12.4375</v>
      </c>
      <c r="U31" s="59">
        <f t="shared" si="21"/>
        <v>12.637500000000001</v>
      </c>
      <c r="V31" s="59">
        <f t="shared" si="21"/>
        <v>10.46875</v>
      </c>
      <c r="W31" s="59">
        <f t="shared" si="21"/>
        <v>61.043749999999989</v>
      </c>
      <c r="X31" s="59">
        <f t="shared" si="21"/>
        <v>55</v>
      </c>
    </row>
    <row r="33" spans="18:22" ht="14.65" customHeight="1" x14ac:dyDescent="0.2">
      <c r="R33" t="s">
        <v>42</v>
      </c>
      <c r="S33" t="s">
        <v>43</v>
      </c>
      <c r="T33" t="s">
        <v>44</v>
      </c>
      <c r="U33" t="s">
        <v>45</v>
      </c>
      <c r="V33" t="s">
        <v>46</v>
      </c>
    </row>
  </sheetData>
  <sheetProtection selectLockedCells="1" selectUnlockedCells="1"/>
  <mergeCells count="3">
    <mergeCell ref="A1:B3"/>
    <mergeCell ref="AA2:AE2"/>
    <mergeCell ref="AF2:AJ2"/>
  </mergeCells>
  <conditionalFormatting sqref="X32 X5:X30">
    <cfRule type="cellIs" dxfId="5" priority="1" stopIfTrue="1" operator="lessThan">
      <formula>10</formula>
    </cfRule>
  </conditionalFormatting>
  <conditionalFormatting sqref="X5:X30">
    <cfRule type="cellIs" dxfId="4" priority="2" stopIfTrue="1" operator="lessThan">
      <formula>10</formula>
    </cfRule>
  </conditionalFormatting>
  <conditionalFormatting sqref="X33">
    <cfRule type="cellIs" dxfId="3" priority="3" stopIfTrue="1" operator="lessThan">
      <formula>10</formula>
    </cfRule>
  </conditionalFormatting>
  <conditionalFormatting sqref="X33">
    <cfRule type="cellIs" dxfId="2" priority="4" stopIfTrue="1" operator="lessThan">
      <formula>10</formula>
    </cfRule>
  </conditionalFormatting>
  <conditionalFormatting sqref="X33">
    <cfRule type="cellIs" dxfId="1" priority="5" stopIfTrue="1" operator="lessThan">
      <formula>10</formula>
    </cfRule>
  </conditionalFormatting>
  <pageMargins left="0.27569444444444446" right="0.51180555555555562" top="0.51180555555555562" bottom="0.51180555555555562" header="0.51181102362204722" footer="0.51180555555555562"/>
  <pageSetup paperSize="9" firstPageNumber="0" orientation="landscape" horizontalDpi="300" verticalDpi="300"/>
  <headerFooter alignWithMargins="0">
    <oddFooter>&amp;L&amp;D&amp;C&amp;F&amp;R&amp;A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11</vt:i4>
      </vt:variant>
      <vt:variant>
        <vt:lpstr>Plages nommées</vt:lpstr>
      </vt:variant>
      <vt:variant>
        <vt:i4>6</vt:i4>
      </vt:variant>
    </vt:vector>
  </HeadingPairs>
  <TitlesOfParts>
    <vt:vector size="17" baseType="lpstr">
      <vt:lpstr>Nom</vt:lpstr>
      <vt:lpstr>B1</vt:lpstr>
      <vt:lpstr>B2</vt:lpstr>
      <vt:lpstr>TJNoel</vt:lpstr>
      <vt:lpstr>Noel</vt:lpstr>
      <vt:lpstr>B3</vt:lpstr>
      <vt:lpstr>B4</vt:lpstr>
      <vt:lpstr>TJJuin</vt:lpstr>
      <vt:lpstr>Exam. Juin</vt:lpstr>
      <vt:lpstr>Final</vt:lpstr>
      <vt:lpstr>Formatives</vt:lpstr>
      <vt:lpstr>'B1'!Excel_BuiltIn_Print_Area</vt:lpstr>
      <vt:lpstr>'B2'!Excel_BuiltIn_Print_Area</vt:lpstr>
      <vt:lpstr>'B3'!Excel_BuiltIn_Print_Area</vt:lpstr>
      <vt:lpstr>'Exam. Juin'!Excel_BuiltIn_Print_Area</vt:lpstr>
      <vt:lpstr>Final!Excel_BuiltIn_Print_Area</vt:lpstr>
      <vt:lpstr>Nom!Excel_BuiltIn_Print_Area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Bernard</dc:creator>
  <cp:lastModifiedBy>Thomas Bernard</cp:lastModifiedBy>
  <dcterms:created xsi:type="dcterms:W3CDTF">2023-10-29T15:39:07Z</dcterms:created>
  <dcterms:modified xsi:type="dcterms:W3CDTF">2023-10-29T15:39:07Z</dcterms:modified>
</cp:coreProperties>
</file>