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homasChen/Documents/study_in_Stanford/CS229/project/ProjectCode/python_code/"/>
    </mc:Choice>
  </mc:AlternateContent>
  <bookViews>
    <workbookView xWindow="0" yWindow="460" windowWidth="25600" windowHeight="14340" tabRatio="500" activeTab="10"/>
  </bookViews>
  <sheets>
    <sheet name="Apple" sheetId="1" r:id="rId1"/>
    <sheet name="Tesla Motors" sheetId="2" r:id="rId2"/>
    <sheet name="Google" sheetId="3" r:id="rId3"/>
    <sheet name="Microsoft" sheetId="4" r:id="rId4"/>
    <sheet name="Amazon" sheetId="5" r:id="rId5"/>
    <sheet name="Facebook" sheetId="6" r:id="rId6"/>
    <sheet name="Yahoo" sheetId="7" r:id="rId7"/>
    <sheet name="Twitter" sheetId="8" r:id="rId8"/>
    <sheet name="Oracle" sheetId="9" r:id="rId9"/>
    <sheet name="Linkedin" sheetId="10" r:id="rId10"/>
    <sheet name="eBay" sheetId="1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6" i="11" l="1"/>
  <c r="P26" i="11"/>
  <c r="Q26" i="11"/>
  <c r="R26" i="11"/>
  <c r="R25" i="11"/>
  <c r="Q25" i="11"/>
  <c r="P25" i="11"/>
  <c r="O25" i="11"/>
  <c r="R24" i="11"/>
  <c r="Q24" i="11"/>
  <c r="P24" i="11"/>
  <c r="O24" i="11"/>
  <c r="R23" i="11"/>
  <c r="Q23" i="11"/>
  <c r="P23" i="11"/>
  <c r="O23" i="11"/>
  <c r="R22" i="11"/>
  <c r="Q22" i="11"/>
  <c r="P22" i="11"/>
  <c r="O22" i="11"/>
  <c r="R21" i="11"/>
  <c r="Q21" i="11"/>
  <c r="P21" i="11"/>
  <c r="O21" i="11"/>
  <c r="R20" i="11"/>
  <c r="Q20" i="11"/>
  <c r="P20" i="11"/>
  <c r="O20" i="11"/>
  <c r="R19" i="11"/>
  <c r="Q19" i="11"/>
  <c r="P19" i="11"/>
  <c r="O19" i="11"/>
  <c r="R18" i="11"/>
  <c r="Q18" i="11"/>
  <c r="P18" i="11"/>
  <c r="O18" i="11"/>
  <c r="R17" i="11"/>
  <c r="Q17" i="11"/>
  <c r="P17" i="11"/>
  <c r="O17" i="11"/>
  <c r="R16" i="11"/>
  <c r="Q16" i="11"/>
  <c r="P16" i="11"/>
  <c r="O16" i="11"/>
  <c r="R15" i="11"/>
  <c r="Q15" i="11"/>
  <c r="P15" i="11"/>
  <c r="O15" i="11"/>
  <c r="R14" i="11"/>
  <c r="Q14" i="11"/>
  <c r="P14" i="11"/>
  <c r="O14" i="11"/>
  <c r="R13" i="11"/>
  <c r="Q13" i="11"/>
  <c r="P13" i="11"/>
  <c r="O13" i="11"/>
  <c r="R12" i="11"/>
  <c r="Q12" i="11"/>
  <c r="P12" i="11"/>
  <c r="O12" i="11"/>
  <c r="R11" i="11"/>
  <c r="Q11" i="11"/>
  <c r="P11" i="11"/>
  <c r="O11" i="11"/>
  <c r="R10" i="11"/>
  <c r="Q10" i="11"/>
  <c r="P10" i="11"/>
  <c r="O10" i="11"/>
  <c r="R9" i="11"/>
  <c r="Q9" i="11"/>
  <c r="P9" i="11"/>
  <c r="O9" i="11"/>
  <c r="R8" i="11"/>
  <c r="Q8" i="11"/>
  <c r="P8" i="11"/>
  <c r="O8" i="11"/>
  <c r="R7" i="11"/>
  <c r="Q7" i="11"/>
  <c r="P7" i="11"/>
  <c r="O7" i="11"/>
  <c r="R6" i="11"/>
  <c r="Q6" i="11"/>
  <c r="P6" i="11"/>
  <c r="O6" i="11"/>
  <c r="R5" i="11"/>
  <c r="Q5" i="11"/>
  <c r="P5" i="11"/>
  <c r="O5" i="11"/>
  <c r="R4" i="11"/>
  <c r="Q4" i="11"/>
  <c r="P4" i="11"/>
  <c r="O4" i="11"/>
  <c r="R3" i="11"/>
  <c r="Q3" i="11"/>
  <c r="P3" i="11"/>
  <c r="O3" i="11"/>
  <c r="R20" i="10"/>
  <c r="Q20" i="10"/>
  <c r="P20" i="10"/>
  <c r="O20" i="10"/>
  <c r="R19" i="10"/>
  <c r="Q19" i="10"/>
  <c r="P19" i="10"/>
  <c r="O19" i="10"/>
  <c r="R18" i="10"/>
  <c r="Q18" i="10"/>
  <c r="P18" i="10"/>
  <c r="O18" i="10"/>
  <c r="R17" i="10"/>
  <c r="Q17" i="10"/>
  <c r="P17" i="10"/>
  <c r="O17" i="10"/>
  <c r="R16" i="10"/>
  <c r="Q16" i="10"/>
  <c r="P16" i="10"/>
  <c r="O16" i="10"/>
  <c r="R15" i="10"/>
  <c r="Q15" i="10"/>
  <c r="P15" i="10"/>
  <c r="O15" i="10"/>
  <c r="R14" i="10"/>
  <c r="Q14" i="10"/>
  <c r="P14" i="10"/>
  <c r="O14" i="10"/>
  <c r="R13" i="10"/>
  <c r="Q13" i="10"/>
  <c r="P13" i="10"/>
  <c r="O13" i="10"/>
  <c r="R12" i="10"/>
  <c r="Q12" i="10"/>
  <c r="P12" i="10"/>
  <c r="O12" i="10"/>
  <c r="R11" i="10"/>
  <c r="Q11" i="10"/>
  <c r="P11" i="10"/>
  <c r="O11" i="10"/>
  <c r="R10" i="10"/>
  <c r="Q10" i="10"/>
  <c r="P10" i="10"/>
  <c r="O10" i="10"/>
  <c r="R9" i="10"/>
  <c r="Q9" i="10"/>
  <c r="P9" i="10"/>
  <c r="O9" i="10"/>
  <c r="R8" i="10"/>
  <c r="Q8" i="10"/>
  <c r="P8" i="10"/>
  <c r="O8" i="10"/>
  <c r="R7" i="10"/>
  <c r="Q7" i="10"/>
  <c r="P7" i="10"/>
  <c r="O7" i="10"/>
  <c r="R6" i="10"/>
  <c r="Q6" i="10"/>
  <c r="P6" i="10"/>
  <c r="O6" i="10"/>
  <c r="R5" i="10"/>
  <c r="Q5" i="10"/>
  <c r="P5" i="10"/>
  <c r="O5" i="10"/>
  <c r="R4" i="10"/>
  <c r="Q4" i="10"/>
  <c r="P4" i="10"/>
  <c r="O4" i="10"/>
  <c r="R3" i="10"/>
  <c r="Q3" i="10"/>
  <c r="P3" i="10"/>
  <c r="O3" i="10"/>
  <c r="R26" i="5"/>
  <c r="Q26" i="5"/>
  <c r="P26" i="5"/>
  <c r="O26" i="5"/>
  <c r="R25" i="5"/>
  <c r="Q25" i="5"/>
  <c r="P25" i="5"/>
  <c r="O25" i="5"/>
  <c r="R24" i="5"/>
  <c r="Q24" i="5"/>
  <c r="P24" i="5"/>
  <c r="O24" i="5"/>
  <c r="R23" i="5"/>
  <c r="Q23" i="5"/>
  <c r="P23" i="5"/>
  <c r="O23" i="5"/>
  <c r="R22" i="5"/>
  <c r="Q22" i="5"/>
  <c r="P22" i="5"/>
  <c r="O22" i="5"/>
  <c r="R21" i="5"/>
  <c r="Q21" i="5"/>
  <c r="P21" i="5"/>
  <c r="O21" i="5"/>
  <c r="R20" i="5"/>
  <c r="Q20" i="5"/>
  <c r="P20" i="5"/>
  <c r="O20" i="5"/>
  <c r="R19" i="5"/>
  <c r="Q19" i="5"/>
  <c r="P19" i="5"/>
  <c r="O19" i="5"/>
  <c r="R18" i="5"/>
  <c r="Q18" i="5"/>
  <c r="P18" i="5"/>
  <c r="O18" i="5"/>
  <c r="R17" i="5"/>
  <c r="Q17" i="5"/>
  <c r="P17" i="5"/>
  <c r="O17" i="5"/>
  <c r="R16" i="5"/>
  <c r="Q16" i="5"/>
  <c r="P16" i="5"/>
  <c r="O16" i="5"/>
  <c r="R15" i="5"/>
  <c r="Q15" i="5"/>
  <c r="P15" i="5"/>
  <c r="O15" i="5"/>
  <c r="R14" i="5"/>
  <c r="Q14" i="5"/>
  <c r="P14" i="5"/>
  <c r="O14" i="5"/>
  <c r="R13" i="5"/>
  <c r="Q13" i="5"/>
  <c r="P13" i="5"/>
  <c r="O13" i="5"/>
  <c r="R12" i="5"/>
  <c r="Q12" i="5"/>
  <c r="P12" i="5"/>
  <c r="O12" i="5"/>
  <c r="R11" i="5"/>
  <c r="Q11" i="5"/>
  <c r="P11" i="5"/>
  <c r="O11" i="5"/>
  <c r="R10" i="5"/>
  <c r="Q10" i="5"/>
  <c r="P10" i="5"/>
  <c r="O10" i="5"/>
  <c r="R9" i="5"/>
  <c r="Q9" i="5"/>
  <c r="P9" i="5"/>
  <c r="O9" i="5"/>
  <c r="R8" i="5"/>
  <c r="Q8" i="5"/>
  <c r="P8" i="5"/>
  <c r="O8" i="5"/>
  <c r="R7" i="5"/>
  <c r="Q7" i="5"/>
  <c r="P7" i="5"/>
  <c r="O7" i="5"/>
  <c r="R6" i="5"/>
  <c r="Q6" i="5"/>
  <c r="P6" i="5"/>
  <c r="O6" i="5"/>
  <c r="R5" i="5"/>
  <c r="Q5" i="5"/>
  <c r="P5" i="5"/>
  <c r="O5" i="5"/>
  <c r="R4" i="5"/>
  <c r="Q4" i="5"/>
  <c r="P4" i="5"/>
  <c r="O4" i="5"/>
  <c r="R3" i="5"/>
  <c r="Q3" i="5"/>
  <c r="P3" i="5"/>
  <c r="O3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R25" i="9"/>
  <c r="Q25" i="9"/>
  <c r="P25" i="9"/>
  <c r="O25" i="9"/>
  <c r="R24" i="9"/>
  <c r="Q24" i="9"/>
  <c r="P24" i="9"/>
  <c r="O24" i="9"/>
  <c r="R23" i="9"/>
  <c r="Q23" i="9"/>
  <c r="P23" i="9"/>
  <c r="O23" i="9"/>
  <c r="R22" i="9"/>
  <c r="Q22" i="9"/>
  <c r="P22" i="9"/>
  <c r="O22" i="9"/>
  <c r="R21" i="9"/>
  <c r="Q21" i="9"/>
  <c r="P21" i="9"/>
  <c r="O21" i="9"/>
  <c r="R20" i="9"/>
  <c r="Q20" i="9"/>
  <c r="P20" i="9"/>
  <c r="O20" i="9"/>
  <c r="R19" i="9"/>
  <c r="Q19" i="9"/>
  <c r="P19" i="9"/>
  <c r="O19" i="9"/>
  <c r="R18" i="9"/>
  <c r="Q18" i="9"/>
  <c r="P18" i="9"/>
  <c r="O18" i="9"/>
  <c r="R17" i="9"/>
  <c r="Q17" i="9"/>
  <c r="P17" i="9"/>
  <c r="O17" i="9"/>
  <c r="R16" i="9"/>
  <c r="Q16" i="9"/>
  <c r="P16" i="9"/>
  <c r="O16" i="9"/>
  <c r="R15" i="9"/>
  <c r="Q15" i="9"/>
  <c r="P15" i="9"/>
  <c r="O15" i="9"/>
  <c r="R14" i="9"/>
  <c r="Q14" i="9"/>
  <c r="P14" i="9"/>
  <c r="O14" i="9"/>
  <c r="R13" i="9"/>
  <c r="Q13" i="9"/>
  <c r="P13" i="9"/>
  <c r="O13" i="9"/>
  <c r="R12" i="9"/>
  <c r="Q12" i="9"/>
  <c r="P12" i="9"/>
  <c r="O12" i="9"/>
  <c r="R11" i="9"/>
  <c r="Q11" i="9"/>
  <c r="P11" i="9"/>
  <c r="O11" i="9"/>
  <c r="R10" i="9"/>
  <c r="Q10" i="9"/>
  <c r="P10" i="9"/>
  <c r="O10" i="9"/>
  <c r="R9" i="9"/>
  <c r="Q9" i="9"/>
  <c r="P9" i="9"/>
  <c r="O9" i="9"/>
  <c r="R8" i="9"/>
  <c r="Q8" i="9"/>
  <c r="P8" i="9"/>
  <c r="O8" i="9"/>
  <c r="R7" i="9"/>
  <c r="Q7" i="9"/>
  <c r="P7" i="9"/>
  <c r="O7" i="9"/>
  <c r="R6" i="9"/>
  <c r="Q6" i="9"/>
  <c r="P6" i="9"/>
  <c r="O6" i="9"/>
  <c r="R5" i="9"/>
  <c r="Q5" i="9"/>
  <c r="P5" i="9"/>
  <c r="O5" i="9"/>
  <c r="R4" i="9"/>
  <c r="Q4" i="9"/>
  <c r="P4" i="9"/>
  <c r="O4" i="9"/>
  <c r="R3" i="9"/>
  <c r="Q3" i="9"/>
  <c r="P3" i="9"/>
  <c r="O3" i="9"/>
  <c r="R13" i="8"/>
  <c r="Q13" i="8"/>
  <c r="P13" i="8"/>
  <c r="O13" i="8"/>
  <c r="R12" i="8"/>
  <c r="Q12" i="8"/>
  <c r="P12" i="8"/>
  <c r="O12" i="8"/>
  <c r="R11" i="8"/>
  <c r="Q11" i="8"/>
  <c r="P11" i="8"/>
  <c r="O11" i="8"/>
  <c r="R10" i="8"/>
  <c r="Q10" i="8"/>
  <c r="P10" i="8"/>
  <c r="O10" i="8"/>
  <c r="R9" i="8"/>
  <c r="Q9" i="8"/>
  <c r="P9" i="8"/>
  <c r="O9" i="8"/>
  <c r="R8" i="8"/>
  <c r="Q8" i="8"/>
  <c r="P8" i="8"/>
  <c r="O8" i="8"/>
  <c r="R7" i="8"/>
  <c r="Q7" i="8"/>
  <c r="P7" i="8"/>
  <c r="O7" i="8"/>
  <c r="R6" i="8"/>
  <c r="Q6" i="8"/>
  <c r="P6" i="8"/>
  <c r="O6" i="8"/>
  <c r="R5" i="8"/>
  <c r="Q5" i="8"/>
  <c r="P5" i="8"/>
  <c r="O5" i="8"/>
  <c r="R4" i="8"/>
  <c r="Q4" i="8"/>
  <c r="P4" i="8"/>
  <c r="O4" i="8"/>
  <c r="R3" i="8"/>
  <c r="Q3" i="8"/>
  <c r="P3" i="8"/>
  <c r="O3" i="8"/>
  <c r="R26" i="7"/>
  <c r="Q26" i="7"/>
  <c r="P26" i="7"/>
  <c r="O26" i="7"/>
  <c r="R25" i="7"/>
  <c r="Q25" i="7"/>
  <c r="P25" i="7"/>
  <c r="O25" i="7"/>
  <c r="R24" i="7"/>
  <c r="Q24" i="7"/>
  <c r="P24" i="7"/>
  <c r="O24" i="7"/>
  <c r="R23" i="7"/>
  <c r="Q23" i="7"/>
  <c r="P23" i="7"/>
  <c r="O23" i="7"/>
  <c r="R22" i="7"/>
  <c r="Q22" i="7"/>
  <c r="P22" i="7"/>
  <c r="O22" i="7"/>
  <c r="R21" i="7"/>
  <c r="Q21" i="7"/>
  <c r="P21" i="7"/>
  <c r="O21" i="7"/>
  <c r="R20" i="7"/>
  <c r="Q20" i="7"/>
  <c r="P20" i="7"/>
  <c r="O20" i="7"/>
  <c r="R19" i="7"/>
  <c r="Q19" i="7"/>
  <c r="P19" i="7"/>
  <c r="O19" i="7"/>
  <c r="R18" i="7"/>
  <c r="Q18" i="7"/>
  <c r="P18" i="7"/>
  <c r="O18" i="7"/>
  <c r="R17" i="7"/>
  <c r="Q17" i="7"/>
  <c r="P17" i="7"/>
  <c r="O17" i="7"/>
  <c r="R16" i="7"/>
  <c r="Q16" i="7"/>
  <c r="P16" i="7"/>
  <c r="O16" i="7"/>
  <c r="R15" i="7"/>
  <c r="Q15" i="7"/>
  <c r="P15" i="7"/>
  <c r="O15" i="7"/>
  <c r="R14" i="7"/>
  <c r="Q14" i="7"/>
  <c r="P14" i="7"/>
  <c r="O14" i="7"/>
  <c r="R13" i="7"/>
  <c r="Q13" i="7"/>
  <c r="P13" i="7"/>
  <c r="O13" i="7"/>
  <c r="R12" i="7"/>
  <c r="Q12" i="7"/>
  <c r="P12" i="7"/>
  <c r="O12" i="7"/>
  <c r="R11" i="7"/>
  <c r="Q11" i="7"/>
  <c r="P11" i="7"/>
  <c r="O11" i="7"/>
  <c r="R10" i="7"/>
  <c r="Q10" i="7"/>
  <c r="P10" i="7"/>
  <c r="O10" i="7"/>
  <c r="R9" i="7"/>
  <c r="Q9" i="7"/>
  <c r="P9" i="7"/>
  <c r="O9" i="7"/>
  <c r="R8" i="7"/>
  <c r="Q8" i="7"/>
  <c r="P8" i="7"/>
  <c r="O8" i="7"/>
  <c r="R7" i="7"/>
  <c r="Q7" i="7"/>
  <c r="P7" i="7"/>
  <c r="O7" i="7"/>
  <c r="R6" i="7"/>
  <c r="Q6" i="7"/>
  <c r="P6" i="7"/>
  <c r="O6" i="7"/>
  <c r="R5" i="7"/>
  <c r="Q5" i="7"/>
  <c r="P5" i="7"/>
  <c r="O5" i="7"/>
  <c r="R4" i="7"/>
  <c r="Q4" i="7"/>
  <c r="P4" i="7"/>
  <c r="O4" i="7"/>
  <c r="R3" i="7"/>
  <c r="Q3" i="7"/>
  <c r="P3" i="7"/>
  <c r="O3" i="7"/>
  <c r="R19" i="6"/>
  <c r="Q19" i="6"/>
  <c r="P19" i="6"/>
  <c r="O19" i="6"/>
  <c r="R18" i="6"/>
  <c r="Q18" i="6"/>
  <c r="P18" i="6"/>
  <c r="O18" i="6"/>
  <c r="R17" i="6"/>
  <c r="Q17" i="6"/>
  <c r="P17" i="6"/>
  <c r="O17" i="6"/>
  <c r="R16" i="6"/>
  <c r="Q16" i="6"/>
  <c r="P16" i="6"/>
  <c r="O16" i="6"/>
  <c r="R15" i="6"/>
  <c r="Q15" i="6"/>
  <c r="P15" i="6"/>
  <c r="O15" i="6"/>
  <c r="R14" i="6"/>
  <c r="Q14" i="6"/>
  <c r="P14" i="6"/>
  <c r="O14" i="6"/>
  <c r="R13" i="6"/>
  <c r="Q13" i="6"/>
  <c r="P13" i="6"/>
  <c r="O13" i="6"/>
  <c r="R12" i="6"/>
  <c r="Q12" i="6"/>
  <c r="P12" i="6"/>
  <c r="O12" i="6"/>
  <c r="R11" i="6"/>
  <c r="Q11" i="6"/>
  <c r="P11" i="6"/>
  <c r="O11" i="6"/>
  <c r="R10" i="6"/>
  <c r="Q10" i="6"/>
  <c r="P10" i="6"/>
  <c r="O10" i="6"/>
  <c r="R9" i="6"/>
  <c r="Q9" i="6"/>
  <c r="P9" i="6"/>
  <c r="O9" i="6"/>
  <c r="R8" i="6"/>
  <c r="Q8" i="6"/>
  <c r="P8" i="6"/>
  <c r="O8" i="6"/>
  <c r="R7" i="6"/>
  <c r="Q7" i="6"/>
  <c r="P7" i="6"/>
  <c r="O7" i="6"/>
  <c r="R6" i="6"/>
  <c r="Q6" i="6"/>
  <c r="P6" i="6"/>
  <c r="O6" i="6"/>
  <c r="R5" i="6"/>
  <c r="Q5" i="6"/>
  <c r="P5" i="6"/>
  <c r="O5" i="6"/>
  <c r="R4" i="6"/>
  <c r="Q4" i="6"/>
  <c r="P4" i="6"/>
  <c r="O4" i="6"/>
  <c r="R3" i="6"/>
  <c r="Q3" i="6"/>
  <c r="P3" i="6"/>
  <c r="O3" i="6"/>
  <c r="R26" i="4"/>
  <c r="Q26" i="4"/>
  <c r="P26" i="4"/>
  <c r="O26" i="4"/>
  <c r="R25" i="4"/>
  <c r="Q25" i="4"/>
  <c r="P25" i="4"/>
  <c r="O25" i="4"/>
  <c r="R24" i="4"/>
  <c r="Q24" i="4"/>
  <c r="P24" i="4"/>
  <c r="O24" i="4"/>
  <c r="R23" i="4"/>
  <c r="Q23" i="4"/>
  <c r="P23" i="4"/>
  <c r="O23" i="4"/>
  <c r="R22" i="4"/>
  <c r="Q22" i="4"/>
  <c r="P22" i="4"/>
  <c r="O22" i="4"/>
  <c r="R21" i="4"/>
  <c r="Q21" i="4"/>
  <c r="P21" i="4"/>
  <c r="O21" i="4"/>
  <c r="R20" i="4"/>
  <c r="Q20" i="4"/>
  <c r="P20" i="4"/>
  <c r="O20" i="4"/>
  <c r="R19" i="4"/>
  <c r="Q19" i="4"/>
  <c r="P19" i="4"/>
  <c r="O19" i="4"/>
  <c r="R18" i="4"/>
  <c r="Q18" i="4"/>
  <c r="P18" i="4"/>
  <c r="O18" i="4"/>
  <c r="R17" i="4"/>
  <c r="Q17" i="4"/>
  <c r="P17" i="4"/>
  <c r="O17" i="4"/>
  <c r="R16" i="4"/>
  <c r="Q16" i="4"/>
  <c r="P16" i="4"/>
  <c r="O16" i="4"/>
  <c r="R15" i="4"/>
  <c r="Q15" i="4"/>
  <c r="P15" i="4"/>
  <c r="O15" i="4"/>
  <c r="R14" i="4"/>
  <c r="Q14" i="4"/>
  <c r="P14" i="4"/>
  <c r="O14" i="4"/>
  <c r="R13" i="4"/>
  <c r="Q13" i="4"/>
  <c r="P13" i="4"/>
  <c r="O13" i="4"/>
  <c r="R12" i="4"/>
  <c r="Q12" i="4"/>
  <c r="P12" i="4"/>
  <c r="O12" i="4"/>
  <c r="R11" i="4"/>
  <c r="Q11" i="4"/>
  <c r="P11" i="4"/>
  <c r="O11" i="4"/>
  <c r="R10" i="4"/>
  <c r="Q10" i="4"/>
  <c r="P10" i="4"/>
  <c r="O10" i="4"/>
  <c r="R9" i="4"/>
  <c r="Q9" i="4"/>
  <c r="P9" i="4"/>
  <c r="O9" i="4"/>
  <c r="R8" i="4"/>
  <c r="Q8" i="4"/>
  <c r="P8" i="4"/>
  <c r="O8" i="4"/>
  <c r="R7" i="4"/>
  <c r="Q7" i="4"/>
  <c r="P7" i="4"/>
  <c r="O7" i="4"/>
  <c r="R6" i="4"/>
  <c r="Q6" i="4"/>
  <c r="P6" i="4"/>
  <c r="O6" i="4"/>
  <c r="R5" i="4"/>
  <c r="Q5" i="4"/>
  <c r="P5" i="4"/>
  <c r="O5" i="4"/>
  <c r="R4" i="4"/>
  <c r="Q4" i="4"/>
  <c r="P4" i="4"/>
  <c r="O4" i="4"/>
  <c r="R3" i="4"/>
  <c r="Q3" i="4"/>
  <c r="P3" i="4"/>
  <c r="O3" i="4"/>
  <c r="R26" i="3"/>
  <c r="Q26" i="3"/>
  <c r="P26" i="3"/>
  <c r="O26" i="3"/>
  <c r="R25" i="3"/>
  <c r="Q25" i="3"/>
  <c r="P25" i="3"/>
  <c r="O25" i="3"/>
  <c r="R24" i="3"/>
  <c r="Q24" i="3"/>
  <c r="P24" i="3"/>
  <c r="O24" i="3"/>
  <c r="R23" i="3"/>
  <c r="Q23" i="3"/>
  <c r="P23" i="3"/>
  <c r="O23" i="3"/>
  <c r="R22" i="3"/>
  <c r="Q22" i="3"/>
  <c r="P22" i="3"/>
  <c r="O22" i="3"/>
  <c r="R21" i="3"/>
  <c r="Q21" i="3"/>
  <c r="P21" i="3"/>
  <c r="O21" i="3"/>
  <c r="R20" i="3"/>
  <c r="Q20" i="3"/>
  <c r="P20" i="3"/>
  <c r="O20" i="3"/>
  <c r="R19" i="3"/>
  <c r="Q19" i="3"/>
  <c r="P19" i="3"/>
  <c r="O19" i="3"/>
  <c r="R18" i="3"/>
  <c r="Q18" i="3"/>
  <c r="P18" i="3"/>
  <c r="O18" i="3"/>
  <c r="R17" i="3"/>
  <c r="Q17" i="3"/>
  <c r="P17" i="3"/>
  <c r="O17" i="3"/>
  <c r="R16" i="3"/>
  <c r="Q16" i="3"/>
  <c r="P16" i="3"/>
  <c r="O16" i="3"/>
  <c r="R15" i="3"/>
  <c r="Q15" i="3"/>
  <c r="P15" i="3"/>
  <c r="O15" i="3"/>
  <c r="R14" i="3"/>
  <c r="Q14" i="3"/>
  <c r="P14" i="3"/>
  <c r="O14" i="3"/>
  <c r="R13" i="3"/>
  <c r="Q13" i="3"/>
  <c r="P13" i="3"/>
  <c r="O13" i="3"/>
  <c r="R12" i="3"/>
  <c r="Q12" i="3"/>
  <c r="P12" i="3"/>
  <c r="O12" i="3"/>
  <c r="R11" i="3"/>
  <c r="Q11" i="3"/>
  <c r="P11" i="3"/>
  <c r="O11" i="3"/>
  <c r="R10" i="3"/>
  <c r="Q10" i="3"/>
  <c r="P10" i="3"/>
  <c r="O10" i="3"/>
  <c r="R9" i="3"/>
  <c r="Q9" i="3"/>
  <c r="P9" i="3"/>
  <c r="O9" i="3"/>
  <c r="R8" i="3"/>
  <c r="Q8" i="3"/>
  <c r="P8" i="3"/>
  <c r="O8" i="3"/>
  <c r="R7" i="3"/>
  <c r="Q7" i="3"/>
  <c r="P7" i="3"/>
  <c r="O7" i="3"/>
  <c r="R6" i="3"/>
  <c r="Q6" i="3"/>
  <c r="P6" i="3"/>
  <c r="O6" i="3"/>
  <c r="R5" i="3"/>
  <c r="Q5" i="3"/>
  <c r="P5" i="3"/>
  <c r="O5" i="3"/>
  <c r="R4" i="3"/>
  <c r="Q4" i="3"/>
  <c r="P4" i="3"/>
  <c r="O4" i="3"/>
  <c r="R3" i="3"/>
  <c r="Q3" i="3"/>
  <c r="P3" i="3"/>
  <c r="O3" i="3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R4" i="2"/>
  <c r="R3" i="2"/>
  <c r="Q4" i="2"/>
  <c r="P4" i="2"/>
  <c r="O4" i="2"/>
  <c r="Q3" i="2"/>
  <c r="P3" i="2"/>
  <c r="O3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3" i="1"/>
  <c r="Q2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4" i="1"/>
  <c r="O3" i="1"/>
  <c r="J25" i="9"/>
  <c r="I25" i="9"/>
  <c r="H25" i="9"/>
  <c r="J24" i="9"/>
  <c r="I24" i="9"/>
  <c r="H24" i="9"/>
  <c r="J23" i="9"/>
  <c r="I23" i="9"/>
  <c r="H23" i="9"/>
  <c r="J22" i="9"/>
  <c r="I22" i="9"/>
  <c r="H22" i="9"/>
  <c r="J21" i="9"/>
  <c r="I21" i="9"/>
  <c r="H21" i="9"/>
  <c r="J20" i="9"/>
  <c r="I20" i="9"/>
  <c r="H20" i="9"/>
  <c r="J19" i="9"/>
  <c r="I19" i="9"/>
  <c r="H19" i="9"/>
  <c r="J18" i="9"/>
  <c r="I18" i="9"/>
  <c r="H18" i="9"/>
  <c r="J17" i="9"/>
  <c r="I17" i="9"/>
  <c r="H17" i="9"/>
  <c r="J16" i="9"/>
  <c r="I16" i="9"/>
  <c r="H16" i="9"/>
  <c r="J15" i="9"/>
  <c r="I15" i="9"/>
  <c r="H15" i="9"/>
  <c r="J14" i="9"/>
  <c r="I14" i="9"/>
  <c r="H14" i="9"/>
  <c r="J13" i="9"/>
  <c r="I13" i="9"/>
  <c r="H13" i="9"/>
  <c r="J12" i="9"/>
  <c r="I12" i="9"/>
  <c r="H12" i="9"/>
  <c r="J11" i="9"/>
  <c r="I11" i="9"/>
  <c r="H11" i="9"/>
  <c r="J10" i="9"/>
  <c r="I10" i="9"/>
  <c r="H10" i="9"/>
  <c r="J9" i="9"/>
  <c r="I9" i="9"/>
  <c r="H9" i="9"/>
  <c r="J8" i="9"/>
  <c r="I8" i="9"/>
  <c r="H8" i="9"/>
  <c r="J7" i="9"/>
  <c r="I7" i="9"/>
  <c r="H7" i="9"/>
  <c r="J6" i="9"/>
  <c r="I6" i="9"/>
  <c r="H6" i="9"/>
  <c r="J5" i="9"/>
  <c r="I5" i="9"/>
  <c r="H5" i="9"/>
  <c r="J4" i="9"/>
  <c r="I4" i="9"/>
  <c r="H4" i="9"/>
  <c r="J3" i="9"/>
  <c r="I3" i="9"/>
  <c r="H3" i="9"/>
  <c r="J2" i="9"/>
  <c r="I2" i="9"/>
  <c r="H2" i="9"/>
  <c r="J13" i="8"/>
  <c r="I13" i="8"/>
  <c r="H13" i="8"/>
  <c r="J12" i="8"/>
  <c r="I12" i="8"/>
  <c r="H12" i="8"/>
  <c r="J11" i="8"/>
  <c r="I11" i="8"/>
  <c r="H11" i="8"/>
  <c r="J10" i="8"/>
  <c r="I10" i="8"/>
  <c r="H10" i="8"/>
  <c r="J9" i="8"/>
  <c r="I9" i="8"/>
  <c r="H9" i="8"/>
  <c r="J8" i="8"/>
  <c r="I8" i="8"/>
  <c r="H8" i="8"/>
  <c r="J7" i="8"/>
  <c r="I7" i="8"/>
  <c r="H7" i="8"/>
  <c r="J6" i="8"/>
  <c r="I6" i="8"/>
  <c r="H6" i="8"/>
  <c r="J5" i="8"/>
  <c r="I5" i="8"/>
  <c r="H5" i="8"/>
  <c r="J4" i="8"/>
  <c r="I4" i="8"/>
  <c r="H4" i="8"/>
  <c r="J3" i="8"/>
  <c r="I3" i="8"/>
  <c r="H3" i="8"/>
  <c r="J2" i="8"/>
  <c r="I2" i="8"/>
  <c r="H2" i="8"/>
  <c r="J26" i="7"/>
  <c r="I26" i="7"/>
  <c r="H26" i="7"/>
  <c r="J25" i="7"/>
  <c r="I25" i="7"/>
  <c r="H25" i="7"/>
  <c r="J24" i="7"/>
  <c r="I24" i="7"/>
  <c r="H24" i="7"/>
  <c r="J23" i="7"/>
  <c r="I23" i="7"/>
  <c r="H23" i="7"/>
  <c r="J22" i="7"/>
  <c r="I22" i="7"/>
  <c r="H22" i="7"/>
  <c r="J21" i="7"/>
  <c r="I21" i="7"/>
  <c r="H21" i="7"/>
  <c r="J20" i="7"/>
  <c r="I20" i="7"/>
  <c r="H20" i="7"/>
  <c r="J19" i="7"/>
  <c r="I19" i="7"/>
  <c r="H19" i="7"/>
  <c r="J18" i="7"/>
  <c r="I18" i="7"/>
  <c r="H18" i="7"/>
  <c r="J17" i="7"/>
  <c r="I17" i="7"/>
  <c r="H17" i="7"/>
  <c r="J16" i="7"/>
  <c r="I16" i="7"/>
  <c r="H16" i="7"/>
  <c r="J15" i="7"/>
  <c r="I15" i="7"/>
  <c r="H15" i="7"/>
  <c r="J14" i="7"/>
  <c r="I14" i="7"/>
  <c r="H14" i="7"/>
  <c r="J13" i="7"/>
  <c r="I13" i="7"/>
  <c r="H13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I7" i="7"/>
  <c r="H7" i="7"/>
  <c r="J6" i="7"/>
  <c r="I6" i="7"/>
  <c r="H6" i="7"/>
  <c r="J5" i="7"/>
  <c r="I5" i="7"/>
  <c r="H5" i="7"/>
  <c r="J4" i="7"/>
  <c r="I4" i="7"/>
  <c r="H4" i="7"/>
  <c r="J3" i="7"/>
  <c r="I3" i="7"/>
  <c r="H3" i="7"/>
  <c r="J2" i="7"/>
  <c r="I2" i="7"/>
  <c r="H2" i="7"/>
  <c r="J19" i="6"/>
  <c r="I19" i="6"/>
  <c r="H19" i="6"/>
  <c r="J18" i="6"/>
  <c r="I18" i="6"/>
  <c r="H18" i="6"/>
  <c r="J17" i="6"/>
  <c r="I17" i="6"/>
  <c r="H17" i="6"/>
  <c r="J16" i="6"/>
  <c r="I16" i="6"/>
  <c r="H16" i="6"/>
  <c r="J15" i="6"/>
  <c r="I15" i="6"/>
  <c r="H15" i="6"/>
  <c r="J14" i="6"/>
  <c r="I14" i="6"/>
  <c r="H14" i="6"/>
  <c r="J13" i="6"/>
  <c r="I13" i="6"/>
  <c r="H13" i="6"/>
  <c r="J12" i="6"/>
  <c r="I12" i="6"/>
  <c r="H12" i="6"/>
  <c r="J11" i="6"/>
  <c r="I11" i="6"/>
  <c r="H11" i="6"/>
  <c r="J10" i="6"/>
  <c r="I10" i="6"/>
  <c r="H10" i="6"/>
  <c r="J9" i="6"/>
  <c r="I9" i="6"/>
  <c r="H9" i="6"/>
  <c r="J8" i="6"/>
  <c r="I8" i="6"/>
  <c r="H8" i="6"/>
  <c r="J7" i="6"/>
  <c r="I7" i="6"/>
  <c r="H7" i="6"/>
  <c r="J6" i="6"/>
  <c r="I6" i="6"/>
  <c r="H6" i="6"/>
  <c r="J5" i="6"/>
  <c r="I5" i="6"/>
  <c r="H5" i="6"/>
  <c r="J4" i="6"/>
  <c r="I4" i="6"/>
  <c r="H4" i="6"/>
  <c r="J3" i="6"/>
  <c r="I3" i="6"/>
  <c r="H3" i="6"/>
  <c r="J2" i="6"/>
  <c r="I2" i="6"/>
  <c r="H2" i="6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2" i="5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I4" i="4"/>
  <c r="H4" i="4"/>
  <c r="J3" i="4"/>
  <c r="I3" i="4"/>
  <c r="H3" i="4"/>
  <c r="J2" i="4"/>
  <c r="I2" i="4"/>
  <c r="H2" i="4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J2" i="3"/>
  <c r="I2" i="3"/>
  <c r="H2" i="3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<sst xmlns="http://schemas.openxmlformats.org/spreadsheetml/2006/main" count="477" uniqueCount="78">
  <si>
    <t>Earning Data</t>
  </si>
  <si>
    <t>Quarter</t>
  </si>
  <si>
    <t>close on release data</t>
  </si>
  <si>
    <t>open next day</t>
  </si>
  <si>
    <t>close next day</t>
  </si>
  <si>
    <t>earn</t>
  </si>
  <si>
    <t>forcast</t>
  </si>
  <si>
    <t>suprise</t>
  </si>
  <si>
    <t>after market trend</t>
  </si>
  <si>
    <t>next day trend</t>
  </si>
  <si>
    <t>Total asset(B)</t>
  </si>
  <si>
    <t>total equity (B)</t>
  </si>
  <si>
    <t>total revenue</t>
  </si>
  <si>
    <t>total revenue (B)</t>
  </si>
  <si>
    <t>net income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</si>
  <si>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</si>
  <si>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</si>
  <si>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</si>
  <si>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</si>
  <si>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</si>
  <si>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</si>
  <si>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</si>
  <si>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</si>
  <si>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</si>
  <si>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</si>
  <si>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</si>
  <si>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</si>
  <si>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</si>
  <si>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</si>
  <si>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</si>
  <si>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</si>
  <si>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</si>
  <si>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</si>
  <si>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</si>
  <si>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</si>
  <si>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</si>
  <si>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</si>
  <si>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</si>
  <si>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</si>
  <si>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</si>
  <si>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TA Trend</t>
    <phoneticPr fontId="12" type="noConversion"/>
  </si>
  <si>
    <t>TE Trend</t>
    <phoneticPr fontId="12" type="noConversion"/>
  </si>
  <si>
    <t>TR Trend</t>
    <phoneticPr fontId="12" type="noConversion"/>
  </si>
  <si>
    <t>NI Trend</t>
    <phoneticPr fontId="12" type="noConversion"/>
  </si>
  <si>
    <t>Total asset(M)</t>
    <phoneticPr fontId="12" type="noConversion"/>
  </si>
  <si>
    <t>total equity (M)</t>
    <phoneticPr fontId="12" type="noConversion"/>
  </si>
  <si>
    <t>total revenue</t>
    <phoneticPr fontId="12" type="noConversion"/>
  </si>
  <si>
    <t>10/29/15</t>
  </si>
  <si>
    <t>7/30/15</t>
  </si>
  <si>
    <t>4/30/15</t>
  </si>
  <si>
    <t>10/30/14</t>
  </si>
  <si>
    <t>7/31/14</t>
  </si>
  <si>
    <t>10/29/13</t>
  </si>
  <si>
    <t>10/19/16</t>
  </si>
  <si>
    <t>7/20/16</t>
  </si>
  <si>
    <t>4/26/16</t>
  </si>
  <si>
    <t>1/27/16</t>
  </si>
  <si>
    <t>10/21/15</t>
  </si>
  <si>
    <t>7/16/15</t>
  </si>
  <si>
    <t>4/22/15</t>
  </si>
  <si>
    <t>1/21/15</t>
  </si>
  <si>
    <t>10/15/14</t>
  </si>
  <si>
    <t>7/16/14</t>
  </si>
  <si>
    <t>4/29/14</t>
  </si>
  <si>
    <t>1/22/14</t>
  </si>
  <si>
    <t>10/16/13</t>
  </si>
  <si>
    <t>7/17/13</t>
  </si>
  <si>
    <t>4/17/13</t>
  </si>
  <si>
    <t>1/16/13</t>
  </si>
  <si>
    <t>10/17/12</t>
  </si>
  <si>
    <t>7/18/12</t>
  </si>
  <si>
    <t>4/18/12</t>
  </si>
  <si>
    <t>1/18/12</t>
  </si>
  <si>
    <t>10/19/11</t>
  </si>
  <si>
    <t>7/20/11</t>
  </si>
  <si>
    <t>4/27/11</t>
  </si>
  <si>
    <t>1/19/11</t>
  </si>
  <si>
    <t>10/20/10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</si>
</sst>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26" formatCode="\$#,##0.00_);[Red]\(\$#,##0.00\)"/>
    <numFmt numFmtId="176" formatCode="&quot;$&quot;#,##0.00"/>
    <numFmt numFmtId="177" formatCode="0.00000_ "/>
    <numFmt numFmtId="178" formatCode="0.00_);[Red]\(0.00\)"/>
  </numFmts>
  <fonts count="19" x14ac:knownFonts="1">
    <font>
      <sz val="10"/>
      <color rgb="FF000000"/>
      <name val="Arial"/>
    </font>
    <font>
      <sz val="10"/>
      <name val="Arial"/>
    </font>
    <font>
      <b/>
      <sz val="8"/>
      <name val="Arial"/>
    </font>
    <font>
      <sz val="10"/>
      <color rgb="FF000000"/>
      <name val="&quot;Helvetica Neue&quot;"/>
    </font>
    <font>
      <sz val="12"/>
      <color rgb="FF000000"/>
      <name val="Calibri"/>
    </font>
    <font>
      <b/>
      <sz val="8"/>
      <color rgb="FFFF0000"/>
      <name val="Arial"/>
    </font>
    <font>
      <sz val="10"/>
      <color rgb="FF000000"/>
      <name val="Arial"/>
    </font>
    <font>
      <b/>
      <sz val="8"/>
      <color rgb="FF00A000"/>
      <name val="Arial"/>
    </font>
    <font>
      <b/>
      <u/>
      <sz val="8"/>
      <color rgb="FF0000FF"/>
      <name val="Arial"/>
    </font>
    <font>
      <b/>
      <sz val="8"/>
      <color rgb="FF3B6592"/>
      <name val="Arial"/>
    </font>
    <font>
      <b/>
      <sz val="11"/>
      <color rgb="FF0000FF"/>
      <name val="Arial"/>
    </font>
    <font>
      <b/>
      <sz val="8"/>
      <color rgb="FFC00000"/>
      <name val="Arial"/>
    </font>
    <font>
      <sz val="9"/>
      <name val="Arial"/>
    </font>
    <font>
      <sz val="12"/>
      <name val="Arial"/>
    </font>
    <font>
      <b/>
      <sz val="8"/>
      <color rgb="FF000000"/>
      <name val="Arial"/>
    </font>
    <font>
      <sz val="13"/>
      <color rgb="FF000000"/>
      <name val="Helvetica Neue"/>
    </font>
    <font>
      <sz val="11"/>
      <color rgb="FF000000"/>
      <name val="Inconsolata"/>
      <family val="1"/>
    </font>
    <font>
      <sz val="13"/>
      <color rgb="FF000000"/>
      <name val="Arial"/>
    </font>
    <font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E0E4E9"/>
      </left>
      <right style="thin">
        <color rgb="FFE0E4E9"/>
      </right>
      <top style="thin">
        <color rgb="FFE0E4E9"/>
      </top>
      <bottom style="thin">
        <color rgb="FFE0E4E9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30" fontId="2" fillId="2" borderId="0" xfId="0" applyNumberFormat="1" applyFont="1" applyFill="1" applyAlignment="1">
      <alignment horizontal="left"/>
    </xf>
    <xf numFmtId="30" fontId="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right"/>
    </xf>
    <xf numFmtId="2" fontId="2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2" borderId="0" xfId="0" applyNumberFormat="1" applyFont="1" applyFill="1" applyAlignment="1">
      <alignment horizontal="left"/>
    </xf>
    <xf numFmtId="0" fontId="4" fillId="0" borderId="0" xfId="0" applyFont="1" applyAlignment="1"/>
    <xf numFmtId="2" fontId="5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right"/>
    </xf>
    <xf numFmtId="0" fontId="7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6" fontId="7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center"/>
    </xf>
    <xf numFmtId="176" fontId="11" fillId="2" borderId="0" xfId="0" applyNumberFormat="1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76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76" fontId="2" fillId="2" borderId="0" xfId="0" applyNumberFormat="1" applyFont="1" applyFill="1" applyAlignment="1">
      <alignment horizontal="left"/>
    </xf>
    <xf numFmtId="0" fontId="13" fillId="0" borderId="0" xfId="0" applyFont="1" applyAlignment="1"/>
    <xf numFmtId="177" fontId="0" fillId="0" borderId="0" xfId="0" applyNumberFormat="1" applyFont="1" applyAlignment="1"/>
    <xf numFmtId="14" fontId="14" fillId="0" borderId="0" xfId="0" applyNumberFormat="1" applyFont="1" applyAlignment="1"/>
    <xf numFmtId="0" fontId="14" fillId="0" borderId="0" xfId="0" applyFont="1" applyAlignment="1"/>
    <xf numFmtId="0" fontId="15" fillId="0" borderId="0" xfId="0" applyFont="1" applyAlignment="1"/>
    <xf numFmtId="26" fontId="14" fillId="0" borderId="0" xfId="0" applyNumberFormat="1" applyFont="1" applyAlignment="1"/>
    <xf numFmtId="0" fontId="16" fillId="0" borderId="0" xfId="0" applyFont="1" applyAlignment="1"/>
    <xf numFmtId="0" fontId="17" fillId="0" borderId="0" xfId="0" applyFont="1" applyAlignment="1"/>
    <xf numFmtId="14" fontId="18" fillId="0" borderId="0" xfId="0" applyNumberFormat="1" applyFont="1" applyAlignment="1"/>
    <xf numFmtId="0" fontId="18" fillId="0" borderId="0" xfId="0" applyFont="1" applyAlignment="1"/>
    <xf numFmtId="26" fontId="18" fillId="0" borderId="0" xfId="0" applyNumberFormat="1" applyFont="1" applyAlignment="1"/>
    <xf numFmtId="178" fontId="4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I2" zoomScale="120" zoomScaleNormal="120" zoomScalePageLayoutView="120" workbookViewId="0">
      <selection activeCell="P10" sqref="P10"/>
    </sheetView>
  </sheetViews>
  <sheetFormatPr baseColWidth="10" defaultColWidth="14.5" defaultRowHeight="15.75" customHeight="1" x14ac:dyDescent="0.15"/>
  <cols>
    <col min="12" max="12" width="20" customWidth="1"/>
  </cols>
  <sheetData>
    <row r="1" spans="1:1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26" t="s">
        <v>40</v>
      </c>
      <c r="P1" s="26" t="s">
        <v>41</v>
      </c>
      <c r="Q1" s="26" t="s">
        <v>42</v>
      </c>
      <c r="R1" s="26" t="s">
        <v>43</v>
      </c>
    </row>
    <row r="2" spans="1:18" ht="16" x14ac:dyDescent="0.2">
      <c r="A2" s="3">
        <v>40469</v>
      </c>
      <c r="B2" s="2" t="s">
        <v>15</v>
      </c>
      <c r="C2" s="2">
        <v>45.43</v>
      </c>
      <c r="D2" s="2">
        <v>43.34</v>
      </c>
      <c r="E2" s="2">
        <v>44.21</v>
      </c>
      <c r="F2" s="2">
        <v>0.66</v>
      </c>
      <c r="G2" s="2">
        <v>0.57999999999999996</v>
      </c>
      <c r="H2" s="6">
        <f t="shared" ref="H2:H26" si="0">(F2 - G2)/ABS(G2)</f>
        <v>0.13793103448275876</v>
      </c>
      <c r="I2" s="7">
        <f t="shared" ref="I2:I26" si="1">(D2 - C2)/C2</f>
        <v>-4.6004842615012025E-2</v>
      </c>
      <c r="J2" s="8">
        <f t="shared" ref="J2:J26" si="2">(E2 - C2)/C2</f>
        <v>-2.6854501430772594E-2</v>
      </c>
      <c r="K2" s="1">
        <v>75.180000000000007</v>
      </c>
      <c r="L2" s="9">
        <v>47.79</v>
      </c>
      <c r="M2" s="1">
        <v>20.34</v>
      </c>
      <c r="N2" s="9">
        <v>4.3079999999999998</v>
      </c>
    </row>
    <row r="3" spans="1:18" ht="16" x14ac:dyDescent="0.2">
      <c r="A3" s="3">
        <v>40561</v>
      </c>
      <c r="B3" s="2" t="s">
        <v>16</v>
      </c>
      <c r="C3" s="2">
        <v>48.66</v>
      </c>
      <c r="D3" s="2">
        <v>49.76</v>
      </c>
      <c r="E3" s="2">
        <v>48.41</v>
      </c>
      <c r="F3" s="2">
        <v>0.92</v>
      </c>
      <c r="G3" s="2">
        <v>0.77</v>
      </c>
      <c r="H3" s="6">
        <f t="shared" si="0"/>
        <v>0.19480519480519484</v>
      </c>
      <c r="I3" s="7">
        <f t="shared" si="1"/>
        <v>2.260583641594742E-2</v>
      </c>
      <c r="J3" s="8">
        <f t="shared" si="2"/>
        <v>-5.1376900945334985E-3</v>
      </c>
      <c r="K3" s="1">
        <v>86.74</v>
      </c>
      <c r="L3" s="9">
        <v>54.67</v>
      </c>
      <c r="M3" s="1">
        <v>26.74</v>
      </c>
      <c r="N3" s="9">
        <v>6.0039999999999996</v>
      </c>
      <c r="O3" s="27">
        <f xml:space="preserve"> (K3 - K2)/ K2</f>
        <v>0.15376429901569549</v>
      </c>
      <c r="P3" s="27">
        <f>(L3 - L2)/L2</f>
        <v>0.14396317221175983</v>
      </c>
      <c r="Q3" s="27">
        <f>(M3 - M2)/M2</f>
        <v>0.31465093411996059</v>
      </c>
      <c r="R3" s="27">
        <f>(N3-N2)/N2</f>
        <v>0.39368616527390898</v>
      </c>
    </row>
    <row r="4" spans="1:18" ht="16" x14ac:dyDescent="0.2">
      <c r="A4" s="3">
        <v>40653</v>
      </c>
      <c r="B4" s="2" t="s">
        <v>17</v>
      </c>
      <c r="C4" s="2">
        <v>48.92</v>
      </c>
      <c r="D4" s="2">
        <v>50.71</v>
      </c>
      <c r="E4" s="2">
        <v>50.1</v>
      </c>
      <c r="F4" s="2">
        <v>0.91</v>
      </c>
      <c r="G4" s="2">
        <v>0.76</v>
      </c>
      <c r="H4" s="6">
        <f t="shared" si="0"/>
        <v>0.19736842105263161</v>
      </c>
      <c r="I4" s="7">
        <f t="shared" si="1"/>
        <v>3.6590351594439886E-2</v>
      </c>
      <c r="J4" s="8">
        <f t="shared" si="2"/>
        <v>2.4121013900245292E-2</v>
      </c>
      <c r="K4" s="1">
        <v>94.9</v>
      </c>
      <c r="L4" s="9">
        <v>61.48</v>
      </c>
      <c r="M4" s="1">
        <v>24.67</v>
      </c>
      <c r="N4" s="9">
        <v>5.9870000000000001</v>
      </c>
      <c r="O4" s="27">
        <f xml:space="preserve"> (K4 - K3)/ K3</f>
        <v>9.4074244869725751E-2</v>
      </c>
      <c r="P4" s="27">
        <f t="shared" ref="P4:P26" si="3">(L4 - L3)/L3</f>
        <v>0.12456557526980053</v>
      </c>
      <c r="Q4" s="27">
        <f t="shared" ref="Q4:Q25" si="4">(M4 - M3)/M3</f>
        <v>-7.7412116679132267E-2</v>
      </c>
      <c r="R4" s="27">
        <f t="shared" ref="R4:R26" si="5">(N4-N3)/N3</f>
        <v>-2.8314457028646672E-3</v>
      </c>
    </row>
    <row r="5" spans="1:18" ht="16" x14ac:dyDescent="0.2">
      <c r="A5" s="3">
        <v>40743</v>
      </c>
      <c r="B5" s="2" t="s">
        <v>18</v>
      </c>
      <c r="C5" s="2">
        <v>53.84</v>
      </c>
      <c r="D5" s="2">
        <v>56.59</v>
      </c>
      <c r="E5" s="2">
        <v>55.27</v>
      </c>
      <c r="F5" s="2">
        <v>1.1100000000000001</v>
      </c>
      <c r="G5" s="2">
        <v>0.83</v>
      </c>
      <c r="H5" s="6">
        <f t="shared" si="0"/>
        <v>0.33734939759036164</v>
      </c>
      <c r="I5" s="7">
        <f t="shared" si="1"/>
        <v>5.1077265973254085E-2</v>
      </c>
      <c r="J5" s="8">
        <f t="shared" si="2"/>
        <v>2.6560178306092117E-2</v>
      </c>
      <c r="K5" s="1">
        <v>106.76</v>
      </c>
      <c r="L5" s="9">
        <v>69.34</v>
      </c>
      <c r="M5" s="1">
        <v>28.57</v>
      </c>
      <c r="N5" s="9">
        <v>7.3079999999999998</v>
      </c>
      <c r="O5" s="27">
        <f t="shared" ref="O5:O26" si="6" xml:space="preserve"> (K5 - K4)/ K4</f>
        <v>0.12497365648050578</v>
      </c>
      <c r="P5" s="27">
        <f t="shared" si="3"/>
        <v>0.12784645413142498</v>
      </c>
      <c r="Q5" s="27">
        <f t="shared" si="4"/>
        <v>0.15808674503445475</v>
      </c>
      <c r="R5" s="27">
        <f t="shared" si="5"/>
        <v>0.22064473024887252</v>
      </c>
    </row>
    <row r="6" spans="1:18" ht="16" x14ac:dyDescent="0.2">
      <c r="A6" s="3">
        <v>40834</v>
      </c>
      <c r="B6" s="2" t="s">
        <v>19</v>
      </c>
      <c r="C6" s="2">
        <v>60.32</v>
      </c>
      <c r="D6" s="2">
        <v>57.34</v>
      </c>
      <c r="E6" s="2">
        <v>56.96</v>
      </c>
      <c r="F6" s="2">
        <v>1.01</v>
      </c>
      <c r="G6" s="2">
        <v>1.04</v>
      </c>
      <c r="H6" s="6">
        <f t="shared" si="0"/>
        <v>-2.8846153846153872E-2</v>
      </c>
      <c r="I6" s="7">
        <f t="shared" si="1"/>
        <v>-4.9403183023872629E-2</v>
      </c>
      <c r="J6" s="8">
        <f t="shared" si="2"/>
        <v>-5.5702917771883277E-2</v>
      </c>
      <c r="K6" s="1">
        <v>116.37</v>
      </c>
      <c r="L6" s="9">
        <v>76.62</v>
      </c>
      <c r="M6" s="1">
        <v>28.27</v>
      </c>
      <c r="N6" s="9">
        <v>6.6230000000000002</v>
      </c>
      <c r="O6" s="27">
        <f t="shared" si="6"/>
        <v>9.001498688647433E-2</v>
      </c>
      <c r="P6" s="27">
        <f t="shared" si="3"/>
        <v>0.10498990481684455</v>
      </c>
      <c r="Q6" s="27">
        <f t="shared" si="4"/>
        <v>-1.0500525026251338E-2</v>
      </c>
      <c r="R6" s="27">
        <f t="shared" si="5"/>
        <v>-9.3732895457033338E-2</v>
      </c>
    </row>
    <row r="7" spans="1:18" ht="16" x14ac:dyDescent="0.2">
      <c r="A7" s="3">
        <v>40932</v>
      </c>
      <c r="B7" s="2" t="s">
        <v>20</v>
      </c>
      <c r="C7" s="2">
        <v>60.06</v>
      </c>
      <c r="D7" s="2">
        <v>64.92</v>
      </c>
      <c r="E7" s="2">
        <v>63.81</v>
      </c>
      <c r="F7" s="2">
        <v>1.98</v>
      </c>
      <c r="G7" s="2">
        <v>1.44</v>
      </c>
      <c r="H7" s="6">
        <f t="shared" si="0"/>
        <v>0.37500000000000006</v>
      </c>
      <c r="I7" s="7">
        <f t="shared" si="1"/>
        <v>8.0919080919080913E-2</v>
      </c>
      <c r="J7" s="8">
        <f t="shared" si="2"/>
        <v>6.2437562437562433E-2</v>
      </c>
      <c r="K7" s="1">
        <v>138.68</v>
      </c>
      <c r="L7" s="9">
        <v>90.05</v>
      </c>
      <c r="M7" s="1">
        <v>46.33</v>
      </c>
      <c r="N7" s="9">
        <v>13.06</v>
      </c>
      <c r="O7" s="27">
        <f t="shared" si="6"/>
        <v>0.1917160780269829</v>
      </c>
      <c r="P7" s="27">
        <f t="shared" si="3"/>
        <v>0.17528060558600878</v>
      </c>
      <c r="Q7" s="27">
        <f t="shared" si="4"/>
        <v>0.63883975946232752</v>
      </c>
      <c r="R7" s="27">
        <f t="shared" si="5"/>
        <v>0.97191605012834059</v>
      </c>
    </row>
    <row r="8" spans="1:18" ht="16" x14ac:dyDescent="0.2">
      <c r="A8" s="3">
        <v>41023</v>
      </c>
      <c r="B8" s="2" t="s">
        <v>21</v>
      </c>
      <c r="C8" s="2">
        <v>80.040000000000006</v>
      </c>
      <c r="D8" s="2">
        <v>87.95</v>
      </c>
      <c r="E8" s="2">
        <v>97.14</v>
      </c>
      <c r="F8" s="2">
        <v>1.76</v>
      </c>
      <c r="G8" s="2">
        <v>1.44</v>
      </c>
      <c r="H8" s="6">
        <f t="shared" si="0"/>
        <v>0.22222222222222227</v>
      </c>
      <c r="I8" s="7">
        <f t="shared" si="1"/>
        <v>9.8825587206396753E-2</v>
      </c>
      <c r="J8" s="8">
        <f t="shared" si="2"/>
        <v>0.21364317841079453</v>
      </c>
      <c r="K8" s="1">
        <v>150.93</v>
      </c>
      <c r="L8" s="9">
        <v>102.5</v>
      </c>
      <c r="M8" s="1">
        <v>39.19</v>
      </c>
      <c r="N8" s="9">
        <v>11.62</v>
      </c>
      <c r="O8" s="27">
        <f t="shared" si="6"/>
        <v>8.8332852610325932E-2</v>
      </c>
      <c r="P8" s="27">
        <f t="shared" si="3"/>
        <v>0.13825652415324824</v>
      </c>
      <c r="Q8" s="27">
        <f t="shared" si="4"/>
        <v>-0.15411180660479173</v>
      </c>
      <c r="R8" s="27">
        <f t="shared" si="5"/>
        <v>-0.11026033690658509</v>
      </c>
    </row>
    <row r="9" spans="1:18" ht="16" x14ac:dyDescent="0.2">
      <c r="A9" s="3">
        <v>41114</v>
      </c>
      <c r="B9" s="2" t="s">
        <v>22</v>
      </c>
      <c r="C9" s="2">
        <v>85.85</v>
      </c>
      <c r="D9" s="2">
        <v>82.07</v>
      </c>
      <c r="E9" s="2">
        <v>82.14</v>
      </c>
      <c r="F9" s="2">
        <v>1.33</v>
      </c>
      <c r="G9" s="2">
        <v>1.48</v>
      </c>
      <c r="H9" s="6">
        <f t="shared" si="0"/>
        <v>-0.10135135135135129</v>
      </c>
      <c r="I9" s="7">
        <f t="shared" si="1"/>
        <v>-4.4030285381479344E-2</v>
      </c>
      <c r="J9" s="8">
        <f t="shared" si="2"/>
        <v>-4.3214909726266675E-2</v>
      </c>
      <c r="K9" s="1">
        <v>162.9</v>
      </c>
      <c r="L9" s="9">
        <v>111.75</v>
      </c>
      <c r="M9" s="1">
        <v>35.020000000000003</v>
      </c>
      <c r="N9" s="9">
        <v>8.8239999999999998</v>
      </c>
      <c r="O9" s="27">
        <f t="shared" si="6"/>
        <v>7.9308288610614175E-2</v>
      </c>
      <c r="P9" s="27">
        <f t="shared" si="3"/>
        <v>9.0243902439024387E-2</v>
      </c>
      <c r="Q9" s="27">
        <f t="shared" si="4"/>
        <v>-0.10640469507527417</v>
      </c>
      <c r="R9" s="27">
        <f t="shared" si="5"/>
        <v>-0.24061962134251288</v>
      </c>
    </row>
    <row r="10" spans="1:18" ht="16" x14ac:dyDescent="0.2">
      <c r="A10" s="3">
        <v>41207</v>
      </c>
      <c r="B10" s="2" t="s">
        <v>23</v>
      </c>
      <c r="C10" s="2">
        <v>87.08</v>
      </c>
      <c r="D10" s="2">
        <v>87.06</v>
      </c>
      <c r="E10" s="2">
        <v>86.29</v>
      </c>
      <c r="F10" s="2">
        <v>1.24</v>
      </c>
      <c r="G10" s="2">
        <v>1.25</v>
      </c>
      <c r="H10" s="6">
        <f t="shared" si="0"/>
        <v>-8.0000000000000071E-3</v>
      </c>
      <c r="I10" s="7">
        <f t="shared" si="1"/>
        <v>-2.2967386311433189E-4</v>
      </c>
      <c r="J10" s="8">
        <f t="shared" si="2"/>
        <v>-9.0721175930178234E-3</v>
      </c>
      <c r="K10" s="1">
        <v>176.06</v>
      </c>
      <c r="L10" s="9">
        <v>118.21</v>
      </c>
      <c r="M10" s="1">
        <v>35.97</v>
      </c>
      <c r="N10" s="9">
        <v>8.2230000000000008</v>
      </c>
      <c r="O10" s="27">
        <f t="shared" si="6"/>
        <v>8.0785758133824409E-2</v>
      </c>
      <c r="P10" s="27">
        <f t="shared" si="3"/>
        <v>5.7807606263982049E-2</v>
      </c>
      <c r="Q10" s="27">
        <f t="shared" si="4"/>
        <v>2.7127355796687482E-2</v>
      </c>
      <c r="R10" s="27">
        <f t="shared" si="5"/>
        <v>-6.8109700815956381E-2</v>
      </c>
    </row>
    <row r="11" spans="1:18" ht="16" x14ac:dyDescent="0.2">
      <c r="A11" s="3">
        <v>41297</v>
      </c>
      <c r="B11" s="2" t="s">
        <v>24</v>
      </c>
      <c r="C11" s="2">
        <v>73.430000000000007</v>
      </c>
      <c r="D11" s="2">
        <v>65.709999999999994</v>
      </c>
      <c r="E11" s="2">
        <v>64.36</v>
      </c>
      <c r="F11" s="2">
        <v>1.97</v>
      </c>
      <c r="G11" s="2">
        <v>1.92</v>
      </c>
      <c r="H11" s="6">
        <f t="shared" si="0"/>
        <v>2.6041666666666692E-2</v>
      </c>
      <c r="I11" s="7">
        <f t="shared" si="1"/>
        <v>-0.10513414135911769</v>
      </c>
      <c r="J11" s="8">
        <f t="shared" si="2"/>
        <v>-0.12351899768487003</v>
      </c>
      <c r="K11" s="1">
        <v>196.09</v>
      </c>
      <c r="L11" s="9">
        <v>127.35</v>
      </c>
      <c r="M11" s="1">
        <v>54.51</v>
      </c>
      <c r="N11" s="9">
        <v>13.08</v>
      </c>
      <c r="O11" s="27">
        <f t="shared" si="6"/>
        <v>0.11376803362490061</v>
      </c>
      <c r="P11" s="27">
        <f t="shared" si="3"/>
        <v>7.7320023686659342E-2</v>
      </c>
      <c r="Q11" s="27">
        <f t="shared" si="4"/>
        <v>0.51542952460383651</v>
      </c>
      <c r="R11" s="27">
        <f t="shared" si="5"/>
        <v>0.59066034294053249</v>
      </c>
    </row>
    <row r="12" spans="1:18" ht="16" x14ac:dyDescent="0.2">
      <c r="A12" s="3">
        <v>41387</v>
      </c>
      <c r="B12" s="2" t="s">
        <v>25</v>
      </c>
      <c r="C12" s="2">
        <v>58.02</v>
      </c>
      <c r="D12" s="2">
        <v>56.22</v>
      </c>
      <c r="E12" s="2">
        <v>57.92</v>
      </c>
      <c r="F12" s="2">
        <v>1.44</v>
      </c>
      <c r="G12" s="2">
        <v>1.44</v>
      </c>
      <c r="H12" s="6">
        <f t="shared" si="0"/>
        <v>0</v>
      </c>
      <c r="I12" s="7">
        <f t="shared" si="1"/>
        <v>-3.1023784901758087E-2</v>
      </c>
      <c r="J12" s="8">
        <f t="shared" si="2"/>
        <v>-1.7235436056532475E-3</v>
      </c>
      <c r="K12" s="1">
        <v>194.74</v>
      </c>
      <c r="L12" s="9">
        <v>135.49</v>
      </c>
      <c r="M12" s="1">
        <v>43.6</v>
      </c>
      <c r="N12" s="9">
        <v>9.5470000000000006</v>
      </c>
      <c r="O12" s="27">
        <f t="shared" si="6"/>
        <v>-6.8845938089652416E-3</v>
      </c>
      <c r="P12" s="27">
        <f t="shared" si="3"/>
        <v>6.3918335296427292E-2</v>
      </c>
      <c r="Q12" s="27">
        <f t="shared" si="4"/>
        <v>-0.20014676206200691</v>
      </c>
      <c r="R12" s="27">
        <f t="shared" si="5"/>
        <v>-0.27010703363914368</v>
      </c>
    </row>
    <row r="13" spans="1:18" ht="16" x14ac:dyDescent="0.2">
      <c r="A13" s="3">
        <v>41478</v>
      </c>
      <c r="B13" s="2" t="s">
        <v>26</v>
      </c>
      <c r="C13" s="2">
        <v>59.86</v>
      </c>
      <c r="D13" s="2">
        <v>62.7</v>
      </c>
      <c r="E13" s="2">
        <v>62.93</v>
      </c>
      <c r="F13" s="2">
        <v>1.07</v>
      </c>
      <c r="G13" s="2">
        <v>1.05</v>
      </c>
      <c r="H13" s="6">
        <f t="shared" si="0"/>
        <v>1.9047619047619063E-2</v>
      </c>
      <c r="I13" s="7">
        <f t="shared" si="1"/>
        <v>4.7444036084196513E-2</v>
      </c>
      <c r="J13" s="8">
        <f t="shared" si="2"/>
        <v>5.1286334781156039E-2</v>
      </c>
      <c r="K13" s="1">
        <v>199.86</v>
      </c>
      <c r="L13" s="9">
        <v>123.35</v>
      </c>
      <c r="M13" s="1">
        <v>35.32</v>
      </c>
      <c r="N13" s="9">
        <v>6.9</v>
      </c>
      <c r="O13" s="27">
        <f t="shared" si="6"/>
        <v>2.6291465543802014E-2</v>
      </c>
      <c r="P13" s="27">
        <f t="shared" si="3"/>
        <v>-8.9600708539375698E-2</v>
      </c>
      <c r="Q13" s="27">
        <f t="shared" si="4"/>
        <v>-0.18990825688073396</v>
      </c>
      <c r="R13" s="27">
        <f t="shared" si="5"/>
        <v>-0.27725987221116583</v>
      </c>
    </row>
    <row r="14" spans="1:18" ht="16" x14ac:dyDescent="0.2">
      <c r="A14" s="3">
        <v>41575</v>
      </c>
      <c r="B14" s="2" t="s">
        <v>27</v>
      </c>
      <c r="C14" s="2">
        <v>75.7</v>
      </c>
      <c r="D14" s="2">
        <v>76.61</v>
      </c>
      <c r="E14" s="2">
        <v>73.81</v>
      </c>
      <c r="F14" s="2">
        <v>1.18</v>
      </c>
      <c r="G14" s="2">
        <v>1.1299999999999999</v>
      </c>
      <c r="H14" s="6">
        <f t="shared" si="0"/>
        <v>4.424778761061951E-2</v>
      </c>
      <c r="I14" s="7">
        <f t="shared" si="1"/>
        <v>1.2021136063408145E-2</v>
      </c>
      <c r="J14" s="8">
        <f t="shared" si="2"/>
        <v>-2.4966974900924709E-2</v>
      </c>
      <c r="K14" s="1">
        <v>207</v>
      </c>
      <c r="L14" s="9">
        <v>123.55</v>
      </c>
      <c r="M14" s="1">
        <v>37.47</v>
      </c>
      <c r="N14" s="9">
        <v>7.5119999999999996</v>
      </c>
      <c r="O14" s="27">
        <f t="shared" si="6"/>
        <v>3.5725007505253606E-2</v>
      </c>
      <c r="P14" s="27">
        <f t="shared" si="3"/>
        <v>1.6214025131739186E-3</v>
      </c>
      <c r="Q14" s="27">
        <f t="shared" si="4"/>
        <v>6.0872027180067907E-2</v>
      </c>
      <c r="R14" s="27">
        <f t="shared" si="5"/>
        <v>8.8695652173912926E-2</v>
      </c>
    </row>
    <row r="15" spans="1:18" ht="16" x14ac:dyDescent="0.2">
      <c r="A15" s="3">
        <v>41666</v>
      </c>
      <c r="B15" s="2" t="s">
        <v>28</v>
      </c>
      <c r="C15" s="2">
        <v>78.64</v>
      </c>
      <c r="D15" s="2">
        <v>72.680000000000007</v>
      </c>
      <c r="E15" s="2">
        <v>72.36</v>
      </c>
      <c r="F15" s="2">
        <v>2.0699999999999998</v>
      </c>
      <c r="G15" s="2">
        <v>2.0099999999999998</v>
      </c>
      <c r="H15" s="6">
        <f t="shared" si="0"/>
        <v>2.9850746268656747E-2</v>
      </c>
      <c r="I15" s="7">
        <f t="shared" si="1"/>
        <v>-7.5788402848423114E-2</v>
      </c>
      <c r="J15" s="8">
        <f t="shared" si="2"/>
        <v>-7.9857578840284854E-2</v>
      </c>
      <c r="K15" s="1">
        <v>225.18</v>
      </c>
      <c r="L15" s="9">
        <v>129.68</v>
      </c>
      <c r="M15" s="1">
        <v>57.59</v>
      </c>
      <c r="N15" s="9">
        <v>13.07</v>
      </c>
      <c r="O15" s="27">
        <f t="shared" si="6"/>
        <v>8.7826086956521776E-2</v>
      </c>
      <c r="P15" s="27">
        <f t="shared" si="3"/>
        <v>4.9615540267098419E-2</v>
      </c>
      <c r="Q15" s="27">
        <f t="shared" si="4"/>
        <v>0.53696290365625843</v>
      </c>
      <c r="R15" s="27">
        <f t="shared" si="5"/>
        <v>0.73988285410010668</v>
      </c>
    </row>
    <row r="16" spans="1:18" ht="16" x14ac:dyDescent="0.2">
      <c r="A16" s="3">
        <v>41752</v>
      </c>
      <c r="B16" s="2" t="s">
        <v>29</v>
      </c>
      <c r="C16" s="2">
        <v>74.959999999999994</v>
      </c>
      <c r="D16" s="2">
        <v>81.17</v>
      </c>
      <c r="E16" s="2">
        <v>87.11</v>
      </c>
      <c r="F16" s="2">
        <v>1.66</v>
      </c>
      <c r="G16" s="2">
        <v>1.45</v>
      </c>
      <c r="H16" s="6">
        <f t="shared" si="0"/>
        <v>0.14482758620689654</v>
      </c>
      <c r="I16" s="7">
        <f t="shared" si="1"/>
        <v>8.284418356456788E-2</v>
      </c>
      <c r="J16" s="8">
        <f t="shared" si="2"/>
        <v>0.16208644610458919</v>
      </c>
      <c r="K16" s="1">
        <v>205.99</v>
      </c>
      <c r="L16" s="9">
        <v>120.18</v>
      </c>
      <c r="M16" s="1">
        <v>45.65</v>
      </c>
      <c r="N16" s="9">
        <v>10.220000000000001</v>
      </c>
      <c r="O16" s="27">
        <f t="shared" si="6"/>
        <v>-8.5220712319033651E-2</v>
      </c>
      <c r="P16" s="27">
        <f t="shared" si="3"/>
        <v>-7.3257248611967918E-2</v>
      </c>
      <c r="Q16" s="27">
        <f t="shared" si="4"/>
        <v>-0.20732766105226608</v>
      </c>
      <c r="R16" s="27">
        <f t="shared" si="5"/>
        <v>-0.21805661820964037</v>
      </c>
    </row>
    <row r="17" spans="1:18" ht="16" x14ac:dyDescent="0.2">
      <c r="A17" s="3">
        <v>41842</v>
      </c>
      <c r="B17" s="2" t="s">
        <v>30</v>
      </c>
      <c r="C17" s="2">
        <v>94.72</v>
      </c>
      <c r="D17" s="2">
        <v>95.42</v>
      </c>
      <c r="E17" s="2">
        <v>97.19</v>
      </c>
      <c r="F17" s="2">
        <v>1.28</v>
      </c>
      <c r="G17" s="2">
        <v>1.23</v>
      </c>
      <c r="H17" s="6">
        <f t="shared" si="0"/>
        <v>4.0650406504065074E-2</v>
      </c>
      <c r="I17" s="7">
        <f t="shared" si="1"/>
        <v>7.390202702702733E-3</v>
      </c>
      <c r="J17" s="8">
        <f t="shared" si="2"/>
        <v>2.6076858108108097E-2</v>
      </c>
      <c r="K17" s="1">
        <v>222.52</v>
      </c>
      <c r="L17" s="9">
        <v>120.94</v>
      </c>
      <c r="M17" s="1">
        <v>37.43</v>
      </c>
      <c r="N17" s="9">
        <v>7.7480000000000002</v>
      </c>
      <c r="O17" s="27">
        <f t="shared" si="6"/>
        <v>8.0246613913296766E-2</v>
      </c>
      <c r="P17" s="27">
        <f t="shared" si="3"/>
        <v>6.3238475619902717E-3</v>
      </c>
      <c r="Q17" s="27">
        <f t="shared" si="4"/>
        <v>-0.18006571741511498</v>
      </c>
      <c r="R17" s="27">
        <f t="shared" si="5"/>
        <v>-0.24187866927592958</v>
      </c>
    </row>
    <row r="18" spans="1:18" ht="16" x14ac:dyDescent="0.2">
      <c r="A18" s="3">
        <v>41932</v>
      </c>
      <c r="B18" s="2" t="s">
        <v>31</v>
      </c>
      <c r="C18" s="2">
        <v>99.76</v>
      </c>
      <c r="D18" s="2">
        <v>103.02</v>
      </c>
      <c r="E18" s="2">
        <v>102.47</v>
      </c>
      <c r="F18" s="2">
        <v>1.42</v>
      </c>
      <c r="G18" s="2">
        <v>1.31</v>
      </c>
      <c r="H18" s="6">
        <f t="shared" si="0"/>
        <v>8.3969465648854866E-2</v>
      </c>
      <c r="I18" s="7">
        <f t="shared" si="1"/>
        <v>3.2678428227746498E-2</v>
      </c>
      <c r="J18" s="8">
        <f t="shared" si="2"/>
        <v>2.7165196471531611E-2</v>
      </c>
      <c r="K18" s="1">
        <v>231.84</v>
      </c>
      <c r="L18" s="9">
        <v>111.55</v>
      </c>
      <c r="M18" s="1">
        <v>42.12</v>
      </c>
      <c r="N18" s="9">
        <v>8.4670000000000005</v>
      </c>
      <c r="O18" s="27">
        <f t="shared" si="6"/>
        <v>4.1883875606687007E-2</v>
      </c>
      <c r="P18" s="27">
        <f t="shared" si="3"/>
        <v>-7.7641805854142557E-2</v>
      </c>
      <c r="Q18" s="27">
        <f t="shared" si="4"/>
        <v>0.12530056104728821</v>
      </c>
      <c r="R18" s="27">
        <f t="shared" si="5"/>
        <v>9.2798141455859615E-2</v>
      </c>
    </row>
    <row r="19" spans="1:18" ht="16" x14ac:dyDescent="0.2">
      <c r="A19" s="3">
        <v>42031</v>
      </c>
      <c r="B19" s="2" t="s">
        <v>32</v>
      </c>
      <c r="C19" s="2">
        <v>109.14</v>
      </c>
      <c r="D19" s="2">
        <v>117.63</v>
      </c>
      <c r="E19" s="2">
        <v>115.31</v>
      </c>
      <c r="F19" s="2">
        <v>3.06</v>
      </c>
      <c r="G19" s="2">
        <v>2.6</v>
      </c>
      <c r="H19" s="6">
        <f t="shared" si="0"/>
        <v>0.17692307692307691</v>
      </c>
      <c r="I19" s="7">
        <f t="shared" si="1"/>
        <v>7.7789994502473842E-2</v>
      </c>
      <c r="J19" s="8">
        <f t="shared" si="2"/>
        <v>5.6532893531244285E-2</v>
      </c>
      <c r="K19" s="1">
        <v>261.89</v>
      </c>
      <c r="L19" s="9">
        <v>123.33</v>
      </c>
      <c r="M19" s="1">
        <v>74.599999999999994</v>
      </c>
      <c r="N19" s="9">
        <v>18.02</v>
      </c>
      <c r="O19" s="27">
        <f t="shared" si="6"/>
        <v>0.12961525189786052</v>
      </c>
      <c r="P19" s="27">
        <f t="shared" si="3"/>
        <v>0.10560286866875841</v>
      </c>
      <c r="Q19" s="27">
        <f t="shared" si="4"/>
        <v>0.77113010446343777</v>
      </c>
      <c r="R19" s="27">
        <f t="shared" si="5"/>
        <v>1.1282626668241407</v>
      </c>
    </row>
    <row r="20" spans="1:18" ht="16" x14ac:dyDescent="0.2">
      <c r="A20" s="3">
        <v>42121</v>
      </c>
      <c r="B20" s="2" t="s">
        <v>33</v>
      </c>
      <c r="C20" s="2">
        <v>132.65</v>
      </c>
      <c r="D20" s="2">
        <v>134.46</v>
      </c>
      <c r="E20" s="2">
        <v>130.56</v>
      </c>
      <c r="F20" s="2">
        <v>2.33</v>
      </c>
      <c r="G20" s="2">
        <v>2.16</v>
      </c>
      <c r="H20" s="6">
        <f t="shared" si="0"/>
        <v>7.8703703703703665E-2</v>
      </c>
      <c r="I20" s="7">
        <f t="shared" si="1"/>
        <v>1.3644930267621577E-2</v>
      </c>
      <c r="J20" s="8">
        <f t="shared" si="2"/>
        <v>-1.5755748209574091E-2</v>
      </c>
      <c r="K20" s="1">
        <v>261.19</v>
      </c>
      <c r="L20" s="9">
        <v>129.01</v>
      </c>
      <c r="M20" s="1">
        <v>58.01</v>
      </c>
      <c r="N20" s="9">
        <v>13.57</v>
      </c>
      <c r="O20" s="27">
        <f t="shared" si="6"/>
        <v>-2.6728779258466864E-3</v>
      </c>
      <c r="P20" s="27">
        <f t="shared" si="3"/>
        <v>4.6055298791859177E-2</v>
      </c>
      <c r="Q20" s="27">
        <f t="shared" si="4"/>
        <v>-0.2223860589812332</v>
      </c>
      <c r="R20" s="27">
        <f t="shared" si="5"/>
        <v>-0.24694783573806878</v>
      </c>
    </row>
    <row r="21" spans="1:18" ht="16" x14ac:dyDescent="0.2">
      <c r="A21" s="3">
        <v>42206</v>
      </c>
      <c r="B21" s="2" t="s">
        <v>34</v>
      </c>
      <c r="C21" s="2">
        <v>130.75</v>
      </c>
      <c r="D21" s="2">
        <v>121.99</v>
      </c>
      <c r="E21" s="2">
        <v>125.22</v>
      </c>
      <c r="F21" s="2">
        <v>1.85</v>
      </c>
      <c r="G21" s="2">
        <v>1.81</v>
      </c>
      <c r="H21" s="6">
        <f t="shared" si="0"/>
        <v>2.2099447513812175E-2</v>
      </c>
      <c r="I21" s="7">
        <f t="shared" si="1"/>
        <v>-6.6998087954110941E-2</v>
      </c>
      <c r="J21" s="8">
        <f t="shared" si="2"/>
        <v>-4.2294455066921616E-2</v>
      </c>
      <c r="K21" s="1">
        <v>273.14999999999998</v>
      </c>
      <c r="L21" s="9">
        <v>125.68</v>
      </c>
      <c r="M21" s="1">
        <v>49.6</v>
      </c>
      <c r="N21" s="9">
        <v>10.68</v>
      </c>
      <c r="O21" s="27">
        <f t="shared" si="6"/>
        <v>4.579042076649175E-2</v>
      </c>
      <c r="P21" s="27">
        <f t="shared" si="3"/>
        <v>-2.5811952561816794E-2</v>
      </c>
      <c r="Q21" s="27">
        <f t="shared" si="4"/>
        <v>-0.14497500430960175</v>
      </c>
      <c r="R21" s="27">
        <f t="shared" si="5"/>
        <v>-0.21296978629329408</v>
      </c>
    </row>
    <row r="22" spans="1:18" ht="16" x14ac:dyDescent="0.2">
      <c r="A22" s="3">
        <v>42304</v>
      </c>
      <c r="B22" s="2" t="s">
        <v>35</v>
      </c>
      <c r="C22" s="2">
        <v>114.55</v>
      </c>
      <c r="D22" s="2">
        <v>116.93</v>
      </c>
      <c r="E22" s="2">
        <v>119.27</v>
      </c>
      <c r="F22" s="2">
        <v>1.96</v>
      </c>
      <c r="G22" s="2">
        <v>1.88</v>
      </c>
      <c r="H22" s="6">
        <f t="shared" si="0"/>
        <v>4.2553191489361743E-2</v>
      </c>
      <c r="I22" s="7">
        <f t="shared" si="1"/>
        <v>2.0776953295504233E-2</v>
      </c>
      <c r="J22" s="8">
        <f t="shared" si="2"/>
        <v>4.1204714098646872E-2</v>
      </c>
      <c r="K22" s="1">
        <v>290.33999999999997</v>
      </c>
      <c r="L22" s="9">
        <v>119.36</v>
      </c>
      <c r="M22" s="1">
        <v>51.5</v>
      </c>
      <c r="N22" s="9">
        <v>11.12</v>
      </c>
      <c r="O22" s="27">
        <f t="shared" si="6"/>
        <v>6.2932454695222406E-2</v>
      </c>
      <c r="P22" s="27">
        <f t="shared" si="3"/>
        <v>-5.0286441756842833E-2</v>
      </c>
      <c r="Q22" s="27">
        <f t="shared" si="4"/>
        <v>3.8306451612903199E-2</v>
      </c>
      <c r="R22" s="27">
        <f t="shared" si="5"/>
        <v>4.1198501872659131E-2</v>
      </c>
    </row>
    <row r="23" spans="1:18" ht="16" x14ac:dyDescent="0.2">
      <c r="A23" s="3">
        <v>42395</v>
      </c>
      <c r="B23" s="2" t="s">
        <v>36</v>
      </c>
      <c r="C23" s="2">
        <v>99.99</v>
      </c>
      <c r="D23" s="2">
        <v>96.04</v>
      </c>
      <c r="E23" s="2">
        <v>93.42</v>
      </c>
      <c r="F23" s="2">
        <v>3.28</v>
      </c>
      <c r="G23" s="2">
        <v>3.23</v>
      </c>
      <c r="H23" s="6">
        <f t="shared" si="0"/>
        <v>1.5479876160990657E-2</v>
      </c>
      <c r="I23" s="7">
        <f t="shared" si="1"/>
        <v>-3.9503950395039393E-2</v>
      </c>
      <c r="J23" s="8">
        <f t="shared" si="2"/>
        <v>-6.5706570657065644E-2</v>
      </c>
      <c r="K23" s="1">
        <v>293.27999999999997</v>
      </c>
      <c r="L23" s="9">
        <v>128.27000000000001</v>
      </c>
      <c r="M23" s="1">
        <v>75.87</v>
      </c>
      <c r="N23" s="9">
        <v>18.36</v>
      </c>
      <c r="O23" s="27">
        <f t="shared" si="6"/>
        <v>1.0126059103120472E-2</v>
      </c>
      <c r="P23" s="27">
        <f t="shared" si="3"/>
        <v>7.4648123324396867E-2</v>
      </c>
      <c r="Q23" s="27">
        <f t="shared" si="4"/>
        <v>0.47320388349514569</v>
      </c>
      <c r="R23" s="27">
        <f t="shared" si="5"/>
        <v>0.65107913669064754</v>
      </c>
    </row>
    <row r="24" spans="1:18" ht="16" x14ac:dyDescent="0.2">
      <c r="A24" s="3">
        <v>42486</v>
      </c>
      <c r="B24" s="2" t="s">
        <v>37</v>
      </c>
      <c r="C24" s="2">
        <v>104.23</v>
      </c>
      <c r="D24" s="2">
        <v>96</v>
      </c>
      <c r="E24" s="2">
        <v>97.82</v>
      </c>
      <c r="F24" s="2">
        <v>1.9</v>
      </c>
      <c r="G24" s="2">
        <v>2</v>
      </c>
      <c r="H24" s="6">
        <f t="shared" si="0"/>
        <v>-5.0000000000000044E-2</v>
      </c>
      <c r="I24" s="7">
        <f t="shared" si="1"/>
        <v>-7.8959992324666634E-2</v>
      </c>
      <c r="J24" s="8">
        <f t="shared" si="2"/>
        <v>-6.1498608845821839E-2</v>
      </c>
      <c r="K24" s="1">
        <v>305.27999999999997</v>
      </c>
      <c r="L24" s="9">
        <v>130.46</v>
      </c>
      <c r="M24" s="1">
        <v>50.56</v>
      </c>
      <c r="N24" s="9">
        <v>10.52</v>
      </c>
      <c r="O24" s="27">
        <f t="shared" si="6"/>
        <v>4.0916530278232409E-2</v>
      </c>
      <c r="P24" s="27">
        <f t="shared" si="3"/>
        <v>1.7073360879395007E-2</v>
      </c>
      <c r="Q24" s="27">
        <f t="shared" si="4"/>
        <v>-0.33359694213786739</v>
      </c>
      <c r="R24" s="27">
        <f t="shared" si="5"/>
        <v>-0.42701525054466233</v>
      </c>
    </row>
    <row r="25" spans="1:18" ht="16" x14ac:dyDescent="0.2">
      <c r="A25" s="3">
        <v>42577</v>
      </c>
      <c r="B25" s="2" t="s">
        <v>38</v>
      </c>
      <c r="C25" s="2">
        <v>96.67</v>
      </c>
      <c r="D25" s="2">
        <v>104.27</v>
      </c>
      <c r="E25" s="2">
        <v>102.95</v>
      </c>
      <c r="F25" s="2">
        <v>1.42</v>
      </c>
      <c r="G25" s="2">
        <v>1.38</v>
      </c>
      <c r="H25" s="6">
        <f t="shared" si="0"/>
        <v>2.898550724637684E-2</v>
      </c>
      <c r="I25" s="7">
        <f t="shared" si="1"/>
        <v>7.8617978690389931E-2</v>
      </c>
      <c r="J25" s="8">
        <f t="shared" si="2"/>
        <v>6.4963277128374894E-2</v>
      </c>
      <c r="K25" s="1">
        <v>305.60000000000002</v>
      </c>
      <c r="L25" s="9">
        <v>126.54</v>
      </c>
      <c r="M25" s="1">
        <v>42.36</v>
      </c>
      <c r="N25" s="9">
        <v>7.7960000000000003</v>
      </c>
      <c r="O25" s="27">
        <f t="shared" si="6"/>
        <v>1.0482180293502688E-3</v>
      </c>
      <c r="P25" s="27">
        <f t="shared" si="3"/>
        <v>-3.0047524145331912E-2</v>
      </c>
      <c r="Q25" s="27">
        <f t="shared" si="4"/>
        <v>-0.16218354430379753</v>
      </c>
      <c r="R25" s="27">
        <f t="shared" si="5"/>
        <v>-0.25893536121673</v>
      </c>
    </row>
    <row r="26" spans="1:18" ht="16" x14ac:dyDescent="0.2">
      <c r="A26" s="3">
        <v>42668</v>
      </c>
      <c r="B26" s="2" t="s">
        <v>39</v>
      </c>
      <c r="C26" s="2">
        <v>118.25</v>
      </c>
      <c r="D26" s="2">
        <v>114.31</v>
      </c>
      <c r="E26" s="2">
        <v>115.59</v>
      </c>
      <c r="F26" s="2">
        <v>1.67</v>
      </c>
      <c r="G26" s="2">
        <v>1.65</v>
      </c>
      <c r="H26" s="6">
        <f t="shared" si="0"/>
        <v>1.2121212121212133E-2</v>
      </c>
      <c r="I26" s="7">
        <f t="shared" si="1"/>
        <v>-3.3319238900634228E-2</v>
      </c>
      <c r="J26" s="8">
        <f t="shared" si="2"/>
        <v>-2.2494714587737816E-2</v>
      </c>
      <c r="K26" s="1">
        <v>321.69</v>
      </c>
      <c r="L26" s="9">
        <v>128.25</v>
      </c>
      <c r="M26" s="1">
        <v>46.85</v>
      </c>
      <c r="N26" s="9">
        <v>9.0139999999999993</v>
      </c>
      <c r="O26" s="27">
        <f t="shared" si="6"/>
        <v>5.2650523560209335E-2</v>
      </c>
      <c r="P26" s="27">
        <f t="shared" si="3"/>
        <v>1.3513513513513464E-2</v>
      </c>
      <c r="Q26" s="27">
        <f>(M26 - M25)/M25</f>
        <v>0.10599622285174698</v>
      </c>
      <c r="R26" s="27">
        <f t="shared" si="5"/>
        <v>0.15623396613648013</v>
      </c>
    </row>
    <row r="27" spans="1:18" ht="15.75" customHeight="1" x14ac:dyDescent="0.15">
      <c r="A27" s="11"/>
      <c r="B27" s="5"/>
      <c r="C27" s="12"/>
      <c r="D27" s="12"/>
      <c r="E27" s="1"/>
      <c r="F27" s="1"/>
    </row>
    <row r="28" spans="1:18" ht="15.75" customHeight="1" x14ac:dyDescent="0.15">
      <c r="A28" s="11"/>
      <c r="B28" s="5"/>
      <c r="C28" s="12"/>
      <c r="D28" s="12"/>
      <c r="E28" s="1"/>
      <c r="F28" s="1"/>
    </row>
    <row r="31" spans="1:18" ht="15.75" customHeight="1" x14ac:dyDescent="0.15">
      <c r="F31" s="13"/>
      <c r="G31" s="14"/>
      <c r="H31" s="14"/>
      <c r="I31" s="14"/>
      <c r="J31" s="15"/>
      <c r="K31" s="15"/>
      <c r="L31" s="16"/>
    </row>
    <row r="32" spans="1:18" ht="15.75" customHeight="1" x14ac:dyDescent="0.15">
      <c r="F32" s="13"/>
      <c r="G32" s="14"/>
      <c r="H32" s="14"/>
      <c r="I32" s="17"/>
      <c r="J32" s="15"/>
      <c r="K32" s="15"/>
      <c r="L32" s="16"/>
    </row>
    <row r="33" spans="6:12" ht="15.75" customHeight="1" x14ac:dyDescent="0.15">
      <c r="F33" s="18"/>
      <c r="G33" s="14"/>
      <c r="H33" s="14"/>
      <c r="I33" s="17"/>
      <c r="J33" s="15"/>
      <c r="K33" s="15"/>
      <c r="L33" s="16"/>
    </row>
    <row r="34" spans="6:12" ht="15.75" customHeight="1" x14ac:dyDescent="0.15">
      <c r="F34" s="13"/>
      <c r="G34" s="14"/>
      <c r="H34" s="14"/>
      <c r="I34" s="17"/>
      <c r="J34" s="15"/>
      <c r="K34" s="15"/>
      <c r="L34" s="16"/>
    </row>
    <row r="35" spans="6:12" ht="15.75" customHeight="1" x14ac:dyDescent="0.15">
      <c r="F35" s="20"/>
      <c r="G35" s="14"/>
      <c r="H35" s="14"/>
      <c r="I35" s="21"/>
      <c r="J35" s="15"/>
      <c r="K35" s="15"/>
      <c r="L35" s="16"/>
    </row>
    <row r="36" spans="6:12" ht="15.75" customHeight="1" x14ac:dyDescent="0.15">
      <c r="F36" s="13"/>
      <c r="G36" s="14"/>
      <c r="H36" s="14"/>
      <c r="I36" s="21"/>
      <c r="J36" s="15"/>
      <c r="K36" s="15"/>
      <c r="L36" s="16"/>
    </row>
    <row r="37" spans="6:12" ht="15.75" customHeight="1" x14ac:dyDescent="0.15">
      <c r="F37" s="13"/>
      <c r="G37" s="14"/>
      <c r="H37" s="14"/>
      <c r="I37" s="14"/>
      <c r="J37" s="15"/>
      <c r="K37" s="15"/>
      <c r="L37" s="16"/>
    </row>
    <row r="38" spans="6:12" ht="15.75" customHeight="1" x14ac:dyDescent="0.15">
      <c r="F38" s="20"/>
      <c r="G38" s="14"/>
      <c r="H38" s="14"/>
      <c r="I38" s="22"/>
      <c r="J38" s="15"/>
      <c r="K38" s="15"/>
      <c r="L38" s="16"/>
    </row>
    <row r="39" spans="6:12" ht="15.75" customHeight="1" x14ac:dyDescent="0.15">
      <c r="F39" s="20"/>
      <c r="G39" s="14"/>
      <c r="H39" s="14"/>
      <c r="I39" s="22"/>
      <c r="J39" s="15"/>
      <c r="K39" s="15"/>
      <c r="L39" s="16"/>
    </row>
    <row r="40" spans="6:12" ht="15.75" customHeight="1" x14ac:dyDescent="0.15">
      <c r="F40" s="13"/>
      <c r="G40" s="14"/>
      <c r="H40" s="14"/>
      <c r="I40" s="14"/>
      <c r="J40" s="15"/>
      <c r="K40" s="15"/>
      <c r="L40" s="16"/>
    </row>
    <row r="41" spans="6:12" ht="13" x14ac:dyDescent="0.15">
      <c r="F41" s="23"/>
      <c r="G41" s="14"/>
      <c r="H41" s="14"/>
      <c r="I41" s="24"/>
      <c r="J41" s="15"/>
      <c r="K41" s="15"/>
      <c r="L41" s="16"/>
    </row>
    <row r="42" spans="6:12" ht="13" x14ac:dyDescent="0.15">
      <c r="F42" s="13"/>
      <c r="G42" s="14"/>
      <c r="H42" s="14"/>
      <c r="I42" s="14"/>
      <c r="J42" s="15"/>
      <c r="K42" s="15"/>
      <c r="L42" s="16"/>
    </row>
    <row r="43" spans="6:12" ht="13" x14ac:dyDescent="0.15">
      <c r="F43" s="13"/>
      <c r="G43" s="14"/>
      <c r="H43" s="14"/>
      <c r="I43" s="14"/>
      <c r="J43" s="15"/>
      <c r="K43" s="15"/>
      <c r="L43" s="16"/>
    </row>
    <row r="44" spans="6:12" ht="13" x14ac:dyDescent="0.15">
      <c r="F44" s="13"/>
      <c r="G44" s="14"/>
      <c r="H44" s="14"/>
      <c r="I44" s="14"/>
      <c r="J44" s="15"/>
      <c r="K44" s="15"/>
      <c r="L44" s="16"/>
    </row>
    <row r="45" spans="6:12" ht="13" x14ac:dyDescent="0.15">
      <c r="F45" s="18"/>
      <c r="G45" s="14"/>
      <c r="H45" s="14"/>
      <c r="I45" s="14"/>
      <c r="J45" s="15"/>
      <c r="K45" s="15"/>
      <c r="L45" s="16"/>
    </row>
    <row r="46" spans="6:12" ht="13" x14ac:dyDescent="0.15">
      <c r="F46" s="13"/>
      <c r="G46" s="14"/>
      <c r="H46" s="14"/>
      <c r="I46" s="14"/>
      <c r="J46" s="15"/>
      <c r="K46" s="15"/>
      <c r="L46" s="16"/>
    </row>
    <row r="47" spans="6:12" ht="13" x14ac:dyDescent="0.15">
      <c r="F47" s="18"/>
      <c r="G47" s="14"/>
      <c r="H47" s="14"/>
      <c r="I47" s="22"/>
      <c r="J47" s="15"/>
      <c r="K47" s="15"/>
      <c r="L47" s="16"/>
    </row>
    <row r="48" spans="6:12" ht="13" x14ac:dyDescent="0.15">
      <c r="F48" s="18"/>
      <c r="G48" s="14"/>
      <c r="H48" s="14"/>
      <c r="I48" s="22"/>
      <c r="J48" s="15"/>
      <c r="K48" s="15"/>
      <c r="L48" s="16"/>
    </row>
    <row r="49" spans="6:12" ht="13" x14ac:dyDescent="0.15">
      <c r="F49" s="13"/>
      <c r="G49" s="14"/>
      <c r="H49" s="14"/>
      <c r="I49" s="14"/>
      <c r="J49" s="15"/>
      <c r="K49" s="15"/>
      <c r="L49" s="16"/>
    </row>
    <row r="50" spans="6:12" ht="13" x14ac:dyDescent="0.15">
      <c r="F50" s="13"/>
      <c r="G50" s="14"/>
      <c r="H50" s="14"/>
      <c r="I50" s="14"/>
      <c r="J50" s="15"/>
      <c r="K50" s="15"/>
      <c r="L50" s="16"/>
    </row>
    <row r="51" spans="6:12" ht="13" x14ac:dyDescent="0.15">
      <c r="F51" s="18"/>
      <c r="G51" s="14"/>
      <c r="H51" s="14"/>
      <c r="I51" s="14"/>
      <c r="J51" s="15"/>
      <c r="K51" s="15"/>
      <c r="L51" s="16"/>
    </row>
    <row r="52" spans="6:12" ht="13" x14ac:dyDescent="0.15">
      <c r="F52" s="13"/>
      <c r="G52" s="14"/>
      <c r="H52" s="14"/>
      <c r="I52" s="22"/>
      <c r="J52" s="15"/>
      <c r="K52" s="15"/>
      <c r="L52" s="16"/>
    </row>
    <row r="53" spans="6:12" ht="13" x14ac:dyDescent="0.15">
      <c r="F53" s="20"/>
      <c r="G53" s="14"/>
      <c r="H53" s="14"/>
      <c r="I53" s="22"/>
      <c r="J53" s="15"/>
      <c r="K53" s="15"/>
      <c r="L53" s="16"/>
    </row>
    <row r="54" spans="6:12" ht="14" x14ac:dyDescent="0.15">
      <c r="F54" s="13"/>
      <c r="G54" s="14"/>
      <c r="H54" s="14"/>
      <c r="I54" s="17"/>
      <c r="J54" s="15"/>
      <c r="K54" s="15"/>
      <c r="L54" s="16"/>
    </row>
    <row r="55" spans="6:12" ht="13" x14ac:dyDescent="0.15">
      <c r="F55" s="13"/>
      <c r="G55" s="14"/>
      <c r="H55" s="14"/>
      <c r="I55" s="22"/>
      <c r="J55" s="15"/>
      <c r="K55" s="15"/>
      <c r="L55" s="16"/>
    </row>
  </sheetData>
  <phoneticPr fontId="12" type="noConversion"/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H1" workbookViewId="0">
      <selection activeCell="T17" sqref="T17"/>
    </sheetView>
  </sheetViews>
  <sheetFormatPr baseColWidth="10" defaultRowHeight="13" x14ac:dyDescent="0.15"/>
  <cols>
    <col min="1" max="1" width="12.83203125" customWidth="1"/>
    <col min="2" max="2" width="12" customWidth="1"/>
    <col min="3" max="3" width="15.83203125" customWidth="1"/>
    <col min="4" max="4" width="17.1640625" customWidth="1"/>
    <col min="5" max="5" width="16.5" customWidth="1"/>
  </cols>
  <sheetData>
    <row r="1" spans="1:18" ht="17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14</v>
      </c>
      <c r="O1" s="26" t="s">
        <v>40</v>
      </c>
      <c r="P1" s="26" t="s">
        <v>41</v>
      </c>
      <c r="Q1" s="26" t="s">
        <v>42</v>
      </c>
      <c r="R1" s="26" t="s">
        <v>43</v>
      </c>
    </row>
    <row r="2" spans="1:18" ht="17" x14ac:dyDescent="0.2">
      <c r="A2" s="28">
        <v>37362</v>
      </c>
      <c r="B2" s="29" t="s">
        <v>36</v>
      </c>
      <c r="C2" s="30">
        <v>192.28</v>
      </c>
      <c r="D2" s="30">
        <v>125.34</v>
      </c>
      <c r="E2" s="30">
        <v>108.38</v>
      </c>
      <c r="F2" s="31">
        <v>0.94</v>
      </c>
      <c r="G2" s="31">
        <v>0.78</v>
      </c>
      <c r="H2" s="29">
        <v>0.21</v>
      </c>
      <c r="I2" s="32">
        <v>-0.35</v>
      </c>
      <c r="J2" s="32">
        <v>-0.44</v>
      </c>
      <c r="K2" s="9">
        <v>7.0110000000000001</v>
      </c>
      <c r="L2" s="9">
        <v>4469</v>
      </c>
      <c r="M2" s="37">
        <v>862</v>
      </c>
      <c r="N2" s="9">
        <v>-8.4250000000000007</v>
      </c>
    </row>
    <row r="3" spans="1:18" ht="17" x14ac:dyDescent="0.2">
      <c r="A3" s="29" t="s">
        <v>47</v>
      </c>
      <c r="B3" s="29" t="s">
        <v>35</v>
      </c>
      <c r="C3" s="30">
        <v>217</v>
      </c>
      <c r="D3" s="30">
        <v>240.24</v>
      </c>
      <c r="E3" s="30">
        <v>240.87</v>
      </c>
      <c r="F3" s="31">
        <v>0.78</v>
      </c>
      <c r="G3" s="31">
        <v>0.45</v>
      </c>
      <c r="H3" s="29">
        <v>0.73</v>
      </c>
      <c r="I3" s="32">
        <v>0.11</v>
      </c>
      <c r="J3" s="32">
        <v>0.11</v>
      </c>
      <c r="K3" s="9">
        <v>6.7169999999999996</v>
      </c>
      <c r="L3" s="9">
        <v>4302</v>
      </c>
      <c r="M3" s="37">
        <v>780</v>
      </c>
      <c r="N3" s="9">
        <v>-47.42</v>
      </c>
      <c r="O3" s="27">
        <f xml:space="preserve"> (K3 - K2)/ K2</f>
        <v>-4.1934103551561901E-2</v>
      </c>
      <c r="P3" s="27">
        <f>(L3 - L2)/L2</f>
        <v>-3.7368538823002909E-2</v>
      </c>
      <c r="Q3" s="27">
        <f>(M3 - M2)/M2</f>
        <v>-9.5127610208816701E-2</v>
      </c>
      <c r="R3" s="27">
        <f>(N3-N2)/ABS(N2)</f>
        <v>-4.6284866468842729</v>
      </c>
    </row>
    <row r="4" spans="1:18" ht="17" x14ac:dyDescent="0.2">
      <c r="A4" s="29" t="s">
        <v>48</v>
      </c>
      <c r="B4" s="29" t="s">
        <v>34</v>
      </c>
      <c r="C4" s="30">
        <v>227.15</v>
      </c>
      <c r="D4" s="30">
        <v>227.15</v>
      </c>
      <c r="E4" s="30">
        <v>203.26</v>
      </c>
      <c r="F4" s="31">
        <v>0.55000000000000004</v>
      </c>
      <c r="G4" s="31">
        <v>0.3</v>
      </c>
      <c r="H4" s="29">
        <v>0.83</v>
      </c>
      <c r="I4" s="32">
        <v>0</v>
      </c>
      <c r="J4" s="32">
        <v>-0.11</v>
      </c>
      <c r="K4" s="9">
        <v>6.5570000000000004</v>
      </c>
      <c r="L4" s="9">
        <v>4195</v>
      </c>
      <c r="M4" s="37">
        <v>712</v>
      </c>
      <c r="N4" s="9">
        <v>-67.75</v>
      </c>
      <c r="O4" s="27">
        <f xml:space="preserve"> (K4 - K3)/ K3</f>
        <v>-2.3820157808545371E-2</v>
      </c>
      <c r="P4" s="27">
        <f t="shared" ref="P4:Q19" si="0">(L4 - L3)/L3</f>
        <v>-2.4872152487215249E-2</v>
      </c>
      <c r="Q4" s="27">
        <f t="shared" si="0"/>
        <v>-8.7179487179487175E-2</v>
      </c>
      <c r="R4" s="27">
        <f>(N4-N3)/ABS(N3)</f>
        <v>-0.42872205820328968</v>
      </c>
    </row>
    <row r="5" spans="1:18" ht="17" x14ac:dyDescent="0.2">
      <c r="A5" s="29" t="s">
        <v>49</v>
      </c>
      <c r="B5" s="29" t="s">
        <v>33</v>
      </c>
      <c r="C5" s="30">
        <v>252.13</v>
      </c>
      <c r="D5" s="30">
        <v>252.13</v>
      </c>
      <c r="E5" s="30">
        <v>205.21</v>
      </c>
      <c r="F5" s="31">
        <v>0.56999999999999995</v>
      </c>
      <c r="G5" s="31">
        <v>0.56999999999999995</v>
      </c>
      <c r="H5" s="29">
        <v>0</v>
      </c>
      <c r="I5" s="32">
        <v>0</v>
      </c>
      <c r="J5" s="32">
        <v>-0.19</v>
      </c>
      <c r="K5" s="9">
        <v>5.5380000000000003</v>
      </c>
      <c r="L5" s="9">
        <v>3418</v>
      </c>
      <c r="M5" s="37">
        <v>638</v>
      </c>
      <c r="N5" s="9">
        <v>-42.55</v>
      </c>
      <c r="O5" s="27">
        <f t="shared" ref="O5:O26" si="1" xml:space="preserve"> (K5 - K4)/ K4</f>
        <v>-0.15540643587006253</v>
      </c>
      <c r="P5" s="27">
        <f t="shared" si="0"/>
        <v>-0.18522050059594755</v>
      </c>
      <c r="Q5" s="27">
        <f t="shared" si="0"/>
        <v>-0.10393258426966293</v>
      </c>
      <c r="R5" s="27">
        <f t="shared" ref="R5:R26" si="2">(N5-N4)/ABS(N4)</f>
        <v>0.37195571955719564</v>
      </c>
    </row>
    <row r="6" spans="1:18" ht="17" x14ac:dyDescent="0.2">
      <c r="A6" s="28">
        <v>37391</v>
      </c>
      <c r="B6" s="29" t="s">
        <v>32</v>
      </c>
      <c r="C6" s="30">
        <v>237.97</v>
      </c>
      <c r="D6" s="33">
        <v>237.97</v>
      </c>
      <c r="E6" s="33">
        <v>263.39999999999998</v>
      </c>
      <c r="F6" s="31">
        <v>0.61</v>
      </c>
      <c r="G6" s="31">
        <v>0.53</v>
      </c>
      <c r="H6" s="29">
        <v>0.15</v>
      </c>
      <c r="I6" s="32">
        <v>0</v>
      </c>
      <c r="J6" s="32">
        <v>0.11</v>
      </c>
      <c r="K6" s="9">
        <v>5.4269999999999996</v>
      </c>
      <c r="L6" s="9">
        <v>3325</v>
      </c>
      <c r="M6" s="37">
        <v>643.4</v>
      </c>
      <c r="N6" s="9">
        <v>2.9950000000000001</v>
      </c>
      <c r="O6" s="27">
        <f t="shared" si="1"/>
        <v>-2.0043336944745513E-2</v>
      </c>
      <c r="P6" s="27">
        <f t="shared" si="0"/>
        <v>-2.7208894090111176E-2</v>
      </c>
      <c r="Q6" s="27">
        <f t="shared" si="0"/>
        <v>8.4639498432601528E-3</v>
      </c>
      <c r="R6" s="27">
        <f t="shared" si="2"/>
        <v>1.0703877790834313</v>
      </c>
    </row>
    <row r="7" spans="1:18" ht="17" x14ac:dyDescent="0.2">
      <c r="A7" s="29" t="s">
        <v>50</v>
      </c>
      <c r="B7" s="29" t="s">
        <v>31</v>
      </c>
      <c r="C7" s="30">
        <v>202.9</v>
      </c>
      <c r="D7" s="33">
        <v>224.24</v>
      </c>
      <c r="E7" s="33">
        <v>228.96</v>
      </c>
      <c r="F7" s="31">
        <v>0.52</v>
      </c>
      <c r="G7" s="31">
        <v>0.47</v>
      </c>
      <c r="H7" s="29">
        <v>0.11</v>
      </c>
      <c r="I7" s="32">
        <v>0.11</v>
      </c>
      <c r="J7" s="32">
        <v>0.13</v>
      </c>
      <c r="K7" s="9">
        <v>3.9060000000000001</v>
      </c>
      <c r="L7" s="9">
        <v>2995</v>
      </c>
      <c r="M7" s="37">
        <v>568</v>
      </c>
      <c r="N7" s="9">
        <v>-4.2629999999999999</v>
      </c>
      <c r="O7" s="27">
        <f t="shared" si="1"/>
        <v>-0.28026533996683245</v>
      </c>
      <c r="P7" s="27">
        <f t="shared" si="0"/>
        <v>-9.9248120300751877E-2</v>
      </c>
      <c r="Q7" s="27">
        <f t="shared" si="0"/>
        <v>-0.11718992850481812</v>
      </c>
      <c r="R7" s="27">
        <f t="shared" si="2"/>
        <v>-2.4233722871452419</v>
      </c>
    </row>
    <row r="8" spans="1:18" ht="17" x14ac:dyDescent="0.2">
      <c r="A8" s="29" t="s">
        <v>51</v>
      </c>
      <c r="B8" s="29" t="s">
        <v>30</v>
      </c>
      <c r="C8" s="30">
        <v>180.64</v>
      </c>
      <c r="D8" s="33">
        <v>196.21</v>
      </c>
      <c r="E8" s="33">
        <v>201.78</v>
      </c>
      <c r="F8" s="31">
        <v>0.51</v>
      </c>
      <c r="G8" s="31">
        <v>0.39</v>
      </c>
      <c r="H8" s="29">
        <v>0.31</v>
      </c>
      <c r="I8" s="32">
        <v>0.09</v>
      </c>
      <c r="J8" s="32">
        <v>0.12</v>
      </c>
      <c r="K8" s="9">
        <v>3.7210000000000001</v>
      </c>
      <c r="L8" s="9">
        <v>2875</v>
      </c>
      <c r="M8" s="37">
        <v>534</v>
      </c>
      <c r="N8" s="9">
        <v>-1.034</v>
      </c>
      <c r="O8" s="27">
        <f t="shared" si="1"/>
        <v>-4.7363031233998987E-2</v>
      </c>
      <c r="P8" s="27">
        <f t="shared" si="0"/>
        <v>-4.006677796327212E-2</v>
      </c>
      <c r="Q8" s="27">
        <f t="shared" si="0"/>
        <v>-5.9859154929577461E-2</v>
      </c>
      <c r="R8" s="27">
        <f t="shared" si="2"/>
        <v>0.75744780670889045</v>
      </c>
    </row>
    <row r="9" spans="1:18" ht="17" x14ac:dyDescent="0.2">
      <c r="A9" s="28">
        <v>38366</v>
      </c>
      <c r="B9" s="29" t="s">
        <v>29</v>
      </c>
      <c r="C9" s="30">
        <v>161.22</v>
      </c>
      <c r="D9" s="33">
        <v>160.63999999999999</v>
      </c>
      <c r="E9" s="33">
        <v>147.72999999999999</v>
      </c>
      <c r="F9" s="31">
        <v>0.38</v>
      </c>
      <c r="G9" s="31">
        <v>0.34</v>
      </c>
      <c r="H9" s="29">
        <v>0.12</v>
      </c>
      <c r="I9" s="32">
        <v>0</v>
      </c>
      <c r="J9" s="32">
        <v>-0.08</v>
      </c>
      <c r="K9" s="9">
        <v>3.5619999999999998</v>
      </c>
      <c r="L9" s="9">
        <v>2761</v>
      </c>
      <c r="M9" s="37">
        <v>473.2</v>
      </c>
      <c r="N9" s="9">
        <v>-13.44</v>
      </c>
      <c r="O9" s="27">
        <f t="shared" si="1"/>
        <v>-4.273044880408499E-2</v>
      </c>
      <c r="P9" s="27">
        <f t="shared" si="0"/>
        <v>-3.965217391304348E-2</v>
      </c>
      <c r="Q9" s="27">
        <f t="shared" si="0"/>
        <v>-0.11385767790262175</v>
      </c>
      <c r="R9" s="27">
        <f t="shared" si="2"/>
        <v>-11.99806576402321</v>
      </c>
    </row>
    <row r="10" spans="1:18" ht="17" x14ac:dyDescent="0.2">
      <c r="A10" s="28">
        <v>37421</v>
      </c>
      <c r="B10" s="29" t="s">
        <v>28</v>
      </c>
      <c r="C10" s="30">
        <v>223.45</v>
      </c>
      <c r="D10" s="33">
        <v>210.19</v>
      </c>
      <c r="E10" s="33">
        <v>209.59</v>
      </c>
      <c r="F10" s="31">
        <v>0.39</v>
      </c>
      <c r="G10" s="31">
        <v>0.38</v>
      </c>
      <c r="H10" s="29">
        <v>0.03</v>
      </c>
      <c r="I10" s="32">
        <v>-0.06</v>
      </c>
      <c r="J10" s="32">
        <v>-0.06</v>
      </c>
      <c r="K10" s="9">
        <v>3.3530000000000002</v>
      </c>
      <c r="L10" s="9">
        <v>2629</v>
      </c>
      <c r="M10" s="37">
        <v>447.2</v>
      </c>
      <c r="N10" s="9">
        <v>3.782</v>
      </c>
      <c r="O10" s="27">
        <f t="shared" si="1"/>
        <v>-5.8674901740595073E-2</v>
      </c>
      <c r="P10" s="27">
        <f t="shared" si="0"/>
        <v>-4.7808764940239043E-2</v>
      </c>
      <c r="Q10" s="27">
        <f t="shared" si="0"/>
        <v>-5.4945054945054944E-2</v>
      </c>
      <c r="R10" s="27">
        <f t="shared" si="2"/>
        <v>1.2813988095238096</v>
      </c>
    </row>
    <row r="11" spans="1:18" ht="17" x14ac:dyDescent="0.2">
      <c r="A11" s="29" t="s">
        <v>52</v>
      </c>
      <c r="B11" s="29" t="s">
        <v>27</v>
      </c>
      <c r="C11" s="29">
        <v>247.14</v>
      </c>
      <c r="D11" s="33">
        <v>241.59</v>
      </c>
      <c r="E11" s="33">
        <v>224.11</v>
      </c>
      <c r="F11" s="31">
        <v>0.39</v>
      </c>
      <c r="G11" s="31">
        <v>0.32</v>
      </c>
      <c r="H11" s="29">
        <v>0.22</v>
      </c>
      <c r="I11" s="32">
        <v>-0.02</v>
      </c>
      <c r="J11" s="32">
        <v>-0.09</v>
      </c>
      <c r="K11" s="9">
        <v>3.1440000000000001</v>
      </c>
      <c r="L11" s="9">
        <v>2531</v>
      </c>
      <c r="M11" s="37">
        <v>393</v>
      </c>
      <c r="N11" s="9">
        <v>-3.363</v>
      </c>
      <c r="O11" s="27">
        <f t="shared" si="1"/>
        <v>-6.2332239785266946E-2</v>
      </c>
      <c r="P11" s="27">
        <f t="shared" si="0"/>
        <v>-3.7276531000380371E-2</v>
      </c>
      <c r="Q11" s="27">
        <f t="shared" si="0"/>
        <v>-0.12119856887298745</v>
      </c>
      <c r="R11" s="27">
        <f t="shared" si="2"/>
        <v>-1.8892120571126387</v>
      </c>
    </row>
    <row r="12" spans="1:18" ht="17" x14ac:dyDescent="0.2">
      <c r="A12" s="34">
        <v>39460</v>
      </c>
      <c r="B12" s="35" t="s">
        <v>26</v>
      </c>
      <c r="C12" s="35">
        <v>213</v>
      </c>
      <c r="D12" s="33">
        <v>233.4</v>
      </c>
      <c r="E12" s="33">
        <v>235.58</v>
      </c>
      <c r="F12" s="36">
        <v>0.38</v>
      </c>
      <c r="G12" s="36">
        <v>0.31</v>
      </c>
      <c r="H12" s="29">
        <v>0.23</v>
      </c>
      <c r="I12" s="32">
        <v>0.1</v>
      </c>
      <c r="J12" s="32">
        <v>0.11</v>
      </c>
      <c r="K12" s="9">
        <v>1.6879999999999999</v>
      </c>
      <c r="L12" s="9">
        <v>1111</v>
      </c>
      <c r="M12" s="37">
        <v>363.7</v>
      </c>
      <c r="N12" s="9">
        <v>3.734</v>
      </c>
      <c r="O12" s="27">
        <f t="shared" si="1"/>
        <v>-0.46310432569974558</v>
      </c>
      <c r="P12" s="27">
        <f t="shared" si="0"/>
        <v>-0.56104306598182541</v>
      </c>
      <c r="Q12" s="27">
        <f t="shared" si="0"/>
        <v>-7.4554707379134888E-2</v>
      </c>
      <c r="R12" s="27">
        <f t="shared" si="2"/>
        <v>2.1103181683021113</v>
      </c>
    </row>
    <row r="13" spans="1:18" ht="17" x14ac:dyDescent="0.2">
      <c r="A13" s="28">
        <v>38396</v>
      </c>
      <c r="B13" s="29" t="s">
        <v>25</v>
      </c>
      <c r="C13" s="30">
        <v>201.67</v>
      </c>
      <c r="D13" s="30">
        <v>184.75</v>
      </c>
      <c r="E13" s="33">
        <v>175.59</v>
      </c>
      <c r="F13" s="31">
        <v>0.45</v>
      </c>
      <c r="G13" s="31">
        <v>0.31</v>
      </c>
      <c r="H13" s="29">
        <v>0.45</v>
      </c>
      <c r="I13" s="32">
        <v>-0.08</v>
      </c>
      <c r="J13" s="32">
        <v>-0.13</v>
      </c>
      <c r="K13" s="9">
        <v>1.51</v>
      </c>
      <c r="L13" s="9">
        <v>991.34</v>
      </c>
      <c r="M13" s="37">
        <v>324.7</v>
      </c>
      <c r="N13" s="9">
        <v>22.62</v>
      </c>
      <c r="O13" s="27">
        <f t="shared" si="1"/>
        <v>-0.10545023696682461</v>
      </c>
      <c r="P13" s="27">
        <f t="shared" si="0"/>
        <v>-0.10770477047704767</v>
      </c>
      <c r="Q13" s="27">
        <f t="shared" si="0"/>
        <v>-0.10723123453395655</v>
      </c>
      <c r="R13" s="27">
        <f t="shared" si="2"/>
        <v>5.0578468130690952</v>
      </c>
    </row>
    <row r="14" spans="1:18" ht="17" x14ac:dyDescent="0.2">
      <c r="A14" s="28">
        <v>37450</v>
      </c>
      <c r="B14" s="29" t="s">
        <v>24</v>
      </c>
      <c r="C14" s="33">
        <v>124.09</v>
      </c>
      <c r="D14" s="33">
        <v>140</v>
      </c>
      <c r="E14" s="33">
        <v>150.47999999999999</v>
      </c>
      <c r="F14" s="31">
        <v>0.35</v>
      </c>
      <c r="G14" s="31">
        <v>0.19</v>
      </c>
      <c r="H14" s="29">
        <v>0.84</v>
      </c>
      <c r="I14" s="32">
        <v>0.13</v>
      </c>
      <c r="J14" s="32">
        <v>0.21</v>
      </c>
      <c r="K14" s="9">
        <v>1.3819999999999999</v>
      </c>
      <c r="L14" s="9">
        <v>908.42</v>
      </c>
      <c r="M14" s="37">
        <v>303.60000000000002</v>
      </c>
      <c r="N14" s="9">
        <v>11.51</v>
      </c>
      <c r="O14" s="27">
        <f t="shared" si="1"/>
        <v>-8.4768211920529871E-2</v>
      </c>
      <c r="P14" s="27">
        <f t="shared" si="0"/>
        <v>-8.3644360158976805E-2</v>
      </c>
      <c r="Q14" s="27">
        <f t="shared" si="0"/>
        <v>-6.4983061287342062E-2</v>
      </c>
      <c r="R14" s="27">
        <f t="shared" si="2"/>
        <v>-0.49115826702033599</v>
      </c>
    </row>
    <row r="15" spans="1:18" ht="17" x14ac:dyDescent="0.2">
      <c r="A15" s="28">
        <v>40555</v>
      </c>
      <c r="B15" s="29" t="s">
        <v>23</v>
      </c>
      <c r="C15" s="29">
        <v>106.85</v>
      </c>
      <c r="D15" s="33">
        <v>115.4</v>
      </c>
      <c r="E15" s="33">
        <v>106.78</v>
      </c>
      <c r="F15" s="31">
        <v>0.22</v>
      </c>
      <c r="G15" s="31">
        <v>0.11</v>
      </c>
      <c r="H15" s="29">
        <v>1</v>
      </c>
      <c r="I15" s="32">
        <v>0.08</v>
      </c>
      <c r="J15" s="32">
        <v>0</v>
      </c>
      <c r="K15" s="9">
        <v>1.2290000000000001</v>
      </c>
      <c r="L15" s="9">
        <v>829.06</v>
      </c>
      <c r="M15" s="37">
        <v>252</v>
      </c>
      <c r="N15" s="9">
        <v>2.302</v>
      </c>
      <c r="O15" s="27">
        <f t="shared" si="1"/>
        <v>-0.1107091172214181</v>
      </c>
      <c r="P15" s="27">
        <f t="shared" si="0"/>
        <v>-8.736047202835695E-2</v>
      </c>
      <c r="Q15" s="27">
        <f t="shared" si="0"/>
        <v>-0.16996047430830047</v>
      </c>
      <c r="R15" s="27">
        <f t="shared" si="2"/>
        <v>-0.8</v>
      </c>
    </row>
    <row r="16" spans="1:18" ht="17" x14ac:dyDescent="0.2">
      <c r="A16" s="28">
        <v>39490</v>
      </c>
      <c r="B16" s="29" t="s">
        <v>22</v>
      </c>
      <c r="C16" s="29">
        <v>93.51</v>
      </c>
      <c r="D16" s="33">
        <v>105.66</v>
      </c>
      <c r="E16" s="33">
        <v>108.51</v>
      </c>
      <c r="F16" s="31">
        <v>0.16</v>
      </c>
      <c r="G16" s="31">
        <v>0.16</v>
      </c>
      <c r="H16" s="29">
        <v>0</v>
      </c>
      <c r="I16" s="32">
        <v>0.13</v>
      </c>
      <c r="J16" s="32">
        <v>0.16</v>
      </c>
      <c r="K16" s="9">
        <v>1.139</v>
      </c>
      <c r="L16" s="9">
        <v>783.18</v>
      </c>
      <c r="M16" s="37">
        <v>228.2</v>
      </c>
      <c r="N16" s="9">
        <v>2.8109999999999999</v>
      </c>
      <c r="O16" s="27">
        <f t="shared" si="1"/>
        <v>-7.3230268510984603E-2</v>
      </c>
      <c r="P16" s="27">
        <f t="shared" si="0"/>
        <v>-5.5339782404168578E-2</v>
      </c>
      <c r="Q16" s="27">
        <f t="shared" si="0"/>
        <v>-9.4444444444444484E-2</v>
      </c>
      <c r="R16" s="27">
        <f t="shared" si="2"/>
        <v>0.22111207645525624</v>
      </c>
    </row>
    <row r="17" spans="1:18" ht="17" x14ac:dyDescent="0.2">
      <c r="A17" s="28">
        <v>38423</v>
      </c>
      <c r="B17" s="29" t="s">
        <v>21</v>
      </c>
      <c r="C17" s="29">
        <v>109.41</v>
      </c>
      <c r="D17" s="33">
        <v>118</v>
      </c>
      <c r="E17" s="33">
        <v>117.3</v>
      </c>
      <c r="F17" s="31">
        <v>0.15</v>
      </c>
      <c r="G17" s="31">
        <v>0.09</v>
      </c>
      <c r="H17" s="29">
        <v>0.67</v>
      </c>
      <c r="I17" s="32">
        <v>0.08</v>
      </c>
      <c r="J17" s="32">
        <v>7.0000000000000007E-2</v>
      </c>
      <c r="K17" s="9">
        <v>0.95140999999999998</v>
      </c>
      <c r="L17" s="9">
        <v>656.12</v>
      </c>
      <c r="M17" s="37">
        <v>188.5</v>
      </c>
      <c r="N17" s="9">
        <v>4.9889999999999999</v>
      </c>
      <c r="O17" s="27">
        <f t="shared" si="1"/>
        <v>-0.16469710272168572</v>
      </c>
      <c r="P17" s="27">
        <f t="shared" si="0"/>
        <v>-0.16223601215557082</v>
      </c>
      <c r="Q17" s="27">
        <f t="shared" si="0"/>
        <v>-0.17397020157756349</v>
      </c>
      <c r="R17" s="27">
        <f t="shared" si="2"/>
        <v>0.77481323372465316</v>
      </c>
    </row>
    <row r="18" spans="1:18" ht="17" x14ac:dyDescent="0.2">
      <c r="A18" s="28">
        <v>37511</v>
      </c>
      <c r="B18" s="29" t="s">
        <v>20</v>
      </c>
      <c r="C18" s="29">
        <v>76.39</v>
      </c>
      <c r="D18" s="33">
        <v>82.37</v>
      </c>
      <c r="E18" s="33">
        <v>89.96</v>
      </c>
      <c r="F18" s="31">
        <v>0.12</v>
      </c>
      <c r="G18" s="31">
        <v>7.0000000000000007E-2</v>
      </c>
      <c r="H18" s="29">
        <v>0.71</v>
      </c>
      <c r="I18" s="32">
        <v>0.08</v>
      </c>
      <c r="J18" s="32">
        <v>0.18</v>
      </c>
      <c r="K18" s="9">
        <v>0.87370000000000003</v>
      </c>
      <c r="L18" s="9">
        <v>624.98</v>
      </c>
      <c r="M18" s="37">
        <v>167.7</v>
      </c>
      <c r="N18" s="9">
        <v>6.9189999999999996</v>
      </c>
      <c r="O18" s="27">
        <f t="shared" si="1"/>
        <v>-8.1678771507551901E-2</v>
      </c>
      <c r="P18" s="27">
        <f t="shared" si="0"/>
        <v>-4.7460830335914139E-2</v>
      </c>
      <c r="Q18" s="27">
        <f t="shared" si="0"/>
        <v>-0.11034482758620695</v>
      </c>
      <c r="R18" s="27">
        <f t="shared" si="2"/>
        <v>0.3868510723591902</v>
      </c>
    </row>
    <row r="19" spans="1:18" ht="17" x14ac:dyDescent="0.2">
      <c r="A19" s="28">
        <v>40613</v>
      </c>
      <c r="B19" s="29" t="s">
        <v>19</v>
      </c>
      <c r="C19" s="29">
        <v>87.5</v>
      </c>
      <c r="D19" s="33">
        <v>81</v>
      </c>
      <c r="E19" s="33">
        <v>80.180000000000007</v>
      </c>
      <c r="F19" s="31">
        <v>0.06</v>
      </c>
      <c r="G19" s="31">
        <v>-0.04</v>
      </c>
      <c r="H19" s="29">
        <v>2.5</v>
      </c>
      <c r="I19" s="32">
        <v>-7.0000000000000007E-2</v>
      </c>
      <c r="J19" s="32">
        <v>-0.08</v>
      </c>
      <c r="K19" s="9">
        <v>0.60507</v>
      </c>
      <c r="L19" s="9">
        <v>404.87</v>
      </c>
      <c r="M19" s="37">
        <v>139.5</v>
      </c>
      <c r="N19" s="9">
        <v>-1.5980000000000001</v>
      </c>
      <c r="O19" s="27">
        <f t="shared" si="1"/>
        <v>-0.30746251573766742</v>
      </c>
      <c r="P19" s="27">
        <f t="shared" si="0"/>
        <v>-0.35218726999263977</v>
      </c>
      <c r="Q19" s="27">
        <f t="shared" si="0"/>
        <v>-0.1681574239713774</v>
      </c>
      <c r="R19" s="27">
        <f t="shared" si="2"/>
        <v>-1.230958230958231</v>
      </c>
    </row>
    <row r="20" spans="1:18" ht="17" x14ac:dyDescent="0.2">
      <c r="A20" s="28">
        <v>39549</v>
      </c>
      <c r="B20" s="29" t="s">
        <v>18</v>
      </c>
      <c r="C20" s="29">
        <v>95.52</v>
      </c>
      <c r="D20" s="33">
        <v>100.01</v>
      </c>
      <c r="E20" s="33">
        <v>91.36</v>
      </c>
      <c r="F20" s="31">
        <v>0.1</v>
      </c>
      <c r="G20" s="31">
        <v>-0.03</v>
      </c>
      <c r="H20" s="29">
        <v>4.33</v>
      </c>
      <c r="I20" s="32">
        <v>0.05</v>
      </c>
      <c r="J20" s="32">
        <v>-0.04</v>
      </c>
      <c r="K20" s="9">
        <v>0.56249000000000005</v>
      </c>
      <c r="L20" s="9">
        <v>396.5</v>
      </c>
      <c r="M20" s="37">
        <v>121</v>
      </c>
      <c r="N20" s="9">
        <v>4.5129999999999999</v>
      </c>
      <c r="O20" s="27">
        <f t="shared" si="1"/>
        <v>-7.0372023071710629E-2</v>
      </c>
      <c r="P20" s="27">
        <f t="shared" ref="P20:Q26" si="3">(L20 - L19)/L19</f>
        <v>-2.0673302541556561E-2</v>
      </c>
      <c r="Q20" s="27">
        <f t="shared" si="3"/>
        <v>-0.13261648745519714</v>
      </c>
      <c r="R20" s="27">
        <f t="shared" si="2"/>
        <v>3.8241551939924903</v>
      </c>
    </row>
    <row r="21" spans="1:18" x14ac:dyDescent="0.15">
      <c r="O21" s="27"/>
      <c r="P21" s="27"/>
      <c r="Q21" s="27"/>
      <c r="R21" s="27"/>
    </row>
    <row r="22" spans="1:18" x14ac:dyDescent="0.15">
      <c r="O22" s="27"/>
      <c r="P22" s="27"/>
      <c r="Q22" s="27"/>
      <c r="R22" s="27"/>
    </row>
    <row r="23" spans="1:18" x14ac:dyDescent="0.15">
      <c r="O23" s="27"/>
      <c r="P23" s="27"/>
      <c r="Q23" s="27"/>
      <c r="R23" s="27"/>
    </row>
    <row r="24" spans="1:18" x14ac:dyDescent="0.15">
      <c r="O24" s="27"/>
      <c r="P24" s="27"/>
      <c r="Q24" s="27"/>
      <c r="R24" s="27"/>
    </row>
    <row r="25" spans="1:18" x14ac:dyDescent="0.15">
      <c r="O25" s="27"/>
      <c r="P25" s="27"/>
      <c r="Q25" s="27"/>
      <c r="R25" s="27"/>
    </row>
    <row r="26" spans="1:18" x14ac:dyDescent="0.15">
      <c r="O26" s="27"/>
      <c r="P26" s="27"/>
      <c r="Q26" s="27"/>
      <c r="R26" s="27"/>
    </row>
  </sheetData>
  <phoneticPr fontId="1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workbookViewId="0">
      <selection activeCell="S26" sqref="S26"/>
    </sheetView>
  </sheetViews>
  <sheetFormatPr baseColWidth="10" defaultRowHeight="13" x14ac:dyDescent="0.15"/>
  <sheetData>
    <row r="1" spans="1:18" ht="17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14</v>
      </c>
      <c r="O1" s="26" t="s">
        <v>40</v>
      </c>
      <c r="P1" s="26" t="s">
        <v>41</v>
      </c>
      <c r="Q1" s="26" t="s">
        <v>42</v>
      </c>
      <c r="R1" s="26" t="s">
        <v>43</v>
      </c>
    </row>
    <row r="2" spans="1:18" ht="17" x14ac:dyDescent="0.2">
      <c r="A2" s="9" t="s">
        <v>53</v>
      </c>
      <c r="B2" s="9" t="s">
        <v>39</v>
      </c>
      <c r="C2" s="33">
        <v>32.520000000000003</v>
      </c>
      <c r="D2" s="33">
        <v>29.5</v>
      </c>
      <c r="E2" s="33">
        <v>29.02</v>
      </c>
      <c r="F2" s="31">
        <v>0.45</v>
      </c>
      <c r="G2" s="31">
        <v>0.44</v>
      </c>
      <c r="H2" s="32">
        <v>2.273E-2</v>
      </c>
      <c r="I2" s="33">
        <v>-0.09</v>
      </c>
      <c r="J2" s="29">
        <v>-0.11</v>
      </c>
      <c r="K2" s="9">
        <v>20.5</v>
      </c>
      <c r="L2" s="9">
        <v>6.819</v>
      </c>
      <c r="M2" s="9">
        <v>2.2170000000000001</v>
      </c>
      <c r="N2" s="9">
        <v>413</v>
      </c>
    </row>
    <row r="3" spans="1:18" ht="17" x14ac:dyDescent="0.2">
      <c r="A3" s="9" t="s">
        <v>54</v>
      </c>
      <c r="B3" s="9" t="s">
        <v>38</v>
      </c>
      <c r="C3" s="33">
        <v>26.99</v>
      </c>
      <c r="D3" s="33">
        <v>28.87</v>
      </c>
      <c r="E3" s="33">
        <v>29.93</v>
      </c>
      <c r="F3" s="31">
        <v>0.43</v>
      </c>
      <c r="G3" s="31">
        <v>0.42</v>
      </c>
      <c r="H3" s="32">
        <v>2.3810000000000001E-2</v>
      </c>
      <c r="I3" s="33">
        <v>7.0000000000000007E-2</v>
      </c>
      <c r="J3" s="29">
        <v>0.11</v>
      </c>
      <c r="K3" s="9">
        <v>19.989999999999998</v>
      </c>
      <c r="L3" s="9">
        <v>6.4530000000000003</v>
      </c>
      <c r="M3" s="9">
        <v>2.23</v>
      </c>
      <c r="N3" s="9">
        <v>435</v>
      </c>
      <c r="O3" s="27">
        <f xml:space="preserve"> (K3 - K2)/ K2</f>
        <v>-2.4878048780487882E-2</v>
      </c>
      <c r="P3" s="27">
        <f>(L3 - L2)/L2</f>
        <v>-5.3673559172899205E-2</v>
      </c>
      <c r="Q3" s="27">
        <f>(M3 - M2)/M2</f>
        <v>5.8637798827243575E-3</v>
      </c>
      <c r="R3" s="27">
        <f>(N3-N2)/ABS(N2)</f>
        <v>5.3268765133171914E-2</v>
      </c>
    </row>
    <row r="4" spans="1:18" ht="17" x14ac:dyDescent="0.2">
      <c r="A4" s="9" t="s">
        <v>55</v>
      </c>
      <c r="B4" s="9" t="s">
        <v>37</v>
      </c>
      <c r="C4" s="33">
        <v>24.49</v>
      </c>
      <c r="D4" s="33">
        <v>25.33</v>
      </c>
      <c r="E4" s="33">
        <v>25.27</v>
      </c>
      <c r="F4" s="31">
        <v>0.47</v>
      </c>
      <c r="G4" s="31">
        <v>0.45</v>
      </c>
      <c r="H4" s="32">
        <v>4.444E-2</v>
      </c>
      <c r="I4" s="33">
        <v>0.03</v>
      </c>
      <c r="J4" s="29">
        <v>0.03</v>
      </c>
      <c r="K4" s="9">
        <v>19.61</v>
      </c>
      <c r="L4" s="9">
        <v>6.3170000000000002</v>
      </c>
      <c r="M4" s="9">
        <v>2.137</v>
      </c>
      <c r="N4" s="9">
        <v>482</v>
      </c>
      <c r="O4" s="27">
        <f xml:space="preserve"> (K4 - K3)/ K3</f>
        <v>-1.9009504752376141E-2</v>
      </c>
      <c r="P4" s="27">
        <f t="shared" ref="P4:Q19" si="0">(L4 - L3)/L3</f>
        <v>-2.1075468774213561E-2</v>
      </c>
      <c r="Q4" s="27">
        <f t="shared" si="0"/>
        <v>-4.1704035874439452E-2</v>
      </c>
      <c r="R4" s="27">
        <f>(N4-N3)/ABS(N3)</f>
        <v>0.10804597701149425</v>
      </c>
    </row>
    <row r="5" spans="1:18" ht="17" x14ac:dyDescent="0.2">
      <c r="A5" s="9" t="s">
        <v>56</v>
      </c>
      <c r="B5" s="9" t="s">
        <v>36</v>
      </c>
      <c r="C5" s="33">
        <v>26.42</v>
      </c>
      <c r="D5" s="33">
        <v>23.23</v>
      </c>
      <c r="E5" s="33">
        <v>23.13</v>
      </c>
      <c r="F5" s="31">
        <v>0.5</v>
      </c>
      <c r="G5" s="31">
        <v>0.5</v>
      </c>
      <c r="H5" s="32">
        <v>0</v>
      </c>
      <c r="I5" s="33">
        <v>-0.12</v>
      </c>
      <c r="J5" s="29">
        <v>-0.12</v>
      </c>
      <c r="K5" s="9">
        <v>17.760000000000002</v>
      </c>
      <c r="L5" s="9">
        <v>6.5759999999999996</v>
      </c>
      <c r="M5" s="9">
        <v>2.3220000000000001</v>
      </c>
      <c r="N5" s="9">
        <v>477</v>
      </c>
      <c r="O5" s="27">
        <f t="shared" ref="O5:O25" si="1" xml:space="preserve"> (K5 - K4)/ K4</f>
        <v>-9.433962264150933E-2</v>
      </c>
      <c r="P5" s="27">
        <f t="shared" si="0"/>
        <v>4.1000474908975695E-2</v>
      </c>
      <c r="Q5" s="27">
        <f t="shared" si="0"/>
        <v>8.6569957884885376E-2</v>
      </c>
      <c r="R5" s="27">
        <f t="shared" ref="R5:R25" si="2">(N5-N4)/ABS(N4)</f>
        <v>-1.0373443983402489E-2</v>
      </c>
    </row>
    <row r="6" spans="1:18" ht="17" x14ac:dyDescent="0.2">
      <c r="A6" s="9" t="s">
        <v>57</v>
      </c>
      <c r="B6" s="9" t="s">
        <v>35</v>
      </c>
      <c r="C6" s="33">
        <v>24.21</v>
      </c>
      <c r="D6" s="33">
        <v>26.5</v>
      </c>
      <c r="E6" s="33">
        <v>27.58</v>
      </c>
      <c r="F6" s="31">
        <v>0.43</v>
      </c>
      <c r="G6" s="31">
        <v>0.4</v>
      </c>
      <c r="H6" s="32">
        <v>7.4999999999999997E-2</v>
      </c>
      <c r="I6" s="33">
        <v>0.09</v>
      </c>
      <c r="J6" s="29">
        <v>0.14000000000000001</v>
      </c>
      <c r="K6" s="9">
        <v>18.34</v>
      </c>
      <c r="L6" s="9">
        <v>6.492</v>
      </c>
      <c r="M6" s="9">
        <v>2.0990000000000002</v>
      </c>
      <c r="N6" s="9">
        <v>539</v>
      </c>
      <c r="O6" s="27">
        <f t="shared" si="1"/>
        <v>3.265765765765756E-2</v>
      </c>
      <c r="P6" s="27">
        <f t="shared" si="0"/>
        <v>-1.2773722627737171E-2</v>
      </c>
      <c r="Q6" s="27">
        <f t="shared" si="0"/>
        <v>-9.6037898363479701E-2</v>
      </c>
      <c r="R6" s="27">
        <f t="shared" si="2"/>
        <v>0.12997903563941299</v>
      </c>
    </row>
    <row r="7" spans="1:18" ht="17" x14ac:dyDescent="0.2">
      <c r="A7" s="9" t="s">
        <v>58</v>
      </c>
      <c r="B7" s="9" t="s">
        <v>34</v>
      </c>
      <c r="C7" s="33">
        <v>27.61</v>
      </c>
      <c r="D7" s="33">
        <v>27.79</v>
      </c>
      <c r="E7" s="33">
        <v>27.9</v>
      </c>
      <c r="F7" s="31">
        <v>0.76</v>
      </c>
      <c r="G7" s="31">
        <v>0.72</v>
      </c>
      <c r="H7" s="32">
        <v>5.5559999999999998E-2</v>
      </c>
      <c r="I7" s="33">
        <v>0.01</v>
      </c>
      <c r="J7" s="29">
        <v>0.01</v>
      </c>
      <c r="K7" s="9">
        <v>45.66</v>
      </c>
      <c r="L7" s="9">
        <v>19.8</v>
      </c>
      <c r="M7" s="9">
        <v>2.11</v>
      </c>
      <c r="N7" s="9">
        <v>83</v>
      </c>
      <c r="O7" s="27">
        <f t="shared" si="1"/>
        <v>1.4896401308615048</v>
      </c>
      <c r="P7" s="27">
        <f t="shared" si="0"/>
        <v>2.0499075785582255</v>
      </c>
      <c r="Q7" s="27">
        <f t="shared" si="0"/>
        <v>5.2405907575034183E-3</v>
      </c>
      <c r="R7" s="27">
        <f t="shared" si="2"/>
        <v>-0.84601113172541742</v>
      </c>
    </row>
    <row r="8" spans="1:18" ht="17" x14ac:dyDescent="0.2">
      <c r="A8" s="9" t="s">
        <v>59</v>
      </c>
      <c r="B8" s="9" t="s">
        <v>33</v>
      </c>
      <c r="C8" s="33">
        <v>23.88</v>
      </c>
      <c r="D8" s="33">
        <v>25</v>
      </c>
      <c r="E8" s="33">
        <v>24.9</v>
      </c>
      <c r="F8" s="31">
        <v>0.77</v>
      </c>
      <c r="G8" s="31">
        <v>0.7</v>
      </c>
      <c r="H8" s="32">
        <v>0.1</v>
      </c>
      <c r="I8" s="33">
        <v>0.05</v>
      </c>
      <c r="J8" s="29">
        <v>0.04</v>
      </c>
      <c r="K8" s="9">
        <v>44.84</v>
      </c>
      <c r="L8" s="9">
        <v>19.54</v>
      </c>
      <c r="M8" s="9">
        <v>2.0609999999999999</v>
      </c>
      <c r="N8" s="9">
        <v>626</v>
      </c>
      <c r="O8" s="27">
        <f t="shared" si="1"/>
        <v>-1.795882610600073E-2</v>
      </c>
      <c r="P8" s="27">
        <f t="shared" si="0"/>
        <v>-1.3131313131313209E-2</v>
      </c>
      <c r="Q8" s="27">
        <f t="shared" si="0"/>
        <v>-2.3222748815165846E-2</v>
      </c>
      <c r="R8" s="27">
        <f t="shared" si="2"/>
        <v>6.5421686746987948</v>
      </c>
    </row>
    <row r="9" spans="1:18" ht="17" x14ac:dyDescent="0.2">
      <c r="A9" s="9" t="s">
        <v>60</v>
      </c>
      <c r="B9" s="9" t="s">
        <v>32</v>
      </c>
      <c r="C9" s="33">
        <v>22.47</v>
      </c>
      <c r="D9" s="33">
        <v>23.22</v>
      </c>
      <c r="E9" s="33">
        <v>24.05</v>
      </c>
      <c r="F9" s="31">
        <v>0.9</v>
      </c>
      <c r="G9" s="31">
        <v>0.89</v>
      </c>
      <c r="H9" s="32">
        <v>1.124E-2</v>
      </c>
      <c r="I9" s="33">
        <v>0.03</v>
      </c>
      <c r="J9" s="29">
        <v>7.0000000000000007E-2</v>
      </c>
      <c r="K9" s="9">
        <v>45.13</v>
      </c>
      <c r="L9" s="9">
        <v>19.91</v>
      </c>
      <c r="M9" s="9">
        <v>2.323</v>
      </c>
      <c r="N9" s="9">
        <v>1023</v>
      </c>
      <c r="O9" s="27">
        <f t="shared" si="1"/>
        <v>6.4674397859054216E-3</v>
      </c>
      <c r="P9" s="27">
        <f t="shared" si="0"/>
        <v>1.8935516888434034E-2</v>
      </c>
      <c r="Q9" s="27">
        <f t="shared" si="0"/>
        <v>0.12712275594371666</v>
      </c>
      <c r="R9" s="27">
        <f t="shared" si="2"/>
        <v>0.63418530351437696</v>
      </c>
    </row>
    <row r="10" spans="1:18" ht="17" x14ac:dyDescent="0.2">
      <c r="A10" s="9" t="s">
        <v>61</v>
      </c>
      <c r="B10" s="9" t="s">
        <v>31</v>
      </c>
      <c r="C10" s="33">
        <v>21.14</v>
      </c>
      <c r="D10" s="33">
        <v>20.41</v>
      </c>
      <c r="E10" s="33">
        <v>20.149999999999999</v>
      </c>
      <c r="F10" s="31">
        <v>0.69</v>
      </c>
      <c r="G10" s="31">
        <v>0.67</v>
      </c>
      <c r="H10" s="32">
        <v>2.9850000000000002E-2</v>
      </c>
      <c r="I10" s="33">
        <v>-0.03</v>
      </c>
      <c r="J10" s="29">
        <v>-0.05</v>
      </c>
      <c r="K10" s="9">
        <v>44.48</v>
      </c>
      <c r="L10" s="9">
        <v>19.809999999999999</v>
      </c>
      <c r="M10" s="9">
        <v>2.15</v>
      </c>
      <c r="N10" s="9">
        <v>673</v>
      </c>
      <c r="O10" s="27">
        <f t="shared" si="1"/>
        <v>-1.4402836250831058E-2</v>
      </c>
      <c r="P10" s="27">
        <f t="shared" si="0"/>
        <v>-5.022601707684652E-3</v>
      </c>
      <c r="Q10" s="27">
        <f t="shared" si="0"/>
        <v>-7.4472664657770138E-2</v>
      </c>
      <c r="R10" s="27">
        <f t="shared" si="2"/>
        <v>-0.34213098729227759</v>
      </c>
    </row>
    <row r="11" spans="1:18" ht="17" x14ac:dyDescent="0.2">
      <c r="A11" s="9" t="s">
        <v>62</v>
      </c>
      <c r="B11" s="9" t="s">
        <v>30</v>
      </c>
      <c r="C11" s="33">
        <v>21.34</v>
      </c>
      <c r="D11" s="33">
        <v>21.51</v>
      </c>
      <c r="E11" s="33">
        <v>21.48</v>
      </c>
      <c r="F11" s="31">
        <v>0.69</v>
      </c>
      <c r="G11" s="31">
        <v>0.68</v>
      </c>
      <c r="H11" s="32">
        <v>1.4710000000000001E-2</v>
      </c>
      <c r="I11" s="33">
        <v>0.01</v>
      </c>
      <c r="J11" s="29">
        <v>0.01</v>
      </c>
      <c r="K11" s="9">
        <v>41.64</v>
      </c>
      <c r="L11" s="9">
        <v>18.97</v>
      </c>
      <c r="M11" s="9">
        <v>4.1029999999999998</v>
      </c>
      <c r="N11" s="9">
        <v>676</v>
      </c>
      <c r="O11" s="27">
        <f t="shared" si="1"/>
        <v>-6.3848920863309275E-2</v>
      </c>
      <c r="P11" s="27">
        <f t="shared" si="0"/>
        <v>-4.2402826855123671E-2</v>
      </c>
      <c r="Q11" s="27">
        <f t="shared" si="0"/>
        <v>0.90837209302325583</v>
      </c>
      <c r="R11" s="27">
        <f t="shared" si="2"/>
        <v>4.4576523031203564E-3</v>
      </c>
    </row>
    <row r="12" spans="1:18" ht="17" x14ac:dyDescent="0.2">
      <c r="A12" s="9" t="s">
        <v>63</v>
      </c>
      <c r="B12" s="9" t="s">
        <v>29</v>
      </c>
      <c r="C12" s="33">
        <v>22.95</v>
      </c>
      <c r="D12" s="33">
        <v>21.86</v>
      </c>
      <c r="E12" s="33">
        <v>21.81</v>
      </c>
      <c r="F12" s="31">
        <v>0.7</v>
      </c>
      <c r="G12" s="31">
        <v>0.67</v>
      </c>
      <c r="H12" s="32">
        <v>4.478E-2</v>
      </c>
      <c r="I12" s="33">
        <v>-0.05</v>
      </c>
      <c r="J12" s="29">
        <v>-0.05</v>
      </c>
      <c r="K12" s="9">
        <v>40.54</v>
      </c>
      <c r="L12" s="9">
        <v>19.61</v>
      </c>
      <c r="M12" s="9">
        <v>4.2619999999999996</v>
      </c>
      <c r="N12" s="9">
        <v>-2326</v>
      </c>
      <c r="O12" s="27">
        <f t="shared" si="1"/>
        <v>-2.6416906820365068E-2</v>
      </c>
      <c r="P12" s="27">
        <f t="shared" si="0"/>
        <v>3.3737480231945206E-2</v>
      </c>
      <c r="Q12" s="27">
        <f t="shared" si="0"/>
        <v>3.8752132585912702E-2</v>
      </c>
      <c r="R12" s="27">
        <f t="shared" si="2"/>
        <v>-4.440828402366864</v>
      </c>
    </row>
    <row r="13" spans="1:18" ht="17" x14ac:dyDescent="0.2">
      <c r="A13" s="9" t="s">
        <v>64</v>
      </c>
      <c r="B13" s="9" t="s">
        <v>28</v>
      </c>
      <c r="C13" s="33">
        <v>22.9</v>
      </c>
      <c r="D13" s="33">
        <v>23.45</v>
      </c>
      <c r="E13" s="33">
        <v>23.12</v>
      </c>
      <c r="F13" s="31">
        <v>0.81</v>
      </c>
      <c r="G13" s="31">
        <v>0.8</v>
      </c>
      <c r="H13" s="32">
        <v>1.2500000000000001E-2</v>
      </c>
      <c r="I13" s="33">
        <v>0.02</v>
      </c>
      <c r="J13" s="29">
        <v>0.01</v>
      </c>
      <c r="K13" s="9">
        <v>41.49</v>
      </c>
      <c r="L13" s="9">
        <v>23.65</v>
      </c>
      <c r="M13" s="9">
        <v>-3.26</v>
      </c>
      <c r="N13" s="9">
        <v>850</v>
      </c>
      <c r="O13" s="27">
        <f t="shared" si="1"/>
        <v>2.3433645781943829E-2</v>
      </c>
      <c r="P13" s="27">
        <f t="shared" si="0"/>
        <v>0.20601733809280975</v>
      </c>
      <c r="Q13" s="27">
        <f t="shared" si="0"/>
        <v>-1.7648991083998122</v>
      </c>
      <c r="R13" s="27">
        <f t="shared" si="2"/>
        <v>1.3654342218400688</v>
      </c>
    </row>
    <row r="14" spans="1:18" ht="17" x14ac:dyDescent="0.2">
      <c r="A14" s="9" t="s">
        <v>65</v>
      </c>
      <c r="B14" s="9" t="s">
        <v>27</v>
      </c>
      <c r="C14" s="33">
        <v>22.53</v>
      </c>
      <c r="D14" s="33">
        <v>21.18</v>
      </c>
      <c r="E14" s="33">
        <v>21.62</v>
      </c>
      <c r="F14" s="31">
        <v>0.64</v>
      </c>
      <c r="G14" s="31">
        <v>0.63</v>
      </c>
      <c r="H14" s="32">
        <v>1.5869999999999999E-2</v>
      </c>
      <c r="I14" s="33">
        <v>-0.06</v>
      </c>
      <c r="J14" s="29">
        <v>-0.04</v>
      </c>
      <c r="K14" s="9">
        <v>40.07</v>
      </c>
      <c r="L14" s="9">
        <v>22.77</v>
      </c>
      <c r="M14" s="9">
        <v>3.8919999999999999</v>
      </c>
      <c r="N14" s="9">
        <v>689</v>
      </c>
      <c r="O14" s="27">
        <f t="shared" si="1"/>
        <v>-3.4225114485418213E-2</v>
      </c>
      <c r="P14" s="27">
        <f t="shared" si="0"/>
        <v>-3.7209302325581353E-2</v>
      </c>
      <c r="Q14" s="27">
        <f t="shared" si="0"/>
        <v>-2.1938650306748464</v>
      </c>
      <c r="R14" s="27">
        <f t="shared" si="2"/>
        <v>-0.18941176470588236</v>
      </c>
    </row>
    <row r="15" spans="1:18" ht="17" x14ac:dyDescent="0.2">
      <c r="A15" s="9" t="s">
        <v>66</v>
      </c>
      <c r="B15" s="9" t="s">
        <v>26</v>
      </c>
      <c r="C15" s="33">
        <v>24.15</v>
      </c>
      <c r="D15" s="33">
        <v>22.55</v>
      </c>
      <c r="E15" s="33">
        <v>22.53</v>
      </c>
      <c r="F15" s="31">
        <v>0.63</v>
      </c>
      <c r="G15" s="31">
        <v>0.64</v>
      </c>
      <c r="H15" s="32">
        <v>-1.5630000000000002E-2</v>
      </c>
      <c r="I15" s="33">
        <v>-7.0000000000000007E-2</v>
      </c>
      <c r="J15" s="29">
        <v>-7.0000000000000007E-2</v>
      </c>
      <c r="K15" s="9">
        <v>38.549999999999997</v>
      </c>
      <c r="L15" s="9">
        <v>21.65</v>
      </c>
      <c r="M15" s="9">
        <v>3.8769999999999998</v>
      </c>
      <c r="N15" s="9">
        <v>640</v>
      </c>
      <c r="O15" s="27">
        <f t="shared" si="1"/>
        <v>-3.7933616171699602E-2</v>
      </c>
      <c r="P15" s="27">
        <f t="shared" si="0"/>
        <v>-4.9187527448397057E-2</v>
      </c>
      <c r="Q15" s="27">
        <f t="shared" si="0"/>
        <v>-3.8540596094553251E-3</v>
      </c>
      <c r="R15" s="27">
        <f t="shared" si="2"/>
        <v>-7.1117561683599423E-2</v>
      </c>
    </row>
    <row r="16" spans="1:18" ht="17" x14ac:dyDescent="0.2">
      <c r="A16" s="9" t="s">
        <v>67</v>
      </c>
      <c r="B16" s="9" t="s">
        <v>25</v>
      </c>
      <c r="C16" s="33">
        <v>23.61</v>
      </c>
      <c r="D16" s="33">
        <v>22.66</v>
      </c>
      <c r="E16" s="33">
        <v>22.23</v>
      </c>
      <c r="F16" s="31">
        <v>0.63</v>
      </c>
      <c r="G16" s="31">
        <v>0.62</v>
      </c>
      <c r="H16" s="32">
        <v>1.6129999999999999E-2</v>
      </c>
      <c r="I16" s="33">
        <v>-0.04</v>
      </c>
      <c r="J16" s="29">
        <v>-0.06</v>
      </c>
      <c r="K16" s="9">
        <v>38</v>
      </c>
      <c r="L16" s="9">
        <v>21.11</v>
      </c>
      <c r="M16" s="9">
        <v>3.7480000000000002</v>
      </c>
      <c r="N16" s="9">
        <v>677</v>
      </c>
      <c r="O16" s="27">
        <f t="shared" si="1"/>
        <v>-1.4267185473411081E-2</v>
      </c>
      <c r="P16" s="27">
        <f t="shared" si="0"/>
        <v>-2.4942263279445688E-2</v>
      </c>
      <c r="Q16" s="27">
        <f t="shared" si="0"/>
        <v>-3.3273149342274842E-2</v>
      </c>
      <c r="R16" s="27">
        <f t="shared" si="2"/>
        <v>5.7812500000000003E-2</v>
      </c>
    </row>
    <row r="17" spans="1:18" ht="17" x14ac:dyDescent="0.2">
      <c r="A17" s="9" t="s">
        <v>68</v>
      </c>
      <c r="B17" s="9" t="s">
        <v>24</v>
      </c>
      <c r="C17" s="33">
        <v>22.26</v>
      </c>
      <c r="D17" s="33">
        <v>22.78</v>
      </c>
      <c r="E17" s="33">
        <v>22.8</v>
      </c>
      <c r="F17" s="31">
        <v>0.7</v>
      </c>
      <c r="G17" s="31">
        <v>0.69</v>
      </c>
      <c r="H17" s="32">
        <v>1.4489999999999999E-2</v>
      </c>
      <c r="I17" s="33">
        <v>0.02</v>
      </c>
      <c r="J17" s="29">
        <v>0.02</v>
      </c>
      <c r="K17" s="9">
        <v>37.07</v>
      </c>
      <c r="L17" s="9">
        <v>20.86</v>
      </c>
      <c r="M17" s="9">
        <v>3.9929999999999999</v>
      </c>
      <c r="N17" s="9">
        <v>750</v>
      </c>
      <c r="O17" s="27">
        <f t="shared" si="1"/>
        <v>-2.4473684210526307E-2</v>
      </c>
      <c r="P17" s="27">
        <f t="shared" si="0"/>
        <v>-1.1842728564661299E-2</v>
      </c>
      <c r="Q17" s="27">
        <f t="shared" si="0"/>
        <v>6.5368196371397985E-2</v>
      </c>
      <c r="R17" s="27">
        <f t="shared" si="2"/>
        <v>0.10782865583456426</v>
      </c>
    </row>
    <row r="18" spans="1:18" ht="17" x14ac:dyDescent="0.2">
      <c r="A18" s="9" t="s">
        <v>69</v>
      </c>
      <c r="B18" s="9" t="s">
        <v>23</v>
      </c>
      <c r="C18" s="33">
        <v>20.29</v>
      </c>
      <c r="D18" s="33">
        <v>20.38</v>
      </c>
      <c r="E18" s="33">
        <v>21.39</v>
      </c>
      <c r="F18" s="31">
        <v>0.55000000000000004</v>
      </c>
      <c r="G18" s="31">
        <v>0.54</v>
      </c>
      <c r="H18" s="32">
        <v>1.8519999999999998E-2</v>
      </c>
      <c r="I18" s="33">
        <v>0</v>
      </c>
      <c r="J18" s="29">
        <v>0.05</v>
      </c>
      <c r="K18" s="9">
        <v>32.5</v>
      </c>
      <c r="L18" s="9">
        <v>19.91</v>
      </c>
      <c r="M18" s="9">
        <v>3.4039999999999999</v>
      </c>
      <c r="N18" s="9">
        <v>597</v>
      </c>
      <c r="O18" s="27">
        <f t="shared" si="1"/>
        <v>-0.12328028055031023</v>
      </c>
      <c r="P18" s="27">
        <f t="shared" si="0"/>
        <v>-4.5541706615532085E-2</v>
      </c>
      <c r="Q18" s="27">
        <f t="shared" si="0"/>
        <v>-0.14750813924367642</v>
      </c>
      <c r="R18" s="27">
        <f t="shared" si="2"/>
        <v>-0.20399999999999999</v>
      </c>
    </row>
    <row r="19" spans="1:18" ht="17" x14ac:dyDescent="0.2">
      <c r="A19" s="9" t="s">
        <v>70</v>
      </c>
      <c r="B19" s="9" t="s">
        <v>22</v>
      </c>
      <c r="C19" s="33">
        <v>17.03</v>
      </c>
      <c r="D19" s="33">
        <v>18.52</v>
      </c>
      <c r="E19" s="33">
        <v>18.5</v>
      </c>
      <c r="F19" s="31">
        <v>0.56000000000000005</v>
      </c>
      <c r="G19" s="31">
        <v>0.55000000000000004</v>
      </c>
      <c r="H19" s="32">
        <v>1.8180000000000002E-2</v>
      </c>
      <c r="I19" s="33">
        <v>0.09</v>
      </c>
      <c r="J19" s="29">
        <v>0.09</v>
      </c>
      <c r="K19" s="9">
        <v>28.26</v>
      </c>
      <c r="L19" s="9">
        <v>18.91</v>
      </c>
      <c r="M19" s="9">
        <v>3.3980000000000001</v>
      </c>
      <c r="N19" s="9">
        <v>692</v>
      </c>
      <c r="O19" s="27">
        <f t="shared" si="1"/>
        <v>-0.13046153846153841</v>
      </c>
      <c r="P19" s="27">
        <f t="shared" si="0"/>
        <v>-5.0226017076845805E-2</v>
      </c>
      <c r="Q19" s="27">
        <f t="shared" si="0"/>
        <v>-1.7626321974147424E-3</v>
      </c>
      <c r="R19" s="27">
        <f t="shared" si="2"/>
        <v>0.15912897822445563</v>
      </c>
    </row>
    <row r="20" spans="1:18" ht="17" x14ac:dyDescent="0.2">
      <c r="A20" s="9" t="s">
        <v>71</v>
      </c>
      <c r="B20" s="9" t="s">
        <v>21</v>
      </c>
      <c r="C20" s="33">
        <v>15.1</v>
      </c>
      <c r="D20" s="33">
        <v>16.47</v>
      </c>
      <c r="E20" s="33">
        <v>17.100000000000001</v>
      </c>
      <c r="F20" s="31">
        <v>0.55000000000000004</v>
      </c>
      <c r="G20" s="31">
        <v>0.52</v>
      </c>
      <c r="H20" s="32">
        <v>5.7689999999999998E-2</v>
      </c>
      <c r="I20" s="33">
        <v>0.09</v>
      </c>
      <c r="J20" s="29">
        <v>0.13</v>
      </c>
      <c r="K20" s="9">
        <v>28.21</v>
      </c>
      <c r="L20" s="9">
        <v>18.71</v>
      </c>
      <c r="M20" s="9">
        <v>3.2770000000000001</v>
      </c>
      <c r="N20" s="9">
        <v>570</v>
      </c>
      <c r="O20" s="27">
        <f t="shared" si="1"/>
        <v>-1.7692852087756797E-3</v>
      </c>
      <c r="P20" s="27">
        <f t="shared" ref="P20:Q25" si="3">(L20 - L19)/L19</f>
        <v>-1.0576414595452104E-2</v>
      </c>
      <c r="Q20" s="27">
        <f t="shared" si="3"/>
        <v>-3.5609181871689224E-2</v>
      </c>
      <c r="R20" s="27">
        <f t="shared" si="2"/>
        <v>-0.17630057803468208</v>
      </c>
    </row>
    <row r="21" spans="1:18" ht="17" x14ac:dyDescent="0.2">
      <c r="A21" s="9" t="s">
        <v>72</v>
      </c>
      <c r="B21" s="9" t="s">
        <v>20</v>
      </c>
      <c r="C21" s="33">
        <v>12.77</v>
      </c>
      <c r="D21" s="33">
        <v>13.17</v>
      </c>
      <c r="E21" s="33">
        <v>13.26</v>
      </c>
      <c r="F21" s="31">
        <v>0.6</v>
      </c>
      <c r="G21" s="31">
        <v>0.56999999999999995</v>
      </c>
      <c r="H21" s="32">
        <v>5.2630000000000003E-2</v>
      </c>
      <c r="I21" s="33">
        <v>0.03</v>
      </c>
      <c r="J21" s="29">
        <v>0.04</v>
      </c>
      <c r="K21" s="9">
        <v>27.32</v>
      </c>
      <c r="L21" s="9">
        <v>17.93</v>
      </c>
      <c r="M21" s="9">
        <v>3.38</v>
      </c>
      <c r="N21" s="9">
        <v>1979</v>
      </c>
      <c r="O21" s="27">
        <f t="shared" si="1"/>
        <v>-3.1549096065225116E-2</v>
      </c>
      <c r="P21" s="27">
        <f t="shared" si="3"/>
        <v>-4.1688936397648375E-2</v>
      </c>
      <c r="Q21" s="27">
        <f t="shared" si="3"/>
        <v>3.1431187061336512E-2</v>
      </c>
      <c r="R21" s="27">
        <f t="shared" si="2"/>
        <v>2.4719298245614034</v>
      </c>
    </row>
    <row r="22" spans="1:18" ht="17" x14ac:dyDescent="0.2">
      <c r="A22" s="9" t="s">
        <v>73</v>
      </c>
      <c r="B22" s="9" t="s">
        <v>19</v>
      </c>
      <c r="C22" s="33">
        <v>13.96</v>
      </c>
      <c r="D22" s="33">
        <v>13.4</v>
      </c>
      <c r="E22" s="33">
        <v>13.53</v>
      </c>
      <c r="F22" s="31">
        <v>0.48</v>
      </c>
      <c r="G22" s="31">
        <v>0.48</v>
      </c>
      <c r="H22" s="32">
        <v>0</v>
      </c>
      <c r="I22" s="33">
        <v>-0.04</v>
      </c>
      <c r="J22" s="29">
        <v>-0.03</v>
      </c>
      <c r="K22" s="9">
        <v>24.9</v>
      </c>
      <c r="L22" s="9">
        <v>16.170000000000002</v>
      </c>
      <c r="M22" s="9">
        <v>2.9660000000000002</v>
      </c>
      <c r="N22" s="9">
        <v>491</v>
      </c>
      <c r="O22" s="27">
        <f t="shared" si="1"/>
        <v>-8.8579795021961991E-2</v>
      </c>
      <c r="P22" s="27">
        <f t="shared" si="3"/>
        <v>-9.8159509202453879E-2</v>
      </c>
      <c r="Q22" s="27">
        <f t="shared" si="3"/>
        <v>-0.12248520710059163</v>
      </c>
      <c r="R22" s="27">
        <f t="shared" si="2"/>
        <v>-0.75189489641232943</v>
      </c>
    </row>
    <row r="23" spans="1:18" ht="17" x14ac:dyDescent="0.2">
      <c r="A23" s="9" t="s">
        <v>74</v>
      </c>
      <c r="B23" s="9" t="s">
        <v>18</v>
      </c>
      <c r="C23" s="33">
        <v>13.96</v>
      </c>
      <c r="D23" s="33">
        <v>14.21</v>
      </c>
      <c r="E23" s="33">
        <v>14.07</v>
      </c>
      <c r="F23" s="31">
        <v>0.48</v>
      </c>
      <c r="G23" s="31">
        <v>0.46</v>
      </c>
      <c r="H23" s="32">
        <v>4.3479999999999998E-2</v>
      </c>
      <c r="I23" s="33">
        <v>0.02</v>
      </c>
      <c r="J23" s="29">
        <v>0.01</v>
      </c>
      <c r="K23" s="9">
        <v>24.83</v>
      </c>
      <c r="L23" s="9">
        <v>16.21</v>
      </c>
      <c r="M23" s="9">
        <v>2.76</v>
      </c>
      <c r="N23" s="9">
        <v>283</v>
      </c>
      <c r="O23" s="27">
        <f t="shared" si="1"/>
        <v>-2.8112449799196902E-3</v>
      </c>
      <c r="P23" s="27">
        <f t="shared" si="3"/>
        <v>2.473716759430992E-3</v>
      </c>
      <c r="Q23" s="27">
        <f t="shared" si="3"/>
        <v>-6.9453809844909106E-2</v>
      </c>
      <c r="R23" s="27">
        <f t="shared" si="2"/>
        <v>-0.42362525458248473</v>
      </c>
    </row>
    <row r="24" spans="1:18" ht="17" x14ac:dyDescent="0.2">
      <c r="A24" s="9" t="s">
        <v>75</v>
      </c>
      <c r="B24" s="9" t="s">
        <v>17</v>
      </c>
      <c r="C24" s="33">
        <v>14.32</v>
      </c>
      <c r="D24" s="33">
        <v>14.53</v>
      </c>
      <c r="E24" s="33">
        <v>14.31</v>
      </c>
      <c r="F24" s="31">
        <v>0.47</v>
      </c>
      <c r="G24" s="31">
        <v>0.46</v>
      </c>
      <c r="H24" s="32">
        <v>2.1739999999999999E-2</v>
      </c>
      <c r="I24" s="33">
        <v>0.01</v>
      </c>
      <c r="J24" s="29">
        <v>0</v>
      </c>
      <c r="K24" s="9">
        <v>22</v>
      </c>
      <c r="L24" s="9">
        <v>15.3</v>
      </c>
      <c r="M24" s="9">
        <v>2.5459999999999998</v>
      </c>
      <c r="N24" s="9">
        <v>476</v>
      </c>
      <c r="O24" s="27">
        <f t="shared" si="1"/>
        <v>-0.11397503020539664</v>
      </c>
      <c r="P24" s="27">
        <f t="shared" si="3"/>
        <v>-5.6138186304750162E-2</v>
      </c>
      <c r="Q24" s="27">
        <f t="shared" si="3"/>
        <v>-7.7536231884057963E-2</v>
      </c>
      <c r="R24" s="27">
        <f t="shared" si="2"/>
        <v>0.6819787985865724</v>
      </c>
    </row>
    <row r="25" spans="1:18" ht="17" x14ac:dyDescent="0.2">
      <c r="A25" s="9" t="s">
        <v>76</v>
      </c>
      <c r="B25" s="9" t="s">
        <v>16</v>
      </c>
      <c r="C25" s="33">
        <v>12.25</v>
      </c>
      <c r="D25" s="33">
        <v>12.66</v>
      </c>
      <c r="E25" s="33">
        <v>12.95</v>
      </c>
      <c r="F25" s="31">
        <v>0.52</v>
      </c>
      <c r="G25" s="31">
        <v>0.47</v>
      </c>
      <c r="H25" s="32">
        <v>0.10638</v>
      </c>
      <c r="I25" s="33">
        <v>0.03</v>
      </c>
      <c r="J25" s="29">
        <v>0.06</v>
      </c>
      <c r="K25" s="9">
        <v>23</v>
      </c>
      <c r="L25" s="9">
        <v>15.94</v>
      </c>
      <c r="M25" s="9">
        <v>2.4950000000000001</v>
      </c>
      <c r="N25" s="9">
        <v>559.23</v>
      </c>
      <c r="O25" s="27">
        <f t="shared" si="1"/>
        <v>4.5454545454545456E-2</v>
      </c>
      <c r="P25" s="27">
        <f t="shared" si="3"/>
        <v>4.1830065359477045E-2</v>
      </c>
      <c r="Q25" s="27">
        <f t="shared" si="3"/>
        <v>-2.003142183817742E-2</v>
      </c>
      <c r="R25" s="27">
        <f t="shared" si="2"/>
        <v>0.17485294117647063</v>
      </c>
    </row>
    <row r="26" spans="1:18" ht="17" x14ac:dyDescent="0.2">
      <c r="A26" s="9" t="s">
        <v>77</v>
      </c>
      <c r="B26" s="9" t="s">
        <v>15</v>
      </c>
      <c r="C26" s="33">
        <v>10.8</v>
      </c>
      <c r="D26" s="33">
        <v>11.59</v>
      </c>
      <c r="E26" s="33">
        <v>11.45</v>
      </c>
      <c r="F26" s="31">
        <v>0.4</v>
      </c>
      <c r="G26" s="31">
        <v>0.37</v>
      </c>
      <c r="H26" s="32">
        <v>8.1079999999999999E-2</v>
      </c>
      <c r="I26" s="33">
        <v>7.0000000000000007E-2</v>
      </c>
      <c r="J26" s="29">
        <v>0.06</v>
      </c>
      <c r="K26" s="9">
        <v>19.95</v>
      </c>
      <c r="L26" s="9">
        <v>15.03</v>
      </c>
      <c r="M26" s="9">
        <v>2.2490000000000001</v>
      </c>
      <c r="N26" s="9">
        <v>431.93</v>
      </c>
      <c r="O26" s="27">
        <f t="shared" ref="O26" si="4" xml:space="preserve"> (K26 - K25)/ K25</f>
        <v>-0.13260869565217395</v>
      </c>
      <c r="P26" s="27">
        <f t="shared" ref="P26" si="5">(L26 - L25)/L25</f>
        <v>-5.7089084065244676E-2</v>
      </c>
      <c r="Q26" s="27">
        <f t="shared" ref="Q26" si="6">(M26 - M25)/M25</f>
        <v>-9.8597194388777551E-2</v>
      </c>
      <c r="R26" s="27">
        <f t="shared" ref="R26" si="7">(N26-N25)/ABS(N25)</f>
        <v>-0.22763442590705077</v>
      </c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="120" zoomScaleNormal="120" zoomScalePageLayoutView="120" workbookViewId="0">
      <selection activeCell="S15" sqref="S15"/>
    </sheetView>
  </sheetViews>
  <sheetFormatPr baseColWidth="10" defaultColWidth="14.5" defaultRowHeight="15.75" customHeight="1" x14ac:dyDescent="0.15"/>
  <sheetData>
    <row r="1" spans="1:18" ht="1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44</v>
      </c>
      <c r="L1" s="1" t="s">
        <v>45</v>
      </c>
      <c r="M1" s="1" t="s">
        <v>46</v>
      </c>
      <c r="N1" s="1" t="s">
        <v>14</v>
      </c>
      <c r="O1" s="26" t="s">
        <v>40</v>
      </c>
      <c r="P1" s="26" t="s">
        <v>41</v>
      </c>
      <c r="Q1" s="26" t="s">
        <v>42</v>
      </c>
      <c r="R1" s="26" t="s">
        <v>43</v>
      </c>
    </row>
    <row r="2" spans="1:18" ht="16" x14ac:dyDescent="0.2">
      <c r="A2" s="4">
        <v>40491</v>
      </c>
      <c r="B2" s="2" t="s">
        <v>15</v>
      </c>
      <c r="C2" s="2">
        <v>24.63</v>
      </c>
      <c r="D2" s="2">
        <v>24.48</v>
      </c>
      <c r="E2" s="2">
        <v>29.36</v>
      </c>
      <c r="F2" s="2">
        <v>-0.37</v>
      </c>
      <c r="G2" s="2">
        <v>-0.43</v>
      </c>
      <c r="H2" s="6">
        <f t="shared" ref="H2:H17" si="0">(F2 - G2)/ABS(G2)</f>
        <v>0.13953488372093023</v>
      </c>
      <c r="I2" s="7">
        <f t="shared" ref="I2:I26" si="1">(D2 - C2)/C2</f>
        <v>-6.0901339829475673E-3</v>
      </c>
      <c r="J2" s="8">
        <f t="shared" ref="J2:J26" si="2">(E2 - C2)/C2</f>
        <v>0.19204222492894846</v>
      </c>
      <c r="K2" s="9">
        <v>361.62</v>
      </c>
      <c r="L2" s="9">
        <v>219.92</v>
      </c>
      <c r="M2" s="9">
        <v>31.24</v>
      </c>
      <c r="N2" s="9">
        <v>-34.94</v>
      </c>
    </row>
    <row r="3" spans="1:18" ht="16" x14ac:dyDescent="0.2">
      <c r="A3" s="4">
        <v>40589</v>
      </c>
      <c r="B3" s="2" t="s">
        <v>16</v>
      </c>
      <c r="C3" s="2">
        <v>22.84</v>
      </c>
      <c r="D3" s="2">
        <v>23.1</v>
      </c>
      <c r="E3" s="2">
        <v>24.73</v>
      </c>
      <c r="F3" s="2">
        <v>-0.47</v>
      </c>
      <c r="G3" s="2">
        <v>-0.5</v>
      </c>
      <c r="H3" s="6">
        <f t="shared" si="0"/>
        <v>6.0000000000000053E-2</v>
      </c>
      <c r="I3" s="7">
        <f t="shared" si="1"/>
        <v>1.1383537653239998E-2</v>
      </c>
      <c r="J3" s="8">
        <f t="shared" si="2"/>
        <v>8.2749562171628752E-2</v>
      </c>
      <c r="K3" s="9">
        <v>386.08</v>
      </c>
      <c r="L3" s="9">
        <v>207.05</v>
      </c>
      <c r="M3" s="9">
        <v>36.29</v>
      </c>
      <c r="N3" s="9">
        <v>-51.36</v>
      </c>
      <c r="O3" s="27">
        <f xml:space="preserve"> (K3 - K2)/ K2</f>
        <v>6.7640064155743543E-2</v>
      </c>
      <c r="P3" s="27">
        <f>(L3 - L2)/L2</f>
        <v>-5.8521280465623757E-2</v>
      </c>
      <c r="Q3" s="27">
        <f>(M3 - M2)/M2</f>
        <v>0.16165172855313703</v>
      </c>
      <c r="R3" s="27">
        <f>(N3-N2)/ABS(N2)</f>
        <v>-0.46994848311390963</v>
      </c>
    </row>
    <row r="4" spans="1:18" ht="16" x14ac:dyDescent="0.2">
      <c r="A4" s="4">
        <v>40667</v>
      </c>
      <c r="B4" s="2" t="s">
        <v>17</v>
      </c>
      <c r="C4" s="2">
        <v>26.69</v>
      </c>
      <c r="D4" s="2">
        <v>27.2</v>
      </c>
      <c r="E4" s="2">
        <v>26.44</v>
      </c>
      <c r="F4" s="2">
        <v>-0.44</v>
      </c>
      <c r="G4" s="2">
        <v>-0.52</v>
      </c>
      <c r="H4" s="6">
        <f t="shared" si="0"/>
        <v>0.15384615384615388</v>
      </c>
      <c r="I4" s="7">
        <f t="shared" si="1"/>
        <v>1.9108280254776993E-2</v>
      </c>
      <c r="J4" s="8">
        <f t="shared" si="2"/>
        <v>-9.3668040464593479E-3</v>
      </c>
      <c r="K4" s="9">
        <v>407.29</v>
      </c>
      <c r="L4" s="9">
        <v>167.74</v>
      </c>
      <c r="M4" s="9">
        <v>49.03</v>
      </c>
      <c r="N4" s="9">
        <v>-48.94</v>
      </c>
      <c r="O4" s="27">
        <f xml:space="preserve"> (K4 - K3)/ K3</f>
        <v>5.493680066307511E-2</v>
      </c>
      <c r="P4" s="27">
        <f t="shared" ref="P4:Q5" si="3">(L4 - L3)/L3</f>
        <v>-0.18985752233759962</v>
      </c>
      <c r="Q4" s="27">
        <f t="shared" si="3"/>
        <v>0.35106089831909626</v>
      </c>
      <c r="R4" s="27">
        <f>(N4-N3)/ABS(N3)</f>
        <v>4.7118380062305329E-2</v>
      </c>
    </row>
    <row r="5" spans="1:18" ht="16" x14ac:dyDescent="0.2">
      <c r="A5" s="4">
        <v>40758</v>
      </c>
      <c r="B5" s="2" t="s">
        <v>18</v>
      </c>
      <c r="C5" s="2">
        <v>27.2</v>
      </c>
      <c r="D5" s="2">
        <v>26.15</v>
      </c>
      <c r="E5" s="2">
        <v>24.75</v>
      </c>
      <c r="F5" s="2">
        <v>-0.53</v>
      </c>
      <c r="G5" s="2">
        <v>-0.51</v>
      </c>
      <c r="H5" s="6">
        <f t="shared" si="0"/>
        <v>-3.9215686274509838E-2</v>
      </c>
      <c r="I5" s="7">
        <f t="shared" si="1"/>
        <v>-3.8602941176470618E-2</v>
      </c>
      <c r="J5" s="8">
        <f t="shared" si="2"/>
        <v>-9.0073529411764677E-2</v>
      </c>
      <c r="K5" s="9">
        <v>646.16</v>
      </c>
      <c r="L5" s="9">
        <v>348.45</v>
      </c>
      <c r="M5" s="9">
        <v>58.17</v>
      </c>
      <c r="N5" s="9">
        <v>-58.9</v>
      </c>
      <c r="O5" s="27">
        <f t="shared" ref="O5:O26" si="4" xml:space="preserve"> (K5 - K4)/ K4</f>
        <v>0.58648628741191766</v>
      </c>
      <c r="P5" s="27">
        <f t="shared" si="3"/>
        <v>1.0773220460236077</v>
      </c>
      <c r="Q5" s="27">
        <f t="shared" si="3"/>
        <v>0.18641647970630226</v>
      </c>
      <c r="R5" s="27">
        <f t="shared" ref="R5:R26" si="5">(N5-N4)/ABS(N4)</f>
        <v>-0.20351450756027792</v>
      </c>
    </row>
    <row r="6" spans="1:18" ht="16" x14ac:dyDescent="0.2">
      <c r="A6" s="4">
        <v>40849</v>
      </c>
      <c r="B6" s="2" t="s">
        <v>19</v>
      </c>
      <c r="C6" s="2">
        <v>28.71</v>
      </c>
      <c r="D6" s="2">
        <v>30</v>
      </c>
      <c r="E6" s="2">
        <v>32.46</v>
      </c>
      <c r="F6" s="2">
        <v>-0.55000000000000004</v>
      </c>
      <c r="G6" s="2">
        <v>-0.59</v>
      </c>
      <c r="H6" s="6">
        <f t="shared" si="0"/>
        <v>6.77966101694914E-2</v>
      </c>
      <c r="I6" s="7">
        <f t="shared" si="1"/>
        <v>4.4932079414838004E-2</v>
      </c>
      <c r="J6" s="8">
        <f t="shared" si="2"/>
        <v>0.13061650992685475</v>
      </c>
      <c r="K6" s="9">
        <v>700.25</v>
      </c>
      <c r="L6" s="9">
        <v>294.12</v>
      </c>
      <c r="M6" s="9">
        <v>57.67</v>
      </c>
      <c r="N6" s="9">
        <v>-65.08</v>
      </c>
      <c r="O6" s="27">
        <f t="shared" si="4"/>
        <v>8.3709917048409119E-2</v>
      </c>
      <c r="P6" s="27">
        <f t="shared" ref="P6:P26" si="6">(L6 - L5)/L5</f>
        <v>-0.15591907016788631</v>
      </c>
      <c r="Q6" s="27">
        <f t="shared" ref="Q6:Q26" si="7">(M6 - M5)/M5</f>
        <v>-8.5954959601168991E-3</v>
      </c>
      <c r="R6" s="27">
        <f t="shared" si="5"/>
        <v>-0.10492359932088285</v>
      </c>
    </row>
    <row r="7" spans="1:18" ht="16" x14ac:dyDescent="0.2">
      <c r="A7" s="4">
        <v>40954</v>
      </c>
      <c r="B7" s="2" t="s">
        <v>20</v>
      </c>
      <c r="C7" s="2">
        <v>33.6</v>
      </c>
      <c r="D7" s="2">
        <v>33.5</v>
      </c>
      <c r="E7" s="2">
        <v>34.18</v>
      </c>
      <c r="F7" s="2">
        <v>-0.69</v>
      </c>
      <c r="G7" s="2">
        <v>-0.63</v>
      </c>
      <c r="H7" s="6">
        <f t="shared" si="0"/>
        <v>-9.523809523809515E-2</v>
      </c>
      <c r="I7" s="7">
        <f t="shared" si="1"/>
        <v>-2.9761904761905185E-3</v>
      </c>
      <c r="J7" s="8">
        <f t="shared" si="2"/>
        <v>1.7261904761904711E-2</v>
      </c>
      <c r="K7" s="9">
        <v>713.45</v>
      </c>
      <c r="L7" s="9">
        <v>224.04</v>
      </c>
      <c r="M7" s="9">
        <v>39.380000000000003</v>
      </c>
      <c r="N7" s="9">
        <v>-81.489999999999995</v>
      </c>
      <c r="O7" s="27">
        <f t="shared" si="4"/>
        <v>1.8850410567654474E-2</v>
      </c>
      <c r="P7" s="27">
        <f t="shared" si="6"/>
        <v>-0.23827009383924933</v>
      </c>
      <c r="Q7" s="27">
        <f t="shared" si="7"/>
        <v>-0.31714929772845496</v>
      </c>
      <c r="R7" s="27">
        <f t="shared" si="5"/>
        <v>-0.25215119852489237</v>
      </c>
    </row>
    <row r="8" spans="1:18" ht="16" x14ac:dyDescent="0.2">
      <c r="A8" s="4">
        <v>41038</v>
      </c>
      <c r="B8" s="2" t="s">
        <v>21</v>
      </c>
      <c r="C8" s="2">
        <v>30.06</v>
      </c>
      <c r="D8" s="2">
        <v>32.97</v>
      </c>
      <c r="E8" s="2">
        <v>32.96</v>
      </c>
      <c r="F8" s="2">
        <v>-0.76</v>
      </c>
      <c r="G8" s="2">
        <v>-0.69</v>
      </c>
      <c r="H8" s="6">
        <f t="shared" si="0"/>
        <v>-0.10144927536231894</v>
      </c>
      <c r="I8" s="7">
        <f t="shared" si="1"/>
        <v>9.6806387225548907E-2</v>
      </c>
      <c r="J8" s="8">
        <f t="shared" si="2"/>
        <v>9.6473719228210325E-2</v>
      </c>
      <c r="K8" s="9">
        <v>761.1</v>
      </c>
      <c r="L8" s="9">
        <v>153.87</v>
      </c>
      <c r="M8" s="9">
        <v>30.17</v>
      </c>
      <c r="N8" s="9">
        <v>-89.87</v>
      </c>
      <c r="O8" s="27">
        <f t="shared" si="4"/>
        <v>6.6788142126287725E-2</v>
      </c>
      <c r="P8" s="27">
        <f t="shared" si="6"/>
        <v>-0.31320299946438129</v>
      </c>
      <c r="Q8" s="27">
        <f t="shared" si="7"/>
        <v>-0.23387506348400203</v>
      </c>
      <c r="R8" s="27">
        <f t="shared" si="5"/>
        <v>-0.10283470364461909</v>
      </c>
    </row>
    <row r="9" spans="1:18" ht="16" x14ac:dyDescent="0.2">
      <c r="A9" s="4">
        <v>41115</v>
      </c>
      <c r="B9" s="2" t="s">
        <v>22</v>
      </c>
      <c r="C9" s="2">
        <v>28.95</v>
      </c>
      <c r="D9" s="2">
        <v>29.9</v>
      </c>
      <c r="E9" s="2">
        <v>28.13</v>
      </c>
      <c r="F9" s="2">
        <v>-0.89</v>
      </c>
      <c r="G9" s="2">
        <v>-0.93</v>
      </c>
      <c r="H9" s="6">
        <f t="shared" si="0"/>
        <v>4.3010752688172081E-2</v>
      </c>
      <c r="I9" s="7">
        <f t="shared" si="1"/>
        <v>3.2815198618307402E-2</v>
      </c>
      <c r="J9" s="8">
        <f t="shared" si="2"/>
        <v>-2.8324697754749578E-2</v>
      </c>
      <c r="K9" s="9">
        <v>776.87</v>
      </c>
      <c r="L9" s="9">
        <v>62.22</v>
      </c>
      <c r="M9" s="9">
        <v>26.65</v>
      </c>
      <c r="N9" s="9">
        <v>-105.6</v>
      </c>
      <c r="O9" s="27">
        <f t="shared" si="4"/>
        <v>2.0720010511102328E-2</v>
      </c>
      <c r="P9" s="27">
        <f t="shared" si="6"/>
        <v>-0.59563267693507504</v>
      </c>
      <c r="Q9" s="27">
        <f t="shared" si="7"/>
        <v>-0.11667219091813069</v>
      </c>
      <c r="R9" s="27">
        <f t="shared" si="5"/>
        <v>-0.17503059975520183</v>
      </c>
    </row>
    <row r="10" spans="1:18" ht="16" x14ac:dyDescent="0.2">
      <c r="A10" s="4">
        <v>41218</v>
      </c>
      <c r="B10" s="2" t="s">
        <v>23</v>
      </c>
      <c r="C10" s="2">
        <v>31.5</v>
      </c>
      <c r="D10" s="2">
        <v>30.61</v>
      </c>
      <c r="E10" s="2">
        <v>31.15</v>
      </c>
      <c r="F10" s="2">
        <v>-0.92</v>
      </c>
      <c r="G10" s="2">
        <v>-0.9</v>
      </c>
      <c r="H10" s="6">
        <f t="shared" si="0"/>
        <v>-2.222222222222224E-2</v>
      </c>
      <c r="I10" s="7">
        <f t="shared" si="1"/>
        <v>-2.8253968253968271E-2</v>
      </c>
      <c r="J10" s="8">
        <f t="shared" si="2"/>
        <v>-1.1111111111111157E-2</v>
      </c>
      <c r="K10" s="9">
        <v>809.18</v>
      </c>
      <c r="L10" s="9">
        <v>-27.88</v>
      </c>
      <c r="M10" s="9">
        <v>50.1</v>
      </c>
      <c r="N10" s="9">
        <v>-110.8</v>
      </c>
      <c r="O10" s="27">
        <f t="shared" si="4"/>
        <v>4.1589970007851952E-2</v>
      </c>
      <c r="P10" s="27">
        <f t="shared" si="6"/>
        <v>-1.4480874316939889</v>
      </c>
      <c r="Q10" s="27">
        <f t="shared" si="7"/>
        <v>0.87992495309568497</v>
      </c>
      <c r="R10" s="27">
        <f t="shared" si="5"/>
        <v>-4.9242424242424275E-2</v>
      </c>
    </row>
    <row r="11" spans="1:18" ht="16" x14ac:dyDescent="0.2">
      <c r="A11" s="4">
        <v>41325</v>
      </c>
      <c r="B11" s="2" t="s">
        <v>24</v>
      </c>
      <c r="C11" s="2">
        <v>38.54</v>
      </c>
      <c r="D11" s="2">
        <v>36.49</v>
      </c>
      <c r="E11" s="2">
        <v>35.159999999999997</v>
      </c>
      <c r="F11" s="2">
        <v>-0.65</v>
      </c>
      <c r="G11" s="2">
        <v>-0.53</v>
      </c>
      <c r="H11" s="6">
        <f t="shared" si="0"/>
        <v>-0.22641509433962262</v>
      </c>
      <c r="I11" s="7">
        <f t="shared" si="1"/>
        <v>-5.3191489361702052E-2</v>
      </c>
      <c r="J11" s="8">
        <f t="shared" si="2"/>
        <v>-8.7701089776855284E-2</v>
      </c>
      <c r="K11" s="9">
        <v>1114</v>
      </c>
      <c r="L11" s="9">
        <v>124.7</v>
      </c>
      <c r="M11" s="9">
        <v>306.33</v>
      </c>
      <c r="N11" s="9">
        <v>-89.93</v>
      </c>
      <c r="O11" s="27">
        <f t="shared" si="4"/>
        <v>0.376702340641143</v>
      </c>
      <c r="P11" s="27">
        <f t="shared" si="6"/>
        <v>-5.4727403156384513</v>
      </c>
      <c r="Q11" s="27">
        <f t="shared" si="7"/>
        <v>5.1143712574850291</v>
      </c>
      <c r="R11" s="27">
        <f t="shared" si="5"/>
        <v>0.18835740072202159</v>
      </c>
    </row>
    <row r="12" spans="1:18" ht="16" x14ac:dyDescent="0.2">
      <c r="A12" s="4">
        <v>41402</v>
      </c>
      <c r="B12" s="2" t="s">
        <v>25</v>
      </c>
      <c r="C12" s="2">
        <v>55.79</v>
      </c>
      <c r="D12" s="2">
        <v>70.12</v>
      </c>
      <c r="E12" s="2">
        <v>69.400000000000006</v>
      </c>
      <c r="F12" s="2">
        <v>0.12</v>
      </c>
      <c r="G12" s="2">
        <v>0.04</v>
      </c>
      <c r="H12" s="6">
        <f t="shared" si="0"/>
        <v>1.9999999999999996</v>
      </c>
      <c r="I12" s="7">
        <f t="shared" si="1"/>
        <v>0.25685606739559069</v>
      </c>
      <c r="J12" s="8">
        <f t="shared" si="2"/>
        <v>0.24395052876859663</v>
      </c>
      <c r="K12" s="9">
        <v>1144</v>
      </c>
      <c r="L12" s="9">
        <v>168.58</v>
      </c>
      <c r="M12" s="9">
        <v>561.79</v>
      </c>
      <c r="N12" s="9">
        <v>11.25</v>
      </c>
      <c r="O12" s="27">
        <f t="shared" si="4"/>
        <v>2.6929982046678635E-2</v>
      </c>
      <c r="P12" s="27">
        <f t="shared" si="6"/>
        <v>0.35188452285485172</v>
      </c>
      <c r="Q12" s="27">
        <f t="shared" si="7"/>
        <v>0.83393725720628076</v>
      </c>
      <c r="R12" s="27">
        <f t="shared" si="5"/>
        <v>1.1250972978983653</v>
      </c>
    </row>
    <row r="13" spans="1:18" ht="16" x14ac:dyDescent="0.2">
      <c r="A13" s="4">
        <v>41493</v>
      </c>
      <c r="B13" s="2" t="s">
        <v>26</v>
      </c>
      <c r="C13" s="2">
        <v>121.61</v>
      </c>
      <c r="D13" s="2">
        <v>124.64</v>
      </c>
      <c r="E13" s="2">
        <v>123.65</v>
      </c>
      <c r="F13" s="2">
        <v>0.2</v>
      </c>
      <c r="G13" s="2">
        <v>0.2</v>
      </c>
      <c r="H13" s="6">
        <f t="shared" si="0"/>
        <v>0</v>
      </c>
      <c r="I13" s="7">
        <f t="shared" si="1"/>
        <v>2.4915714168242752E-2</v>
      </c>
      <c r="J13" s="8">
        <f t="shared" si="2"/>
        <v>1.6774936271688235E-2</v>
      </c>
      <c r="K13" s="9">
        <v>1888</v>
      </c>
      <c r="L13" s="9">
        <v>629.42999999999995</v>
      </c>
      <c r="M13" s="9">
        <v>405.14</v>
      </c>
      <c r="N13" s="9">
        <v>-30.5</v>
      </c>
      <c r="O13" s="27">
        <f t="shared" si="4"/>
        <v>0.65034965034965031</v>
      </c>
      <c r="P13" s="27">
        <f t="shared" si="6"/>
        <v>2.7337169296476445</v>
      </c>
      <c r="Q13" s="27">
        <f t="shared" si="7"/>
        <v>-0.2788408480037024</v>
      </c>
      <c r="R13" s="27">
        <f t="shared" si="5"/>
        <v>-3.7111111111111112</v>
      </c>
    </row>
    <row r="14" spans="1:18" ht="16" x14ac:dyDescent="0.2">
      <c r="A14" s="4">
        <v>41583</v>
      </c>
      <c r="B14" s="2" t="s">
        <v>27</v>
      </c>
      <c r="C14" s="2">
        <v>135.44999999999999</v>
      </c>
      <c r="D14" s="2">
        <v>135.66999999999999</v>
      </c>
      <c r="E14" s="2">
        <v>121.58</v>
      </c>
      <c r="F14" s="2">
        <v>0.12</v>
      </c>
      <c r="G14" s="2">
        <v>0.1</v>
      </c>
      <c r="H14" s="6">
        <f t="shared" si="0"/>
        <v>0.1999999999999999</v>
      </c>
      <c r="I14" s="7">
        <f t="shared" si="1"/>
        <v>1.6242155777039416E-3</v>
      </c>
      <c r="J14" s="8">
        <f t="shared" si="2"/>
        <v>-0.10239940937615349</v>
      </c>
      <c r="K14" s="9">
        <v>2166</v>
      </c>
      <c r="L14" s="9">
        <v>564.16</v>
      </c>
      <c r="M14" s="9">
        <v>431.35</v>
      </c>
      <c r="N14" s="9">
        <v>-38.5</v>
      </c>
      <c r="O14" s="27">
        <f t="shared" si="4"/>
        <v>0.1472457627118644</v>
      </c>
      <c r="P14" s="27">
        <f t="shared" si="6"/>
        <v>-0.10369699569451724</v>
      </c>
      <c r="Q14" s="27">
        <f t="shared" si="7"/>
        <v>6.4693686133188613E-2</v>
      </c>
      <c r="R14" s="27">
        <f t="shared" si="5"/>
        <v>-0.26229508196721313</v>
      </c>
    </row>
    <row r="15" spans="1:18" ht="16" x14ac:dyDescent="0.2">
      <c r="A15" s="4">
        <v>41689</v>
      </c>
      <c r="B15" s="2" t="s">
        <v>28</v>
      </c>
      <c r="C15" s="2">
        <v>193.64</v>
      </c>
      <c r="D15" s="2">
        <v>215.01</v>
      </c>
      <c r="E15" s="2">
        <v>209.97</v>
      </c>
      <c r="F15" s="2">
        <v>0.33</v>
      </c>
      <c r="G15" s="2">
        <v>0.26</v>
      </c>
      <c r="H15" s="6">
        <f t="shared" si="0"/>
        <v>0.26923076923076927</v>
      </c>
      <c r="I15" s="7">
        <f t="shared" si="1"/>
        <v>0.11035942986986164</v>
      </c>
      <c r="J15" s="8">
        <f t="shared" si="2"/>
        <v>8.4331749638504511E-2</v>
      </c>
      <c r="K15" s="9">
        <v>2417</v>
      </c>
      <c r="L15" s="9">
        <v>667.12</v>
      </c>
      <c r="M15" s="9">
        <v>615.22</v>
      </c>
      <c r="N15" s="9">
        <v>-16.260000000000002</v>
      </c>
      <c r="O15" s="27">
        <f t="shared" si="4"/>
        <v>0.11588180978762697</v>
      </c>
      <c r="P15" s="27">
        <f t="shared" si="6"/>
        <v>0.18250141803743627</v>
      </c>
      <c r="Q15" s="27">
        <f t="shared" si="7"/>
        <v>0.42626637301495302</v>
      </c>
      <c r="R15" s="27">
        <f t="shared" si="5"/>
        <v>0.57766233766233765</v>
      </c>
    </row>
    <row r="16" spans="1:18" ht="16" x14ac:dyDescent="0.2">
      <c r="A16" s="4">
        <v>41766</v>
      </c>
      <c r="B16" s="2" t="s">
        <v>29</v>
      </c>
      <c r="C16" s="2">
        <v>201.35</v>
      </c>
      <c r="D16" s="2">
        <v>182</v>
      </c>
      <c r="E16" s="2">
        <v>178.59</v>
      </c>
      <c r="F16" s="2">
        <v>0.12</v>
      </c>
      <c r="G16" s="2">
        <v>0.1</v>
      </c>
      <c r="H16" s="6">
        <f t="shared" si="0"/>
        <v>0.1999999999999999</v>
      </c>
      <c r="I16" s="7">
        <f t="shared" si="1"/>
        <v>-9.6101316116215516E-2</v>
      </c>
      <c r="J16" s="8">
        <f t="shared" si="2"/>
        <v>-0.11303700024832378</v>
      </c>
      <c r="K16" s="9">
        <v>4500</v>
      </c>
      <c r="L16" s="9">
        <v>912.06</v>
      </c>
      <c r="M16" s="9">
        <v>620.54</v>
      </c>
      <c r="N16" s="9">
        <v>-49.8</v>
      </c>
      <c r="O16" s="27">
        <f t="shared" si="4"/>
        <v>0.86181216383947046</v>
      </c>
      <c r="P16" s="27">
        <f t="shared" si="6"/>
        <v>0.36716033097493694</v>
      </c>
      <c r="Q16" s="27">
        <f t="shared" si="7"/>
        <v>8.6473131562691975E-3</v>
      </c>
      <c r="R16" s="27">
        <f t="shared" si="5"/>
        <v>-2.0627306273062724</v>
      </c>
    </row>
    <row r="17" spans="1:18" ht="16" x14ac:dyDescent="0.2">
      <c r="A17" s="4">
        <v>41851</v>
      </c>
      <c r="B17" s="2" t="s">
        <v>30</v>
      </c>
      <c r="C17" s="2">
        <v>223.3</v>
      </c>
      <c r="D17" s="2">
        <v>226.09</v>
      </c>
      <c r="E17" s="2">
        <v>233.27</v>
      </c>
      <c r="F17" s="2">
        <v>0.11</v>
      </c>
      <c r="G17" s="2">
        <v>0.04</v>
      </c>
      <c r="H17" s="6">
        <f t="shared" si="0"/>
        <v>1.7500000000000002</v>
      </c>
      <c r="I17" s="7">
        <f t="shared" si="1"/>
        <v>1.2494402149574526E-2</v>
      </c>
      <c r="J17" s="8">
        <f t="shared" si="2"/>
        <v>4.4648454993282571E-2</v>
      </c>
      <c r="K17" s="9">
        <v>5054</v>
      </c>
      <c r="L17" s="9">
        <v>952.33</v>
      </c>
      <c r="M17" s="9">
        <v>769.35</v>
      </c>
      <c r="N17" s="9">
        <v>-61.9</v>
      </c>
      <c r="O17" s="27">
        <f t="shared" si="4"/>
        <v>0.12311111111111112</v>
      </c>
      <c r="P17" s="27">
        <f t="shared" si="6"/>
        <v>4.4152796965112054E-2</v>
      </c>
      <c r="Q17" s="27">
        <f t="shared" si="7"/>
        <v>0.23980726464047453</v>
      </c>
      <c r="R17" s="27">
        <f t="shared" si="5"/>
        <v>-0.24297188755020085</v>
      </c>
    </row>
    <row r="18" spans="1:18" ht="16" x14ac:dyDescent="0.2">
      <c r="A18" s="4">
        <v>41948</v>
      </c>
      <c r="B18" s="2" t="s">
        <v>31</v>
      </c>
      <c r="C18" s="2">
        <v>230.97</v>
      </c>
      <c r="D18" s="2">
        <v>234.09</v>
      </c>
      <c r="E18" s="2">
        <v>241.22</v>
      </c>
      <c r="F18" s="2">
        <v>0.02</v>
      </c>
      <c r="G18" s="2">
        <v>0</v>
      </c>
      <c r="H18" s="10">
        <v>2</v>
      </c>
      <c r="I18" s="7">
        <f t="shared" si="1"/>
        <v>1.3508247824392798E-2</v>
      </c>
      <c r="J18" s="8">
        <f t="shared" si="2"/>
        <v>4.4378057756418586E-2</v>
      </c>
      <c r="K18" s="9">
        <v>5438</v>
      </c>
      <c r="L18" s="9">
        <v>958.09</v>
      </c>
      <c r="M18" s="9">
        <v>851.8</v>
      </c>
      <c r="N18" s="9">
        <v>-74.709999999999994</v>
      </c>
      <c r="O18" s="27">
        <f t="shared" si="4"/>
        <v>7.5979422239810052E-2</v>
      </c>
      <c r="P18" s="27">
        <f t="shared" si="6"/>
        <v>6.0483235853118046E-3</v>
      </c>
      <c r="Q18" s="27">
        <f t="shared" si="7"/>
        <v>0.10716838889972045</v>
      </c>
      <c r="R18" s="27">
        <f t="shared" si="5"/>
        <v>-0.20694668820678505</v>
      </c>
    </row>
    <row r="19" spans="1:18" ht="16" x14ac:dyDescent="0.2">
      <c r="A19" s="4">
        <v>42046</v>
      </c>
      <c r="B19" s="2" t="s">
        <v>32</v>
      </c>
      <c r="C19" s="2">
        <v>212.8</v>
      </c>
      <c r="D19" s="2">
        <v>193.57</v>
      </c>
      <c r="E19" s="2">
        <v>212.8</v>
      </c>
      <c r="F19" s="2">
        <v>-0.13</v>
      </c>
      <c r="G19" s="2">
        <v>0.31</v>
      </c>
      <c r="H19" s="6">
        <f t="shared" ref="H19:H26" si="8">(F19 - G19)/ABS(G19)</f>
        <v>-1.4193548387096775</v>
      </c>
      <c r="I19" s="7">
        <f t="shared" si="1"/>
        <v>-9.0366541353383539E-2</v>
      </c>
      <c r="J19" s="8">
        <f t="shared" si="2"/>
        <v>0</v>
      </c>
      <c r="K19" s="9">
        <v>5831</v>
      </c>
      <c r="L19" s="9">
        <v>911.71</v>
      </c>
      <c r="M19" s="9">
        <v>956.66</v>
      </c>
      <c r="N19" s="9">
        <v>-107.63</v>
      </c>
      <c r="O19" s="27">
        <f t="shared" si="4"/>
        <v>7.2269216623758736E-2</v>
      </c>
      <c r="P19" s="27">
        <f t="shared" si="6"/>
        <v>-4.8408813368263935E-2</v>
      </c>
      <c r="Q19" s="27">
        <f t="shared" si="7"/>
        <v>0.12310401502700166</v>
      </c>
      <c r="R19" s="27">
        <f t="shared" si="5"/>
        <v>-0.44063713023691614</v>
      </c>
    </row>
    <row r="20" spans="1:18" ht="16" x14ac:dyDescent="0.2">
      <c r="A20" s="4">
        <v>42130</v>
      </c>
      <c r="B20" s="2" t="s">
        <v>33</v>
      </c>
      <c r="C20" s="2">
        <v>230.43</v>
      </c>
      <c r="D20" s="2">
        <v>221</v>
      </c>
      <c r="E20" s="2">
        <v>236.8</v>
      </c>
      <c r="F20" s="2">
        <v>-0.36</v>
      </c>
      <c r="G20" s="2">
        <v>-0.49</v>
      </c>
      <c r="H20" s="6">
        <f t="shared" si="8"/>
        <v>0.26530612244897961</v>
      </c>
      <c r="I20" s="7">
        <f t="shared" si="1"/>
        <v>-4.0923490864904773E-2</v>
      </c>
      <c r="J20" s="8">
        <f t="shared" si="2"/>
        <v>2.7643969969188057E-2</v>
      </c>
      <c r="K20" s="9">
        <v>6120</v>
      </c>
      <c r="L20" s="9">
        <v>826</v>
      </c>
      <c r="M20" s="9">
        <v>939.88</v>
      </c>
      <c r="N20" s="9">
        <v>-154.18</v>
      </c>
      <c r="O20" s="27">
        <f t="shared" si="4"/>
        <v>4.9562682215743441E-2</v>
      </c>
      <c r="P20" s="27">
        <f t="shared" si="6"/>
        <v>-9.4010156738436601E-2</v>
      </c>
      <c r="Q20" s="27">
        <f t="shared" si="7"/>
        <v>-1.7540191917713683E-2</v>
      </c>
      <c r="R20" s="27">
        <f t="shared" si="5"/>
        <v>-0.43250023227724627</v>
      </c>
    </row>
    <row r="21" spans="1:18" ht="16" x14ac:dyDescent="0.2">
      <c r="A21" s="4">
        <v>42221</v>
      </c>
      <c r="B21" s="2" t="s">
        <v>34</v>
      </c>
      <c r="C21" s="2">
        <v>270.13</v>
      </c>
      <c r="D21" s="2">
        <v>249.54</v>
      </c>
      <c r="E21" s="2">
        <v>246.13</v>
      </c>
      <c r="F21" s="2">
        <v>-0.48</v>
      </c>
      <c r="G21" s="2">
        <v>-0.6</v>
      </c>
      <c r="H21" s="6">
        <f t="shared" si="8"/>
        <v>0.2</v>
      </c>
      <c r="I21" s="7">
        <f t="shared" si="1"/>
        <v>-7.6222559508384871E-2</v>
      </c>
      <c r="J21" s="8">
        <f t="shared" si="2"/>
        <v>-8.8846111131677341E-2</v>
      </c>
      <c r="K21" s="9">
        <v>6468</v>
      </c>
      <c r="L21" s="9">
        <v>715.93</v>
      </c>
      <c r="M21" s="9">
        <v>954.98</v>
      </c>
      <c r="N21" s="9">
        <v>-184.23</v>
      </c>
      <c r="O21" s="27">
        <f t="shared" si="4"/>
        <v>5.6862745098039215E-2</v>
      </c>
      <c r="P21" s="27">
        <f t="shared" si="6"/>
        <v>-0.1332566585956417</v>
      </c>
      <c r="Q21" s="27">
        <f t="shared" si="7"/>
        <v>1.606588075073416E-2</v>
      </c>
      <c r="R21" s="27">
        <f t="shared" si="5"/>
        <v>-0.1949020625243221</v>
      </c>
    </row>
    <row r="22" spans="1:18" ht="16" x14ac:dyDescent="0.2">
      <c r="A22" s="4">
        <v>42311</v>
      </c>
      <c r="B22" s="2" t="s">
        <v>35</v>
      </c>
      <c r="C22" s="2">
        <v>208.35</v>
      </c>
      <c r="D22" s="2">
        <v>227</v>
      </c>
      <c r="E22" s="2">
        <v>231.61</v>
      </c>
      <c r="F22" s="2">
        <v>-0.57999999999999996</v>
      </c>
      <c r="G22" s="2">
        <v>-0.56000000000000005</v>
      </c>
      <c r="H22" s="6">
        <f t="shared" si="8"/>
        <v>-3.5714285714285546E-2</v>
      </c>
      <c r="I22" s="7">
        <f t="shared" si="1"/>
        <v>8.9512838972882203E-2</v>
      </c>
      <c r="J22" s="8">
        <f t="shared" si="2"/>
        <v>0.11163906887449014</v>
      </c>
      <c r="K22" s="9">
        <v>7547</v>
      </c>
      <c r="L22" s="9">
        <v>1315</v>
      </c>
      <c r="M22" s="9">
        <v>936.79</v>
      </c>
      <c r="N22" s="9">
        <v>-229.86</v>
      </c>
      <c r="O22" s="27">
        <f t="shared" si="4"/>
        <v>0.1668212739641311</v>
      </c>
      <c r="P22" s="27">
        <f t="shared" si="6"/>
        <v>0.83677175142821236</v>
      </c>
      <c r="Q22" s="27">
        <f t="shared" si="7"/>
        <v>-1.9047519319776388E-2</v>
      </c>
      <c r="R22" s="27">
        <f t="shared" si="5"/>
        <v>-0.24767953102100648</v>
      </c>
    </row>
    <row r="23" spans="1:18" ht="16" x14ac:dyDescent="0.2">
      <c r="A23" s="4">
        <v>42410</v>
      </c>
      <c r="B23" s="2" t="s">
        <v>36</v>
      </c>
      <c r="C23" s="2">
        <v>143.66999999999999</v>
      </c>
      <c r="D23" s="2">
        <v>152</v>
      </c>
      <c r="E23" s="2">
        <v>150.47</v>
      </c>
      <c r="F23" s="2">
        <v>-0.87</v>
      </c>
      <c r="G23" s="2">
        <v>0.08</v>
      </c>
      <c r="H23" s="6">
        <f t="shared" si="8"/>
        <v>-11.875</v>
      </c>
      <c r="I23" s="7">
        <f t="shared" si="1"/>
        <v>5.7980093269297789E-2</v>
      </c>
      <c r="J23" s="8">
        <f t="shared" si="2"/>
        <v>4.7330688383100242E-2</v>
      </c>
      <c r="K23" s="9">
        <v>8068</v>
      </c>
      <c r="L23" s="9">
        <v>1084</v>
      </c>
      <c r="M23" s="9">
        <v>1214</v>
      </c>
      <c r="N23" s="9">
        <v>-320.39999999999998</v>
      </c>
      <c r="O23" s="27">
        <f t="shared" si="4"/>
        <v>6.9034053266198492E-2</v>
      </c>
      <c r="P23" s="27">
        <f t="shared" si="6"/>
        <v>-0.17566539923954372</v>
      </c>
      <c r="Q23" s="27">
        <f t="shared" si="7"/>
        <v>0.29591477278792477</v>
      </c>
      <c r="R23" s="27">
        <f t="shared" si="5"/>
        <v>-0.39389193422082991</v>
      </c>
    </row>
    <row r="24" spans="1:18" ht="16" x14ac:dyDescent="0.2">
      <c r="A24" s="4">
        <v>42494</v>
      </c>
      <c r="B24" s="2" t="s">
        <v>37</v>
      </c>
      <c r="C24" s="2">
        <v>222.56</v>
      </c>
      <c r="D24" s="2">
        <v>228.46</v>
      </c>
      <c r="E24" s="2">
        <v>211.53</v>
      </c>
      <c r="F24" s="2">
        <v>-0.56999999999999995</v>
      </c>
      <c r="G24" s="2">
        <v>-0.6</v>
      </c>
      <c r="H24" s="6">
        <f t="shared" si="8"/>
        <v>5.0000000000000044E-2</v>
      </c>
      <c r="I24" s="7">
        <f t="shared" si="1"/>
        <v>2.6509705248023031E-2</v>
      </c>
      <c r="J24" s="8">
        <f t="shared" si="2"/>
        <v>-4.955966930265996E-2</v>
      </c>
      <c r="K24" s="9">
        <v>9192</v>
      </c>
      <c r="L24" s="9">
        <v>970.36</v>
      </c>
      <c r="M24" s="9">
        <v>1147</v>
      </c>
      <c r="N24" s="9">
        <v>-282.27</v>
      </c>
      <c r="O24" s="27">
        <f t="shared" si="4"/>
        <v>0.13931581556767478</v>
      </c>
      <c r="P24" s="27">
        <f t="shared" si="6"/>
        <v>-0.10483394833948338</v>
      </c>
      <c r="Q24" s="27">
        <f t="shared" si="7"/>
        <v>-5.5189456342668863E-2</v>
      </c>
      <c r="R24" s="27">
        <f t="shared" si="5"/>
        <v>0.11900749063670411</v>
      </c>
    </row>
    <row r="25" spans="1:18" ht="16" x14ac:dyDescent="0.2">
      <c r="A25" s="4">
        <v>42585</v>
      </c>
      <c r="B25" s="2" t="s">
        <v>38</v>
      </c>
      <c r="C25" s="2">
        <v>225.79</v>
      </c>
      <c r="D25" s="2">
        <v>225.69</v>
      </c>
      <c r="E25" s="2">
        <v>230.61</v>
      </c>
      <c r="F25" s="2">
        <v>-1.06</v>
      </c>
      <c r="G25" s="2">
        <v>-0.56000000000000005</v>
      </c>
      <c r="H25" s="6">
        <f t="shared" si="8"/>
        <v>-0.89285714285714279</v>
      </c>
      <c r="I25" s="7">
        <f t="shared" si="1"/>
        <v>-4.4288941051416945E-4</v>
      </c>
      <c r="J25" s="8">
        <f t="shared" si="2"/>
        <v>2.1347269586784276E-2</v>
      </c>
      <c r="K25" s="9">
        <v>1187</v>
      </c>
      <c r="L25" s="9">
        <v>2520</v>
      </c>
      <c r="M25" s="9">
        <v>1270</v>
      </c>
      <c r="N25" s="9">
        <v>-293.19</v>
      </c>
      <c r="O25" s="27">
        <f t="shared" si="4"/>
        <v>-0.87086597040905134</v>
      </c>
      <c r="P25" s="27">
        <f t="shared" si="6"/>
        <v>1.5969743188095138</v>
      </c>
      <c r="Q25" s="27">
        <f t="shared" si="7"/>
        <v>0.10723626852659111</v>
      </c>
      <c r="R25" s="27">
        <f t="shared" si="5"/>
        <v>-3.8686364119460151E-2</v>
      </c>
    </row>
    <row r="26" spans="1:18" ht="16" x14ac:dyDescent="0.2">
      <c r="A26" s="4">
        <v>42669</v>
      </c>
      <c r="B26" s="2" t="s">
        <v>39</v>
      </c>
      <c r="C26" s="19">
        <v>202.24</v>
      </c>
      <c r="D26" s="2">
        <v>211.34</v>
      </c>
      <c r="E26" s="2">
        <v>204.01</v>
      </c>
      <c r="F26" s="2">
        <v>0.71</v>
      </c>
      <c r="G26" s="2">
        <v>-0.54</v>
      </c>
      <c r="H26" s="6">
        <f t="shared" si="8"/>
        <v>2.3148148148148149</v>
      </c>
      <c r="I26" s="7">
        <f t="shared" si="1"/>
        <v>4.4996044303797438E-2</v>
      </c>
      <c r="J26" s="8">
        <f t="shared" si="2"/>
        <v>8.7519778481011754E-3</v>
      </c>
      <c r="K26" s="9">
        <v>1259</v>
      </c>
      <c r="L26" s="9">
        <v>2680</v>
      </c>
      <c r="M26" s="9">
        <v>2298</v>
      </c>
      <c r="N26" s="9">
        <v>21.88</v>
      </c>
      <c r="O26" s="27">
        <f t="shared" si="4"/>
        <v>6.0657118786857624E-2</v>
      </c>
      <c r="P26" s="27">
        <f t="shared" si="6"/>
        <v>6.3492063492063489E-2</v>
      </c>
      <c r="Q26" s="27">
        <f t="shared" si="7"/>
        <v>0.80944881889763776</v>
      </c>
      <c r="R26" s="27">
        <f t="shared" si="5"/>
        <v>1.0746273747399298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H1" workbookViewId="0">
      <selection activeCell="S20" sqref="S20"/>
    </sheetView>
  </sheetViews>
  <sheetFormatPr baseColWidth="10" defaultColWidth="14.5" defaultRowHeight="15.75" customHeight="1" x14ac:dyDescent="0.15"/>
  <sheetData>
    <row r="1" spans="1:1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26" t="s">
        <v>40</v>
      </c>
      <c r="P1" s="26" t="s">
        <v>41</v>
      </c>
      <c r="Q1" s="26" t="s">
        <v>42</v>
      </c>
      <c r="R1" s="26" t="s">
        <v>43</v>
      </c>
    </row>
    <row r="2" spans="1:18" ht="16" x14ac:dyDescent="0.2">
      <c r="A2" s="3">
        <v>40465</v>
      </c>
      <c r="B2" s="2" t="s">
        <v>15</v>
      </c>
      <c r="C2" s="5">
        <v>269.45999999999998</v>
      </c>
      <c r="D2" s="1">
        <v>298.52</v>
      </c>
      <c r="E2" s="1">
        <v>299.60000000000002</v>
      </c>
      <c r="F2" s="2">
        <v>7.64</v>
      </c>
      <c r="G2" s="2">
        <v>6.67</v>
      </c>
      <c r="H2" s="6">
        <f t="shared" ref="H2:H26" si="0">(F2 - G2)/ABS(G2)</f>
        <v>0.14542728635682156</v>
      </c>
      <c r="I2" s="7">
        <f t="shared" ref="I2:I26" si="1">(D2 - C2)/C2</f>
        <v>0.10784532027016999</v>
      </c>
      <c r="J2" s="8">
        <f t="shared" ref="J2:J26" si="2">(E2 - C2)/C2</f>
        <v>0.11185333630223426</v>
      </c>
      <c r="K2" s="9">
        <v>53.34</v>
      </c>
      <c r="L2" s="9">
        <v>43.29</v>
      </c>
      <c r="M2" s="9">
        <v>7.2859999999999996</v>
      </c>
      <c r="N2" s="9">
        <v>7.9359999999999999</v>
      </c>
    </row>
    <row r="3" spans="1:18" ht="16" x14ac:dyDescent="0.2">
      <c r="A3" s="3">
        <v>40563</v>
      </c>
      <c r="B3" s="2" t="s">
        <v>16</v>
      </c>
      <c r="C3" s="5">
        <v>312.20999999999998</v>
      </c>
      <c r="D3" s="1">
        <v>308.60000000000002</v>
      </c>
      <c r="E3" s="1">
        <v>314.77</v>
      </c>
      <c r="F3" s="2">
        <v>8.75</v>
      </c>
      <c r="G3" s="2">
        <v>8.07</v>
      </c>
      <c r="H3" s="6">
        <f t="shared" si="0"/>
        <v>8.4262701363073067E-2</v>
      </c>
      <c r="I3" s="7">
        <f t="shared" si="1"/>
        <v>-1.1562730213638118E-2</v>
      </c>
      <c r="J3" s="8">
        <f t="shared" si="2"/>
        <v>8.1996092373722886E-3</v>
      </c>
      <c r="K3" s="9">
        <v>57.85</v>
      </c>
      <c r="L3" s="9">
        <v>46.24</v>
      </c>
      <c r="M3" s="9">
        <v>8.44</v>
      </c>
      <c r="N3" s="9">
        <v>8.5050000000000008</v>
      </c>
      <c r="O3" s="27">
        <f xml:space="preserve"> (K3 - K2)/ K2</f>
        <v>8.4551931008623876E-2</v>
      </c>
      <c r="P3" s="27">
        <f>(L3 - L2)/L2</f>
        <v>6.8145068145068211E-2</v>
      </c>
      <c r="Q3" s="27">
        <f>(M3 - M2)/M2</f>
        <v>0.15838594564919023</v>
      </c>
      <c r="R3" s="27">
        <f>(N3-N2)/ABS(N2)</f>
        <v>7.1698588709677519E-2</v>
      </c>
    </row>
    <row r="4" spans="1:18" ht="16" x14ac:dyDescent="0.2">
      <c r="A4" s="3">
        <v>40647</v>
      </c>
      <c r="B4" s="2" t="s">
        <v>17</v>
      </c>
      <c r="C4" s="5">
        <v>288.17</v>
      </c>
      <c r="D4" s="1">
        <v>271.63</v>
      </c>
      <c r="E4" s="1">
        <v>264.36</v>
      </c>
      <c r="F4" s="2">
        <v>8.08</v>
      </c>
      <c r="G4" s="2">
        <v>8.1300000000000008</v>
      </c>
      <c r="H4" s="6">
        <f t="shared" si="0"/>
        <v>-6.1500615006150929E-3</v>
      </c>
      <c r="I4" s="7">
        <f t="shared" si="1"/>
        <v>-5.7396675573446299E-2</v>
      </c>
      <c r="J4" s="8">
        <f t="shared" si="2"/>
        <v>-8.2624839504459174E-2</v>
      </c>
      <c r="K4" s="9">
        <v>59.96</v>
      </c>
      <c r="L4" s="9">
        <v>48.85</v>
      </c>
      <c r="M4" s="9">
        <v>8.5749999999999993</v>
      </c>
      <c r="N4" s="9">
        <v>8.3480000000000008</v>
      </c>
      <c r="O4" s="27">
        <f xml:space="preserve"> (K4 - K3)/ K3</f>
        <v>3.6473638720829718E-2</v>
      </c>
      <c r="P4" s="27">
        <f t="shared" ref="P4:Q19" si="3">(L4 - L3)/L3</f>
        <v>5.6444636678200676E-2</v>
      </c>
      <c r="Q4" s="27">
        <f t="shared" si="3"/>
        <v>1.5995260663507083E-2</v>
      </c>
      <c r="R4" s="27">
        <f>(N4-N3)/ABS(N3)</f>
        <v>-1.8459729570840685E-2</v>
      </c>
    </row>
    <row r="5" spans="1:18" ht="16" x14ac:dyDescent="0.2">
      <c r="A5" s="3">
        <v>40738</v>
      </c>
      <c r="B5" s="2" t="s">
        <v>18</v>
      </c>
      <c r="C5" s="5">
        <v>263.48</v>
      </c>
      <c r="D5" s="1">
        <v>297.63</v>
      </c>
      <c r="E5" s="1">
        <v>297.69</v>
      </c>
      <c r="F5" s="2">
        <v>8.74</v>
      </c>
      <c r="G5" s="2">
        <v>7.86</v>
      </c>
      <c r="H5" s="6">
        <f t="shared" si="0"/>
        <v>0.1119592875318066</v>
      </c>
      <c r="I5" s="7">
        <f t="shared" si="1"/>
        <v>0.12961135570062235</v>
      </c>
      <c r="J5" s="8">
        <f t="shared" si="2"/>
        <v>0.12983907696978889</v>
      </c>
      <c r="K5" s="9">
        <v>64.86</v>
      </c>
      <c r="L5" s="9">
        <v>51.99</v>
      </c>
      <c r="M5" s="9">
        <v>9.0259999999999998</v>
      </c>
      <c r="N5" s="9">
        <v>9.0129999999999999</v>
      </c>
      <c r="O5" s="27">
        <f t="shared" ref="O5:O26" si="4" xml:space="preserve"> (K5 - K4)/ K4</f>
        <v>8.1721147431621052E-2</v>
      </c>
      <c r="P5" s="27">
        <f t="shared" si="3"/>
        <v>6.4278403275332657E-2</v>
      </c>
      <c r="Q5" s="27">
        <f t="shared" si="3"/>
        <v>5.2594752186588982E-2</v>
      </c>
      <c r="R5" s="27">
        <f t="shared" ref="R5:R26" si="5">(N5-N4)/ABS(N4)</f>
        <v>7.9659798754192518E-2</v>
      </c>
    </row>
    <row r="6" spans="1:18" ht="16" x14ac:dyDescent="0.2">
      <c r="A6" s="3">
        <v>40829</v>
      </c>
      <c r="B6" s="2" t="s">
        <v>19</v>
      </c>
      <c r="C6" s="5">
        <v>278.45</v>
      </c>
      <c r="D6" s="1">
        <v>298.62</v>
      </c>
      <c r="E6" s="1">
        <v>294.74</v>
      </c>
      <c r="F6" s="2">
        <v>9.7200000000000006</v>
      </c>
      <c r="G6" s="2">
        <v>8.74</v>
      </c>
      <c r="H6" s="6">
        <f t="shared" si="0"/>
        <v>0.11212814645308929</v>
      </c>
      <c r="I6" s="7">
        <f t="shared" si="1"/>
        <v>7.2436703178308554E-2</v>
      </c>
      <c r="J6" s="8">
        <f t="shared" si="2"/>
        <v>5.850242413359677E-2</v>
      </c>
      <c r="K6" s="9">
        <v>69.09</v>
      </c>
      <c r="L6" s="9">
        <v>54.83</v>
      </c>
      <c r="M6" s="9">
        <v>9.7200000000000006</v>
      </c>
      <c r="N6" s="9">
        <v>9.5749999999999993</v>
      </c>
      <c r="O6" s="27">
        <f t="shared" si="4"/>
        <v>6.5217391304347894E-2</v>
      </c>
      <c r="P6" s="27">
        <f t="shared" si="3"/>
        <v>5.4625889594152648E-2</v>
      </c>
      <c r="Q6" s="27">
        <f t="shared" si="3"/>
        <v>7.6888987369820611E-2</v>
      </c>
      <c r="R6" s="27">
        <f t="shared" si="5"/>
        <v>6.235437701098407E-2</v>
      </c>
    </row>
    <row r="7" spans="1:18" ht="16" x14ac:dyDescent="0.2">
      <c r="A7" s="3">
        <v>40927</v>
      </c>
      <c r="B7" s="2" t="s">
        <v>20</v>
      </c>
      <c r="C7" s="5">
        <v>318.58999999999997</v>
      </c>
      <c r="D7" s="1">
        <v>294.16000000000003</v>
      </c>
      <c r="E7" s="1">
        <v>291.89999999999998</v>
      </c>
      <c r="F7" s="2">
        <v>9.5</v>
      </c>
      <c r="G7" s="2">
        <v>10.49</v>
      </c>
      <c r="H7" s="6">
        <f t="shared" si="0"/>
        <v>-9.4375595805529094E-2</v>
      </c>
      <c r="I7" s="7">
        <f t="shared" si="1"/>
        <v>-7.6681628425248602E-2</v>
      </c>
      <c r="J7" s="8">
        <f t="shared" si="2"/>
        <v>-8.3775385291440407E-2</v>
      </c>
      <c r="K7" s="9">
        <v>72.569999999999993</v>
      </c>
      <c r="L7" s="9">
        <v>58.14</v>
      </c>
      <c r="M7" s="9">
        <v>10.58</v>
      </c>
      <c r="N7" s="9">
        <v>9.7360000000000007</v>
      </c>
      <c r="O7" s="27">
        <f t="shared" si="4"/>
        <v>5.0369083803734109E-2</v>
      </c>
      <c r="P7" s="27">
        <f t="shared" si="3"/>
        <v>6.0368411453583848E-2</v>
      </c>
      <c r="Q7" s="27">
        <f t="shared" si="3"/>
        <v>8.8477366255143963E-2</v>
      </c>
      <c r="R7" s="27">
        <f t="shared" si="5"/>
        <v>1.6814621409921814E-2</v>
      </c>
    </row>
    <row r="8" spans="1:18" ht="16" x14ac:dyDescent="0.2">
      <c r="A8" s="3">
        <v>41011</v>
      </c>
      <c r="B8" s="2" t="s">
        <v>21</v>
      </c>
      <c r="C8" s="5">
        <v>324.29000000000002</v>
      </c>
      <c r="D8" s="1">
        <v>322.57</v>
      </c>
      <c r="E8" s="1">
        <v>311.13</v>
      </c>
      <c r="F8" s="2">
        <v>10.08</v>
      </c>
      <c r="G8" s="2">
        <v>9.65</v>
      </c>
      <c r="H8" s="6">
        <f t="shared" si="0"/>
        <v>4.4559585492227952E-2</v>
      </c>
      <c r="I8" s="7">
        <f t="shared" si="1"/>
        <v>-5.3038946621851652E-3</v>
      </c>
      <c r="J8" s="8">
        <f t="shared" si="2"/>
        <v>-4.0580961485090578E-2</v>
      </c>
      <c r="K8" s="9">
        <v>77.14</v>
      </c>
      <c r="L8" s="9">
        <v>61.71</v>
      </c>
      <c r="M8" s="9">
        <v>10.64</v>
      </c>
      <c r="N8" s="9">
        <v>10.83</v>
      </c>
      <c r="O8" s="27">
        <f t="shared" si="4"/>
        <v>6.2973680584263572E-2</v>
      </c>
      <c r="P8" s="27">
        <f t="shared" si="3"/>
        <v>6.1403508771929828E-2</v>
      </c>
      <c r="Q8" s="27">
        <f t="shared" si="3"/>
        <v>5.6710775047259451E-3</v>
      </c>
      <c r="R8" s="27">
        <f t="shared" si="5"/>
        <v>0.11236647493837298</v>
      </c>
    </row>
    <row r="9" spans="1:18" ht="16" x14ac:dyDescent="0.2">
      <c r="A9" s="3">
        <v>41109</v>
      </c>
      <c r="B9" s="2" t="s">
        <v>22</v>
      </c>
      <c r="C9" s="5">
        <v>295.42</v>
      </c>
      <c r="D9" s="1">
        <v>303.24</v>
      </c>
      <c r="E9" s="1">
        <v>304.27</v>
      </c>
      <c r="F9" s="2">
        <v>10.119999999999999</v>
      </c>
      <c r="G9" s="2">
        <v>10.039999999999999</v>
      </c>
      <c r="H9" s="6">
        <f t="shared" si="0"/>
        <v>7.9681274900398492E-3</v>
      </c>
      <c r="I9" s="7">
        <f t="shared" si="1"/>
        <v>2.6470787353598244E-2</v>
      </c>
      <c r="J9" s="8">
        <f t="shared" si="2"/>
        <v>2.995734885925112E-2</v>
      </c>
      <c r="K9" s="9">
        <v>86.05</v>
      </c>
      <c r="L9" s="9">
        <v>64.72</v>
      </c>
      <c r="M9" s="9">
        <v>11.81</v>
      </c>
      <c r="N9" s="9">
        <v>11.11</v>
      </c>
      <c r="O9" s="27">
        <f t="shared" si="4"/>
        <v>0.11550427793621981</v>
      </c>
      <c r="P9" s="27">
        <f t="shared" si="3"/>
        <v>4.8776535407551419E-2</v>
      </c>
      <c r="Q9" s="27">
        <f t="shared" si="3"/>
        <v>0.10996240601503758</v>
      </c>
      <c r="R9" s="27">
        <f t="shared" si="5"/>
        <v>2.5854108956601972E-2</v>
      </c>
    </row>
    <row r="10" spans="1:18" ht="16" x14ac:dyDescent="0.2">
      <c r="A10" s="3">
        <v>41200</v>
      </c>
      <c r="B10" s="2" t="s">
        <v>23</v>
      </c>
      <c r="C10" s="5">
        <v>346.2</v>
      </c>
      <c r="D10" s="1">
        <v>351.47</v>
      </c>
      <c r="E10" s="1">
        <v>339.62</v>
      </c>
      <c r="F10" s="2">
        <v>9.0299999999999994</v>
      </c>
      <c r="G10" s="2">
        <v>10.65</v>
      </c>
      <c r="H10" s="6">
        <f t="shared" si="0"/>
        <v>-0.1521126760563381</v>
      </c>
      <c r="I10" s="7">
        <f t="shared" si="1"/>
        <v>1.5222414789139337E-2</v>
      </c>
      <c r="J10" s="8">
        <f t="shared" si="2"/>
        <v>-1.9006354708261074E-2</v>
      </c>
      <c r="K10" s="9">
        <v>89.73</v>
      </c>
      <c r="L10" s="9">
        <v>68.03</v>
      </c>
      <c r="M10" s="9">
        <v>13.3</v>
      </c>
      <c r="N10" s="9">
        <v>10.56</v>
      </c>
      <c r="O10" s="27">
        <f t="shared" si="4"/>
        <v>4.2765833817548018E-2</v>
      </c>
      <c r="P10" s="27">
        <f t="shared" si="3"/>
        <v>5.114338689740424E-2</v>
      </c>
      <c r="Q10" s="27">
        <f t="shared" si="3"/>
        <v>0.12616426756985608</v>
      </c>
      <c r="R10" s="27">
        <f t="shared" si="5"/>
        <v>-4.950495049504941E-2</v>
      </c>
    </row>
    <row r="11" spans="1:18" ht="16" x14ac:dyDescent="0.2">
      <c r="A11" s="3">
        <v>41296</v>
      </c>
      <c r="B11" s="2" t="s">
        <v>24</v>
      </c>
      <c r="C11" s="5">
        <v>350.12</v>
      </c>
      <c r="D11" s="1">
        <v>366.62</v>
      </c>
      <c r="E11" s="1">
        <v>369.37</v>
      </c>
      <c r="F11" s="2">
        <v>10.65</v>
      </c>
      <c r="G11" s="2">
        <v>10.52</v>
      </c>
      <c r="H11" s="6">
        <f t="shared" si="0"/>
        <v>1.2357414448669276E-2</v>
      </c>
      <c r="I11" s="7">
        <f t="shared" si="1"/>
        <v>4.7126699417342627E-2</v>
      </c>
      <c r="J11" s="8">
        <f t="shared" si="2"/>
        <v>5.4981149320233062E-2</v>
      </c>
      <c r="K11" s="9">
        <v>93.8</v>
      </c>
      <c r="L11" s="9">
        <v>71.72</v>
      </c>
      <c r="M11" s="9">
        <v>10.28</v>
      </c>
      <c r="N11" s="9">
        <v>10.74</v>
      </c>
      <c r="O11" s="27">
        <f t="shared" si="4"/>
        <v>4.5358297113562832E-2</v>
      </c>
      <c r="P11" s="27">
        <f t="shared" si="3"/>
        <v>5.4240776128178708E-2</v>
      </c>
      <c r="Q11" s="27">
        <f t="shared" si="3"/>
        <v>-0.22706766917293242</v>
      </c>
      <c r="R11" s="27">
        <f t="shared" si="5"/>
        <v>1.7045454545454516E-2</v>
      </c>
    </row>
    <row r="12" spans="1:18" ht="16" x14ac:dyDescent="0.2">
      <c r="A12" s="3">
        <v>41382</v>
      </c>
      <c r="B12" s="2" t="s">
        <v>25</v>
      </c>
      <c r="C12" s="5">
        <v>381.52</v>
      </c>
      <c r="D12" s="1">
        <v>388.14</v>
      </c>
      <c r="E12" s="1">
        <v>393.44</v>
      </c>
      <c r="F12" s="2">
        <v>11.58</v>
      </c>
      <c r="G12" s="2">
        <v>10.69</v>
      </c>
      <c r="H12" s="6">
        <f t="shared" si="0"/>
        <v>8.3255378858746551E-2</v>
      </c>
      <c r="I12" s="7">
        <f t="shared" si="1"/>
        <v>1.7351646047389403E-2</v>
      </c>
      <c r="J12" s="8">
        <f t="shared" si="2"/>
        <v>3.1243447263577313E-2</v>
      </c>
      <c r="K12" s="9">
        <v>96.69</v>
      </c>
      <c r="L12" s="9">
        <v>75.47</v>
      </c>
      <c r="M12" s="9">
        <v>12.95</v>
      </c>
      <c r="N12" s="9">
        <v>11.19</v>
      </c>
      <c r="O12" s="27">
        <f t="shared" si="4"/>
        <v>3.0810234541577834E-2</v>
      </c>
      <c r="P12" s="27">
        <f t="shared" si="3"/>
        <v>5.2286670384829897E-2</v>
      </c>
      <c r="Q12" s="27">
        <f t="shared" si="3"/>
        <v>0.25972762645914399</v>
      </c>
      <c r="R12" s="27">
        <f t="shared" si="5"/>
        <v>4.1899441340782058E-2</v>
      </c>
    </row>
    <row r="13" spans="1:18" ht="16" x14ac:dyDescent="0.2">
      <c r="A13" s="3">
        <v>41473</v>
      </c>
      <c r="B13" s="2" t="s">
        <v>26</v>
      </c>
      <c r="C13" s="5">
        <v>453.64</v>
      </c>
      <c r="D13" s="1">
        <v>441.65</v>
      </c>
      <c r="E13" s="1">
        <v>446.63</v>
      </c>
      <c r="F13" s="2">
        <v>9.56</v>
      </c>
      <c r="G13" s="2">
        <v>10.78</v>
      </c>
      <c r="H13" s="6">
        <f t="shared" si="0"/>
        <v>-0.11317254174397022</v>
      </c>
      <c r="I13" s="7">
        <f t="shared" si="1"/>
        <v>-2.6430649854510206E-2</v>
      </c>
      <c r="J13" s="8">
        <f t="shared" si="2"/>
        <v>-1.5452781941627703E-2</v>
      </c>
      <c r="K13" s="9">
        <v>101.18</v>
      </c>
      <c r="L13" s="9">
        <v>78.849999999999994</v>
      </c>
      <c r="M13" s="9">
        <v>13.11</v>
      </c>
      <c r="N13" s="9">
        <v>11.64</v>
      </c>
      <c r="O13" s="27">
        <f t="shared" si="4"/>
        <v>4.643706691488271E-2</v>
      </c>
      <c r="P13" s="27">
        <f t="shared" si="3"/>
        <v>4.4786007685172859E-2</v>
      </c>
      <c r="Q13" s="27">
        <f t="shared" si="3"/>
        <v>1.2355212355212367E-2</v>
      </c>
      <c r="R13" s="27">
        <f t="shared" si="5"/>
        <v>4.0214477211796343E-2</v>
      </c>
    </row>
    <row r="14" spans="1:18" ht="16" x14ac:dyDescent="0.2">
      <c r="A14" s="3">
        <v>41564</v>
      </c>
      <c r="B14" s="2" t="s">
        <v>27</v>
      </c>
      <c r="C14" s="5">
        <v>442.74</v>
      </c>
      <c r="D14" s="1">
        <v>486.47</v>
      </c>
      <c r="E14" s="1">
        <v>503.82</v>
      </c>
      <c r="F14" s="2">
        <v>10.74</v>
      </c>
      <c r="G14" s="2">
        <v>10.34</v>
      </c>
      <c r="H14" s="6">
        <f t="shared" si="0"/>
        <v>3.8684719535783403E-2</v>
      </c>
      <c r="I14" s="7">
        <f t="shared" si="1"/>
        <v>9.8771287889054565E-2</v>
      </c>
      <c r="J14" s="8">
        <f t="shared" si="2"/>
        <v>0.13795907304512803</v>
      </c>
      <c r="K14" s="9">
        <v>105.07</v>
      </c>
      <c r="L14" s="9">
        <v>82.99</v>
      </c>
      <c r="M14" s="9">
        <v>13.75</v>
      </c>
      <c r="N14" s="9">
        <v>12.43</v>
      </c>
      <c r="O14" s="27">
        <f t="shared" si="4"/>
        <v>3.8446333267444024E-2</v>
      </c>
      <c r="P14" s="27">
        <f t="shared" si="3"/>
        <v>5.2504755865567541E-2</v>
      </c>
      <c r="Q14" s="27">
        <f t="shared" si="3"/>
        <v>4.8817696414950464E-2</v>
      </c>
      <c r="R14" s="27">
        <f t="shared" si="5"/>
        <v>6.7869415807560063E-2</v>
      </c>
    </row>
    <row r="15" spans="1:18" ht="16" x14ac:dyDescent="0.2">
      <c r="A15" s="3">
        <v>41669</v>
      </c>
      <c r="B15" s="2" t="s">
        <v>28</v>
      </c>
      <c r="C15" s="5">
        <v>565.58000000000004</v>
      </c>
      <c r="D15" s="1">
        <v>583.49</v>
      </c>
      <c r="E15" s="1">
        <v>588.28</v>
      </c>
      <c r="F15" s="2">
        <v>12.01</v>
      </c>
      <c r="G15" s="2">
        <v>12.26</v>
      </c>
      <c r="H15" s="6">
        <f t="shared" si="0"/>
        <v>-2.0391517128874388E-2</v>
      </c>
      <c r="I15" s="7">
        <f t="shared" si="1"/>
        <v>3.1666607730117695E-2</v>
      </c>
      <c r="J15" s="8">
        <f t="shared" si="2"/>
        <v>4.0135789808691841E-2</v>
      </c>
      <c r="K15" s="9">
        <v>110.92</v>
      </c>
      <c r="L15" s="9">
        <v>87.31</v>
      </c>
      <c r="M15" s="9">
        <v>15.71</v>
      </c>
      <c r="N15" s="9">
        <v>12.73</v>
      </c>
      <c r="O15" s="27">
        <f t="shared" si="4"/>
        <v>5.5677167602550766E-2</v>
      </c>
      <c r="P15" s="27">
        <f t="shared" si="3"/>
        <v>5.2054464393300491E-2</v>
      </c>
      <c r="Q15" s="27">
        <f t="shared" si="3"/>
        <v>0.14254545454545461</v>
      </c>
      <c r="R15" s="27">
        <f t="shared" si="5"/>
        <v>2.4135156878519769E-2</v>
      </c>
    </row>
    <row r="16" spans="1:18" ht="16" x14ac:dyDescent="0.2">
      <c r="A16" s="3">
        <v>41745</v>
      </c>
      <c r="B16" s="2" t="s">
        <v>29</v>
      </c>
      <c r="C16" s="5">
        <v>555.02</v>
      </c>
      <c r="D16" s="1">
        <v>547.30999999999995</v>
      </c>
      <c r="E16" s="1">
        <v>534.63</v>
      </c>
      <c r="F16" s="2">
        <v>6.27</v>
      </c>
      <c r="G16" s="2">
        <v>6.44</v>
      </c>
      <c r="H16" s="6">
        <f t="shared" si="0"/>
        <v>-2.6397515527950437E-2</v>
      </c>
      <c r="I16" s="7">
        <f t="shared" si="1"/>
        <v>-1.3891391301214437E-2</v>
      </c>
      <c r="J16" s="8">
        <f t="shared" si="2"/>
        <v>-3.6737414867932666E-2</v>
      </c>
      <c r="K16" s="9">
        <v>116.53</v>
      </c>
      <c r="L16" s="9">
        <v>91.71</v>
      </c>
      <c r="M16" s="9">
        <v>15.42</v>
      </c>
      <c r="N16" s="9">
        <v>12.84</v>
      </c>
      <c r="O16" s="27">
        <f t="shared" si="4"/>
        <v>5.0576992426974388E-2</v>
      </c>
      <c r="P16" s="27">
        <f t="shared" si="3"/>
        <v>5.0395143740693982E-2</v>
      </c>
      <c r="Q16" s="27">
        <f t="shared" si="3"/>
        <v>-1.8459579885423356E-2</v>
      </c>
      <c r="R16" s="27">
        <f t="shared" si="5"/>
        <v>8.641005498821637E-3</v>
      </c>
    </row>
    <row r="17" spans="1:18" ht="16" x14ac:dyDescent="0.2">
      <c r="A17" s="3">
        <v>41837</v>
      </c>
      <c r="B17" s="2" t="s">
        <v>30</v>
      </c>
      <c r="C17" s="5">
        <v>541.52</v>
      </c>
      <c r="D17" s="1">
        <v>552.04</v>
      </c>
      <c r="E17" s="1">
        <v>551.85</v>
      </c>
      <c r="F17" s="2">
        <v>6.08</v>
      </c>
      <c r="G17" s="2">
        <v>6.25</v>
      </c>
      <c r="H17" s="6">
        <f t="shared" si="0"/>
        <v>-2.7199999999999988E-2</v>
      </c>
      <c r="I17" s="7">
        <f t="shared" si="1"/>
        <v>1.9426798640862723E-2</v>
      </c>
      <c r="J17" s="8">
        <f t="shared" si="2"/>
        <v>1.9075934406854855E-2</v>
      </c>
      <c r="K17" s="9">
        <v>121.61</v>
      </c>
      <c r="L17" s="9">
        <v>95.75</v>
      </c>
      <c r="M17" s="9">
        <v>15.96</v>
      </c>
      <c r="N17" s="9">
        <v>12.96</v>
      </c>
      <c r="O17" s="27">
        <f t="shared" si="4"/>
        <v>4.3593924311336123E-2</v>
      </c>
      <c r="P17" s="27">
        <f t="shared" si="3"/>
        <v>4.4051902736888089E-2</v>
      </c>
      <c r="Q17" s="27">
        <f t="shared" si="3"/>
        <v>3.5019455252918351E-2</v>
      </c>
      <c r="R17" s="27">
        <f t="shared" si="5"/>
        <v>9.3457943925234419E-3</v>
      </c>
    </row>
    <row r="18" spans="1:18" ht="16" x14ac:dyDescent="0.2">
      <c r="A18" s="3">
        <v>41928</v>
      </c>
      <c r="B18" s="2" t="s">
        <v>31</v>
      </c>
      <c r="C18" s="5">
        <v>523.07000000000005</v>
      </c>
      <c r="D18" s="1">
        <v>525.80999999999995</v>
      </c>
      <c r="E18" s="1">
        <v>509.77</v>
      </c>
      <c r="F18" s="2">
        <v>6.35</v>
      </c>
      <c r="G18" s="2">
        <v>6.53</v>
      </c>
      <c r="H18" s="6">
        <f t="shared" si="0"/>
        <v>-2.7565084226646341E-2</v>
      </c>
      <c r="I18" s="7">
        <f t="shared" si="1"/>
        <v>5.2383046246198316E-3</v>
      </c>
      <c r="J18" s="8">
        <f t="shared" si="2"/>
        <v>-2.5426807119506123E-2</v>
      </c>
      <c r="K18" s="9">
        <v>125.78</v>
      </c>
      <c r="L18" s="9">
        <v>98.82</v>
      </c>
      <c r="M18" s="9">
        <v>16.52</v>
      </c>
      <c r="N18" s="9">
        <v>12.73</v>
      </c>
      <c r="O18" s="27">
        <f t="shared" si="4"/>
        <v>3.428994326124498E-2</v>
      </c>
      <c r="P18" s="27">
        <f t="shared" si="3"/>
        <v>3.2062663185378516E-2</v>
      </c>
      <c r="Q18" s="27">
        <f t="shared" si="3"/>
        <v>3.5087719298245529E-2</v>
      </c>
      <c r="R18" s="27">
        <f t="shared" si="5"/>
        <v>-1.7746913580246944E-2</v>
      </c>
    </row>
    <row r="19" spans="1:18" ht="16" x14ac:dyDescent="0.2">
      <c r="A19" s="3">
        <v>42033</v>
      </c>
      <c r="B19" s="2" t="s">
        <v>32</v>
      </c>
      <c r="C19" s="5">
        <v>509.26</v>
      </c>
      <c r="D19" s="1">
        <v>514.45000000000005</v>
      </c>
      <c r="E19" s="1">
        <v>533.05999999999995</v>
      </c>
      <c r="F19" s="2">
        <v>6.88</v>
      </c>
      <c r="G19" s="2">
        <v>7.08</v>
      </c>
      <c r="H19" s="6">
        <f t="shared" si="0"/>
        <v>-2.8248587570621493E-2</v>
      </c>
      <c r="I19" s="7">
        <f t="shared" si="1"/>
        <v>1.0191257903624976E-2</v>
      </c>
      <c r="J19" s="8">
        <f t="shared" si="2"/>
        <v>4.673447747712358E-2</v>
      </c>
      <c r="K19" s="9">
        <v>129.19</v>
      </c>
      <c r="L19" s="9">
        <v>103.86</v>
      </c>
      <c r="M19" s="9">
        <v>18.100000000000001</v>
      </c>
      <c r="N19" s="9">
        <v>14.22</v>
      </c>
      <c r="O19" s="27">
        <f t="shared" si="4"/>
        <v>2.7110828430593072E-2</v>
      </c>
      <c r="P19" s="27">
        <f t="shared" si="3"/>
        <v>5.1001821493624838E-2</v>
      </c>
      <c r="Q19" s="27">
        <f t="shared" si="3"/>
        <v>9.5641646489104226E-2</v>
      </c>
      <c r="R19" s="27">
        <f t="shared" si="5"/>
        <v>0.11704634721131188</v>
      </c>
    </row>
    <row r="20" spans="1:18" ht="16" x14ac:dyDescent="0.2">
      <c r="A20" s="3">
        <v>42117</v>
      </c>
      <c r="B20" s="2" t="s">
        <v>33</v>
      </c>
      <c r="C20" s="5">
        <v>545.5</v>
      </c>
      <c r="D20" s="1">
        <v>564.54999999999995</v>
      </c>
      <c r="E20" s="1">
        <v>563.51</v>
      </c>
      <c r="F20" s="2">
        <v>6.57</v>
      </c>
      <c r="G20" s="2">
        <v>6.6</v>
      </c>
      <c r="H20" s="6">
        <f t="shared" si="0"/>
        <v>-4.545454545454449E-3</v>
      </c>
      <c r="I20" s="7">
        <f t="shared" si="1"/>
        <v>3.4922089825847762E-2</v>
      </c>
      <c r="J20" s="8">
        <f t="shared" si="2"/>
        <v>3.3015582034830411E-2</v>
      </c>
      <c r="K20" s="9">
        <v>133.4</v>
      </c>
      <c r="L20" s="9">
        <v>108.45</v>
      </c>
      <c r="M20" s="9">
        <v>17.260000000000002</v>
      </c>
      <c r="N20" s="9">
        <v>14.28</v>
      </c>
      <c r="O20" s="27">
        <f t="shared" si="4"/>
        <v>3.258766158371397E-2</v>
      </c>
      <c r="P20" s="27">
        <f t="shared" ref="P20:Q26" si="6">(L20 - L19)/L19</f>
        <v>4.4194107452339725E-2</v>
      </c>
      <c r="Q20" s="27">
        <f t="shared" si="6"/>
        <v>-4.6408839779005513E-2</v>
      </c>
      <c r="R20" s="27">
        <f t="shared" si="5"/>
        <v>4.2194092827003314E-3</v>
      </c>
    </row>
    <row r="21" spans="1:18" ht="16" x14ac:dyDescent="0.2">
      <c r="A21" s="3">
        <v>42201</v>
      </c>
      <c r="B21" s="2" t="s">
        <v>34</v>
      </c>
      <c r="C21" s="5">
        <v>528.15</v>
      </c>
      <c r="D21" s="1">
        <v>529.37</v>
      </c>
      <c r="E21" s="1">
        <v>529.26</v>
      </c>
      <c r="F21" s="2">
        <v>6.99</v>
      </c>
      <c r="G21" s="2">
        <v>6.71</v>
      </c>
      <c r="H21" s="6">
        <f t="shared" si="0"/>
        <v>4.1728763040238488E-2</v>
      </c>
      <c r="I21" s="7">
        <f t="shared" si="1"/>
        <v>2.3099498248604134E-3</v>
      </c>
      <c r="J21" s="8">
        <f t="shared" si="2"/>
        <v>2.1016756603237977E-3</v>
      </c>
      <c r="K21" s="9">
        <v>138.81</v>
      </c>
      <c r="L21" s="9">
        <v>111.78</v>
      </c>
      <c r="M21" s="9">
        <v>17.73</v>
      </c>
      <c r="N21" s="9">
        <v>14.86</v>
      </c>
      <c r="O21" s="27">
        <f t="shared" si="4"/>
        <v>4.0554722638680631E-2</v>
      </c>
      <c r="P21" s="27">
        <f t="shared" si="6"/>
        <v>3.0705394190871354E-2</v>
      </c>
      <c r="Q21" s="27">
        <f t="shared" si="6"/>
        <v>2.7230590961761229E-2</v>
      </c>
      <c r="R21" s="27">
        <f t="shared" si="5"/>
        <v>4.0616246498599448E-2</v>
      </c>
    </row>
    <row r="22" spans="1:18" ht="16" x14ac:dyDescent="0.2">
      <c r="A22" s="3">
        <v>42299</v>
      </c>
      <c r="B22" s="2" t="s">
        <v>35</v>
      </c>
      <c r="C22" s="5">
        <v>651.79</v>
      </c>
      <c r="D22" s="1">
        <v>727.5</v>
      </c>
      <c r="E22" s="1">
        <v>702</v>
      </c>
      <c r="F22" s="2">
        <v>7.35</v>
      </c>
      <c r="G22" s="2">
        <v>7.21</v>
      </c>
      <c r="H22" s="6">
        <f t="shared" si="0"/>
        <v>1.9417475728155296E-2</v>
      </c>
      <c r="I22" s="7">
        <f t="shared" si="1"/>
        <v>0.1161570444468311</v>
      </c>
      <c r="J22" s="8">
        <f t="shared" si="2"/>
        <v>7.7034014022921551E-2</v>
      </c>
      <c r="K22" s="9">
        <v>144.28</v>
      </c>
      <c r="L22" s="9">
        <v>116.24</v>
      </c>
      <c r="M22" s="9">
        <v>18.68</v>
      </c>
      <c r="N22" s="9">
        <v>16.100000000000001</v>
      </c>
      <c r="O22" s="27">
        <f t="shared" si="4"/>
        <v>3.9406382825444841E-2</v>
      </c>
      <c r="P22" s="27">
        <f t="shared" si="6"/>
        <v>3.9899803184827283E-2</v>
      </c>
      <c r="Q22" s="27">
        <f t="shared" si="6"/>
        <v>5.3581500282007852E-2</v>
      </c>
      <c r="R22" s="27">
        <f t="shared" si="5"/>
        <v>8.3445491251682505E-2</v>
      </c>
    </row>
    <row r="23" spans="1:18" ht="16" x14ac:dyDescent="0.2">
      <c r="A23" s="3">
        <v>42401</v>
      </c>
      <c r="B23" s="2" t="s">
        <v>36</v>
      </c>
      <c r="C23" s="5">
        <v>752</v>
      </c>
      <c r="D23" s="1">
        <v>784.5</v>
      </c>
      <c r="E23" s="1">
        <v>764.65</v>
      </c>
      <c r="F23" s="2">
        <v>8.67</v>
      </c>
      <c r="G23" s="2">
        <v>8.08</v>
      </c>
      <c r="H23" s="6">
        <f t="shared" si="0"/>
        <v>7.3019801980198001E-2</v>
      </c>
      <c r="I23" s="7">
        <f t="shared" si="1"/>
        <v>4.3218085106382982E-2</v>
      </c>
      <c r="J23" s="8">
        <f t="shared" si="2"/>
        <v>1.6821808510638268E-2</v>
      </c>
      <c r="K23" s="9">
        <v>147.46</v>
      </c>
      <c r="L23" s="9">
        <v>120.33</v>
      </c>
      <c r="M23" s="9">
        <v>21.33</v>
      </c>
      <c r="N23" s="9">
        <v>16.350000000000001</v>
      </c>
      <c r="O23" s="27">
        <f t="shared" si="4"/>
        <v>2.2040476850568386E-2</v>
      </c>
      <c r="P23" s="27">
        <f t="shared" si="6"/>
        <v>3.5185822436338637E-2</v>
      </c>
      <c r="Q23" s="27">
        <f t="shared" si="6"/>
        <v>0.14186295503211985</v>
      </c>
      <c r="R23" s="27">
        <f t="shared" si="5"/>
        <v>1.5527950310559004E-2</v>
      </c>
    </row>
    <row r="24" spans="1:18" ht="16" x14ac:dyDescent="0.2">
      <c r="A24" s="3">
        <v>42481</v>
      </c>
      <c r="B24" s="2" t="s">
        <v>37</v>
      </c>
      <c r="C24" s="5">
        <v>759.14</v>
      </c>
      <c r="D24" s="1">
        <v>726.3</v>
      </c>
      <c r="E24" s="1">
        <v>718.77</v>
      </c>
      <c r="F24" s="2">
        <v>7.5</v>
      </c>
      <c r="G24" s="2">
        <v>7.96</v>
      </c>
      <c r="H24" s="6">
        <f t="shared" si="0"/>
        <v>-5.7788944723618084E-2</v>
      </c>
      <c r="I24" s="7">
        <f t="shared" si="1"/>
        <v>-4.3259477830176293E-2</v>
      </c>
      <c r="J24" s="8">
        <f t="shared" si="2"/>
        <v>-5.3178596833258693E-2</v>
      </c>
      <c r="K24" s="9">
        <v>149.75</v>
      </c>
      <c r="L24" s="9">
        <v>123.57</v>
      </c>
      <c r="M24" s="9">
        <v>20.260000000000002</v>
      </c>
      <c r="N24" s="9">
        <v>17.04</v>
      </c>
      <c r="O24" s="27">
        <f t="shared" si="4"/>
        <v>1.5529635155296297E-2</v>
      </c>
      <c r="P24" s="27">
        <f t="shared" si="6"/>
        <v>2.6925953627524268E-2</v>
      </c>
      <c r="Q24" s="27">
        <f t="shared" si="6"/>
        <v>-5.0164088138771531E-2</v>
      </c>
      <c r="R24" s="27">
        <f t="shared" si="5"/>
        <v>4.2201834862385178E-2</v>
      </c>
    </row>
    <row r="25" spans="1:18" ht="16" x14ac:dyDescent="0.2">
      <c r="A25" s="3">
        <v>42579</v>
      </c>
      <c r="B25" s="2" t="s">
        <v>38</v>
      </c>
      <c r="C25" s="5">
        <v>745.91</v>
      </c>
      <c r="D25" s="1">
        <v>772.71</v>
      </c>
      <c r="E25" s="1">
        <v>768.79</v>
      </c>
      <c r="F25" s="2">
        <v>8.42</v>
      </c>
      <c r="G25" s="2">
        <v>8.0299999999999994</v>
      </c>
      <c r="H25" s="6">
        <f t="shared" si="0"/>
        <v>4.8567870485678781E-2</v>
      </c>
      <c r="I25" s="7">
        <f t="shared" si="1"/>
        <v>3.592926760601154E-2</v>
      </c>
      <c r="J25" s="8">
        <f t="shared" si="2"/>
        <v>3.0673941896475442E-2</v>
      </c>
      <c r="K25" s="9">
        <v>154.29</v>
      </c>
      <c r="L25" s="9">
        <v>127.88</v>
      </c>
      <c r="M25" s="9">
        <v>21.5</v>
      </c>
      <c r="N25" s="9">
        <v>17.989999999999998</v>
      </c>
      <c r="O25" s="27">
        <f t="shared" si="4"/>
        <v>3.0317195325542518E-2</v>
      </c>
      <c r="P25" s="27">
        <f t="shared" si="6"/>
        <v>3.487901594238086E-2</v>
      </c>
      <c r="Q25" s="27">
        <f t="shared" si="6"/>
        <v>6.1204343534057175E-2</v>
      </c>
      <c r="R25" s="27">
        <f t="shared" si="5"/>
        <v>5.5751173708920146E-2</v>
      </c>
    </row>
    <row r="26" spans="1:18" ht="16" x14ac:dyDescent="0.2">
      <c r="A26" s="3">
        <v>42670</v>
      </c>
      <c r="B26" s="2" t="s">
        <v>39</v>
      </c>
      <c r="C26" s="5">
        <v>795.35</v>
      </c>
      <c r="D26" s="1">
        <v>808.35</v>
      </c>
      <c r="E26" s="1">
        <v>795.37</v>
      </c>
      <c r="F26" s="2">
        <v>9.06</v>
      </c>
      <c r="G26" s="2">
        <v>8.64</v>
      </c>
      <c r="H26" s="6">
        <f t="shared" si="0"/>
        <v>4.8611111111111098E-2</v>
      </c>
      <c r="I26" s="7">
        <f t="shared" si="1"/>
        <v>1.6345005343559437E-2</v>
      </c>
      <c r="J26" s="8">
        <f t="shared" si="2"/>
        <v>2.5146162066991652E-5</v>
      </c>
      <c r="K26" s="9">
        <v>159.94999999999999</v>
      </c>
      <c r="L26" s="9">
        <v>134.1</v>
      </c>
      <c r="M26" s="9">
        <v>22.45</v>
      </c>
      <c r="N26" s="9">
        <v>19.07</v>
      </c>
      <c r="O26" s="27">
        <f t="shared" si="4"/>
        <v>3.6684166180569036E-2</v>
      </c>
      <c r="P26" s="27">
        <f t="shared" si="6"/>
        <v>4.8639349390053169E-2</v>
      </c>
      <c r="Q26" s="27">
        <f t="shared" si="6"/>
        <v>4.4186046511627872E-2</v>
      </c>
      <c r="R26" s="27">
        <f t="shared" si="5"/>
        <v>6.0033351862145742E-2</v>
      </c>
    </row>
    <row r="27" spans="1:18" ht="15.75" customHeight="1" x14ac:dyDescent="0.15">
      <c r="F27" s="2"/>
      <c r="G27" s="2"/>
    </row>
    <row r="28" spans="1:18" ht="15.75" customHeight="1" x14ac:dyDescent="0.15">
      <c r="F28" s="2"/>
      <c r="G28" s="2"/>
    </row>
    <row r="29" spans="1:18" ht="15.75" customHeight="1" x14ac:dyDescent="0.15">
      <c r="F29" s="2"/>
      <c r="G29" s="2"/>
    </row>
    <row r="30" spans="1:18" ht="15.75" customHeight="1" x14ac:dyDescent="0.15">
      <c r="F30" s="2"/>
      <c r="G30" s="2"/>
    </row>
    <row r="31" spans="1:18" ht="15.75" customHeight="1" x14ac:dyDescent="0.15">
      <c r="F31" s="2"/>
      <c r="G31" s="2"/>
    </row>
    <row r="32" spans="1:18" ht="15.75" customHeight="1" x14ac:dyDescent="0.15">
      <c r="F32" s="2"/>
      <c r="G32" s="2"/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H1" workbookViewId="0">
      <selection activeCell="T22" sqref="T22"/>
    </sheetView>
  </sheetViews>
  <sheetFormatPr baseColWidth="10" defaultColWidth="14.5" defaultRowHeight="15.75" customHeight="1" x14ac:dyDescent="0.15"/>
  <sheetData>
    <row r="1" spans="1:1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26" t="s">
        <v>40</v>
      </c>
      <c r="P1" s="26" t="s">
        <v>41</v>
      </c>
      <c r="Q1" s="26" t="s">
        <v>42</v>
      </c>
      <c r="R1" s="26" t="s">
        <v>43</v>
      </c>
    </row>
    <row r="2" spans="1:18" ht="16" x14ac:dyDescent="0.2">
      <c r="A2" s="3">
        <v>40479</v>
      </c>
      <c r="B2" s="2" t="s">
        <v>15</v>
      </c>
      <c r="C2" s="5">
        <v>26.28</v>
      </c>
      <c r="D2" s="1">
        <v>27.15</v>
      </c>
      <c r="E2" s="1">
        <v>26.67</v>
      </c>
      <c r="F2" s="2">
        <v>0.62</v>
      </c>
      <c r="G2" s="2">
        <v>0.55000000000000004</v>
      </c>
      <c r="H2" s="6">
        <f t="shared" ref="H2:H26" si="0">(F2 - G2)/ABS(G2)</f>
        <v>0.12727272727272718</v>
      </c>
      <c r="I2" s="7">
        <f t="shared" ref="I2:I26" si="1">(D2 - C2)/C2</f>
        <v>3.3105022831050129E-2</v>
      </c>
      <c r="J2" s="8">
        <f t="shared" ref="J2:J26" si="2">(E2 - C2)/C2</f>
        <v>1.4840182648401848E-2</v>
      </c>
      <c r="K2" s="9">
        <v>91.54</v>
      </c>
      <c r="L2" s="9">
        <v>46.94</v>
      </c>
      <c r="M2" s="9">
        <v>16.2</v>
      </c>
      <c r="N2" s="9">
        <v>5.41</v>
      </c>
    </row>
    <row r="3" spans="1:18" ht="16" x14ac:dyDescent="0.2">
      <c r="A3" s="3">
        <v>40570</v>
      </c>
      <c r="B3" s="2" t="s">
        <v>16</v>
      </c>
      <c r="C3" s="5">
        <v>28.87</v>
      </c>
      <c r="D3" s="1">
        <v>28.9</v>
      </c>
      <c r="E3" s="1">
        <v>27.75</v>
      </c>
      <c r="F3" s="2">
        <v>0.77</v>
      </c>
      <c r="G3" s="2">
        <v>0.68</v>
      </c>
      <c r="H3" s="6">
        <f t="shared" si="0"/>
        <v>0.13235294117647053</v>
      </c>
      <c r="I3" s="7">
        <f t="shared" si="1"/>
        <v>1.0391409767924345E-3</v>
      </c>
      <c r="J3" s="8">
        <f t="shared" si="2"/>
        <v>-3.8794596466920711E-2</v>
      </c>
      <c r="K3" s="9">
        <v>92.31</v>
      </c>
      <c r="L3" s="9">
        <v>48.48</v>
      </c>
      <c r="M3" s="9">
        <v>19.95</v>
      </c>
      <c r="N3" s="9">
        <v>6.6340000000000003</v>
      </c>
      <c r="O3" s="27">
        <f xml:space="preserve"> (K3 - K2)/ K2</f>
        <v>8.4116233340615684E-3</v>
      </c>
      <c r="P3" s="27">
        <f>(L3 - L2)/L2</f>
        <v>3.280783979548358E-2</v>
      </c>
      <c r="Q3" s="27">
        <f>(M3 - M2)/M2</f>
        <v>0.23148148148148148</v>
      </c>
      <c r="R3" s="27">
        <f>(N3-N2)/ABS(N2)</f>
        <v>0.22624768946395568</v>
      </c>
    </row>
    <row r="4" spans="1:18" ht="16" x14ac:dyDescent="0.2">
      <c r="A4" s="3">
        <v>40661</v>
      </c>
      <c r="B4" s="2" t="s">
        <v>17</v>
      </c>
      <c r="C4" s="5">
        <v>26.71</v>
      </c>
      <c r="D4" s="1">
        <v>26.55</v>
      </c>
      <c r="E4" s="1">
        <v>25.92</v>
      </c>
      <c r="F4" s="2">
        <v>0.61</v>
      </c>
      <c r="G4" s="2">
        <v>0.56000000000000005</v>
      </c>
      <c r="H4" s="6">
        <f t="shared" si="0"/>
        <v>8.9285714285714163E-2</v>
      </c>
      <c r="I4" s="7">
        <f t="shared" si="1"/>
        <v>-5.9902658180456805E-3</v>
      </c>
      <c r="J4" s="8">
        <f t="shared" si="2"/>
        <v>-2.9576937476600493E-2</v>
      </c>
      <c r="K4" s="9">
        <v>99.73</v>
      </c>
      <c r="L4" s="9">
        <v>53.45</v>
      </c>
      <c r="M4" s="9">
        <v>16.43</v>
      </c>
      <c r="N4" s="9">
        <v>5.2320000000000002</v>
      </c>
      <c r="O4" s="27">
        <f xml:space="preserve"> (K4 - K3)/ K3</f>
        <v>8.0381323800238338E-2</v>
      </c>
      <c r="P4" s="27">
        <f t="shared" ref="P4:Q19" si="3">(L4 - L3)/L3</f>
        <v>0.10251650165016514</v>
      </c>
      <c r="Q4" s="27">
        <f t="shared" si="3"/>
        <v>-0.1764411027568922</v>
      </c>
      <c r="R4" s="27">
        <f>(N4-N3)/ABS(N3)</f>
        <v>-0.21133554416641545</v>
      </c>
    </row>
    <row r="5" spans="1:18" ht="16" x14ac:dyDescent="0.2">
      <c r="A5" s="3">
        <v>40745</v>
      </c>
      <c r="B5" s="2" t="s">
        <v>18</v>
      </c>
      <c r="C5" s="5">
        <v>27.1</v>
      </c>
      <c r="D5" s="1">
        <v>26.86</v>
      </c>
      <c r="E5" s="1">
        <v>27.53</v>
      </c>
      <c r="F5" s="2">
        <v>0.69</v>
      </c>
      <c r="G5" s="2">
        <v>0.57999999999999996</v>
      </c>
      <c r="H5" s="6">
        <f t="shared" si="0"/>
        <v>0.18965517241379309</v>
      </c>
      <c r="I5" s="7">
        <f t="shared" si="1"/>
        <v>-8.8560885608856815E-3</v>
      </c>
      <c r="J5" s="8">
        <f t="shared" si="2"/>
        <v>1.5867158671586706E-2</v>
      </c>
      <c r="K5" s="9">
        <v>108.7</v>
      </c>
      <c r="L5" s="9">
        <v>57.08</v>
      </c>
      <c r="M5" s="9">
        <v>17.37</v>
      </c>
      <c r="N5" s="9">
        <v>5.8739999999999997</v>
      </c>
      <c r="O5" s="27">
        <f t="shared" ref="O5:O26" si="4" xml:space="preserve"> (K5 - K4)/ K4</f>
        <v>8.9942845683345013E-2</v>
      </c>
      <c r="P5" s="27">
        <f t="shared" si="3"/>
        <v>6.7913938260056039E-2</v>
      </c>
      <c r="Q5" s="27">
        <f t="shared" si="3"/>
        <v>5.7212416311625158E-2</v>
      </c>
      <c r="R5" s="27">
        <f t="shared" ref="R5:R26" si="5">(N5-N4)/ABS(N4)</f>
        <v>0.12270642201834851</v>
      </c>
    </row>
    <row r="6" spans="1:18" ht="16" x14ac:dyDescent="0.2">
      <c r="A6" s="3">
        <v>40836</v>
      </c>
      <c r="B6" s="2" t="s">
        <v>19</v>
      </c>
      <c r="C6" s="5">
        <v>27.04</v>
      </c>
      <c r="D6" s="1">
        <v>27.15</v>
      </c>
      <c r="E6" s="1">
        <v>27.16</v>
      </c>
      <c r="F6" s="2">
        <v>0.68</v>
      </c>
      <c r="G6" s="2">
        <v>0.68</v>
      </c>
      <c r="H6" s="6">
        <f t="shared" si="0"/>
        <v>0</v>
      </c>
      <c r="I6" s="7">
        <f t="shared" si="1"/>
        <v>4.0680473372780857E-3</v>
      </c>
      <c r="J6" s="8">
        <f t="shared" si="2"/>
        <v>4.4378698224852436E-3</v>
      </c>
      <c r="K6" s="9">
        <v>107.42</v>
      </c>
      <c r="L6" s="9">
        <v>59.39</v>
      </c>
      <c r="M6" s="9">
        <v>17.37</v>
      </c>
      <c r="N6" s="9">
        <v>5.7380000000000004</v>
      </c>
      <c r="O6" s="27">
        <f t="shared" si="4"/>
        <v>-1.1775528978840856E-2</v>
      </c>
      <c r="P6" s="27">
        <f t="shared" si="3"/>
        <v>4.0469516468114967E-2</v>
      </c>
      <c r="Q6" s="27">
        <f t="shared" si="3"/>
        <v>0</v>
      </c>
      <c r="R6" s="27">
        <f t="shared" si="5"/>
        <v>-2.3152877085461227E-2</v>
      </c>
    </row>
    <row r="7" spans="1:18" ht="16" x14ac:dyDescent="0.2">
      <c r="A7" s="3">
        <v>40927</v>
      </c>
      <c r="B7" s="2" t="s">
        <v>20</v>
      </c>
      <c r="C7" s="5">
        <v>28.12</v>
      </c>
      <c r="D7" s="1">
        <v>28.82</v>
      </c>
      <c r="E7" s="1">
        <v>29.71</v>
      </c>
      <c r="F7" s="2">
        <v>0.78</v>
      </c>
      <c r="G7" s="2">
        <v>0.76</v>
      </c>
      <c r="H7" s="6">
        <f t="shared" si="0"/>
        <v>2.6315789473684233E-2</v>
      </c>
      <c r="I7" s="7">
        <f t="shared" si="1"/>
        <v>2.4893314366998553E-2</v>
      </c>
      <c r="J7" s="8">
        <f t="shared" si="2"/>
        <v>5.6543385490753904E-2</v>
      </c>
      <c r="K7" s="9">
        <v>112.24</v>
      </c>
      <c r="L7" s="9">
        <v>64.12</v>
      </c>
      <c r="M7" s="9">
        <v>20.88</v>
      </c>
      <c r="N7" s="9">
        <v>6.6239999999999997</v>
      </c>
      <c r="O7" s="27">
        <f t="shared" si="4"/>
        <v>4.4870601377769437E-2</v>
      </c>
      <c r="P7" s="27">
        <f t="shared" si="3"/>
        <v>7.9643037548408888E-2</v>
      </c>
      <c r="Q7" s="27">
        <f t="shared" si="3"/>
        <v>0.20207253886010351</v>
      </c>
      <c r="R7" s="27">
        <f t="shared" si="5"/>
        <v>0.15440920181247808</v>
      </c>
    </row>
    <row r="8" spans="1:18" ht="16" x14ac:dyDescent="0.2">
      <c r="A8" s="3">
        <v>41018</v>
      </c>
      <c r="B8" s="2" t="s">
        <v>21</v>
      </c>
      <c r="C8" s="5">
        <v>31.01</v>
      </c>
      <c r="D8" s="1">
        <v>32.15</v>
      </c>
      <c r="E8" s="1">
        <v>32.42</v>
      </c>
      <c r="F8" s="2">
        <v>0.6</v>
      </c>
      <c r="G8" s="2">
        <v>0.57999999999999996</v>
      </c>
      <c r="H8" s="6">
        <f t="shared" si="0"/>
        <v>3.4482758620689689E-2</v>
      </c>
      <c r="I8" s="7">
        <f t="shared" si="1"/>
        <v>3.6762334730731927E-2</v>
      </c>
      <c r="J8" s="8">
        <f t="shared" si="2"/>
        <v>4.5469203482747501E-2</v>
      </c>
      <c r="K8" s="9">
        <v>118.01</v>
      </c>
      <c r="L8" s="9">
        <v>68.66</v>
      </c>
      <c r="M8" s="9">
        <v>17.41</v>
      </c>
      <c r="N8" s="9">
        <v>5.1079999999999997</v>
      </c>
      <c r="O8" s="27">
        <f t="shared" si="4"/>
        <v>5.1407697790449132E-2</v>
      </c>
      <c r="P8" s="27">
        <f t="shared" si="3"/>
        <v>7.0804741110417832E-2</v>
      </c>
      <c r="Q8" s="27">
        <f t="shared" si="3"/>
        <v>-0.16618773946360149</v>
      </c>
      <c r="R8" s="27">
        <f t="shared" si="5"/>
        <v>-0.22886473429951693</v>
      </c>
    </row>
    <row r="9" spans="1:18" ht="16" x14ac:dyDescent="0.2">
      <c r="A9" s="3">
        <v>41109</v>
      </c>
      <c r="B9" s="2" t="s">
        <v>22</v>
      </c>
      <c r="C9" s="5">
        <v>30.67</v>
      </c>
      <c r="D9" s="1">
        <v>31</v>
      </c>
      <c r="E9" s="1">
        <v>30.12</v>
      </c>
      <c r="F9" s="2">
        <v>0.73</v>
      </c>
      <c r="G9" s="2">
        <v>0.62</v>
      </c>
      <c r="H9" s="6">
        <f t="shared" si="0"/>
        <v>0.17741935483870966</v>
      </c>
      <c r="I9" s="7">
        <f t="shared" si="1"/>
        <v>1.0759700032605096E-2</v>
      </c>
      <c r="J9" s="8">
        <f t="shared" si="2"/>
        <v>-1.7932833387675276E-2</v>
      </c>
      <c r="K9" s="9">
        <v>121.27</v>
      </c>
      <c r="L9" s="9">
        <v>66.36</v>
      </c>
      <c r="M9" s="9">
        <v>18.059999999999999</v>
      </c>
      <c r="N9" s="9">
        <v>-0.49199999999999999</v>
      </c>
      <c r="O9" s="27">
        <f t="shared" si="4"/>
        <v>2.7624777561223546E-2</v>
      </c>
      <c r="P9" s="27">
        <f t="shared" si="3"/>
        <v>-3.3498397902708962E-2</v>
      </c>
      <c r="Q9" s="27">
        <f t="shared" si="3"/>
        <v>3.733486502010331E-2</v>
      </c>
      <c r="R9" s="27">
        <f t="shared" si="5"/>
        <v>-1.0963194988253719</v>
      </c>
    </row>
    <row r="10" spans="1:18" ht="16" x14ac:dyDescent="0.2">
      <c r="A10" s="3">
        <v>41200</v>
      </c>
      <c r="B10" s="2" t="s">
        <v>23</v>
      </c>
      <c r="C10" s="5">
        <v>29.5</v>
      </c>
      <c r="D10" s="1">
        <v>29.05</v>
      </c>
      <c r="E10" s="1">
        <v>28.64</v>
      </c>
      <c r="F10" s="2">
        <v>0.53</v>
      </c>
      <c r="G10" s="2">
        <v>0.56000000000000005</v>
      </c>
      <c r="H10" s="6">
        <f t="shared" si="0"/>
        <v>-5.3571428571428617E-2</v>
      </c>
      <c r="I10" s="7">
        <f t="shared" si="1"/>
        <v>-1.525423728813557E-2</v>
      </c>
      <c r="J10" s="8">
        <f t="shared" si="2"/>
        <v>-2.9152542372881337E-2</v>
      </c>
      <c r="K10" s="9">
        <v>121.88</v>
      </c>
      <c r="L10" s="9">
        <v>68.84</v>
      </c>
      <c r="M10" s="9">
        <v>16.010000000000002</v>
      </c>
      <c r="N10" s="9">
        <v>4.4660000000000002</v>
      </c>
      <c r="O10" s="27">
        <f t="shared" si="4"/>
        <v>5.0300981281438065E-3</v>
      </c>
      <c r="P10" s="27">
        <f t="shared" si="3"/>
        <v>3.7371910789632368E-2</v>
      </c>
      <c r="Q10" s="27">
        <f t="shared" si="3"/>
        <v>-0.11351052048726452</v>
      </c>
      <c r="R10" s="27">
        <f t="shared" si="5"/>
        <v>10.077235772357724</v>
      </c>
    </row>
    <row r="11" spans="1:18" ht="16" x14ac:dyDescent="0.2">
      <c r="A11" s="3">
        <v>41298</v>
      </c>
      <c r="B11" s="2" t="s">
        <v>24</v>
      </c>
      <c r="C11" s="5">
        <v>27.63</v>
      </c>
      <c r="D11" s="1">
        <v>27.58</v>
      </c>
      <c r="E11" s="1">
        <v>27.88</v>
      </c>
      <c r="F11" s="2">
        <v>0.76</v>
      </c>
      <c r="G11" s="2">
        <v>0.75</v>
      </c>
      <c r="H11" s="6">
        <f t="shared" si="0"/>
        <v>1.3333333333333345E-2</v>
      </c>
      <c r="I11" s="7">
        <f t="shared" si="1"/>
        <v>-1.8096272167933663E-3</v>
      </c>
      <c r="J11" s="8">
        <f t="shared" si="2"/>
        <v>9.0481360839667034E-3</v>
      </c>
      <c r="K11" s="9">
        <v>128.68</v>
      </c>
      <c r="L11" s="9">
        <v>72.58</v>
      </c>
      <c r="M11" s="9">
        <v>21.46</v>
      </c>
      <c r="N11" s="9">
        <v>6.3769999999999998</v>
      </c>
      <c r="O11" s="27">
        <f t="shared" si="4"/>
        <v>5.5792582868395238E-2</v>
      </c>
      <c r="P11" s="27">
        <f t="shared" si="3"/>
        <v>5.4328878558977264E-2</v>
      </c>
      <c r="Q11" s="27">
        <f t="shared" si="3"/>
        <v>0.34041224234853207</v>
      </c>
      <c r="R11" s="27">
        <f t="shared" si="5"/>
        <v>0.42789968652037608</v>
      </c>
    </row>
    <row r="12" spans="1:18" ht="16" x14ac:dyDescent="0.2">
      <c r="A12" s="3">
        <v>41382</v>
      </c>
      <c r="B12" s="2" t="s">
        <v>25</v>
      </c>
      <c r="C12" s="5">
        <v>28.79</v>
      </c>
      <c r="D12" s="1">
        <v>29.62</v>
      </c>
      <c r="E12" s="1">
        <v>29.77</v>
      </c>
      <c r="F12" s="2">
        <v>0.72</v>
      </c>
      <c r="G12" s="2">
        <v>0.68</v>
      </c>
      <c r="H12" s="6">
        <f t="shared" si="0"/>
        <v>5.8823529411764594E-2</v>
      </c>
      <c r="I12" s="7">
        <f t="shared" si="1"/>
        <v>2.8829454671761092E-2</v>
      </c>
      <c r="J12" s="8">
        <f t="shared" si="2"/>
        <v>3.4039597082320266E-2</v>
      </c>
      <c r="K12" s="9">
        <v>134.1</v>
      </c>
      <c r="L12" s="9">
        <v>76.69</v>
      </c>
      <c r="M12" s="9">
        <v>20.49</v>
      </c>
      <c r="N12" s="9">
        <v>6.0549999999999997</v>
      </c>
      <c r="O12" s="27">
        <f t="shared" si="4"/>
        <v>4.2119987566055235E-2</v>
      </c>
      <c r="P12" s="27">
        <f t="shared" si="3"/>
        <v>5.6627170019289054E-2</v>
      </c>
      <c r="Q12" s="27">
        <f t="shared" si="3"/>
        <v>-4.5200372786579797E-2</v>
      </c>
      <c r="R12" s="27">
        <f t="shared" si="5"/>
        <v>-5.0493962678375422E-2</v>
      </c>
    </row>
    <row r="13" spans="1:18" ht="16" x14ac:dyDescent="0.2">
      <c r="A13" s="3">
        <v>41473</v>
      </c>
      <c r="B13" s="2" t="s">
        <v>26</v>
      </c>
      <c r="C13" s="5">
        <v>35.44</v>
      </c>
      <c r="D13" s="1">
        <v>32.4</v>
      </c>
      <c r="E13" s="1">
        <v>31.4</v>
      </c>
      <c r="F13" s="2">
        <v>0.66</v>
      </c>
      <c r="G13" s="2">
        <v>0.75</v>
      </c>
      <c r="H13" s="6">
        <f t="shared" si="0"/>
        <v>-0.11999999999999995</v>
      </c>
      <c r="I13" s="7">
        <f t="shared" si="1"/>
        <v>-8.5778781038374705E-2</v>
      </c>
      <c r="J13" s="8">
        <f t="shared" si="2"/>
        <v>-0.11399548532731375</v>
      </c>
      <c r="K13" s="9">
        <v>142.43</v>
      </c>
      <c r="L13" s="9">
        <v>78.94</v>
      </c>
      <c r="M13" s="9">
        <v>19.899999999999999</v>
      </c>
      <c r="N13" s="9">
        <v>4.9649999999999999</v>
      </c>
      <c r="O13" s="27">
        <f t="shared" si="4"/>
        <v>6.2117822520507182E-2</v>
      </c>
      <c r="P13" s="27">
        <f t="shared" si="3"/>
        <v>2.9338896857478161E-2</v>
      </c>
      <c r="Q13" s="27">
        <f t="shared" si="3"/>
        <v>-2.8794533918984865E-2</v>
      </c>
      <c r="R13" s="27">
        <f t="shared" si="5"/>
        <v>-0.18001651527663087</v>
      </c>
    </row>
    <row r="14" spans="1:18" ht="16" x14ac:dyDescent="0.2">
      <c r="A14" s="3">
        <v>41571</v>
      </c>
      <c r="B14" s="2" t="s">
        <v>27</v>
      </c>
      <c r="C14" s="5">
        <v>33.72</v>
      </c>
      <c r="D14" s="1">
        <v>35.880000000000003</v>
      </c>
      <c r="E14" s="1">
        <v>35.729999999999997</v>
      </c>
      <c r="F14" s="2">
        <v>0.62</v>
      </c>
      <c r="G14" s="2">
        <v>0.55000000000000004</v>
      </c>
      <c r="H14" s="6">
        <f t="shared" si="0"/>
        <v>0.12727272727272718</v>
      </c>
      <c r="I14" s="7">
        <f t="shared" si="1"/>
        <v>6.4056939501779472E-2</v>
      </c>
      <c r="J14" s="8">
        <f t="shared" si="2"/>
        <v>5.9608540925266844E-2</v>
      </c>
      <c r="K14" s="9">
        <v>142.35</v>
      </c>
      <c r="L14" s="9">
        <v>81.64</v>
      </c>
      <c r="M14" s="9">
        <v>18.53</v>
      </c>
      <c r="N14" s="9">
        <v>5.2439999999999998</v>
      </c>
      <c r="O14" s="27">
        <f t="shared" si="4"/>
        <v>-5.6167942147028363E-4</v>
      </c>
      <c r="P14" s="27">
        <f t="shared" si="3"/>
        <v>3.4203192297947847E-2</v>
      </c>
      <c r="Q14" s="27">
        <f t="shared" si="3"/>
        <v>-6.8844221105527514E-2</v>
      </c>
      <c r="R14" s="27">
        <f t="shared" si="5"/>
        <v>5.6193353474320223E-2</v>
      </c>
    </row>
    <row r="15" spans="1:18" ht="16" x14ac:dyDescent="0.2">
      <c r="A15" s="3">
        <v>41662</v>
      </c>
      <c r="B15" s="2" t="s">
        <v>28</v>
      </c>
      <c r="C15" s="5">
        <v>36.06</v>
      </c>
      <c r="D15" s="1">
        <v>37.450000000000003</v>
      </c>
      <c r="E15" s="1">
        <v>36.81</v>
      </c>
      <c r="F15" s="2">
        <v>0.76</v>
      </c>
      <c r="G15" s="2">
        <v>0.68</v>
      </c>
      <c r="H15" s="6">
        <f t="shared" si="0"/>
        <v>0.11764705882352934</v>
      </c>
      <c r="I15" s="7">
        <f t="shared" si="1"/>
        <v>3.8546866333887979E-2</v>
      </c>
      <c r="J15" s="8">
        <f t="shared" si="2"/>
        <v>2.0798668885191347E-2</v>
      </c>
      <c r="K15" s="9">
        <v>153.54</v>
      </c>
      <c r="L15" s="9">
        <v>85.1</v>
      </c>
      <c r="M15" s="9">
        <v>24.52</v>
      </c>
      <c r="N15" s="9">
        <v>6.5579999999999998</v>
      </c>
      <c r="O15" s="27">
        <f t="shared" si="4"/>
        <v>7.8609062170705998E-2</v>
      </c>
      <c r="P15" s="27">
        <f t="shared" si="3"/>
        <v>4.2381185693287526E-2</v>
      </c>
      <c r="Q15" s="27">
        <f t="shared" si="3"/>
        <v>0.32325957906098207</v>
      </c>
      <c r="R15" s="27">
        <f t="shared" si="5"/>
        <v>0.25057208237986273</v>
      </c>
    </row>
    <row r="16" spans="1:18" ht="16" x14ac:dyDescent="0.2">
      <c r="A16" s="3">
        <v>41753</v>
      </c>
      <c r="B16" s="2" t="s">
        <v>29</v>
      </c>
      <c r="C16" s="5">
        <v>39.86</v>
      </c>
      <c r="D16" s="1">
        <v>40.29</v>
      </c>
      <c r="E16" s="1">
        <v>39.909999999999997</v>
      </c>
      <c r="F16" s="2">
        <v>0.68</v>
      </c>
      <c r="G16" s="2">
        <v>0.63</v>
      </c>
      <c r="H16" s="6">
        <f t="shared" si="0"/>
        <v>7.936507936507943E-2</v>
      </c>
      <c r="I16" s="7">
        <f t="shared" si="1"/>
        <v>1.0787757150025081E-2</v>
      </c>
      <c r="J16" s="8">
        <f t="shared" si="2"/>
        <v>1.2543903662819156E-3</v>
      </c>
      <c r="K16" s="9">
        <v>156.12</v>
      </c>
      <c r="L16" s="9">
        <v>87.42</v>
      </c>
      <c r="M16" s="9">
        <v>20.399999999999999</v>
      </c>
      <c r="N16" s="9">
        <v>5.66</v>
      </c>
      <c r="O16" s="27">
        <f t="shared" si="4"/>
        <v>1.6803438843298244E-2</v>
      </c>
      <c r="P16" s="27">
        <f t="shared" si="3"/>
        <v>2.7262044653349089E-2</v>
      </c>
      <c r="Q16" s="27">
        <f t="shared" si="3"/>
        <v>-0.16802610114192501</v>
      </c>
      <c r="R16" s="27">
        <f t="shared" si="5"/>
        <v>-0.13693199146081117</v>
      </c>
    </row>
    <row r="17" spans="1:18" ht="16" x14ac:dyDescent="0.2">
      <c r="A17" s="3">
        <v>41842</v>
      </c>
      <c r="B17" s="2" t="s">
        <v>30</v>
      </c>
      <c r="C17" s="5">
        <v>44.83</v>
      </c>
      <c r="D17" s="1">
        <v>45.45</v>
      </c>
      <c r="E17" s="1">
        <v>44.87</v>
      </c>
      <c r="F17" s="2">
        <v>0.52</v>
      </c>
      <c r="G17" s="2">
        <v>0.61</v>
      </c>
      <c r="H17" s="6">
        <f t="shared" si="0"/>
        <v>-0.14754098360655732</v>
      </c>
      <c r="I17" s="7">
        <f t="shared" si="1"/>
        <v>1.383002453714041E-2</v>
      </c>
      <c r="J17" s="8">
        <f t="shared" si="2"/>
        <v>8.9225964755742019E-4</v>
      </c>
      <c r="K17" s="9">
        <v>172.38</v>
      </c>
      <c r="L17" s="9">
        <v>89.78</v>
      </c>
      <c r="M17" s="9">
        <v>23.38</v>
      </c>
      <c r="N17" s="9">
        <v>4.6120000000000001</v>
      </c>
      <c r="O17" s="27">
        <f t="shared" si="4"/>
        <v>0.1041506533435818</v>
      </c>
      <c r="P17" s="27">
        <f t="shared" si="3"/>
        <v>2.6996110729810105E-2</v>
      </c>
      <c r="Q17" s="27">
        <f t="shared" si="3"/>
        <v>0.14607843137254906</v>
      </c>
      <c r="R17" s="27">
        <f t="shared" si="5"/>
        <v>-0.18515901060070672</v>
      </c>
    </row>
    <row r="18" spans="1:18" ht="16" x14ac:dyDescent="0.2">
      <c r="A18" s="3">
        <v>41935</v>
      </c>
      <c r="B18" s="2" t="s">
        <v>31</v>
      </c>
      <c r="C18" s="5">
        <v>45.02</v>
      </c>
      <c r="D18" s="1">
        <v>46.83</v>
      </c>
      <c r="E18" s="1">
        <v>46.13</v>
      </c>
      <c r="F18" s="2">
        <v>0.65</v>
      </c>
      <c r="G18" s="2">
        <v>0.55000000000000004</v>
      </c>
      <c r="H18" s="6">
        <f t="shared" si="0"/>
        <v>0.18181818181818177</v>
      </c>
      <c r="I18" s="7">
        <f t="shared" si="1"/>
        <v>4.0204353620612948E-2</v>
      </c>
      <c r="J18" s="8">
        <f t="shared" si="2"/>
        <v>2.4655708573967112E-2</v>
      </c>
      <c r="K18" s="9">
        <v>169.66</v>
      </c>
      <c r="L18" s="9">
        <v>90.17</v>
      </c>
      <c r="M18" s="9">
        <v>23.2</v>
      </c>
      <c r="N18" s="9">
        <v>4.54</v>
      </c>
      <c r="O18" s="27">
        <f t="shared" si="4"/>
        <v>-1.5779092702169619E-2</v>
      </c>
      <c r="P18" s="27">
        <f t="shared" si="3"/>
        <v>4.3439518823791554E-3</v>
      </c>
      <c r="Q18" s="27">
        <f t="shared" si="3"/>
        <v>-7.6988879384088851E-3</v>
      </c>
      <c r="R18" s="27">
        <f t="shared" si="5"/>
        <v>-1.561144839549004E-2</v>
      </c>
    </row>
    <row r="19" spans="1:18" ht="16" x14ac:dyDescent="0.2">
      <c r="A19" s="3">
        <v>42030</v>
      </c>
      <c r="B19" s="2" t="s">
        <v>32</v>
      </c>
      <c r="C19" s="5">
        <v>47.01</v>
      </c>
      <c r="D19" s="1">
        <v>42.95</v>
      </c>
      <c r="E19" s="1">
        <v>42.66</v>
      </c>
      <c r="F19" s="2">
        <v>0.71</v>
      </c>
      <c r="G19" s="2">
        <v>0.71</v>
      </c>
      <c r="H19" s="6">
        <f t="shared" si="0"/>
        <v>0</v>
      </c>
      <c r="I19" s="7">
        <f t="shared" si="1"/>
        <v>-8.6364603275898649E-2</v>
      </c>
      <c r="J19" s="8">
        <f t="shared" si="2"/>
        <v>-9.2533503509891549E-2</v>
      </c>
      <c r="K19" s="9">
        <v>174.85</v>
      </c>
      <c r="L19" s="9">
        <v>91.88</v>
      </c>
      <c r="M19" s="9">
        <v>26.47</v>
      </c>
      <c r="N19" s="9">
        <v>5.8630000000000004</v>
      </c>
      <c r="O19" s="27">
        <f t="shared" si="4"/>
        <v>3.0590592950607082E-2</v>
      </c>
      <c r="P19" s="27">
        <f t="shared" si="3"/>
        <v>1.89641787734279E-2</v>
      </c>
      <c r="Q19" s="27">
        <f t="shared" si="3"/>
        <v>0.14094827586206896</v>
      </c>
      <c r="R19" s="27">
        <f t="shared" si="5"/>
        <v>0.29140969162995606</v>
      </c>
    </row>
    <row r="20" spans="1:18" ht="16" x14ac:dyDescent="0.2">
      <c r="A20" s="3">
        <v>42117</v>
      </c>
      <c r="B20" s="2" t="s">
        <v>33</v>
      </c>
      <c r="C20" s="5">
        <v>43.34</v>
      </c>
      <c r="D20" s="1">
        <v>45.66</v>
      </c>
      <c r="E20" s="1">
        <v>47.87</v>
      </c>
      <c r="F20" s="2">
        <v>0.62</v>
      </c>
      <c r="G20" s="2">
        <v>0.51</v>
      </c>
      <c r="H20" s="6">
        <f t="shared" si="0"/>
        <v>0.2156862745098039</v>
      </c>
      <c r="I20" s="7">
        <f t="shared" si="1"/>
        <v>5.3530226119058444E-2</v>
      </c>
      <c r="J20" s="8">
        <f t="shared" si="2"/>
        <v>0.10452238117212721</v>
      </c>
      <c r="K20" s="9">
        <v>176.68</v>
      </c>
      <c r="L20" s="9">
        <v>90.13</v>
      </c>
      <c r="M20" s="9">
        <v>21.73</v>
      </c>
      <c r="N20" s="9">
        <v>4.9850000000000003</v>
      </c>
      <c r="O20" s="27">
        <f t="shared" si="4"/>
        <v>1.0466113811838791E-2</v>
      </c>
      <c r="P20" s="27">
        <f t="shared" ref="P20:Q26" si="6">(L20 - L19)/L19</f>
        <v>-1.9046582498911623E-2</v>
      </c>
      <c r="Q20" s="27">
        <f t="shared" si="6"/>
        <v>-0.17907064601435582</v>
      </c>
      <c r="R20" s="27">
        <f t="shared" si="5"/>
        <v>-0.14975268633805219</v>
      </c>
    </row>
    <row r="21" spans="1:18" ht="16" x14ac:dyDescent="0.2">
      <c r="A21" s="3">
        <v>42206</v>
      </c>
      <c r="B21" s="2" t="s">
        <v>34</v>
      </c>
      <c r="C21" s="5">
        <v>47.28</v>
      </c>
      <c r="D21" s="1">
        <v>45.44</v>
      </c>
      <c r="E21" s="1">
        <v>45.54</v>
      </c>
      <c r="F21" s="2">
        <v>0.62</v>
      </c>
      <c r="G21" s="2">
        <v>0.56000000000000005</v>
      </c>
      <c r="H21" s="6">
        <f t="shared" si="0"/>
        <v>0.10714285714285703</v>
      </c>
      <c r="I21" s="7">
        <f t="shared" si="1"/>
        <v>-3.8917089678511069E-2</v>
      </c>
      <c r="J21" s="8">
        <f t="shared" si="2"/>
        <v>-3.6802030456852833E-2</v>
      </c>
      <c r="K21" s="9">
        <v>174.47</v>
      </c>
      <c r="L21" s="9">
        <v>80.08</v>
      </c>
      <c r="M21" s="9">
        <v>22.18</v>
      </c>
      <c r="N21" s="9">
        <v>-3.1949999999999998</v>
      </c>
      <c r="O21" s="27">
        <f t="shared" si="4"/>
        <v>-1.2508489925288703E-2</v>
      </c>
      <c r="P21" s="27">
        <f t="shared" si="6"/>
        <v>-0.11150560301786307</v>
      </c>
      <c r="Q21" s="27">
        <f t="shared" si="6"/>
        <v>2.0708697653014235E-2</v>
      </c>
      <c r="R21" s="27">
        <f t="shared" si="5"/>
        <v>-1.6409227683049146</v>
      </c>
    </row>
    <row r="22" spans="1:18" ht="16" x14ac:dyDescent="0.2">
      <c r="A22" s="3">
        <v>42299</v>
      </c>
      <c r="B22" s="2" t="s">
        <v>35</v>
      </c>
      <c r="C22" s="5">
        <v>48.03</v>
      </c>
      <c r="D22" s="1">
        <v>52.3</v>
      </c>
      <c r="E22" s="1">
        <v>52.87</v>
      </c>
      <c r="F22" s="2">
        <v>0.56999999999999995</v>
      </c>
      <c r="G22" s="2">
        <v>0.59</v>
      </c>
      <c r="H22" s="6">
        <f t="shared" si="0"/>
        <v>-3.3898305084745797E-2</v>
      </c>
      <c r="I22" s="7">
        <f t="shared" si="1"/>
        <v>8.8902769102644094E-2</v>
      </c>
      <c r="J22" s="8">
        <f t="shared" si="2"/>
        <v>0.10077035186341862</v>
      </c>
      <c r="K22" s="9">
        <v>172.9</v>
      </c>
      <c r="L22" s="9">
        <v>77.44</v>
      </c>
      <c r="M22" s="9">
        <v>20.38</v>
      </c>
      <c r="N22" s="9">
        <v>4.9020000000000001</v>
      </c>
      <c r="O22" s="27">
        <f t="shared" si="4"/>
        <v>-8.9986817217859415E-3</v>
      </c>
      <c r="P22" s="27">
        <f t="shared" si="6"/>
        <v>-3.2967032967032975E-2</v>
      </c>
      <c r="Q22" s="27">
        <f t="shared" si="6"/>
        <v>-8.1154192966636646E-2</v>
      </c>
      <c r="R22" s="27">
        <f t="shared" si="5"/>
        <v>2.5342723004694836</v>
      </c>
    </row>
    <row r="23" spans="1:18" ht="16" x14ac:dyDescent="0.2">
      <c r="A23" s="3">
        <v>42397</v>
      </c>
      <c r="B23" s="2" t="s">
        <v>36</v>
      </c>
      <c r="C23" s="5">
        <v>52.06</v>
      </c>
      <c r="D23" s="1">
        <v>54.73</v>
      </c>
      <c r="E23" s="1">
        <v>55.09</v>
      </c>
      <c r="F23" s="2">
        <v>0.78</v>
      </c>
      <c r="G23" s="2">
        <v>0.71</v>
      </c>
      <c r="H23" s="6">
        <f t="shared" si="0"/>
        <v>9.8591549295774739E-2</v>
      </c>
      <c r="I23" s="7">
        <f t="shared" si="1"/>
        <v>5.1286976565501241E-2</v>
      </c>
      <c r="J23" s="8">
        <f t="shared" si="2"/>
        <v>5.8202074529389185E-2</v>
      </c>
      <c r="K23" s="9">
        <v>180.1</v>
      </c>
      <c r="L23" s="9">
        <v>76.78</v>
      </c>
      <c r="M23" s="9">
        <v>23.8</v>
      </c>
      <c r="N23" s="9">
        <v>4.9980000000000002</v>
      </c>
      <c r="O23" s="27">
        <f t="shared" si="4"/>
        <v>4.1642567958357364E-2</v>
      </c>
      <c r="P23" s="27">
        <f t="shared" si="6"/>
        <v>-8.5227272727272287E-3</v>
      </c>
      <c r="Q23" s="27">
        <f t="shared" si="6"/>
        <v>0.16781157998037299</v>
      </c>
      <c r="R23" s="27">
        <f t="shared" si="5"/>
        <v>1.9583843329253382E-2</v>
      </c>
    </row>
    <row r="24" spans="1:18" ht="16" x14ac:dyDescent="0.2">
      <c r="A24" s="3">
        <v>42481</v>
      </c>
      <c r="B24" s="2" t="s">
        <v>37</v>
      </c>
      <c r="C24" s="5">
        <v>55.78</v>
      </c>
      <c r="D24" s="1">
        <v>51.91</v>
      </c>
      <c r="E24" s="1">
        <v>51.78</v>
      </c>
      <c r="F24" s="2">
        <v>0.62</v>
      </c>
      <c r="G24" s="2">
        <v>0.64</v>
      </c>
      <c r="H24" s="6">
        <f t="shared" si="0"/>
        <v>-3.1250000000000028E-2</v>
      </c>
      <c r="I24" s="7">
        <f t="shared" si="1"/>
        <v>-6.9379705987809334E-2</v>
      </c>
      <c r="J24" s="8">
        <f t="shared" si="2"/>
        <v>-7.1710290426676232E-2</v>
      </c>
      <c r="K24" s="9">
        <v>181.87</v>
      </c>
      <c r="L24" s="9">
        <v>74.81</v>
      </c>
      <c r="M24" s="9">
        <v>20.53</v>
      </c>
      <c r="N24" s="9">
        <v>3.7559999999999998</v>
      </c>
      <c r="O24" s="27">
        <f t="shared" si="4"/>
        <v>9.8278734036646876E-3</v>
      </c>
      <c r="P24" s="27">
        <f t="shared" si="6"/>
        <v>-2.5657723365459739E-2</v>
      </c>
      <c r="Q24" s="27">
        <f t="shared" si="6"/>
        <v>-0.13739495798319326</v>
      </c>
      <c r="R24" s="27">
        <f t="shared" si="5"/>
        <v>-0.24849939975990404</v>
      </c>
    </row>
    <row r="25" spans="1:18" ht="16" x14ac:dyDescent="0.2">
      <c r="A25" s="3">
        <v>42570</v>
      </c>
      <c r="B25" s="2" t="s">
        <v>38</v>
      </c>
      <c r="C25" s="5">
        <v>53.09</v>
      </c>
      <c r="D25" s="1">
        <v>56.15</v>
      </c>
      <c r="E25" s="1">
        <v>55.91</v>
      </c>
      <c r="F25" s="2">
        <v>0.69</v>
      </c>
      <c r="G25" s="2">
        <v>0.57999999999999996</v>
      </c>
      <c r="H25" s="6">
        <f t="shared" si="0"/>
        <v>0.18965517241379309</v>
      </c>
      <c r="I25" s="7">
        <f t="shared" si="1"/>
        <v>5.7637973252966566E-2</v>
      </c>
      <c r="J25" s="8">
        <f t="shared" si="2"/>
        <v>5.3117347899792673E-2</v>
      </c>
      <c r="K25" s="9">
        <v>193.69</v>
      </c>
      <c r="L25" s="9">
        <v>72</v>
      </c>
      <c r="M25" s="9">
        <v>20.61</v>
      </c>
      <c r="N25" s="9">
        <v>3.1219999999999999</v>
      </c>
      <c r="O25" s="27">
        <f t="shared" si="4"/>
        <v>6.4991477428932715E-2</v>
      </c>
      <c r="P25" s="27">
        <f t="shared" si="6"/>
        <v>-3.7561823285657027E-2</v>
      </c>
      <c r="Q25" s="27">
        <f t="shared" si="6"/>
        <v>3.8967364831952408E-3</v>
      </c>
      <c r="R25" s="27">
        <f t="shared" si="5"/>
        <v>-0.16879659211927581</v>
      </c>
    </row>
    <row r="26" spans="1:18" ht="16" x14ac:dyDescent="0.2">
      <c r="A26" s="3">
        <v>42663</v>
      </c>
      <c r="B26" s="2" t="s">
        <v>39</v>
      </c>
      <c r="C26" s="5">
        <v>57.25</v>
      </c>
      <c r="D26" s="1">
        <v>60.28</v>
      </c>
      <c r="E26" s="1">
        <v>59.66</v>
      </c>
      <c r="F26" s="2">
        <v>0.76</v>
      </c>
      <c r="G26" s="2">
        <v>0.68</v>
      </c>
      <c r="H26" s="6">
        <f t="shared" si="0"/>
        <v>0.11764705882352934</v>
      </c>
      <c r="I26" s="7">
        <f t="shared" si="1"/>
        <v>5.2925764192139756E-2</v>
      </c>
      <c r="J26" s="8">
        <f t="shared" si="2"/>
        <v>4.2096069868995577E-2</v>
      </c>
      <c r="K26" s="9">
        <v>212.52</v>
      </c>
      <c r="L26" s="9">
        <v>70.37</v>
      </c>
      <c r="M26" s="9">
        <v>20.45</v>
      </c>
      <c r="N26" s="9">
        <v>4.6900000000000004</v>
      </c>
      <c r="O26" s="27">
        <f t="shared" si="4"/>
        <v>9.72172027466571E-2</v>
      </c>
      <c r="P26" s="27">
        <f t="shared" si="6"/>
        <v>-2.2638888888888827E-2</v>
      </c>
      <c r="Q26" s="27">
        <f t="shared" si="6"/>
        <v>-7.7632217370208704E-3</v>
      </c>
      <c r="R26" s="27">
        <f t="shared" si="5"/>
        <v>0.50224215246636794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I1" workbookViewId="0">
      <selection activeCell="O1" sqref="O1:R26"/>
    </sheetView>
  </sheetViews>
  <sheetFormatPr baseColWidth="10" defaultColWidth="14.5" defaultRowHeight="15.75" customHeight="1" x14ac:dyDescent="0.15"/>
  <sheetData>
    <row r="1" spans="1:1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26" t="s">
        <v>40</v>
      </c>
      <c r="P1" s="26" t="s">
        <v>41</v>
      </c>
      <c r="Q1" s="26" t="s">
        <v>42</v>
      </c>
      <c r="R1" s="26" t="s">
        <v>43</v>
      </c>
    </row>
    <row r="2" spans="1:18" ht="16" x14ac:dyDescent="0.2">
      <c r="A2" s="3">
        <v>40472</v>
      </c>
      <c r="B2" s="2" t="s">
        <v>15</v>
      </c>
      <c r="C2" s="5">
        <v>164.97</v>
      </c>
      <c r="D2" s="1">
        <v>162.44999999999999</v>
      </c>
      <c r="E2" s="1">
        <v>169.13</v>
      </c>
      <c r="F2" s="2">
        <v>0.51</v>
      </c>
      <c r="G2" s="2">
        <v>0.48</v>
      </c>
      <c r="H2" s="6">
        <f t="shared" ref="H2:H26" si="0">(F2 - G2)/ABS(G2)</f>
        <v>6.2500000000000056E-2</v>
      </c>
      <c r="I2" s="7">
        <f t="shared" ref="I2:I26" si="1">(D2 - C2)/C2</f>
        <v>-1.5275504637206828E-2</v>
      </c>
      <c r="J2" s="8">
        <f t="shared" ref="J2:J26" si="2">(E2 - C2)/C2</f>
        <v>2.5216706067769878E-2</v>
      </c>
      <c r="K2" s="9">
        <v>14.16</v>
      </c>
      <c r="L2" s="9">
        <v>6.3970000000000002</v>
      </c>
      <c r="M2" s="9">
        <v>7.56</v>
      </c>
      <c r="N2" s="9">
        <v>231</v>
      </c>
    </row>
    <row r="3" spans="1:18" ht="16" x14ac:dyDescent="0.2">
      <c r="A3" s="3">
        <v>40570</v>
      </c>
      <c r="B3" s="2" t="s">
        <v>16</v>
      </c>
      <c r="C3" s="5">
        <v>184.45</v>
      </c>
      <c r="D3" s="1">
        <v>171.45</v>
      </c>
      <c r="E3" s="1">
        <v>171.14</v>
      </c>
      <c r="F3" s="2">
        <v>0.91</v>
      </c>
      <c r="G3" s="2">
        <v>0.88</v>
      </c>
      <c r="H3" s="6">
        <f t="shared" si="0"/>
        <v>3.4090909090909123E-2</v>
      </c>
      <c r="I3" s="7">
        <f t="shared" si="1"/>
        <v>-7.0479804825155867E-2</v>
      </c>
      <c r="J3" s="8">
        <f t="shared" si="2"/>
        <v>-7.2160477094063452E-2</v>
      </c>
      <c r="K3" s="9">
        <v>18.8</v>
      </c>
      <c r="L3" s="9">
        <v>6.8639999999999999</v>
      </c>
      <c r="M3" s="9">
        <v>12.95</v>
      </c>
      <c r="N3" s="9">
        <v>416</v>
      </c>
      <c r="O3" s="27">
        <f xml:space="preserve"> (K3 - K2)/ K2</f>
        <v>0.32768361581920907</v>
      </c>
      <c r="P3" s="27">
        <f>(L3 - L2)/L2</f>
        <v>7.3002970142254126E-2</v>
      </c>
      <c r="Q3" s="27">
        <f>(M3 - M2)/M2</f>
        <v>0.71296296296296291</v>
      </c>
      <c r="R3" s="27">
        <f>(N3-N2)/ABS(N2)</f>
        <v>0.80086580086580084</v>
      </c>
    </row>
    <row r="4" spans="1:18" ht="16" x14ac:dyDescent="0.2">
      <c r="A4" s="3">
        <v>40659</v>
      </c>
      <c r="B4" s="2" t="s">
        <v>17</v>
      </c>
      <c r="C4" s="5">
        <v>182.3</v>
      </c>
      <c r="D4" s="1">
        <v>183.2</v>
      </c>
      <c r="E4" s="1">
        <v>196.63</v>
      </c>
      <c r="F4" s="2">
        <v>0.44</v>
      </c>
      <c r="G4" s="2">
        <v>0.61</v>
      </c>
      <c r="H4" s="6">
        <f t="shared" si="0"/>
        <v>-0.27868852459016391</v>
      </c>
      <c r="I4" s="7">
        <f t="shared" si="1"/>
        <v>4.9369171695006981E-3</v>
      </c>
      <c r="J4" s="8">
        <f t="shared" si="2"/>
        <v>7.8606692265496339E-2</v>
      </c>
      <c r="K4" s="9">
        <v>16.88</v>
      </c>
      <c r="L4" s="9">
        <v>7.3470000000000004</v>
      </c>
      <c r="M4" s="9">
        <v>9.8569999999999993</v>
      </c>
      <c r="N4" s="9">
        <v>201</v>
      </c>
      <c r="O4" s="27">
        <f xml:space="preserve"> (K4 - K3)/ K3</f>
        <v>-0.10212765957446818</v>
      </c>
      <c r="P4" s="27">
        <f t="shared" ref="P4:Q19" si="3">(L4 - L3)/L3</f>
        <v>7.0367132867132948E-2</v>
      </c>
      <c r="Q4" s="27">
        <f t="shared" si="3"/>
        <v>-0.23884169884169884</v>
      </c>
      <c r="R4" s="27">
        <f>(N4-N3)/ABS(N3)</f>
        <v>-0.51682692307692313</v>
      </c>
    </row>
    <row r="5" spans="1:18" ht="16" x14ac:dyDescent="0.2">
      <c r="A5" s="3">
        <v>40750</v>
      </c>
      <c r="B5" s="2" t="s">
        <v>18</v>
      </c>
      <c r="C5" s="5">
        <v>214.18</v>
      </c>
      <c r="D5" s="1">
        <v>224.39</v>
      </c>
      <c r="E5" s="1">
        <v>222.52</v>
      </c>
      <c r="F5" s="2">
        <v>0.41</v>
      </c>
      <c r="G5" s="2">
        <v>0.35</v>
      </c>
      <c r="H5" s="6">
        <f t="shared" si="0"/>
        <v>0.17142857142857143</v>
      </c>
      <c r="I5" s="7">
        <f t="shared" si="1"/>
        <v>4.7670183957418899E-2</v>
      </c>
      <c r="J5" s="8">
        <f t="shared" si="2"/>
        <v>3.8939210010271751E-2</v>
      </c>
      <c r="K5" s="9">
        <v>17.940000000000001</v>
      </c>
      <c r="L5" s="9">
        <v>7.7649999999999997</v>
      </c>
      <c r="M5" s="9">
        <v>9.9130000000000003</v>
      </c>
      <c r="N5" s="9">
        <v>191</v>
      </c>
      <c r="O5" s="27">
        <f t="shared" ref="O5:O26" si="4" xml:space="preserve"> (K5 - K4)/ K4</f>
        <v>6.2796208530805822E-2</v>
      </c>
      <c r="P5" s="27">
        <f t="shared" si="3"/>
        <v>5.6893970328024943E-2</v>
      </c>
      <c r="Q5" s="27">
        <f t="shared" si="3"/>
        <v>5.6812417571270105E-3</v>
      </c>
      <c r="R5" s="27">
        <f t="shared" ref="R5:R26" si="5">(N5-N4)/ABS(N4)</f>
        <v>-4.975124378109453E-2</v>
      </c>
    </row>
    <row r="6" spans="1:18" ht="16" x14ac:dyDescent="0.2">
      <c r="A6" s="3">
        <v>40841</v>
      </c>
      <c r="B6" s="2" t="s">
        <v>19</v>
      </c>
      <c r="C6" s="5">
        <v>227.15</v>
      </c>
      <c r="D6" s="1">
        <v>203.69</v>
      </c>
      <c r="E6" s="1">
        <v>198.4</v>
      </c>
      <c r="F6" s="2">
        <v>0.14000000000000001</v>
      </c>
      <c r="G6" s="2">
        <v>0.24</v>
      </c>
      <c r="H6" s="6">
        <f t="shared" si="0"/>
        <v>-0.41666666666666657</v>
      </c>
      <c r="I6" s="7">
        <f t="shared" si="1"/>
        <v>-0.10327977107638128</v>
      </c>
      <c r="J6" s="8">
        <f t="shared" si="2"/>
        <v>-0.12656834690732996</v>
      </c>
      <c r="K6" s="9">
        <v>19.05</v>
      </c>
      <c r="L6" s="9">
        <v>7.766</v>
      </c>
      <c r="M6" s="9">
        <v>10.88</v>
      </c>
      <c r="N6" s="9">
        <v>63</v>
      </c>
      <c r="O6" s="27">
        <f t="shared" si="4"/>
        <v>6.1872909698996621E-2</v>
      </c>
      <c r="P6" s="27">
        <f t="shared" si="3"/>
        <v>1.2878300064395802E-4</v>
      </c>
      <c r="Q6" s="27">
        <f t="shared" si="3"/>
        <v>9.7548673459094168E-2</v>
      </c>
      <c r="R6" s="27">
        <f t="shared" si="5"/>
        <v>-0.67015706806282727</v>
      </c>
    </row>
    <row r="7" spans="1:18" ht="16" x14ac:dyDescent="0.2">
      <c r="A7" s="3">
        <v>40939</v>
      </c>
      <c r="B7" s="2" t="s">
        <v>20</v>
      </c>
      <c r="C7" s="5">
        <v>194.44</v>
      </c>
      <c r="D7" s="5">
        <v>173.81</v>
      </c>
      <c r="E7" s="5">
        <v>179.46</v>
      </c>
      <c r="F7" s="2">
        <v>0.38</v>
      </c>
      <c r="G7" s="2">
        <v>0.19</v>
      </c>
      <c r="H7" s="6">
        <f t="shared" si="0"/>
        <v>1</v>
      </c>
      <c r="I7" s="7">
        <f t="shared" si="1"/>
        <v>-0.10609956799012546</v>
      </c>
      <c r="J7" s="8">
        <f t="shared" si="2"/>
        <v>-7.7041760954536048E-2</v>
      </c>
      <c r="K7" s="9">
        <v>25.28</v>
      </c>
      <c r="L7" s="9">
        <v>7.7569999999999997</v>
      </c>
      <c r="M7" s="9">
        <v>17.43</v>
      </c>
      <c r="N7" s="9">
        <v>177</v>
      </c>
      <c r="O7" s="27">
        <f t="shared" si="4"/>
        <v>0.32703412073490817</v>
      </c>
      <c r="P7" s="27">
        <f t="shared" si="3"/>
        <v>-1.1588977594643756E-3</v>
      </c>
      <c r="Q7" s="27">
        <f t="shared" si="3"/>
        <v>0.60202205882352922</v>
      </c>
      <c r="R7" s="27">
        <f t="shared" si="5"/>
        <v>1.8095238095238095</v>
      </c>
    </row>
    <row r="8" spans="1:18" ht="16" x14ac:dyDescent="0.2">
      <c r="A8" s="3">
        <v>41025</v>
      </c>
      <c r="B8" s="2" t="s">
        <v>21</v>
      </c>
      <c r="C8" s="5">
        <v>195.99</v>
      </c>
      <c r="D8" s="5">
        <v>224.83</v>
      </c>
      <c r="E8" s="1">
        <v>226.85</v>
      </c>
      <c r="F8" s="2">
        <v>0.28000000000000003</v>
      </c>
      <c r="G8" s="2">
        <v>7.0000000000000007E-2</v>
      </c>
      <c r="H8" s="6">
        <f t="shared" si="0"/>
        <v>3</v>
      </c>
      <c r="I8" s="7">
        <f t="shared" si="1"/>
        <v>0.14715036481453136</v>
      </c>
      <c r="J8" s="8">
        <f t="shared" si="2"/>
        <v>0.15745701311291385</v>
      </c>
      <c r="K8" s="9">
        <v>20.34</v>
      </c>
      <c r="L8" s="9">
        <v>7.2709999999999999</v>
      </c>
      <c r="M8" s="9">
        <v>13.18</v>
      </c>
      <c r="N8" s="9">
        <v>130</v>
      </c>
      <c r="O8" s="27">
        <f t="shared" si="4"/>
        <v>-0.19541139240506333</v>
      </c>
      <c r="P8" s="27">
        <f t="shared" si="3"/>
        <v>-6.2653087533840371E-2</v>
      </c>
      <c r="Q8" s="27">
        <f t="shared" si="3"/>
        <v>-0.24383247274813541</v>
      </c>
      <c r="R8" s="27">
        <f t="shared" si="5"/>
        <v>-0.2655367231638418</v>
      </c>
    </row>
    <row r="9" spans="1:18" ht="16" x14ac:dyDescent="0.2">
      <c r="A9" s="3">
        <v>41116</v>
      </c>
      <c r="B9" s="2" t="s">
        <v>22</v>
      </c>
      <c r="C9" s="5">
        <v>220.01</v>
      </c>
      <c r="D9" s="1">
        <v>225.25</v>
      </c>
      <c r="E9" s="5">
        <v>237.32</v>
      </c>
      <c r="F9" s="2">
        <v>0.01</v>
      </c>
      <c r="G9" s="2">
        <v>0.02</v>
      </c>
      <c r="H9" s="6">
        <f t="shared" si="0"/>
        <v>-0.5</v>
      </c>
      <c r="I9" s="7">
        <f t="shared" si="1"/>
        <v>2.3817099222762643E-2</v>
      </c>
      <c r="J9" s="8">
        <f t="shared" si="2"/>
        <v>7.8678241898095552E-2</v>
      </c>
      <c r="K9" s="9">
        <v>21.02</v>
      </c>
      <c r="L9" s="9">
        <v>7.5049999999999999</v>
      </c>
      <c r="M9" s="9">
        <v>12.83</v>
      </c>
      <c r="N9" s="9">
        <v>7</v>
      </c>
      <c r="O9" s="27">
        <f t="shared" si="4"/>
        <v>3.3431661750245804E-2</v>
      </c>
      <c r="P9" s="27">
        <f t="shared" si="3"/>
        <v>3.2182643377802224E-2</v>
      </c>
      <c r="Q9" s="27">
        <f t="shared" si="3"/>
        <v>-2.6555386949924101E-2</v>
      </c>
      <c r="R9" s="27">
        <f t="shared" si="5"/>
        <v>-0.94615384615384612</v>
      </c>
    </row>
    <row r="10" spans="1:18" ht="16" x14ac:dyDescent="0.2">
      <c r="A10" s="3">
        <v>41207</v>
      </c>
      <c r="B10" s="2" t="s">
        <v>23</v>
      </c>
      <c r="C10" s="5">
        <v>222.92</v>
      </c>
      <c r="D10" s="1">
        <v>228.6</v>
      </c>
      <c r="E10" s="5">
        <v>238.24</v>
      </c>
      <c r="F10" s="2">
        <v>-0.6</v>
      </c>
      <c r="G10" s="2">
        <v>-0.08</v>
      </c>
      <c r="H10" s="6">
        <f t="shared" si="0"/>
        <v>-6.5</v>
      </c>
      <c r="I10" s="7">
        <f t="shared" si="1"/>
        <v>2.5479992822537264E-2</v>
      </c>
      <c r="J10" s="8">
        <f t="shared" si="2"/>
        <v>6.8724205993181506E-2</v>
      </c>
      <c r="K10" s="9">
        <v>22.83</v>
      </c>
      <c r="L10" s="9">
        <v>7.5529999999999999</v>
      </c>
      <c r="M10" s="9">
        <v>13.81</v>
      </c>
      <c r="N10" s="9">
        <v>-274</v>
      </c>
      <c r="O10" s="27">
        <f t="shared" si="4"/>
        <v>8.6108468125594612E-2</v>
      </c>
      <c r="P10" s="27">
        <f t="shared" si="3"/>
        <v>6.395736175882751E-3</v>
      </c>
      <c r="Q10" s="27">
        <f t="shared" si="3"/>
        <v>7.6383476227591618E-2</v>
      </c>
      <c r="R10" s="27">
        <f t="shared" si="5"/>
        <v>-40.142857142857146</v>
      </c>
    </row>
    <row r="11" spans="1:18" ht="16" x14ac:dyDescent="0.2">
      <c r="A11" s="3">
        <v>41303</v>
      </c>
      <c r="B11" s="2" t="s">
        <v>24</v>
      </c>
      <c r="C11" s="5">
        <v>260.35000000000002</v>
      </c>
      <c r="D11" s="1">
        <v>283</v>
      </c>
      <c r="E11" s="5">
        <v>272.76</v>
      </c>
      <c r="F11" s="2">
        <v>0.21</v>
      </c>
      <c r="G11" s="2">
        <v>0.27</v>
      </c>
      <c r="H11" s="6">
        <f t="shared" si="0"/>
        <v>-0.22222222222222229</v>
      </c>
      <c r="I11" s="7">
        <f t="shared" si="1"/>
        <v>8.6998271557518631E-2</v>
      </c>
      <c r="J11" s="8">
        <f t="shared" si="2"/>
        <v>4.7666602650278347E-2</v>
      </c>
      <c r="K11" s="9">
        <v>32.56</v>
      </c>
      <c r="L11" s="9">
        <v>8.1920000000000002</v>
      </c>
      <c r="M11" s="9">
        <v>21.27</v>
      </c>
      <c r="N11" s="9">
        <v>98</v>
      </c>
      <c r="O11" s="27">
        <f t="shared" si="4"/>
        <v>0.42619360490582586</v>
      </c>
      <c r="P11" s="27">
        <f t="shared" si="3"/>
        <v>8.4602144843108726E-2</v>
      </c>
      <c r="Q11" s="27">
        <f t="shared" si="3"/>
        <v>0.54018826937002162</v>
      </c>
      <c r="R11" s="27">
        <f t="shared" si="5"/>
        <v>1.3576642335766422</v>
      </c>
    </row>
    <row r="12" spans="1:18" ht="16" x14ac:dyDescent="0.2">
      <c r="A12" s="3">
        <v>41389</v>
      </c>
      <c r="B12" s="2" t="s">
        <v>25</v>
      </c>
      <c r="C12" s="5">
        <v>274.7</v>
      </c>
      <c r="D12" s="1">
        <v>269.97000000000003</v>
      </c>
      <c r="E12" s="5">
        <v>254.81</v>
      </c>
      <c r="F12" s="2">
        <v>0.18</v>
      </c>
      <c r="G12" s="2">
        <v>0.09</v>
      </c>
      <c r="H12" s="6">
        <f t="shared" si="0"/>
        <v>1</v>
      </c>
      <c r="I12" s="7">
        <f t="shared" si="1"/>
        <v>-1.7218784128139649E-2</v>
      </c>
      <c r="J12" s="8">
        <f t="shared" si="2"/>
        <v>-7.2406261376046555E-2</v>
      </c>
      <c r="K12" s="9">
        <v>28.38</v>
      </c>
      <c r="L12" s="9">
        <v>8.4320000000000004</v>
      </c>
      <c r="M12" s="9">
        <v>16.07</v>
      </c>
      <c r="N12" s="9">
        <v>82</v>
      </c>
      <c r="O12" s="27">
        <f t="shared" si="4"/>
        <v>-0.12837837837837848</v>
      </c>
      <c r="P12" s="27">
        <f t="shared" si="3"/>
        <v>2.9296875000000024E-2</v>
      </c>
      <c r="Q12" s="27">
        <f t="shared" si="3"/>
        <v>-0.24447578749412316</v>
      </c>
      <c r="R12" s="27">
        <f t="shared" si="5"/>
        <v>-0.16326530612244897</v>
      </c>
    </row>
    <row r="13" spans="1:18" ht="16" x14ac:dyDescent="0.2">
      <c r="A13" s="3">
        <v>41480</v>
      </c>
      <c r="B13" s="2" t="s">
        <v>26</v>
      </c>
      <c r="C13" s="5">
        <v>303.39999999999998</v>
      </c>
      <c r="D13" s="5">
        <v>299.55</v>
      </c>
      <c r="E13" s="1">
        <v>312.01</v>
      </c>
      <c r="F13" s="2">
        <v>-0.08</v>
      </c>
      <c r="G13" s="2">
        <v>0.05</v>
      </c>
      <c r="H13" s="6">
        <f t="shared" si="0"/>
        <v>-2.6</v>
      </c>
      <c r="I13" s="7">
        <f t="shared" si="1"/>
        <v>-1.2689518787079652E-2</v>
      </c>
      <c r="J13" s="8">
        <f t="shared" si="2"/>
        <v>2.8378378378378425E-2</v>
      </c>
      <c r="K13" s="9">
        <v>29.62</v>
      </c>
      <c r="L13" s="9">
        <v>8.7330000000000005</v>
      </c>
      <c r="M13" s="9">
        <v>15.7</v>
      </c>
      <c r="N13" s="9">
        <v>-7</v>
      </c>
      <c r="O13" s="27">
        <f t="shared" si="4"/>
        <v>4.3692741367160046E-2</v>
      </c>
      <c r="P13" s="27">
        <f t="shared" si="3"/>
        <v>3.5697343453510451E-2</v>
      </c>
      <c r="Q13" s="27">
        <f t="shared" si="3"/>
        <v>-2.3024268823895518E-2</v>
      </c>
      <c r="R13" s="27">
        <f t="shared" si="5"/>
        <v>-1.0853658536585367</v>
      </c>
    </row>
    <row r="14" spans="1:18" ht="16" x14ac:dyDescent="0.2">
      <c r="A14" s="3">
        <v>41571</v>
      </c>
      <c r="B14" s="2" t="s">
        <v>27</v>
      </c>
      <c r="C14" s="5">
        <v>332.21</v>
      </c>
      <c r="D14" s="5">
        <v>358.6</v>
      </c>
      <c r="E14" s="1">
        <v>363.39</v>
      </c>
      <c r="F14" s="2">
        <v>-0.09</v>
      </c>
      <c r="G14" s="2">
        <v>-0.09</v>
      </c>
      <c r="H14" s="6">
        <f t="shared" si="0"/>
        <v>0</v>
      </c>
      <c r="I14" s="7">
        <f t="shared" si="1"/>
        <v>7.9437705066072797E-2</v>
      </c>
      <c r="J14" s="8">
        <f t="shared" si="2"/>
        <v>9.3856295716564855E-2</v>
      </c>
      <c r="K14" s="9">
        <v>31.86</v>
      </c>
      <c r="L14" s="9">
        <v>9.0869999999999997</v>
      </c>
      <c r="M14" s="9">
        <v>17.09</v>
      </c>
      <c r="N14" s="9">
        <v>-41</v>
      </c>
      <c r="O14" s="27">
        <f t="shared" si="4"/>
        <v>7.5624577987845998E-2</v>
      </c>
      <c r="P14" s="27">
        <f t="shared" si="3"/>
        <v>4.0535898316729553E-2</v>
      </c>
      <c r="Q14" s="27">
        <f t="shared" si="3"/>
        <v>8.8535031847133794E-2</v>
      </c>
      <c r="R14" s="27">
        <f t="shared" si="5"/>
        <v>-4.8571428571428568</v>
      </c>
    </row>
    <row r="15" spans="1:18" ht="16" x14ac:dyDescent="0.2">
      <c r="A15" s="3">
        <v>41669</v>
      </c>
      <c r="B15" s="2" t="s">
        <v>28</v>
      </c>
      <c r="C15" s="5">
        <v>403.01</v>
      </c>
      <c r="D15" s="5">
        <v>371.76</v>
      </c>
      <c r="E15" s="1">
        <v>358.69</v>
      </c>
      <c r="F15" s="2">
        <v>0.51</v>
      </c>
      <c r="G15" s="2">
        <v>0.66</v>
      </c>
      <c r="H15" s="6">
        <f t="shared" si="0"/>
        <v>-0.22727272727272729</v>
      </c>
      <c r="I15" s="7">
        <f t="shared" si="1"/>
        <v>-7.7541500210912884E-2</v>
      </c>
      <c r="J15" s="8">
        <f t="shared" si="2"/>
        <v>-0.10997245725912506</v>
      </c>
      <c r="K15" s="9">
        <v>40.159999999999997</v>
      </c>
      <c r="L15" s="9">
        <v>9.7460000000000004</v>
      </c>
      <c r="M15" s="9">
        <v>25.59</v>
      </c>
      <c r="N15" s="9">
        <v>240</v>
      </c>
      <c r="O15" s="27">
        <f t="shared" si="4"/>
        <v>0.26051475204017571</v>
      </c>
      <c r="P15" s="27">
        <f t="shared" si="3"/>
        <v>7.2521184109167025E-2</v>
      </c>
      <c r="Q15" s="27">
        <f t="shared" si="3"/>
        <v>0.497366881217086</v>
      </c>
      <c r="R15" s="27">
        <f t="shared" si="5"/>
        <v>6.8536585365853657</v>
      </c>
    </row>
    <row r="16" spans="1:18" ht="16" x14ac:dyDescent="0.2">
      <c r="A16" s="3">
        <v>41753</v>
      </c>
      <c r="B16" s="2" t="s">
        <v>29</v>
      </c>
      <c r="C16" s="5">
        <v>337.15</v>
      </c>
      <c r="D16" s="5">
        <v>316.25</v>
      </c>
      <c r="E16" s="1">
        <v>303.83</v>
      </c>
      <c r="F16" s="2">
        <v>0.23</v>
      </c>
      <c r="G16" s="2">
        <v>0.23</v>
      </c>
      <c r="H16" s="6">
        <f t="shared" si="0"/>
        <v>0</v>
      </c>
      <c r="I16" s="7">
        <f t="shared" si="1"/>
        <v>-6.1990212071778079E-2</v>
      </c>
      <c r="J16" s="8">
        <f t="shared" si="2"/>
        <v>-9.8828414652231925E-2</v>
      </c>
      <c r="K16" s="9">
        <v>36.36</v>
      </c>
      <c r="L16" s="9">
        <v>10.33</v>
      </c>
      <c r="M16" s="9">
        <v>19.739999999999998</v>
      </c>
      <c r="N16" s="9">
        <v>108</v>
      </c>
      <c r="O16" s="27">
        <f t="shared" si="4"/>
        <v>-9.4621513944223051E-2</v>
      </c>
      <c r="P16" s="27">
        <f t="shared" si="3"/>
        <v>5.9922019289965073E-2</v>
      </c>
      <c r="Q16" s="27">
        <f t="shared" si="3"/>
        <v>-0.22860492379835878</v>
      </c>
      <c r="R16" s="27">
        <f t="shared" si="5"/>
        <v>-0.55000000000000004</v>
      </c>
    </row>
    <row r="17" spans="1:18" ht="16" x14ac:dyDescent="0.2">
      <c r="A17" s="3">
        <v>41844</v>
      </c>
      <c r="B17" s="2" t="s">
        <v>30</v>
      </c>
      <c r="C17" s="5">
        <v>358.61</v>
      </c>
      <c r="D17" s="5">
        <v>317.3</v>
      </c>
      <c r="E17" s="5">
        <v>324.01</v>
      </c>
      <c r="F17" s="2">
        <v>-0.24</v>
      </c>
      <c r="G17" s="2">
        <v>-0.15</v>
      </c>
      <c r="H17" s="6">
        <f t="shared" si="0"/>
        <v>-0.6</v>
      </c>
      <c r="I17" s="7">
        <f t="shared" si="1"/>
        <v>-0.11519477984439921</v>
      </c>
      <c r="J17" s="8">
        <f t="shared" si="2"/>
        <v>-9.6483645185577713E-2</v>
      </c>
      <c r="K17" s="9">
        <v>37.9</v>
      </c>
      <c r="L17" s="9">
        <v>10.6</v>
      </c>
      <c r="M17" s="9">
        <v>19.34</v>
      </c>
      <c r="N17" s="9">
        <v>-126</v>
      </c>
      <c r="O17" s="27">
        <f t="shared" si="4"/>
        <v>4.235423542354233E-2</v>
      </c>
      <c r="P17" s="27">
        <f t="shared" si="3"/>
        <v>2.6137463697967045E-2</v>
      </c>
      <c r="Q17" s="27">
        <f t="shared" si="3"/>
        <v>-2.0263424518743599E-2</v>
      </c>
      <c r="R17" s="27">
        <f t="shared" si="5"/>
        <v>-2.1666666666666665</v>
      </c>
    </row>
    <row r="18" spans="1:18" ht="16" x14ac:dyDescent="0.2">
      <c r="A18" s="3">
        <v>41935</v>
      </c>
      <c r="B18" s="2" t="s">
        <v>31</v>
      </c>
      <c r="C18" s="5">
        <v>313.18</v>
      </c>
      <c r="D18" s="5">
        <v>284.39999999999998</v>
      </c>
      <c r="E18" s="1">
        <v>287.06</v>
      </c>
      <c r="F18" s="2">
        <v>-0.95</v>
      </c>
      <c r="G18" s="2">
        <v>-0.74</v>
      </c>
      <c r="H18" s="6">
        <f t="shared" si="0"/>
        <v>-0.28378378378378372</v>
      </c>
      <c r="I18" s="7">
        <f t="shared" si="1"/>
        <v>-9.1896034229516671E-2</v>
      </c>
      <c r="J18" s="8">
        <f t="shared" si="2"/>
        <v>-8.3402516124912202E-2</v>
      </c>
      <c r="K18" s="9">
        <v>40.42</v>
      </c>
      <c r="L18" s="9">
        <v>10.34</v>
      </c>
      <c r="M18" s="9">
        <v>20.58</v>
      </c>
      <c r="N18" s="9">
        <v>-437</v>
      </c>
      <c r="O18" s="27">
        <f t="shared" si="4"/>
        <v>6.649076517150404E-2</v>
      </c>
      <c r="P18" s="27">
        <f t="shared" si="3"/>
        <v>-2.4528301886792434E-2</v>
      </c>
      <c r="Q18" s="27">
        <f t="shared" si="3"/>
        <v>6.4115822130299815E-2</v>
      </c>
      <c r="R18" s="27">
        <f t="shared" si="5"/>
        <v>-2.4682539682539684</v>
      </c>
    </row>
    <row r="19" spans="1:18" ht="16" x14ac:dyDescent="0.2">
      <c r="A19" s="3">
        <v>42033</v>
      </c>
      <c r="B19" s="2" t="s">
        <v>32</v>
      </c>
      <c r="C19" s="5">
        <v>311.77999999999997</v>
      </c>
      <c r="D19" s="5">
        <v>346.32</v>
      </c>
      <c r="E19" s="5">
        <v>354.53</v>
      </c>
      <c r="F19" s="2">
        <v>0.45</v>
      </c>
      <c r="G19" s="2">
        <v>0.17</v>
      </c>
      <c r="H19" s="6">
        <f t="shared" si="0"/>
        <v>1.6470588235294119</v>
      </c>
      <c r="I19" s="7">
        <f t="shared" si="1"/>
        <v>0.11078324459554822</v>
      </c>
      <c r="J19" s="8">
        <f t="shared" si="2"/>
        <v>0.13711591506831741</v>
      </c>
      <c r="K19" s="9">
        <v>54.5</v>
      </c>
      <c r="L19" s="9">
        <v>10.74</v>
      </c>
      <c r="M19" s="9">
        <v>29.33</v>
      </c>
      <c r="N19" s="9">
        <v>214</v>
      </c>
      <c r="O19" s="27">
        <f t="shared" si="4"/>
        <v>0.34834240475012362</v>
      </c>
      <c r="P19" s="27">
        <f t="shared" si="3"/>
        <v>3.8684719535783403E-2</v>
      </c>
      <c r="Q19" s="27">
        <f t="shared" si="3"/>
        <v>0.42517006802721091</v>
      </c>
      <c r="R19" s="27">
        <f t="shared" si="5"/>
        <v>1.4897025171624714</v>
      </c>
    </row>
    <row r="20" spans="1:18" ht="16" x14ac:dyDescent="0.2">
      <c r="A20" s="3">
        <v>42117</v>
      </c>
      <c r="B20" s="2" t="s">
        <v>33</v>
      </c>
      <c r="C20" s="5">
        <v>389.99</v>
      </c>
      <c r="D20" s="1">
        <v>439</v>
      </c>
      <c r="E20" s="1">
        <v>445.1</v>
      </c>
      <c r="F20" s="2">
        <v>-0.12</v>
      </c>
      <c r="G20" s="2">
        <v>-0.13</v>
      </c>
      <c r="H20" s="6">
        <f t="shared" si="0"/>
        <v>7.6923076923076983E-2</v>
      </c>
      <c r="I20" s="7">
        <f t="shared" si="1"/>
        <v>0.12566988897151207</v>
      </c>
      <c r="J20" s="8">
        <f t="shared" si="2"/>
        <v>0.14131131567476093</v>
      </c>
      <c r="K20" s="9">
        <v>50.08</v>
      </c>
      <c r="L20" s="9">
        <v>10.87</v>
      </c>
      <c r="M20" s="9">
        <v>22.72</v>
      </c>
      <c r="N20" s="9">
        <v>-57</v>
      </c>
      <c r="O20" s="27">
        <f t="shared" si="4"/>
        <v>-8.1100917431192687E-2</v>
      </c>
      <c r="P20" s="27">
        <f t="shared" ref="P20:Q26" si="6">(L20 - L19)/L19</f>
        <v>1.2104283054003632E-2</v>
      </c>
      <c r="Q20" s="27">
        <f t="shared" si="6"/>
        <v>-0.22536651892260484</v>
      </c>
      <c r="R20" s="27">
        <f t="shared" si="5"/>
        <v>-1.266355140186916</v>
      </c>
    </row>
    <row r="21" spans="1:18" ht="16" x14ac:dyDescent="0.2">
      <c r="A21" s="3">
        <v>42208</v>
      </c>
      <c r="B21" s="2" t="s">
        <v>34</v>
      </c>
      <c r="C21" s="5">
        <v>482.18</v>
      </c>
      <c r="D21" s="5">
        <v>578.99</v>
      </c>
      <c r="E21" s="1">
        <v>529.41999999999996</v>
      </c>
      <c r="F21" s="2">
        <v>0.19</v>
      </c>
      <c r="G21" s="2">
        <v>-0.14000000000000001</v>
      </c>
      <c r="H21" s="6">
        <f t="shared" si="0"/>
        <v>2.3571428571428572</v>
      </c>
      <c r="I21" s="7">
        <f t="shared" si="1"/>
        <v>0.20077564395039196</v>
      </c>
      <c r="J21" s="8">
        <f t="shared" si="2"/>
        <v>9.7971711808867962E-2</v>
      </c>
      <c r="K21" s="9">
        <v>52.44</v>
      </c>
      <c r="L21" s="9">
        <v>11.77</v>
      </c>
      <c r="M21" s="9">
        <v>23.18</v>
      </c>
      <c r="N21" s="9">
        <v>92</v>
      </c>
      <c r="O21" s="27">
        <f t="shared" si="4"/>
        <v>4.7124600638977623E-2</v>
      </c>
      <c r="P21" s="27">
        <f t="shared" si="6"/>
        <v>8.2796688132474733E-2</v>
      </c>
      <c r="Q21" s="27">
        <f t="shared" si="6"/>
        <v>2.0246478873239476E-2</v>
      </c>
      <c r="R21" s="27">
        <f t="shared" si="5"/>
        <v>2.6140350877192984</v>
      </c>
    </row>
    <row r="22" spans="1:18" ht="16" x14ac:dyDescent="0.2">
      <c r="A22" s="3">
        <v>42299</v>
      </c>
      <c r="B22" s="2" t="s">
        <v>35</v>
      </c>
      <c r="C22" s="5">
        <v>563.91</v>
      </c>
      <c r="D22" s="5">
        <v>617.67999999999995</v>
      </c>
      <c r="E22" s="5">
        <v>599.03</v>
      </c>
      <c r="F22" s="2">
        <v>0.17</v>
      </c>
      <c r="G22" s="2">
        <v>-0.13</v>
      </c>
      <c r="H22" s="6">
        <f t="shared" si="0"/>
        <v>2.3076923076923079</v>
      </c>
      <c r="I22" s="7">
        <f t="shared" si="1"/>
        <v>9.5352095192495226E-2</v>
      </c>
      <c r="J22" s="8">
        <f t="shared" si="2"/>
        <v>6.2279441754889975E-2</v>
      </c>
      <c r="K22" s="9">
        <v>56.23</v>
      </c>
      <c r="L22" s="9">
        <v>12.43</v>
      </c>
      <c r="M22" s="9">
        <v>25.36</v>
      </c>
      <c r="N22" s="9">
        <v>79</v>
      </c>
      <c r="O22" s="27">
        <f t="shared" si="4"/>
        <v>7.2273073989321118E-2</v>
      </c>
      <c r="P22" s="27">
        <f t="shared" si="6"/>
        <v>5.60747663551402E-2</v>
      </c>
      <c r="Q22" s="27">
        <f t="shared" si="6"/>
        <v>9.4046591889559952E-2</v>
      </c>
      <c r="R22" s="27">
        <f t="shared" si="5"/>
        <v>-0.14130434782608695</v>
      </c>
    </row>
    <row r="23" spans="1:18" ht="16" x14ac:dyDescent="0.2">
      <c r="A23" s="3">
        <v>42397</v>
      </c>
      <c r="B23" s="2" t="s">
        <v>36</v>
      </c>
      <c r="C23" s="5">
        <v>635.35</v>
      </c>
      <c r="D23" s="5">
        <v>571.98</v>
      </c>
      <c r="E23" s="5">
        <v>587</v>
      </c>
      <c r="F23" s="2">
        <v>1</v>
      </c>
      <c r="G23" s="2">
        <v>1.56</v>
      </c>
      <c r="H23" s="6">
        <f t="shared" si="0"/>
        <v>-0.35897435897435898</v>
      </c>
      <c r="I23" s="7">
        <f t="shared" si="1"/>
        <v>-9.9740300621704581E-2</v>
      </c>
      <c r="J23" s="8">
        <f t="shared" si="2"/>
        <v>-7.6099787518690523E-2</v>
      </c>
      <c r="K23" s="9">
        <v>64.75</v>
      </c>
      <c r="L23" s="9">
        <v>13.38</v>
      </c>
      <c r="M23" s="9">
        <v>35.75</v>
      </c>
      <c r="N23" s="9">
        <v>482</v>
      </c>
      <c r="O23" s="27">
        <f t="shared" si="4"/>
        <v>0.15152054063667089</v>
      </c>
      <c r="P23" s="27">
        <f t="shared" si="6"/>
        <v>7.6427996781979174E-2</v>
      </c>
      <c r="Q23" s="27">
        <f t="shared" si="6"/>
        <v>0.40970031545741326</v>
      </c>
      <c r="R23" s="27">
        <f t="shared" si="5"/>
        <v>5.1012658227848098</v>
      </c>
    </row>
    <row r="24" spans="1:18" ht="16" x14ac:dyDescent="0.2">
      <c r="A24" s="3">
        <v>42488</v>
      </c>
      <c r="B24" s="2" t="s">
        <v>37</v>
      </c>
      <c r="C24" s="5">
        <v>602</v>
      </c>
      <c r="D24" s="5">
        <v>666</v>
      </c>
      <c r="E24" s="1">
        <v>659.59</v>
      </c>
      <c r="F24" s="2">
        <v>1.07</v>
      </c>
      <c r="G24" s="2">
        <v>0.57999999999999996</v>
      </c>
      <c r="H24" s="6">
        <f t="shared" si="0"/>
        <v>0.8448275862068968</v>
      </c>
      <c r="I24" s="7">
        <f t="shared" si="1"/>
        <v>0.10631229235880399</v>
      </c>
      <c r="J24" s="8">
        <f t="shared" si="2"/>
        <v>9.5664451827242578E-2</v>
      </c>
      <c r="K24" s="9">
        <v>61.13</v>
      </c>
      <c r="L24" s="9">
        <v>14.76</v>
      </c>
      <c r="M24" s="9">
        <v>29.13</v>
      </c>
      <c r="N24" s="9">
        <v>513</v>
      </c>
      <c r="O24" s="27">
        <f t="shared" si="4"/>
        <v>-5.5907335907335869E-2</v>
      </c>
      <c r="P24" s="27">
        <f t="shared" si="6"/>
        <v>0.10313901345291472</v>
      </c>
      <c r="Q24" s="27">
        <f t="shared" si="6"/>
        <v>-0.1851748251748252</v>
      </c>
      <c r="R24" s="27">
        <f t="shared" si="5"/>
        <v>6.4315352697095429E-2</v>
      </c>
    </row>
    <row r="25" spans="1:18" ht="16" x14ac:dyDescent="0.2">
      <c r="A25" s="3">
        <v>42579</v>
      </c>
      <c r="B25" s="2" t="s">
        <v>38</v>
      </c>
      <c r="C25" s="5">
        <v>752.61</v>
      </c>
      <c r="D25" s="5">
        <v>765</v>
      </c>
      <c r="E25" s="1">
        <v>758.81</v>
      </c>
      <c r="F25" s="2">
        <v>1.78</v>
      </c>
      <c r="G25" s="2">
        <v>1.1100000000000001</v>
      </c>
      <c r="H25" s="6">
        <f t="shared" si="0"/>
        <v>0.60360360360360343</v>
      </c>
      <c r="I25" s="7">
        <f t="shared" si="1"/>
        <v>1.6462709770000382E-2</v>
      </c>
      <c r="J25" s="8">
        <f t="shared" si="2"/>
        <v>8.2379984321227888E-3</v>
      </c>
      <c r="K25" s="9">
        <v>65.08</v>
      </c>
      <c r="L25" s="9">
        <v>16.54</v>
      </c>
      <c r="M25" s="9">
        <v>30.4</v>
      </c>
      <c r="N25" s="9">
        <v>857</v>
      </c>
      <c r="O25" s="27">
        <f t="shared" si="4"/>
        <v>6.4616391297235329E-2</v>
      </c>
      <c r="P25" s="27">
        <f t="shared" si="6"/>
        <v>0.12059620596205958</v>
      </c>
      <c r="Q25" s="27">
        <f t="shared" si="6"/>
        <v>4.3597665636800537E-2</v>
      </c>
      <c r="R25" s="27">
        <f t="shared" si="5"/>
        <v>0.67056530214424948</v>
      </c>
    </row>
    <row r="26" spans="1:18" ht="16" x14ac:dyDescent="0.2">
      <c r="A26" s="3">
        <v>42670</v>
      </c>
      <c r="B26" s="2" t="s">
        <v>39</v>
      </c>
      <c r="C26" s="5">
        <v>818.36</v>
      </c>
      <c r="D26" s="1">
        <v>782</v>
      </c>
      <c r="E26" s="1">
        <v>776.32</v>
      </c>
      <c r="F26" s="2">
        <v>0.52</v>
      </c>
      <c r="G26" s="2">
        <v>0.78</v>
      </c>
      <c r="H26" s="6">
        <f t="shared" si="0"/>
        <v>-0.33333333333333331</v>
      </c>
      <c r="I26" s="7">
        <f t="shared" si="1"/>
        <v>-4.443032406275968E-2</v>
      </c>
      <c r="J26" s="8">
        <f t="shared" si="2"/>
        <v>-5.1371034752431648E-2</v>
      </c>
      <c r="K26" s="9">
        <v>70.900000000000006</v>
      </c>
      <c r="L26" s="9">
        <v>17.78</v>
      </c>
      <c r="M26" s="9">
        <v>32.71</v>
      </c>
      <c r="N26" s="9">
        <v>252</v>
      </c>
      <c r="O26" s="27">
        <f t="shared" si="4"/>
        <v>8.9428395820528694E-2</v>
      </c>
      <c r="P26" s="27">
        <f t="shared" si="6"/>
        <v>7.4969770253929993E-2</v>
      </c>
      <c r="Q26" s="27">
        <f t="shared" si="6"/>
        <v>7.5986842105263241E-2</v>
      </c>
      <c r="R26" s="27">
        <f t="shared" si="5"/>
        <v>-0.70595099183197196</v>
      </c>
    </row>
    <row r="27" spans="1:18" ht="15.75" customHeight="1" x14ac:dyDescent="0.15">
      <c r="F27" s="2"/>
      <c r="G27" s="2"/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G1" workbookViewId="0">
      <selection activeCell="Q23" sqref="Q23"/>
    </sheetView>
  </sheetViews>
  <sheetFormatPr baseColWidth="10" defaultColWidth="14.5" defaultRowHeight="15.75" customHeight="1" x14ac:dyDescent="0.15"/>
  <sheetData>
    <row r="1" spans="1:1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26" t="s">
        <v>40</v>
      </c>
      <c r="P1" s="26" t="s">
        <v>41</v>
      </c>
      <c r="Q1" s="26" t="s">
        <v>42</v>
      </c>
      <c r="R1" s="26" t="s">
        <v>43</v>
      </c>
    </row>
    <row r="2" spans="1:18" ht="16" x14ac:dyDescent="0.2">
      <c r="A2" s="3">
        <v>41116</v>
      </c>
      <c r="B2" s="2" t="s">
        <v>22</v>
      </c>
      <c r="C2" s="5">
        <v>26.85</v>
      </c>
      <c r="D2" s="1">
        <v>23.19</v>
      </c>
      <c r="E2" s="1">
        <v>23.71</v>
      </c>
      <c r="F2" s="25">
        <v>0.12</v>
      </c>
      <c r="G2" s="23">
        <v>0.12</v>
      </c>
      <c r="H2" s="6">
        <f t="shared" ref="H2:H19" si="0">(F2 - G2)/ABS(G2)</f>
        <v>0</v>
      </c>
      <c r="I2" s="7">
        <f t="shared" ref="I2:I19" si="1">(D2 - C2)/C2</f>
        <v>-0.13631284916201117</v>
      </c>
      <c r="J2" s="8">
        <f t="shared" ref="J2:J19" si="2">(E2 - C2)/C2</f>
        <v>-0.11694599627560523</v>
      </c>
      <c r="K2" s="9">
        <v>14.93</v>
      </c>
      <c r="L2" s="9">
        <v>13.31</v>
      </c>
      <c r="M2" s="9">
        <v>1.1839999999999999</v>
      </c>
      <c r="N2" s="9">
        <v>-157</v>
      </c>
    </row>
    <row r="3" spans="1:18" ht="16" x14ac:dyDescent="0.2">
      <c r="A3" s="3">
        <v>41205</v>
      </c>
      <c r="B3" s="2" t="s">
        <v>23</v>
      </c>
      <c r="C3" s="5">
        <v>19.5</v>
      </c>
      <c r="D3" s="1">
        <v>24.13</v>
      </c>
      <c r="E3" s="1">
        <v>23.23</v>
      </c>
      <c r="F3" s="25">
        <v>0.12</v>
      </c>
      <c r="G3" s="23">
        <v>0.11</v>
      </c>
      <c r="H3" s="6">
        <f t="shared" si="0"/>
        <v>9.090909090909087E-2</v>
      </c>
      <c r="I3" s="7">
        <f t="shared" si="1"/>
        <v>0.23743589743589738</v>
      </c>
      <c r="J3" s="8">
        <f t="shared" si="2"/>
        <v>0.19128205128205131</v>
      </c>
      <c r="K3" s="9">
        <v>16.04</v>
      </c>
      <c r="L3" s="9">
        <v>14.17</v>
      </c>
      <c r="M3" s="9">
        <v>1.262</v>
      </c>
      <c r="N3" s="9">
        <v>-59</v>
      </c>
      <c r="O3" s="27">
        <f xml:space="preserve"> (K3 - K2)/ K2</f>
        <v>7.4346952444742098E-2</v>
      </c>
      <c r="P3" s="27">
        <f>(L3 - L2)/L2</f>
        <v>6.4613072877535649E-2</v>
      </c>
      <c r="Q3" s="27">
        <f>(M3 - M2)/M2</f>
        <v>6.5878378378378441E-2</v>
      </c>
      <c r="R3" s="27">
        <f>(N3-N2)/ABS(N2)</f>
        <v>0.62420382165605093</v>
      </c>
    </row>
    <row r="4" spans="1:18" ht="16" x14ac:dyDescent="0.2">
      <c r="A4" s="3">
        <v>41304</v>
      </c>
      <c r="B4" s="2" t="s">
        <v>24</v>
      </c>
      <c r="C4" s="5">
        <v>31.24</v>
      </c>
      <c r="D4" s="1">
        <v>29.15</v>
      </c>
      <c r="E4" s="1">
        <v>30.98</v>
      </c>
      <c r="F4" s="25">
        <v>0.17</v>
      </c>
      <c r="G4" s="23">
        <v>0.15</v>
      </c>
      <c r="H4" s="6">
        <f t="shared" si="0"/>
        <v>0.13333333333333347</v>
      </c>
      <c r="I4" s="7">
        <f t="shared" si="1"/>
        <v>-6.6901408450704219E-2</v>
      </c>
      <c r="J4" s="8">
        <f t="shared" si="2"/>
        <v>-8.322663252240653E-3</v>
      </c>
      <c r="K4" s="9">
        <v>15.1</v>
      </c>
      <c r="L4" s="9">
        <v>11.76</v>
      </c>
      <c r="M4" s="9">
        <v>1.585</v>
      </c>
      <c r="N4" s="9">
        <v>64</v>
      </c>
      <c r="O4" s="27">
        <f xml:space="preserve"> (K4 - K3)/ K3</f>
        <v>-5.8603491271820421E-2</v>
      </c>
      <c r="P4" s="27">
        <f t="shared" ref="P4:Q19" si="3">(L4 - L3)/L3</f>
        <v>-0.17007762879322513</v>
      </c>
      <c r="Q4" s="27">
        <f t="shared" si="3"/>
        <v>0.25594294770206016</v>
      </c>
      <c r="R4" s="27">
        <f>(N4-N3)/ABS(N3)</f>
        <v>2.0847457627118646</v>
      </c>
    </row>
    <row r="5" spans="1:18" ht="16" x14ac:dyDescent="0.2">
      <c r="A5" s="3">
        <v>41395</v>
      </c>
      <c r="B5" s="2" t="s">
        <v>25</v>
      </c>
      <c r="C5" s="5">
        <v>27.43</v>
      </c>
      <c r="D5" s="1">
        <v>28.01</v>
      </c>
      <c r="E5" s="1">
        <v>28.97</v>
      </c>
      <c r="F5" s="25">
        <v>0.12</v>
      </c>
      <c r="G5" s="23">
        <v>0.13</v>
      </c>
      <c r="H5" s="6">
        <f t="shared" si="0"/>
        <v>-7.6923076923076983E-2</v>
      </c>
      <c r="I5" s="7">
        <f t="shared" si="1"/>
        <v>2.1144732045206047E-2</v>
      </c>
      <c r="J5" s="8">
        <f t="shared" si="2"/>
        <v>5.6142909223477915E-2</v>
      </c>
      <c r="K5" s="9">
        <v>15.16</v>
      </c>
      <c r="L5" s="9">
        <v>11.82</v>
      </c>
      <c r="M5" s="9">
        <v>1.458</v>
      </c>
      <c r="N5" s="9">
        <v>219</v>
      </c>
      <c r="O5" s="27">
        <f t="shared" ref="O5:O19" si="4" xml:space="preserve"> (K5 - K4)/ K4</f>
        <v>3.9735099337748674E-3</v>
      </c>
      <c r="P5" s="27">
        <f t="shared" si="3"/>
        <v>5.1020408163265727E-3</v>
      </c>
      <c r="Q5" s="27">
        <f t="shared" si="3"/>
        <v>-8.0126182965299692E-2</v>
      </c>
      <c r="R5" s="27">
        <f t="shared" ref="R5:R19" si="5">(N5-N4)/ABS(N4)</f>
        <v>2.421875</v>
      </c>
    </row>
    <row r="6" spans="1:18" ht="16" x14ac:dyDescent="0.2">
      <c r="A6" s="3">
        <v>41479</v>
      </c>
      <c r="B6" s="2" t="s">
        <v>26</v>
      </c>
      <c r="C6" s="5">
        <v>26.51</v>
      </c>
      <c r="D6" s="1">
        <v>33.54</v>
      </c>
      <c r="E6" s="1">
        <v>34.36</v>
      </c>
      <c r="F6" s="25">
        <v>0.19</v>
      </c>
      <c r="G6" s="23">
        <v>0.14000000000000001</v>
      </c>
      <c r="H6" s="6">
        <f t="shared" si="0"/>
        <v>0.35714285714285704</v>
      </c>
      <c r="I6" s="7">
        <f t="shared" si="1"/>
        <v>0.26518294983025265</v>
      </c>
      <c r="J6" s="8">
        <f t="shared" si="2"/>
        <v>0.29611467370803463</v>
      </c>
      <c r="K6" s="9">
        <v>15.72</v>
      </c>
      <c r="L6" s="9">
        <v>12.35</v>
      </c>
      <c r="M6" s="9">
        <v>1.8129999999999999</v>
      </c>
      <c r="N6" s="9">
        <v>333</v>
      </c>
      <c r="O6" s="27">
        <f t="shared" si="4"/>
        <v>3.6939313984168901E-2</v>
      </c>
      <c r="P6" s="27">
        <f t="shared" si="3"/>
        <v>4.4839255499153921E-2</v>
      </c>
      <c r="Q6" s="27">
        <f t="shared" si="3"/>
        <v>0.24348422496570643</v>
      </c>
      <c r="R6" s="27">
        <f t="shared" si="5"/>
        <v>0.52054794520547942</v>
      </c>
    </row>
    <row r="7" spans="1:18" ht="16" x14ac:dyDescent="0.2">
      <c r="A7" s="3">
        <v>41577</v>
      </c>
      <c r="B7" s="2" t="s">
        <v>27</v>
      </c>
      <c r="C7" s="5">
        <v>49.01</v>
      </c>
      <c r="D7" s="1">
        <v>47.16</v>
      </c>
      <c r="E7" s="1">
        <v>50.21</v>
      </c>
      <c r="F7" s="25">
        <v>0.25</v>
      </c>
      <c r="G7" s="23">
        <v>0.19</v>
      </c>
      <c r="H7" s="6">
        <f t="shared" si="0"/>
        <v>0.31578947368421051</v>
      </c>
      <c r="I7" s="7">
        <f t="shared" si="1"/>
        <v>-3.7747398490104091E-2</v>
      </c>
      <c r="J7" s="8">
        <f t="shared" si="2"/>
        <v>2.4484799020608097E-2</v>
      </c>
      <c r="K7" s="9">
        <v>14.93</v>
      </c>
      <c r="L7" s="9">
        <v>13.05</v>
      </c>
      <c r="M7" s="9">
        <v>2.016</v>
      </c>
      <c r="N7" s="9">
        <v>425</v>
      </c>
      <c r="O7" s="27">
        <f t="shared" si="4"/>
        <v>-5.0254452926208705E-2</v>
      </c>
      <c r="P7" s="27">
        <f t="shared" si="3"/>
        <v>5.6680161943319929E-2</v>
      </c>
      <c r="Q7" s="27">
        <f t="shared" si="3"/>
        <v>0.11196911196911201</v>
      </c>
      <c r="R7" s="27">
        <f t="shared" si="5"/>
        <v>0.27627627627627627</v>
      </c>
    </row>
    <row r="8" spans="1:18" ht="16" x14ac:dyDescent="0.2">
      <c r="A8" s="3">
        <v>41668</v>
      </c>
      <c r="B8" s="2" t="s">
        <v>28</v>
      </c>
      <c r="C8" s="5">
        <v>53.53</v>
      </c>
      <c r="D8" s="1">
        <v>62.12</v>
      </c>
      <c r="E8" s="1">
        <v>61.08</v>
      </c>
      <c r="F8" s="25">
        <v>0.31</v>
      </c>
      <c r="G8" s="23">
        <v>0.27</v>
      </c>
      <c r="H8" s="6">
        <f t="shared" si="0"/>
        <v>0.14814814814814806</v>
      </c>
      <c r="I8" s="7">
        <f t="shared" si="1"/>
        <v>0.16047076405753777</v>
      </c>
      <c r="J8" s="8">
        <f t="shared" si="2"/>
        <v>0.14104240612740515</v>
      </c>
      <c r="K8" s="9">
        <v>17.899999999999999</v>
      </c>
      <c r="L8" s="9">
        <v>15.47</v>
      </c>
      <c r="M8" s="9">
        <v>2.5859999999999999</v>
      </c>
      <c r="N8" s="9">
        <v>523</v>
      </c>
      <c r="O8" s="27">
        <f t="shared" si="4"/>
        <v>0.19892833221701264</v>
      </c>
      <c r="P8" s="27">
        <f t="shared" si="3"/>
        <v>0.18544061302681991</v>
      </c>
      <c r="Q8" s="27">
        <f t="shared" si="3"/>
        <v>0.28273809523809518</v>
      </c>
      <c r="R8" s="27">
        <f t="shared" si="5"/>
        <v>0.23058823529411765</v>
      </c>
    </row>
    <row r="9" spans="1:18" ht="16" x14ac:dyDescent="0.2">
      <c r="A9" s="3">
        <v>41752</v>
      </c>
      <c r="B9" s="2" t="s">
        <v>29</v>
      </c>
      <c r="C9" s="5">
        <v>61.36</v>
      </c>
      <c r="D9" s="1">
        <v>63.6</v>
      </c>
      <c r="E9" s="1">
        <v>60.87</v>
      </c>
      <c r="F9" s="25">
        <v>0.34</v>
      </c>
      <c r="G9" s="23">
        <v>0.24</v>
      </c>
      <c r="H9" s="6">
        <f t="shared" si="0"/>
        <v>0.4166666666666668</v>
      </c>
      <c r="I9" s="7">
        <f t="shared" si="1"/>
        <v>3.6505867014341623E-2</v>
      </c>
      <c r="J9" s="8">
        <f t="shared" si="2"/>
        <v>-7.9856584093872546E-3</v>
      </c>
      <c r="K9" s="9">
        <v>19.03</v>
      </c>
      <c r="L9" s="9">
        <v>16.739999999999998</v>
      </c>
      <c r="M9" s="9">
        <v>2.5019999999999998</v>
      </c>
      <c r="N9" s="9">
        <v>642</v>
      </c>
      <c r="O9" s="27">
        <f t="shared" si="4"/>
        <v>6.3128491620111873E-2</v>
      </c>
      <c r="P9" s="27">
        <f t="shared" si="3"/>
        <v>8.2094376212023132E-2</v>
      </c>
      <c r="Q9" s="27">
        <f t="shared" si="3"/>
        <v>-3.2482598607888664E-2</v>
      </c>
      <c r="R9" s="27">
        <f t="shared" si="5"/>
        <v>0.22753346080305928</v>
      </c>
    </row>
    <row r="10" spans="1:18" ht="16" x14ac:dyDescent="0.2">
      <c r="A10" s="3">
        <v>41843</v>
      </c>
      <c r="B10" s="2" t="s">
        <v>30</v>
      </c>
      <c r="C10" s="5">
        <v>71.290000000000006</v>
      </c>
      <c r="D10" s="1">
        <v>75.959999999999994</v>
      </c>
      <c r="E10" s="1">
        <v>74.98</v>
      </c>
      <c r="F10" s="25">
        <v>0.42</v>
      </c>
      <c r="G10" s="23">
        <v>0.32</v>
      </c>
      <c r="H10" s="6">
        <f t="shared" si="0"/>
        <v>0.31249999999999994</v>
      </c>
      <c r="I10" s="7">
        <f t="shared" si="1"/>
        <v>6.5507083742460198E-2</v>
      </c>
      <c r="J10" s="8">
        <f t="shared" si="2"/>
        <v>5.1760415205498629E-2</v>
      </c>
      <c r="K10" s="9">
        <v>20.77</v>
      </c>
      <c r="L10" s="9">
        <v>18.350000000000001</v>
      </c>
      <c r="M10" s="9">
        <v>2.91</v>
      </c>
      <c r="N10" s="9">
        <v>791</v>
      </c>
      <c r="O10" s="27">
        <f t="shared" si="4"/>
        <v>9.1434576983709839E-2</v>
      </c>
      <c r="P10" s="27">
        <f t="shared" si="3"/>
        <v>9.6176821983273778E-2</v>
      </c>
      <c r="Q10" s="27">
        <f t="shared" si="3"/>
        <v>0.16306954436450855</v>
      </c>
      <c r="R10" s="27">
        <f t="shared" si="5"/>
        <v>0.23208722741433022</v>
      </c>
    </row>
    <row r="11" spans="1:18" ht="16" x14ac:dyDescent="0.2">
      <c r="A11" s="3">
        <v>41940</v>
      </c>
      <c r="B11" s="2" t="s">
        <v>31</v>
      </c>
      <c r="C11" s="5">
        <v>80.77</v>
      </c>
      <c r="D11" s="1">
        <v>75.45</v>
      </c>
      <c r="E11" s="1">
        <v>75.86</v>
      </c>
      <c r="F11" s="25">
        <v>0.43</v>
      </c>
      <c r="G11" s="23">
        <v>0.4</v>
      </c>
      <c r="H11" s="6">
        <f t="shared" si="0"/>
        <v>7.4999999999999928E-2</v>
      </c>
      <c r="I11" s="7">
        <f t="shared" si="1"/>
        <v>-6.5866039371053522E-2</v>
      </c>
      <c r="J11" s="8">
        <f t="shared" si="2"/>
        <v>-6.0789897239073874E-2</v>
      </c>
      <c r="K11" s="9">
        <v>24.19</v>
      </c>
      <c r="L11" s="9">
        <v>21.24</v>
      </c>
      <c r="M11" s="9">
        <v>3.2029999999999998</v>
      </c>
      <c r="N11" s="9">
        <v>806</v>
      </c>
      <c r="O11" s="27">
        <f t="shared" si="4"/>
        <v>0.1646605681271065</v>
      </c>
      <c r="P11" s="27">
        <f t="shared" si="3"/>
        <v>0.15749318801089901</v>
      </c>
      <c r="Q11" s="27">
        <f t="shared" si="3"/>
        <v>0.10068728522336759</v>
      </c>
      <c r="R11" s="27">
        <f t="shared" si="5"/>
        <v>1.8963337547408345E-2</v>
      </c>
    </row>
    <row r="12" spans="1:18" ht="16" x14ac:dyDescent="0.2">
      <c r="A12" s="3">
        <v>42032</v>
      </c>
      <c r="B12" s="2" t="s">
        <v>32</v>
      </c>
      <c r="C12" s="5">
        <v>76.239999999999995</v>
      </c>
      <c r="D12" s="1">
        <v>76.849999999999994</v>
      </c>
      <c r="E12" s="1">
        <v>78</v>
      </c>
      <c r="F12" s="25">
        <v>0.54</v>
      </c>
      <c r="G12" s="23">
        <v>0.48</v>
      </c>
      <c r="H12" s="6">
        <f t="shared" si="0"/>
        <v>0.12500000000000011</v>
      </c>
      <c r="I12" s="7">
        <f t="shared" si="1"/>
        <v>8.0010493179433293E-3</v>
      </c>
      <c r="J12" s="8">
        <f t="shared" si="2"/>
        <v>2.3084994753410353E-2</v>
      </c>
      <c r="K12" s="9">
        <v>39.97</v>
      </c>
      <c r="L12" s="9">
        <v>36.1</v>
      </c>
      <c r="M12" s="9">
        <v>3.851</v>
      </c>
      <c r="N12" s="9">
        <v>701</v>
      </c>
      <c r="O12" s="27">
        <f t="shared" si="4"/>
        <v>0.65233567589913177</v>
      </c>
      <c r="P12" s="27">
        <f t="shared" si="3"/>
        <v>0.69962335216572524</v>
      </c>
      <c r="Q12" s="27">
        <f t="shared" si="3"/>
        <v>0.20231033406181709</v>
      </c>
      <c r="R12" s="27">
        <f t="shared" si="5"/>
        <v>-0.13027295285359802</v>
      </c>
    </row>
    <row r="13" spans="1:18" ht="16" x14ac:dyDescent="0.2">
      <c r="A13" s="3">
        <v>42116</v>
      </c>
      <c r="B13" s="2" t="s">
        <v>33</v>
      </c>
      <c r="C13" s="5">
        <v>84.63</v>
      </c>
      <c r="D13" s="1">
        <v>84.1</v>
      </c>
      <c r="E13" s="1">
        <v>82.41</v>
      </c>
      <c r="F13" s="25">
        <v>0.42</v>
      </c>
      <c r="G13" s="23">
        <v>0.4</v>
      </c>
      <c r="H13" s="6">
        <f t="shared" si="0"/>
        <v>4.9999999999999906E-2</v>
      </c>
      <c r="I13" s="7">
        <f t="shared" si="1"/>
        <v>-6.2625546496514377E-3</v>
      </c>
      <c r="J13" s="8">
        <f t="shared" si="2"/>
        <v>-2.6231832683445575E-2</v>
      </c>
      <c r="K13" s="9">
        <v>42.01</v>
      </c>
      <c r="L13" s="9">
        <v>37.5</v>
      </c>
      <c r="M13" s="9">
        <v>3.5430000000000001</v>
      </c>
      <c r="N13" s="9">
        <v>512</v>
      </c>
      <c r="O13" s="27">
        <f t="shared" si="4"/>
        <v>5.1038278709031756E-2</v>
      </c>
      <c r="P13" s="27">
        <f t="shared" si="3"/>
        <v>3.8781163434903003E-2</v>
      </c>
      <c r="Q13" s="27">
        <f t="shared" si="3"/>
        <v>-7.997922617501943E-2</v>
      </c>
      <c r="R13" s="27">
        <f t="shared" si="5"/>
        <v>-0.26961483594864477</v>
      </c>
    </row>
    <row r="14" spans="1:18" ht="16" x14ac:dyDescent="0.2">
      <c r="A14" s="3">
        <v>42214</v>
      </c>
      <c r="B14" s="2" t="s">
        <v>34</v>
      </c>
      <c r="C14" s="5">
        <v>96.99</v>
      </c>
      <c r="D14" s="1">
        <v>94.91</v>
      </c>
      <c r="E14" s="1">
        <v>95.21</v>
      </c>
      <c r="F14" s="25">
        <v>0.5</v>
      </c>
      <c r="G14" s="23">
        <v>0.47</v>
      </c>
      <c r="H14" s="6">
        <f t="shared" si="0"/>
        <v>6.3829787234042618E-2</v>
      </c>
      <c r="I14" s="7">
        <f t="shared" si="1"/>
        <v>-2.1445509846375898E-2</v>
      </c>
      <c r="J14" s="8">
        <f t="shared" si="2"/>
        <v>-1.8352407464687095E-2</v>
      </c>
      <c r="K14" s="9">
        <v>44.13</v>
      </c>
      <c r="L14" s="9">
        <v>39.450000000000003</v>
      </c>
      <c r="M14" s="9">
        <v>4.0419999999999998</v>
      </c>
      <c r="N14" s="9">
        <v>719</v>
      </c>
      <c r="O14" s="27">
        <f t="shared" si="4"/>
        <v>5.0464175196381925E-2</v>
      </c>
      <c r="P14" s="27">
        <f t="shared" si="3"/>
        <v>5.2000000000000074E-2</v>
      </c>
      <c r="Q14" s="27">
        <f t="shared" si="3"/>
        <v>0.14084109511713228</v>
      </c>
      <c r="R14" s="27">
        <f t="shared" si="5"/>
        <v>0.404296875</v>
      </c>
    </row>
    <row r="15" spans="1:18" ht="16" x14ac:dyDescent="0.2">
      <c r="A15" s="3">
        <v>42312</v>
      </c>
      <c r="B15" s="2" t="s">
        <v>35</v>
      </c>
      <c r="C15" s="5">
        <v>103.94</v>
      </c>
      <c r="D15" s="1">
        <v>108.8</v>
      </c>
      <c r="E15" s="1">
        <v>108.87</v>
      </c>
      <c r="F15" s="25">
        <v>0.56999999999999995</v>
      </c>
      <c r="G15" s="23">
        <v>0.52</v>
      </c>
      <c r="H15" s="6">
        <f t="shared" si="0"/>
        <v>9.615384615384602E-2</v>
      </c>
      <c r="I15" s="7">
        <f t="shared" si="1"/>
        <v>4.6757744852799689E-2</v>
      </c>
      <c r="J15" s="8">
        <f t="shared" si="2"/>
        <v>4.7431210313642551E-2</v>
      </c>
      <c r="K15" s="9">
        <v>46.47</v>
      </c>
      <c r="L15" s="9">
        <v>41.42</v>
      </c>
      <c r="M15" s="9">
        <v>4.5010000000000003</v>
      </c>
      <c r="N15" s="9">
        <v>896</v>
      </c>
      <c r="O15" s="27">
        <f t="shared" si="4"/>
        <v>5.3025152957171903E-2</v>
      </c>
      <c r="P15" s="27">
        <f t="shared" si="3"/>
        <v>4.9936628643852947E-2</v>
      </c>
      <c r="Q15" s="27">
        <f t="shared" si="3"/>
        <v>0.11355764473033166</v>
      </c>
      <c r="R15" s="27">
        <f t="shared" si="5"/>
        <v>0.24617524339360222</v>
      </c>
    </row>
    <row r="16" spans="1:18" ht="16" x14ac:dyDescent="0.2">
      <c r="A16" s="3">
        <v>42396</v>
      </c>
      <c r="B16" s="2" t="s">
        <v>36</v>
      </c>
      <c r="C16" s="5">
        <v>94.45</v>
      </c>
      <c r="D16" s="5">
        <v>107.2</v>
      </c>
      <c r="E16" s="1">
        <v>109.11</v>
      </c>
      <c r="F16" s="25">
        <v>0.79</v>
      </c>
      <c r="G16" s="23">
        <v>0.68</v>
      </c>
      <c r="H16" s="6">
        <f t="shared" si="0"/>
        <v>0.16176470588235292</v>
      </c>
      <c r="I16" s="7">
        <f t="shared" si="1"/>
        <v>0.13499205929062996</v>
      </c>
      <c r="J16" s="8">
        <f t="shared" si="2"/>
        <v>0.15521439915299096</v>
      </c>
      <c r="K16" s="9">
        <v>49.41</v>
      </c>
      <c r="L16" s="9">
        <v>44.22</v>
      </c>
      <c r="M16" s="9">
        <v>5.8410000000000002</v>
      </c>
      <c r="N16" s="9">
        <v>1561</v>
      </c>
      <c r="O16" s="27">
        <f t="shared" si="4"/>
        <v>6.3266623628147139E-2</v>
      </c>
      <c r="P16" s="27">
        <f t="shared" si="3"/>
        <v>6.7600193143408913E-2</v>
      </c>
      <c r="Q16" s="27">
        <f t="shared" si="3"/>
        <v>0.29771161964007992</v>
      </c>
      <c r="R16" s="27">
        <f t="shared" si="5"/>
        <v>0.7421875</v>
      </c>
    </row>
    <row r="17" spans="1:18" ht="16" x14ac:dyDescent="0.2">
      <c r="A17" s="3">
        <v>42487</v>
      </c>
      <c r="B17" s="2" t="s">
        <v>37</v>
      </c>
      <c r="C17" s="5">
        <v>108.89</v>
      </c>
      <c r="D17" s="1">
        <v>119.58</v>
      </c>
      <c r="E17" s="1">
        <v>116.73</v>
      </c>
      <c r="F17" s="25">
        <v>0.77</v>
      </c>
      <c r="G17" s="23">
        <v>0.62</v>
      </c>
      <c r="H17" s="6">
        <f t="shared" si="0"/>
        <v>0.24193548387096778</v>
      </c>
      <c r="I17" s="7">
        <f t="shared" si="1"/>
        <v>9.817246762788133E-2</v>
      </c>
      <c r="J17" s="8">
        <f t="shared" si="2"/>
        <v>7.1999265313619276E-2</v>
      </c>
      <c r="K17" s="9">
        <v>52.08</v>
      </c>
      <c r="L17" s="9">
        <v>47.15</v>
      </c>
      <c r="M17" s="9">
        <v>5.3819999999999997</v>
      </c>
      <c r="N17" s="9">
        <v>1510</v>
      </c>
      <c r="O17" s="27">
        <f t="shared" si="4"/>
        <v>5.4037644201578666E-2</v>
      </c>
      <c r="P17" s="27">
        <f t="shared" si="3"/>
        <v>6.6259611035730429E-2</v>
      </c>
      <c r="Q17" s="27">
        <f t="shared" si="3"/>
        <v>-7.8582434514637992E-2</v>
      </c>
      <c r="R17" s="27">
        <f t="shared" si="5"/>
        <v>-3.2671364509929531E-2</v>
      </c>
    </row>
    <row r="18" spans="1:18" ht="16" x14ac:dyDescent="0.2">
      <c r="A18" s="3">
        <v>42578</v>
      </c>
      <c r="B18" s="2" t="s">
        <v>38</v>
      </c>
      <c r="C18" s="5">
        <v>123.34</v>
      </c>
      <c r="D18" s="1">
        <v>127.52</v>
      </c>
      <c r="E18" s="1">
        <v>125</v>
      </c>
      <c r="F18" s="25">
        <v>0.97</v>
      </c>
      <c r="G18" s="23">
        <v>0.82</v>
      </c>
      <c r="H18" s="6">
        <f t="shared" si="0"/>
        <v>0.18292682926829273</v>
      </c>
      <c r="I18" s="7">
        <f t="shared" si="1"/>
        <v>3.3890059996756872E-2</v>
      </c>
      <c r="J18" s="8">
        <f t="shared" si="2"/>
        <v>1.3458731960434542E-2</v>
      </c>
      <c r="K18" s="9">
        <v>55.74</v>
      </c>
      <c r="L18" s="9">
        <v>50.38</v>
      </c>
      <c r="M18" s="9">
        <v>6.4359999999999999</v>
      </c>
      <c r="N18" s="9">
        <v>2055</v>
      </c>
      <c r="O18" s="27">
        <f t="shared" si="4"/>
        <v>7.0276497695852605E-2</v>
      </c>
      <c r="P18" s="27">
        <f t="shared" si="3"/>
        <v>6.8504772004241862E-2</v>
      </c>
      <c r="Q18" s="27">
        <f t="shared" si="3"/>
        <v>0.19583797844667417</v>
      </c>
      <c r="R18" s="27">
        <f t="shared" si="5"/>
        <v>0.36092715231788081</v>
      </c>
    </row>
    <row r="19" spans="1:18" ht="16" x14ac:dyDescent="0.2">
      <c r="A19" s="3">
        <v>42676</v>
      </c>
      <c r="B19" s="2" t="s">
        <v>39</v>
      </c>
      <c r="C19" s="5">
        <v>127.17</v>
      </c>
      <c r="D19" s="1">
        <v>122</v>
      </c>
      <c r="E19" s="1">
        <v>120</v>
      </c>
      <c r="F19" s="25">
        <v>1.0900000000000001</v>
      </c>
      <c r="G19" s="23">
        <v>0.97</v>
      </c>
      <c r="H19" s="6">
        <f t="shared" si="0"/>
        <v>0.12371134020618568</v>
      </c>
      <c r="I19" s="7">
        <f t="shared" si="1"/>
        <v>-4.0654242352756165E-2</v>
      </c>
      <c r="J19" s="8">
        <f t="shared" si="2"/>
        <v>-5.6381221986317544E-2</v>
      </c>
      <c r="K19" s="9">
        <v>59.67</v>
      </c>
      <c r="L19" s="9">
        <v>54.12</v>
      </c>
      <c r="M19" s="9">
        <v>7.0110000000000001</v>
      </c>
      <c r="N19" s="9">
        <v>2379</v>
      </c>
      <c r="O19" s="27">
        <f t="shared" si="4"/>
        <v>7.0505920344456394E-2</v>
      </c>
      <c r="P19" s="27">
        <f t="shared" si="3"/>
        <v>7.4235807860261904E-2</v>
      </c>
      <c r="Q19" s="27">
        <f t="shared" si="3"/>
        <v>8.9341205717837199E-2</v>
      </c>
      <c r="R19" s="27">
        <f t="shared" si="5"/>
        <v>0.15766423357664233</v>
      </c>
    </row>
    <row r="20" spans="1:18" ht="15.75" customHeight="1" x14ac:dyDescent="0.15">
      <c r="J20" s="8"/>
      <c r="O20" s="27"/>
      <c r="P20" s="27"/>
      <c r="Q20" s="27"/>
      <c r="R20" s="27"/>
    </row>
    <row r="21" spans="1:18" ht="15.75" customHeight="1" x14ac:dyDescent="0.15">
      <c r="J21" s="8"/>
      <c r="O21" s="27"/>
      <c r="P21" s="27"/>
      <c r="Q21" s="27"/>
      <c r="R21" s="27"/>
    </row>
    <row r="22" spans="1:18" ht="15.75" customHeight="1" x14ac:dyDescent="0.15">
      <c r="J22" s="8"/>
      <c r="O22" s="27"/>
      <c r="P22" s="27"/>
      <c r="Q22" s="27"/>
      <c r="R22" s="27"/>
    </row>
    <row r="23" spans="1:18" ht="15.75" customHeight="1" x14ac:dyDescent="0.15">
      <c r="J23" s="8"/>
      <c r="O23" s="27"/>
      <c r="P23" s="27"/>
      <c r="Q23" s="27"/>
      <c r="R23" s="27"/>
    </row>
    <row r="24" spans="1:18" ht="15.75" customHeight="1" x14ac:dyDescent="0.15">
      <c r="J24" s="8"/>
      <c r="O24" s="27"/>
      <c r="P24" s="27"/>
      <c r="Q24" s="27"/>
      <c r="R24" s="27"/>
    </row>
    <row r="25" spans="1:18" ht="15.75" customHeight="1" x14ac:dyDescent="0.15">
      <c r="J25" s="8"/>
      <c r="O25" s="27"/>
      <c r="P25" s="27"/>
      <c r="Q25" s="27"/>
      <c r="R25" s="27"/>
    </row>
    <row r="26" spans="1:18" ht="15.75" customHeight="1" x14ac:dyDescent="0.15">
      <c r="O26" s="27"/>
      <c r="P26" s="27"/>
      <c r="Q26" s="27"/>
      <c r="R26" s="27"/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G1" workbookViewId="0">
      <selection activeCell="O1" sqref="O1:R26"/>
    </sheetView>
  </sheetViews>
  <sheetFormatPr baseColWidth="10" defaultColWidth="14.5" defaultRowHeight="15.75" customHeight="1" x14ac:dyDescent="0.15"/>
  <sheetData>
    <row r="1" spans="1:1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26" t="s">
        <v>40</v>
      </c>
      <c r="P1" s="26" t="s">
        <v>41</v>
      </c>
      <c r="Q1" s="26" t="s">
        <v>42</v>
      </c>
      <c r="R1" s="26" t="s">
        <v>43</v>
      </c>
    </row>
    <row r="2" spans="1:18" ht="16" x14ac:dyDescent="0.2">
      <c r="A2" s="3">
        <v>40470</v>
      </c>
      <c r="B2" s="2" t="s">
        <v>15</v>
      </c>
      <c r="C2" s="5">
        <v>15.49</v>
      </c>
      <c r="D2" s="1">
        <v>15.79</v>
      </c>
      <c r="E2" s="1">
        <v>15.8</v>
      </c>
      <c r="F2" s="2">
        <v>0.16</v>
      </c>
      <c r="G2" s="2">
        <v>0.15</v>
      </c>
      <c r="H2" s="6">
        <f t="shared" ref="H2:H26" si="0">(F2 - G2)/ABS(G2)</f>
        <v>6.6666666666666735E-2</v>
      </c>
      <c r="I2" s="7">
        <f t="shared" ref="I2:I26" si="1">(D2 - C2)/C2</f>
        <v>1.936733376371846E-2</v>
      </c>
      <c r="J2" s="8">
        <f t="shared" ref="J2:J26" si="2">(E2 - C2)/C2</f>
        <v>2.0012911555842512E-2</v>
      </c>
      <c r="K2" s="9">
        <v>14.22</v>
      </c>
      <c r="L2" s="9">
        <v>12.08</v>
      </c>
      <c r="M2" s="9">
        <v>1.601</v>
      </c>
      <c r="N2" s="9">
        <v>396.13</v>
      </c>
    </row>
    <row r="3" spans="1:18" ht="16" x14ac:dyDescent="0.2">
      <c r="A3" s="3">
        <v>40568</v>
      </c>
      <c r="B3" s="2" t="s">
        <v>16</v>
      </c>
      <c r="C3" s="5">
        <v>16.02</v>
      </c>
      <c r="D3" s="1">
        <v>15.93</v>
      </c>
      <c r="E3" s="1">
        <v>15.57</v>
      </c>
      <c r="F3" s="2">
        <v>0.26</v>
      </c>
      <c r="G3" s="2">
        <v>0.22</v>
      </c>
      <c r="H3" s="6">
        <f t="shared" si="0"/>
        <v>0.18181818181818185</v>
      </c>
      <c r="I3" s="7">
        <f t="shared" si="1"/>
        <v>-5.6179775280898788E-3</v>
      </c>
      <c r="J3" s="8">
        <f t="shared" si="2"/>
        <v>-2.8089887640449396E-2</v>
      </c>
      <c r="K3" s="9">
        <v>14.93</v>
      </c>
      <c r="L3" s="9">
        <v>12.56</v>
      </c>
      <c r="M3" s="9">
        <v>1.5249999999999999</v>
      </c>
      <c r="N3" s="9">
        <v>312.02</v>
      </c>
      <c r="O3" s="27">
        <f xml:space="preserve"> (K3 - K2)/ K2</f>
        <v>4.9929676511954929E-2</v>
      </c>
      <c r="P3" s="27">
        <f>(L3 - L2)/L2</f>
        <v>3.9735099337748381E-2</v>
      </c>
      <c r="Q3" s="27">
        <f>(M3 - M2)/M2</f>
        <v>-4.7470331043098106E-2</v>
      </c>
      <c r="R3" s="27">
        <f>(N3-N2)/ABS(N2)</f>
        <v>-0.21232928584050695</v>
      </c>
    </row>
    <row r="4" spans="1:18" ht="16" x14ac:dyDescent="0.2">
      <c r="A4" s="3">
        <v>40652</v>
      </c>
      <c r="B4" s="2" t="s">
        <v>17</v>
      </c>
      <c r="C4" s="5">
        <v>16.12</v>
      </c>
      <c r="D4" s="1">
        <v>16.7</v>
      </c>
      <c r="E4" s="1">
        <v>16.87</v>
      </c>
      <c r="F4" s="2">
        <v>0.17</v>
      </c>
      <c r="G4" s="2">
        <v>0.16</v>
      </c>
      <c r="H4" s="6">
        <f t="shared" si="0"/>
        <v>6.2500000000000056E-2</v>
      </c>
      <c r="I4" s="7">
        <f t="shared" si="1"/>
        <v>3.5980148883374585E-2</v>
      </c>
      <c r="J4" s="8">
        <f t="shared" si="2"/>
        <v>4.6526054590570715E-2</v>
      </c>
      <c r="K4" s="9">
        <v>14.93</v>
      </c>
      <c r="L4" s="9">
        <v>12.82</v>
      </c>
      <c r="M4" s="9">
        <v>1.214</v>
      </c>
      <c r="N4" s="9">
        <v>222.99</v>
      </c>
      <c r="O4" s="27">
        <f xml:space="preserve"> (K4 - K3)/ K3</f>
        <v>0</v>
      </c>
      <c r="P4" s="27">
        <f t="shared" ref="P4:Q19" si="3">(L4 - L3)/L3</f>
        <v>2.0700636942675141E-2</v>
      </c>
      <c r="Q4" s="27">
        <f t="shared" si="3"/>
        <v>-0.20393442622950816</v>
      </c>
      <c r="R4" s="27">
        <f>(N4-N3)/ABS(N3)</f>
        <v>-0.28533427344400991</v>
      </c>
    </row>
    <row r="5" spans="1:18" ht="16" x14ac:dyDescent="0.2">
      <c r="A5" s="3">
        <v>40743</v>
      </c>
      <c r="B5" s="2" t="s">
        <v>18</v>
      </c>
      <c r="C5" s="5">
        <v>14.59</v>
      </c>
      <c r="D5" s="1">
        <v>14.15</v>
      </c>
      <c r="E5" s="1">
        <v>13.48</v>
      </c>
      <c r="F5" s="2">
        <v>0.19</v>
      </c>
      <c r="G5" s="2">
        <v>0.18</v>
      </c>
      <c r="H5" s="6">
        <f t="shared" si="0"/>
        <v>5.5555555555555608E-2</v>
      </c>
      <c r="I5" s="7">
        <f t="shared" si="1"/>
        <v>-3.0157642220699075E-2</v>
      </c>
      <c r="J5" s="8">
        <f t="shared" si="2"/>
        <v>-7.6079506511309083E-2</v>
      </c>
      <c r="K5" s="9">
        <v>14.81</v>
      </c>
      <c r="L5" s="9">
        <v>12.76</v>
      </c>
      <c r="M5" s="9">
        <v>1.2290000000000001</v>
      </c>
      <c r="N5" s="9">
        <v>236.97</v>
      </c>
      <c r="O5" s="27">
        <f t="shared" ref="O5:O26" si="4" xml:space="preserve"> (K5 - K4)/ K4</f>
        <v>-8.0375083724045018E-3</v>
      </c>
      <c r="P5" s="27">
        <f t="shared" si="3"/>
        <v>-4.6801872074883379E-3</v>
      </c>
      <c r="Q5" s="27">
        <f t="shared" si="3"/>
        <v>1.2355848434925968E-2</v>
      </c>
      <c r="R5" s="27">
        <f t="shared" ref="R5:R26" si="5">(N5-N4)/ABS(N4)</f>
        <v>6.2693394322615309E-2</v>
      </c>
    </row>
    <row r="6" spans="1:18" ht="16" x14ac:dyDescent="0.2">
      <c r="A6" s="3">
        <v>40834</v>
      </c>
      <c r="B6" s="2" t="s">
        <v>19</v>
      </c>
      <c r="C6" s="5">
        <v>15.47</v>
      </c>
      <c r="D6" s="1">
        <v>16.04</v>
      </c>
      <c r="E6" s="1">
        <v>15.94</v>
      </c>
      <c r="F6" s="2">
        <v>0.21</v>
      </c>
      <c r="G6" s="2">
        <v>0.17</v>
      </c>
      <c r="H6" s="6">
        <f t="shared" si="0"/>
        <v>0.23529411764705868</v>
      </c>
      <c r="I6" s="7">
        <f t="shared" si="1"/>
        <v>3.6845507433742632E-2</v>
      </c>
      <c r="J6" s="8">
        <f t="shared" si="2"/>
        <v>3.038138332255972E-2</v>
      </c>
      <c r="K6" s="9">
        <v>14.53</v>
      </c>
      <c r="L6" s="9">
        <v>12.46</v>
      </c>
      <c r="M6" s="9">
        <v>1.2170000000000001</v>
      </c>
      <c r="N6" s="9">
        <v>293.29000000000002</v>
      </c>
      <c r="O6" s="27">
        <f t="shared" si="4"/>
        <v>-1.890614449696159E-2</v>
      </c>
      <c r="P6" s="27">
        <f t="shared" si="3"/>
        <v>-2.3510971786833774E-2</v>
      </c>
      <c r="Q6" s="27">
        <f t="shared" si="3"/>
        <v>-9.7640358014646125E-3</v>
      </c>
      <c r="R6" s="27">
        <f t="shared" si="5"/>
        <v>0.23766721525931561</v>
      </c>
    </row>
    <row r="7" spans="1:18" ht="16" x14ac:dyDescent="0.2">
      <c r="A7" s="3">
        <v>40932</v>
      </c>
      <c r="B7" s="2" t="s">
        <v>20</v>
      </c>
      <c r="C7" s="5">
        <v>15.69</v>
      </c>
      <c r="D7" s="1">
        <v>15.6</v>
      </c>
      <c r="E7" s="1">
        <v>15.56</v>
      </c>
      <c r="F7" s="2">
        <v>0.25</v>
      </c>
      <c r="G7" s="2">
        <v>0.24</v>
      </c>
      <c r="H7" s="6">
        <f t="shared" si="0"/>
        <v>4.1666666666666706E-2</v>
      </c>
      <c r="I7" s="7">
        <f t="shared" si="1"/>
        <v>-5.7361376673040068E-3</v>
      </c>
      <c r="J7" s="8">
        <f t="shared" si="2"/>
        <v>-8.2855321861057367E-3</v>
      </c>
      <c r="K7" s="9">
        <v>14.78</v>
      </c>
      <c r="L7" s="9">
        <v>12.54</v>
      </c>
      <c r="M7" s="9">
        <v>1.3240000000000001</v>
      </c>
      <c r="N7" s="9">
        <v>295.57</v>
      </c>
      <c r="O7" s="27">
        <f t="shared" si="4"/>
        <v>1.7205781142463867E-2</v>
      </c>
      <c r="P7" s="27">
        <f t="shared" si="3"/>
        <v>6.4205457463883059E-3</v>
      </c>
      <c r="Q7" s="27">
        <f t="shared" si="3"/>
        <v>8.7921117502054211E-2</v>
      </c>
      <c r="R7" s="27">
        <f t="shared" si="5"/>
        <v>7.7738756861808192E-3</v>
      </c>
    </row>
    <row r="8" spans="1:18" ht="16" x14ac:dyDescent="0.2">
      <c r="A8" s="3">
        <v>41016</v>
      </c>
      <c r="B8" s="2" t="s">
        <v>21</v>
      </c>
      <c r="C8" s="5">
        <v>15.01</v>
      </c>
      <c r="D8" s="1">
        <v>15.4</v>
      </c>
      <c r="E8" s="1">
        <v>15.49</v>
      </c>
      <c r="F8" s="2">
        <v>0.24</v>
      </c>
      <c r="G8" s="2">
        <v>0.17</v>
      </c>
      <c r="H8" s="6">
        <f t="shared" si="0"/>
        <v>0.41176470588235281</v>
      </c>
      <c r="I8" s="7">
        <f t="shared" si="1"/>
        <v>2.5982678214523689E-2</v>
      </c>
      <c r="J8" s="8">
        <f t="shared" si="2"/>
        <v>3.1978680879413753E-2</v>
      </c>
      <c r="K8" s="9">
        <v>14.96</v>
      </c>
      <c r="L8" s="9">
        <v>12.82</v>
      </c>
      <c r="M8" s="9">
        <v>1.2210000000000001</v>
      </c>
      <c r="N8" s="9">
        <v>286.33999999999997</v>
      </c>
      <c r="O8" s="27">
        <f t="shared" si="4"/>
        <v>1.2178619756427707E-2</v>
      </c>
      <c r="P8" s="27">
        <f t="shared" si="3"/>
        <v>2.2328548644338211E-2</v>
      </c>
      <c r="Q8" s="27">
        <f t="shared" si="3"/>
        <v>-7.779456193353472E-2</v>
      </c>
      <c r="R8" s="27">
        <f t="shared" si="5"/>
        <v>-3.1227797137733933E-2</v>
      </c>
    </row>
    <row r="9" spans="1:18" ht="16" x14ac:dyDescent="0.2">
      <c r="A9" s="3">
        <v>41107</v>
      </c>
      <c r="B9" s="2" t="s">
        <v>22</v>
      </c>
      <c r="C9" s="5">
        <v>15.6</v>
      </c>
      <c r="D9" s="1">
        <v>15.64</v>
      </c>
      <c r="E9" s="1">
        <v>15.7</v>
      </c>
      <c r="F9" s="2">
        <v>0.27</v>
      </c>
      <c r="G9" s="2">
        <v>0.23</v>
      </c>
      <c r="H9" s="6">
        <f t="shared" si="0"/>
        <v>0.17391304347826089</v>
      </c>
      <c r="I9" s="7">
        <f t="shared" si="1"/>
        <v>2.5641025641026235E-3</v>
      </c>
      <c r="J9" s="8">
        <f t="shared" si="2"/>
        <v>6.4102564102563875E-3</v>
      </c>
      <c r="K9" s="9">
        <v>14.66</v>
      </c>
      <c r="L9" s="9">
        <v>12.47</v>
      </c>
      <c r="M9" s="9">
        <v>1.218</v>
      </c>
      <c r="N9" s="9">
        <v>226.63</v>
      </c>
      <c r="O9" s="27">
        <f t="shared" si="4"/>
        <v>-2.0053475935828922E-2</v>
      </c>
      <c r="P9" s="27">
        <f t="shared" si="3"/>
        <v>-2.730109204368172E-2</v>
      </c>
      <c r="Q9" s="27">
        <f t="shared" si="3"/>
        <v>-2.4570024570025497E-3</v>
      </c>
      <c r="R9" s="27">
        <f t="shared" si="5"/>
        <v>-0.20852832297268975</v>
      </c>
    </row>
    <row r="10" spans="1:18" ht="16" x14ac:dyDescent="0.2">
      <c r="A10" s="3">
        <v>41204</v>
      </c>
      <c r="B10" s="2" t="s">
        <v>23</v>
      </c>
      <c r="C10" s="5">
        <v>15.77</v>
      </c>
      <c r="D10" s="1">
        <v>16.53</v>
      </c>
      <c r="E10" s="1">
        <v>16.670000000000002</v>
      </c>
      <c r="F10" s="2">
        <v>0.35</v>
      </c>
      <c r="G10" s="2">
        <v>0.26</v>
      </c>
      <c r="H10" s="6">
        <f t="shared" si="0"/>
        <v>0.34615384615384603</v>
      </c>
      <c r="I10" s="7">
        <f t="shared" si="1"/>
        <v>4.8192771084337449E-2</v>
      </c>
      <c r="J10" s="8">
        <f t="shared" si="2"/>
        <v>5.707038681039963E-2</v>
      </c>
      <c r="K10" s="9">
        <v>20.41</v>
      </c>
      <c r="L10" s="9">
        <v>15.56</v>
      </c>
      <c r="M10" s="9">
        <v>1.202</v>
      </c>
      <c r="N10" s="9">
        <v>3160</v>
      </c>
      <c r="O10" s="27">
        <f t="shared" si="4"/>
        <v>0.39222373806275579</v>
      </c>
      <c r="P10" s="27">
        <f t="shared" si="3"/>
        <v>0.24779470729751402</v>
      </c>
      <c r="Q10" s="27">
        <f t="shared" si="3"/>
        <v>-1.3136288998357976E-2</v>
      </c>
      <c r="R10" s="27">
        <f t="shared" si="5"/>
        <v>12.943432025768875</v>
      </c>
    </row>
    <row r="11" spans="1:18" ht="16" x14ac:dyDescent="0.2">
      <c r="A11" s="3">
        <v>41302</v>
      </c>
      <c r="B11" s="2" t="s">
        <v>24</v>
      </c>
      <c r="C11" s="5">
        <v>20.309999999999999</v>
      </c>
      <c r="D11" s="1">
        <v>20.87</v>
      </c>
      <c r="E11" s="1">
        <v>19.7</v>
      </c>
      <c r="F11" s="2">
        <v>0.32</v>
      </c>
      <c r="G11" s="2">
        <v>0.28000000000000003</v>
      </c>
      <c r="H11" s="6">
        <f t="shared" si="0"/>
        <v>0.14285714285714277</v>
      </c>
      <c r="I11" s="7">
        <f t="shared" si="1"/>
        <v>2.7572624322993712E-2</v>
      </c>
      <c r="J11" s="8">
        <f t="shared" si="2"/>
        <v>-3.0034465780403717E-2</v>
      </c>
      <c r="K11" s="9">
        <v>17.100000000000001</v>
      </c>
      <c r="L11" s="9">
        <v>14.56</v>
      </c>
      <c r="M11" s="9">
        <v>1.3460000000000001</v>
      </c>
      <c r="N11" s="9">
        <v>272.27</v>
      </c>
      <c r="O11" s="27">
        <f t="shared" si="4"/>
        <v>-0.1621754042136207</v>
      </c>
      <c r="P11" s="27">
        <f t="shared" si="3"/>
        <v>-6.4267352185089971E-2</v>
      </c>
      <c r="Q11" s="27">
        <f t="shared" si="3"/>
        <v>0.11980033277870228</v>
      </c>
      <c r="R11" s="27">
        <f t="shared" si="5"/>
        <v>-0.91383860759493674</v>
      </c>
    </row>
    <row r="12" spans="1:18" ht="16" x14ac:dyDescent="0.2">
      <c r="A12" s="3">
        <v>41380</v>
      </c>
      <c r="B12" s="2" t="s">
        <v>25</v>
      </c>
      <c r="C12" s="5">
        <v>23.79</v>
      </c>
      <c r="D12" s="1">
        <v>23.45</v>
      </c>
      <c r="E12" s="1">
        <v>23.7</v>
      </c>
      <c r="F12" s="2">
        <v>0.38</v>
      </c>
      <c r="G12" s="2">
        <v>0.24</v>
      </c>
      <c r="H12" s="6">
        <f t="shared" si="0"/>
        <v>0.58333333333333337</v>
      </c>
      <c r="I12" s="7">
        <f t="shared" si="1"/>
        <v>-1.4291719209751991E-2</v>
      </c>
      <c r="J12" s="8">
        <f t="shared" si="2"/>
        <v>-3.7831021437578758E-3</v>
      </c>
      <c r="K12" s="9">
        <v>16.489999999999998</v>
      </c>
      <c r="L12" s="9">
        <v>14.14</v>
      </c>
      <c r="M12" s="9">
        <v>1.1399999999999999</v>
      </c>
      <c r="N12" s="9">
        <v>390.28</v>
      </c>
      <c r="O12" s="27">
        <f t="shared" si="4"/>
        <v>-3.567251461988321E-2</v>
      </c>
      <c r="P12" s="27">
        <f t="shared" si="3"/>
        <v>-2.8846153846153841E-2</v>
      </c>
      <c r="Q12" s="27">
        <f t="shared" si="3"/>
        <v>-0.15304606240713237</v>
      </c>
      <c r="R12" s="27">
        <f t="shared" si="5"/>
        <v>0.43343005105226429</v>
      </c>
    </row>
    <row r="13" spans="1:18" ht="16" x14ac:dyDescent="0.2">
      <c r="A13" s="3">
        <v>41471</v>
      </c>
      <c r="B13" s="2" t="s">
        <v>26</v>
      </c>
      <c r="C13" s="5">
        <v>26.88</v>
      </c>
      <c r="D13" s="1">
        <v>27.66</v>
      </c>
      <c r="E13" s="1">
        <v>29.66</v>
      </c>
      <c r="F13" s="2">
        <v>0.35</v>
      </c>
      <c r="G13" s="2">
        <v>0.3</v>
      </c>
      <c r="H13" s="6">
        <f t="shared" si="0"/>
        <v>0.16666666666666663</v>
      </c>
      <c r="I13" s="7">
        <f t="shared" si="1"/>
        <v>2.9017857142857185E-2</v>
      </c>
      <c r="J13" s="8">
        <f t="shared" si="2"/>
        <v>0.1034226190476191</v>
      </c>
      <c r="K13" s="9">
        <v>16.23</v>
      </c>
      <c r="L13" s="9">
        <v>13.81</v>
      </c>
      <c r="M13" s="9">
        <v>1.135</v>
      </c>
      <c r="N13" s="9">
        <v>331.15</v>
      </c>
      <c r="O13" s="27">
        <f t="shared" si="4"/>
        <v>-1.5767131594905885E-2</v>
      </c>
      <c r="P13" s="27">
        <f t="shared" si="3"/>
        <v>-2.3338048090523342E-2</v>
      </c>
      <c r="Q13" s="27">
        <f t="shared" si="3"/>
        <v>-4.3859649122806087E-3</v>
      </c>
      <c r="R13" s="27">
        <f t="shared" si="5"/>
        <v>-0.15150661063851595</v>
      </c>
    </row>
    <row r="14" spans="1:18" ht="16" x14ac:dyDescent="0.2">
      <c r="A14" s="3">
        <v>41562</v>
      </c>
      <c r="B14" s="2" t="s">
        <v>27</v>
      </c>
      <c r="C14" s="5">
        <v>33.380000000000003</v>
      </c>
      <c r="D14" s="1">
        <v>33.9</v>
      </c>
      <c r="E14" s="1">
        <v>33.090000000000003</v>
      </c>
      <c r="F14" s="2">
        <v>0.34</v>
      </c>
      <c r="G14" s="2">
        <v>0.33</v>
      </c>
      <c r="H14" s="6">
        <f t="shared" si="0"/>
        <v>3.0303030303030328E-2</v>
      </c>
      <c r="I14" s="7">
        <f t="shared" si="1"/>
        <v>1.5578190533253326E-2</v>
      </c>
      <c r="J14" s="8">
        <f t="shared" si="2"/>
        <v>-8.6878370281605489E-3</v>
      </c>
      <c r="K14" s="9">
        <v>14.91</v>
      </c>
      <c r="L14" s="9">
        <v>12.49</v>
      </c>
      <c r="M14" s="9">
        <v>1.139</v>
      </c>
      <c r="N14" s="9">
        <v>296.66000000000003</v>
      </c>
      <c r="O14" s="27">
        <f t="shared" si="4"/>
        <v>-8.1330868761552697E-2</v>
      </c>
      <c r="P14" s="27">
        <f t="shared" si="3"/>
        <v>-9.5582910934105744E-2</v>
      </c>
      <c r="Q14" s="27">
        <f t="shared" si="3"/>
        <v>3.524229074889871E-3</v>
      </c>
      <c r="R14" s="27">
        <f t="shared" si="5"/>
        <v>-0.10415219688962692</v>
      </c>
    </row>
    <row r="15" spans="1:18" ht="16" x14ac:dyDescent="0.2">
      <c r="A15" s="3">
        <v>41667</v>
      </c>
      <c r="B15" s="2" t="s">
        <v>28</v>
      </c>
      <c r="C15" s="5">
        <v>38.22</v>
      </c>
      <c r="D15" s="5">
        <v>35.770000000000003</v>
      </c>
      <c r="E15" s="1">
        <v>34.89</v>
      </c>
      <c r="F15" s="2">
        <v>0.46</v>
      </c>
      <c r="G15" s="2">
        <v>0.38</v>
      </c>
      <c r="H15" s="6">
        <f t="shared" si="0"/>
        <v>0.21052631578947373</v>
      </c>
      <c r="I15" s="7">
        <f t="shared" si="1"/>
        <v>-6.4102564102564E-2</v>
      </c>
      <c r="J15" s="8">
        <f t="shared" si="2"/>
        <v>-8.7127158555729944E-2</v>
      </c>
      <c r="K15" s="9">
        <v>16.8</v>
      </c>
      <c r="L15" s="9">
        <v>13.07</v>
      </c>
      <c r="M15" s="9">
        <v>1.266</v>
      </c>
      <c r="N15" s="9">
        <v>348.19</v>
      </c>
      <c r="O15" s="27">
        <f t="shared" si="4"/>
        <v>0.12676056338028172</v>
      </c>
      <c r="P15" s="27">
        <f t="shared" si="3"/>
        <v>4.6437149719775826E-2</v>
      </c>
      <c r="Q15" s="27">
        <f t="shared" si="3"/>
        <v>0.11150131694468832</v>
      </c>
      <c r="R15" s="27">
        <f t="shared" si="5"/>
        <v>0.17370053259623802</v>
      </c>
    </row>
    <row r="16" spans="1:18" ht="16" x14ac:dyDescent="0.2">
      <c r="A16" s="3">
        <v>41744</v>
      </c>
      <c r="B16" s="2" t="s">
        <v>29</v>
      </c>
      <c r="C16" s="5">
        <v>34.21</v>
      </c>
      <c r="D16" s="1">
        <v>36.979999999999997</v>
      </c>
      <c r="E16" s="1">
        <v>36.35</v>
      </c>
      <c r="F16" s="2">
        <v>0.38</v>
      </c>
      <c r="G16" s="2">
        <v>0.37</v>
      </c>
      <c r="H16" s="6">
        <f t="shared" si="0"/>
        <v>2.7027027027027053E-2</v>
      </c>
      <c r="I16" s="7">
        <f t="shared" si="1"/>
        <v>8.0970476468868638E-2</v>
      </c>
      <c r="J16" s="8">
        <f t="shared" si="2"/>
        <v>6.2554808535515941E-2</v>
      </c>
      <c r="K16" s="9">
        <v>16.59</v>
      </c>
      <c r="L16" s="9">
        <v>12.91</v>
      </c>
      <c r="M16" s="9">
        <v>1.133</v>
      </c>
      <c r="N16" s="9">
        <v>311.58</v>
      </c>
      <c r="O16" s="27">
        <f t="shared" si="4"/>
        <v>-1.2500000000000051E-2</v>
      </c>
      <c r="P16" s="27">
        <f t="shared" si="3"/>
        <v>-1.2241775057383331E-2</v>
      </c>
      <c r="Q16" s="27">
        <f t="shared" si="3"/>
        <v>-0.10505529225908374</v>
      </c>
      <c r="R16" s="27">
        <f t="shared" si="5"/>
        <v>-0.10514374335851119</v>
      </c>
    </row>
    <row r="17" spans="1:18" ht="16" x14ac:dyDescent="0.2">
      <c r="A17" s="3">
        <v>41835</v>
      </c>
      <c r="B17" s="2" t="s">
        <v>30</v>
      </c>
      <c r="C17" s="5">
        <v>35.61</v>
      </c>
      <c r="D17" s="1">
        <v>34.42</v>
      </c>
      <c r="E17" s="1">
        <v>33.79</v>
      </c>
      <c r="F17" s="2">
        <v>0.37</v>
      </c>
      <c r="G17" s="2">
        <v>0.38</v>
      </c>
      <c r="H17" s="6">
        <f t="shared" si="0"/>
        <v>-2.6315789473684233E-2</v>
      </c>
      <c r="I17" s="7">
        <f t="shared" si="1"/>
        <v>-3.341757933164835E-2</v>
      </c>
      <c r="J17" s="8">
        <f t="shared" si="2"/>
        <v>-5.1109238977815226E-2</v>
      </c>
      <c r="K17" s="9">
        <v>16.46</v>
      </c>
      <c r="L17" s="9">
        <v>12.69</v>
      </c>
      <c r="M17" s="9">
        <v>1.0840000000000001</v>
      </c>
      <c r="N17" s="9">
        <v>269.70999999999998</v>
      </c>
      <c r="O17" s="27">
        <f t="shared" si="4"/>
        <v>-7.8360458107292943E-3</v>
      </c>
      <c r="P17" s="27">
        <f t="shared" si="3"/>
        <v>-1.7041053446940405E-2</v>
      </c>
      <c r="Q17" s="27">
        <f t="shared" si="3"/>
        <v>-4.3248014121800467E-2</v>
      </c>
      <c r="R17" s="27">
        <f t="shared" si="5"/>
        <v>-0.13437961358238656</v>
      </c>
    </row>
    <row r="18" spans="1:18" ht="16" x14ac:dyDescent="0.2">
      <c r="A18" s="3">
        <v>41933</v>
      </c>
      <c r="B18" s="2" t="s">
        <v>31</v>
      </c>
      <c r="C18" s="5">
        <v>40.18</v>
      </c>
      <c r="D18" s="1">
        <v>42.42</v>
      </c>
      <c r="E18" s="1">
        <v>42</v>
      </c>
      <c r="F18" s="2">
        <v>0.52</v>
      </c>
      <c r="G18" s="2">
        <v>0.3</v>
      </c>
      <c r="H18" s="6">
        <f t="shared" si="0"/>
        <v>0.7333333333333335</v>
      </c>
      <c r="I18" s="7">
        <f t="shared" si="1"/>
        <v>5.5749128919860676E-2</v>
      </c>
      <c r="J18" s="8">
        <f t="shared" si="2"/>
        <v>4.5296167247386769E-2</v>
      </c>
      <c r="K18" s="9">
        <v>57.3</v>
      </c>
      <c r="L18" s="9">
        <v>36.71</v>
      </c>
      <c r="M18" s="9">
        <v>1.1479999999999999</v>
      </c>
      <c r="N18" s="9">
        <v>6774</v>
      </c>
      <c r="O18" s="27">
        <f t="shared" si="4"/>
        <v>2.4811664641555282</v>
      </c>
      <c r="P18" s="27">
        <f t="shared" si="3"/>
        <v>1.8928289992119782</v>
      </c>
      <c r="Q18" s="27">
        <f t="shared" si="3"/>
        <v>5.9040590405903905E-2</v>
      </c>
      <c r="R18" s="27">
        <f t="shared" si="5"/>
        <v>24.115865188535835</v>
      </c>
    </row>
    <row r="19" spans="1:18" ht="16" x14ac:dyDescent="0.2">
      <c r="A19" s="3">
        <v>42031</v>
      </c>
      <c r="B19" s="2" t="s">
        <v>32</v>
      </c>
      <c r="C19" s="5">
        <v>47.99</v>
      </c>
      <c r="D19" s="1">
        <v>49.8</v>
      </c>
      <c r="E19" s="1">
        <v>46.46</v>
      </c>
      <c r="F19" s="2">
        <v>0.3</v>
      </c>
      <c r="G19" s="2">
        <v>0.28999999999999998</v>
      </c>
      <c r="H19" s="6">
        <f t="shared" si="0"/>
        <v>3.4482758620689689E-2</v>
      </c>
      <c r="I19" s="7">
        <f t="shared" si="1"/>
        <v>3.7716190873098458E-2</v>
      </c>
      <c r="J19" s="8">
        <f t="shared" si="2"/>
        <v>-3.1881642008751848E-2</v>
      </c>
      <c r="K19" s="9">
        <v>61.71</v>
      </c>
      <c r="L19" s="9">
        <v>38.74</v>
      </c>
      <c r="M19" s="9">
        <v>1.2529999999999999</v>
      </c>
      <c r="N19" s="9">
        <v>166.34</v>
      </c>
      <c r="O19" s="27">
        <f t="shared" si="4"/>
        <v>7.6963350785340376E-2</v>
      </c>
      <c r="P19" s="27">
        <f t="shared" si="3"/>
        <v>5.529828384636342E-2</v>
      </c>
      <c r="Q19" s="27">
        <f t="shared" si="3"/>
        <v>9.1463414634146339E-2</v>
      </c>
      <c r="R19" s="27">
        <f t="shared" si="5"/>
        <v>-0.97544434602893415</v>
      </c>
    </row>
    <row r="20" spans="1:18" ht="16" x14ac:dyDescent="0.2">
      <c r="A20" s="3">
        <v>42115</v>
      </c>
      <c r="B20" s="2" t="s">
        <v>33</v>
      </c>
      <c r="C20" s="5">
        <v>44.49</v>
      </c>
      <c r="D20" s="1">
        <v>44.58</v>
      </c>
      <c r="E20" s="1">
        <v>43.98</v>
      </c>
      <c r="F20" s="2">
        <v>0.15</v>
      </c>
      <c r="G20" s="2">
        <v>0.18</v>
      </c>
      <c r="H20" s="6">
        <f t="shared" si="0"/>
        <v>-0.16666666666666666</v>
      </c>
      <c r="I20" s="7">
        <f t="shared" si="1"/>
        <v>2.0229265003370712E-3</v>
      </c>
      <c r="J20" s="8">
        <f t="shared" si="2"/>
        <v>-1.1463250168577323E-2</v>
      </c>
      <c r="K20" s="9">
        <v>50.49</v>
      </c>
      <c r="L20" s="9">
        <v>33.659999999999997</v>
      </c>
      <c r="M20" s="9">
        <v>1.226</v>
      </c>
      <c r="N20" s="9">
        <v>21.2</v>
      </c>
      <c r="O20" s="27">
        <f t="shared" si="4"/>
        <v>-0.1818181818181818</v>
      </c>
      <c r="P20" s="27">
        <f t="shared" ref="P20:Q26" si="6">(L20 - L19)/L19</f>
        <v>-0.131130614352091</v>
      </c>
      <c r="Q20" s="27">
        <f t="shared" si="6"/>
        <v>-2.1548284118116452E-2</v>
      </c>
      <c r="R20" s="27">
        <f t="shared" si="5"/>
        <v>-0.87255019838884218</v>
      </c>
    </row>
    <row r="21" spans="1:18" ht="16" x14ac:dyDescent="0.2">
      <c r="A21" s="3">
        <v>42206</v>
      </c>
      <c r="B21" s="2" t="s">
        <v>34</v>
      </c>
      <c r="C21" s="5">
        <v>39.729999999999997</v>
      </c>
      <c r="D21" s="1">
        <v>38.57</v>
      </c>
      <c r="E21" s="1">
        <v>39.24</v>
      </c>
      <c r="F21" s="2">
        <v>0.16</v>
      </c>
      <c r="G21" s="2">
        <v>0.18</v>
      </c>
      <c r="H21" s="6">
        <f t="shared" si="0"/>
        <v>-0.11111111111111106</v>
      </c>
      <c r="I21" s="7">
        <f t="shared" si="1"/>
        <v>-2.9197080291970719E-2</v>
      </c>
      <c r="J21" s="8">
        <f t="shared" si="2"/>
        <v>-1.2333249433677194E-2</v>
      </c>
      <c r="K21" s="9">
        <v>50.19</v>
      </c>
      <c r="L21" s="9">
        <v>33.53</v>
      </c>
      <c r="M21" s="9">
        <v>1.2430000000000001</v>
      </c>
      <c r="N21" s="9">
        <v>-21.55</v>
      </c>
      <c r="O21" s="27">
        <f t="shared" si="4"/>
        <v>-5.9417706476530847E-3</v>
      </c>
      <c r="P21" s="27">
        <f t="shared" si="6"/>
        <v>-3.8621509209743159E-3</v>
      </c>
      <c r="Q21" s="27">
        <f t="shared" si="6"/>
        <v>1.3866231647634687E-2</v>
      </c>
      <c r="R21" s="27">
        <f t="shared" si="5"/>
        <v>-2.016509433962264</v>
      </c>
    </row>
    <row r="22" spans="1:18" ht="16" x14ac:dyDescent="0.2">
      <c r="A22" s="3">
        <v>42297</v>
      </c>
      <c r="B22" s="2" t="s">
        <v>35</v>
      </c>
      <c r="C22" s="5">
        <v>32.83</v>
      </c>
      <c r="D22" s="1">
        <v>32.06</v>
      </c>
      <c r="E22" s="1">
        <v>31.12</v>
      </c>
      <c r="F22" s="2">
        <v>0.15</v>
      </c>
      <c r="G22" s="2">
        <v>0.16</v>
      </c>
      <c r="H22" s="6">
        <f t="shared" si="0"/>
        <v>-6.2500000000000056E-2</v>
      </c>
      <c r="I22" s="7">
        <f t="shared" si="1"/>
        <v>-2.3454157782515871E-2</v>
      </c>
      <c r="J22" s="8">
        <f t="shared" si="2"/>
        <v>-5.2086506244288684E-2</v>
      </c>
      <c r="K22" s="9">
        <v>41.13</v>
      </c>
      <c r="L22" s="9">
        <v>28.25</v>
      </c>
      <c r="M22" s="9">
        <v>1.226</v>
      </c>
      <c r="N22" s="9">
        <v>76.260000000000005</v>
      </c>
      <c r="O22" s="27">
        <f t="shared" si="4"/>
        <v>-0.18051404662283316</v>
      </c>
      <c r="P22" s="27">
        <f t="shared" si="6"/>
        <v>-0.15747092156277964</v>
      </c>
      <c r="Q22" s="27">
        <f t="shared" si="6"/>
        <v>-1.3676588897827937E-2</v>
      </c>
      <c r="R22" s="27">
        <f t="shared" si="5"/>
        <v>4.5387470997679813</v>
      </c>
    </row>
    <row r="23" spans="1:18" ht="16" x14ac:dyDescent="0.2">
      <c r="A23" s="3">
        <v>42402</v>
      </c>
      <c r="B23" s="2" t="s">
        <v>36</v>
      </c>
      <c r="C23" s="5">
        <v>29.06</v>
      </c>
      <c r="D23" s="1">
        <v>28.45</v>
      </c>
      <c r="E23" s="1">
        <v>27.68</v>
      </c>
      <c r="F23" s="2">
        <v>0.13</v>
      </c>
      <c r="G23" s="2">
        <v>0.13</v>
      </c>
      <c r="H23" s="6">
        <f t="shared" si="0"/>
        <v>0</v>
      </c>
      <c r="I23" s="7">
        <f t="shared" si="1"/>
        <v>-2.0991052993805902E-2</v>
      </c>
      <c r="J23" s="8">
        <f t="shared" si="2"/>
        <v>-4.7487955953200246E-2</v>
      </c>
      <c r="K23" s="9">
        <v>45.2</v>
      </c>
      <c r="L23" s="9">
        <v>29.04</v>
      </c>
      <c r="M23" s="9">
        <v>1.2729999999999999</v>
      </c>
      <c r="N23" s="9">
        <v>-4435</v>
      </c>
      <c r="O23" s="27">
        <f t="shared" si="4"/>
        <v>9.8954534403112082E-2</v>
      </c>
      <c r="P23" s="27">
        <f t="shared" si="6"/>
        <v>2.7964601769911474E-2</v>
      </c>
      <c r="Q23" s="27">
        <f t="shared" si="6"/>
        <v>3.8336052202283796E-2</v>
      </c>
      <c r="R23" s="27">
        <f t="shared" si="5"/>
        <v>-59.156307369525308</v>
      </c>
    </row>
    <row r="24" spans="1:18" ht="16" x14ac:dyDescent="0.2">
      <c r="A24" s="3">
        <v>42479</v>
      </c>
      <c r="B24" s="2" t="s">
        <v>37</v>
      </c>
      <c r="C24" s="5">
        <v>36.33</v>
      </c>
      <c r="D24" s="1">
        <v>37.1</v>
      </c>
      <c r="E24" s="1">
        <v>37.840000000000003</v>
      </c>
      <c r="F24" s="2">
        <v>0.08</v>
      </c>
      <c r="G24" s="2">
        <v>7.0000000000000007E-2</v>
      </c>
      <c r="H24" s="6">
        <f t="shared" si="0"/>
        <v>0.14285714285714277</v>
      </c>
      <c r="I24" s="7">
        <f t="shared" si="1"/>
        <v>2.1194605009633997E-2</v>
      </c>
      <c r="J24" s="8">
        <f t="shared" si="2"/>
        <v>4.1563446187723785E-2</v>
      </c>
      <c r="K24" s="9">
        <v>44.16</v>
      </c>
      <c r="L24" s="9">
        <v>28.48</v>
      </c>
      <c r="M24" s="9">
        <v>1.087</v>
      </c>
      <c r="N24" s="9">
        <v>-99.23</v>
      </c>
      <c r="O24" s="27">
        <f t="shared" si="4"/>
        <v>-2.3008849557522262E-2</v>
      </c>
      <c r="P24" s="27">
        <f t="shared" si="6"/>
        <v>-1.9283746556473785E-2</v>
      </c>
      <c r="Q24" s="27">
        <f t="shared" si="6"/>
        <v>-0.14611154752553021</v>
      </c>
      <c r="R24" s="27">
        <f t="shared" si="5"/>
        <v>0.97762570462232257</v>
      </c>
    </row>
    <row r="25" spans="1:18" ht="16" x14ac:dyDescent="0.2">
      <c r="A25" s="3">
        <v>42569</v>
      </c>
      <c r="B25" s="2" t="s">
        <v>38</v>
      </c>
      <c r="C25" s="5">
        <v>37.950000000000003</v>
      </c>
      <c r="D25" s="5">
        <v>37.770000000000003</v>
      </c>
      <c r="E25" s="1">
        <v>38.17</v>
      </c>
      <c r="F25" s="2">
        <v>0.09</v>
      </c>
      <c r="G25" s="2">
        <v>0.1</v>
      </c>
      <c r="H25" s="6">
        <f t="shared" si="0"/>
        <v>-0.10000000000000009</v>
      </c>
      <c r="I25" s="7">
        <f t="shared" si="1"/>
        <v>-4.7430830039525617E-3</v>
      </c>
      <c r="J25" s="8">
        <f t="shared" si="2"/>
        <v>5.797101449275332E-3</v>
      </c>
      <c r="K25" s="9">
        <v>44.21</v>
      </c>
      <c r="L25" s="9">
        <v>28.36</v>
      </c>
      <c r="M25" s="9">
        <v>1.3080000000000001</v>
      </c>
      <c r="N25" s="9">
        <v>-439.91</v>
      </c>
      <c r="O25" s="27">
        <f t="shared" si="4"/>
        <v>1.1322463768116907E-3</v>
      </c>
      <c r="P25" s="27">
        <f t="shared" si="6"/>
        <v>-4.2134831460674503E-3</v>
      </c>
      <c r="Q25" s="27">
        <f t="shared" si="6"/>
        <v>0.20331186752529906</v>
      </c>
      <c r="R25" s="27">
        <f t="shared" si="5"/>
        <v>-3.4332359165574928</v>
      </c>
    </row>
    <row r="26" spans="1:18" ht="16" x14ac:dyDescent="0.2">
      <c r="A26" s="3">
        <v>42661</v>
      </c>
      <c r="B26" s="2" t="s">
        <v>39</v>
      </c>
      <c r="C26" s="5">
        <v>41.68</v>
      </c>
      <c r="D26" s="1">
        <v>42.3</v>
      </c>
      <c r="E26" s="1">
        <v>42.73</v>
      </c>
      <c r="F26" s="2">
        <v>0.2</v>
      </c>
      <c r="G26" s="2">
        <v>0.14000000000000001</v>
      </c>
      <c r="H26" s="6">
        <f t="shared" si="0"/>
        <v>0.42857142857142849</v>
      </c>
      <c r="I26" s="7">
        <f t="shared" si="1"/>
        <v>1.4875239923224507E-2</v>
      </c>
      <c r="J26" s="8">
        <f t="shared" si="2"/>
        <v>2.5191938579654443E-2</v>
      </c>
      <c r="K26" s="9">
        <v>54.67</v>
      </c>
      <c r="L26" s="9">
        <v>34.840000000000003</v>
      </c>
      <c r="M26" s="9">
        <v>1.3049999999999999</v>
      </c>
      <c r="N26" s="9">
        <v>162.83000000000001</v>
      </c>
      <c r="O26" s="27">
        <f t="shared" si="4"/>
        <v>0.2365980547387469</v>
      </c>
      <c r="P26" s="27">
        <f t="shared" si="6"/>
        <v>0.22849083215796911</v>
      </c>
      <c r="Q26" s="27">
        <f t="shared" si="6"/>
        <v>-2.293577981651463E-3</v>
      </c>
      <c r="R26" s="27">
        <f t="shared" si="5"/>
        <v>1.3701438930690368</v>
      </c>
    </row>
    <row r="27" spans="1:18" ht="15.75" customHeight="1" x14ac:dyDescent="0.15">
      <c r="F27" s="2"/>
      <c r="G27" s="2"/>
    </row>
  </sheetData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H1" workbookViewId="0">
      <selection activeCell="O27" sqref="O27"/>
    </sheetView>
  </sheetViews>
  <sheetFormatPr baseColWidth="10" defaultColWidth="14.5" defaultRowHeight="15.75" customHeight="1" x14ac:dyDescent="0.15"/>
  <sheetData>
    <row r="1" spans="1:1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26" t="s">
        <v>40</v>
      </c>
      <c r="P1" s="26" t="s">
        <v>41</v>
      </c>
      <c r="Q1" s="26" t="s">
        <v>42</v>
      </c>
      <c r="R1" s="26" t="s">
        <v>43</v>
      </c>
    </row>
    <row r="2" spans="1:18" ht="16" x14ac:dyDescent="0.2">
      <c r="A2" s="3">
        <v>41675</v>
      </c>
      <c r="B2" s="2" t="s">
        <v>28</v>
      </c>
      <c r="C2" s="5">
        <v>65.97</v>
      </c>
      <c r="D2" s="5">
        <v>50.61</v>
      </c>
      <c r="E2" s="1">
        <v>50.03</v>
      </c>
      <c r="F2" s="25">
        <v>0.02</v>
      </c>
      <c r="G2" s="23">
        <v>-0.02</v>
      </c>
      <c r="H2" s="6">
        <f t="shared" ref="H2:H13" si="0">(F2 - G2)/ABS(G2)</f>
        <v>2</v>
      </c>
      <c r="I2" s="7">
        <f t="shared" ref="I2:I13" si="1">(D2 - C2)/C2</f>
        <v>-0.23283310595725329</v>
      </c>
      <c r="J2" s="8">
        <f t="shared" ref="J2:J13" si="2">(E2 - C2)/C2</f>
        <v>-0.24162498105199329</v>
      </c>
      <c r="K2" s="9">
        <v>3.3660000000000001</v>
      </c>
      <c r="L2" s="9">
        <v>2.95</v>
      </c>
      <c r="M2" s="9">
        <v>242.68</v>
      </c>
      <c r="N2" s="9">
        <v>-511.47</v>
      </c>
    </row>
    <row r="3" spans="1:18" ht="16" x14ac:dyDescent="0.2">
      <c r="A3" s="3">
        <v>41758</v>
      </c>
      <c r="B3" s="2" t="s">
        <v>29</v>
      </c>
      <c r="C3" s="5">
        <v>42.62</v>
      </c>
      <c r="D3" s="1">
        <v>37.659999999999997</v>
      </c>
      <c r="E3" s="1">
        <v>38.97</v>
      </c>
      <c r="F3" s="25">
        <v>0</v>
      </c>
      <c r="G3" s="23">
        <v>-0.03</v>
      </c>
      <c r="H3" s="6">
        <f t="shared" si="0"/>
        <v>1</v>
      </c>
      <c r="I3" s="7">
        <f t="shared" si="1"/>
        <v>-0.11637728765837638</v>
      </c>
      <c r="J3" s="8">
        <f t="shared" si="2"/>
        <v>-8.5640544345377725E-2</v>
      </c>
      <c r="K3" s="9">
        <v>3.3559999999999999</v>
      </c>
      <c r="L3" s="9">
        <v>2.9369999999999998</v>
      </c>
      <c r="M3" s="9">
        <v>250.49</v>
      </c>
      <c r="N3" s="9">
        <v>-132.36000000000001</v>
      </c>
      <c r="O3" s="27">
        <f xml:space="preserve"> (K3 - K2)/ K2</f>
        <v>-2.9708853238265688E-3</v>
      </c>
      <c r="P3" s="27">
        <f>(L3 - L2)/L2</f>
        <v>-4.4067796610170653E-3</v>
      </c>
      <c r="Q3" s="27">
        <f>(M3 - M2)/M2</f>
        <v>3.2182297675951876E-2</v>
      </c>
      <c r="R3" s="27">
        <f>(N3-N2)/ABS(N2)</f>
        <v>0.7412164936359904</v>
      </c>
    </row>
    <row r="4" spans="1:18" ht="16" x14ac:dyDescent="0.2">
      <c r="A4" s="3">
        <v>41849</v>
      </c>
      <c r="B4" s="2" t="s">
        <v>30</v>
      </c>
      <c r="C4" s="5">
        <v>38.590000000000003</v>
      </c>
      <c r="D4" s="1">
        <v>47.01</v>
      </c>
      <c r="E4" s="1">
        <v>46.03</v>
      </c>
      <c r="F4" s="25">
        <v>0.02</v>
      </c>
      <c r="G4" s="23">
        <v>-0.01</v>
      </c>
      <c r="H4" s="6">
        <f t="shared" si="0"/>
        <v>3</v>
      </c>
      <c r="I4" s="7">
        <f t="shared" si="1"/>
        <v>0.21819124125421077</v>
      </c>
      <c r="J4" s="8">
        <f t="shared" si="2"/>
        <v>0.19279606115573975</v>
      </c>
      <c r="K4" s="9">
        <v>3.585</v>
      </c>
      <c r="L4" s="9">
        <v>3.0470000000000002</v>
      </c>
      <c r="M4" s="9">
        <v>312.17</v>
      </c>
      <c r="N4" s="9">
        <v>-144.63999999999999</v>
      </c>
      <c r="O4" s="27">
        <f xml:space="preserve"> (K4 - K3)/ K3</f>
        <v>6.8235995232419577E-2</v>
      </c>
      <c r="P4" s="27">
        <f t="shared" ref="P4:Q13" si="3">(L4 - L3)/L3</f>
        <v>3.7453183520599363E-2</v>
      </c>
      <c r="Q4" s="27">
        <f t="shared" si="3"/>
        <v>0.24623737474549884</v>
      </c>
      <c r="R4" s="27">
        <f>(N4-N3)/ABS(N3)</f>
        <v>-9.2777274100936627E-2</v>
      </c>
    </row>
    <row r="5" spans="1:18" ht="16" x14ac:dyDescent="0.2">
      <c r="A5" s="3">
        <v>41939</v>
      </c>
      <c r="B5" s="2" t="s">
        <v>31</v>
      </c>
      <c r="C5" s="5">
        <v>48.56</v>
      </c>
      <c r="D5" s="5">
        <v>42.25</v>
      </c>
      <c r="E5" s="1">
        <v>43.78</v>
      </c>
      <c r="F5" s="25">
        <v>0.01</v>
      </c>
      <c r="G5" s="23">
        <v>0.01</v>
      </c>
      <c r="H5" s="6">
        <f t="shared" si="0"/>
        <v>0</v>
      </c>
      <c r="I5" s="7">
        <f t="shared" si="1"/>
        <v>-0.1299423393739704</v>
      </c>
      <c r="J5" s="8">
        <f t="shared" si="2"/>
        <v>-9.8434925864909414E-2</v>
      </c>
      <c r="K5" s="9">
        <v>5.4489999999999998</v>
      </c>
      <c r="L5" s="9">
        <v>3.5249999999999999</v>
      </c>
      <c r="M5" s="9">
        <v>361.27</v>
      </c>
      <c r="N5" s="9">
        <v>-175.46</v>
      </c>
      <c r="O5" s="27">
        <f t="shared" ref="O5:O13" si="4" xml:space="preserve"> (K5 - K4)/ K4</f>
        <v>0.5199442119944212</v>
      </c>
      <c r="P5" s="27">
        <f t="shared" si="3"/>
        <v>0.15687561535936978</v>
      </c>
      <c r="Q5" s="27">
        <f t="shared" si="3"/>
        <v>0.15728609411538574</v>
      </c>
      <c r="R5" s="27">
        <f t="shared" ref="R5:R13" si="5">(N5-N4)/ABS(N4)</f>
        <v>-0.21308075221238956</v>
      </c>
    </row>
    <row r="6" spans="1:18" ht="16" x14ac:dyDescent="0.2">
      <c r="A6" s="3">
        <v>42040</v>
      </c>
      <c r="B6" s="2" t="s">
        <v>32</v>
      </c>
      <c r="C6" s="5">
        <v>41.26</v>
      </c>
      <c r="D6" s="1">
        <v>46.12</v>
      </c>
      <c r="E6" s="1">
        <v>48.01</v>
      </c>
      <c r="F6" s="25">
        <v>0.12</v>
      </c>
      <c r="G6" s="23">
        <v>0.06</v>
      </c>
      <c r="H6" s="6">
        <f t="shared" si="0"/>
        <v>1</v>
      </c>
      <c r="I6" s="7">
        <f t="shared" si="1"/>
        <v>0.11778962675714977</v>
      </c>
      <c r="J6" s="8">
        <f t="shared" si="2"/>
        <v>0.16359670382937472</v>
      </c>
      <c r="K6" s="9">
        <v>5.5830000000000002</v>
      </c>
      <c r="L6" s="9">
        <v>3.6259999999999999</v>
      </c>
      <c r="M6" s="9">
        <v>479.08</v>
      </c>
      <c r="N6" s="9">
        <v>-125.35</v>
      </c>
      <c r="O6" s="27">
        <f t="shared" si="4"/>
        <v>2.4591668195999328E-2</v>
      </c>
      <c r="P6" s="27">
        <f t="shared" si="3"/>
        <v>2.8652482269503541E-2</v>
      </c>
      <c r="Q6" s="27">
        <f t="shared" si="3"/>
        <v>0.32609959310211201</v>
      </c>
      <c r="R6" s="27">
        <f t="shared" si="5"/>
        <v>0.28559215775675373</v>
      </c>
    </row>
    <row r="7" spans="1:18" ht="16" x14ac:dyDescent="0.2">
      <c r="A7" s="3">
        <v>42122</v>
      </c>
      <c r="B7" s="2" t="s">
        <v>33</v>
      </c>
      <c r="C7" s="5">
        <v>42.27</v>
      </c>
      <c r="D7" s="5">
        <v>40.21</v>
      </c>
      <c r="E7" s="1">
        <v>38.49</v>
      </c>
      <c r="F7" s="25">
        <v>7.0000000000000007E-2</v>
      </c>
      <c r="G7" s="23">
        <v>0.04</v>
      </c>
      <c r="H7" s="6">
        <f t="shared" si="0"/>
        <v>0.75000000000000011</v>
      </c>
      <c r="I7" s="7">
        <f t="shared" si="1"/>
        <v>-4.873432694582451E-2</v>
      </c>
      <c r="J7" s="8">
        <f t="shared" si="2"/>
        <v>-8.9425124201561415E-2</v>
      </c>
      <c r="K7" s="9">
        <v>5.6429999999999998</v>
      </c>
      <c r="L7" s="9">
        <v>3.6869999999999998</v>
      </c>
      <c r="M7" s="9">
        <v>435.94</v>
      </c>
      <c r="N7" s="9">
        <v>-162.44</v>
      </c>
      <c r="O7" s="27">
        <f t="shared" si="4"/>
        <v>1.0746910263299232E-2</v>
      </c>
      <c r="P7" s="27">
        <f t="shared" si="3"/>
        <v>1.6822945394373949E-2</v>
      </c>
      <c r="Q7" s="27">
        <f t="shared" si="3"/>
        <v>-9.004759121649826E-2</v>
      </c>
      <c r="R7" s="27">
        <f t="shared" si="5"/>
        <v>-0.29589150378938978</v>
      </c>
    </row>
    <row r="8" spans="1:18" ht="16" x14ac:dyDescent="0.2">
      <c r="A8" s="3">
        <v>42213</v>
      </c>
      <c r="B8" s="2" t="s">
        <v>34</v>
      </c>
      <c r="C8" s="5">
        <v>36.54</v>
      </c>
      <c r="D8" s="1">
        <v>32.590000000000003</v>
      </c>
      <c r="E8" s="1">
        <v>31.24</v>
      </c>
      <c r="F8" s="25">
        <v>7.0000000000000007E-2</v>
      </c>
      <c r="G8" s="23">
        <v>0.04</v>
      </c>
      <c r="H8" s="6">
        <f t="shared" si="0"/>
        <v>0.75000000000000011</v>
      </c>
      <c r="I8" s="7">
        <f t="shared" si="1"/>
        <v>-0.1081007115489873</v>
      </c>
      <c r="J8" s="8">
        <f t="shared" si="2"/>
        <v>-0.14504652435686921</v>
      </c>
      <c r="K8" s="9">
        <v>6.23</v>
      </c>
      <c r="L8" s="9">
        <v>4.2309999999999999</v>
      </c>
      <c r="M8" s="9">
        <v>502.38</v>
      </c>
      <c r="N8" s="9">
        <v>-136.66</v>
      </c>
      <c r="O8" s="27">
        <f t="shared" si="4"/>
        <v>0.1040226829700515</v>
      </c>
      <c r="P8" s="27">
        <f t="shared" si="3"/>
        <v>0.14754542988879848</v>
      </c>
      <c r="Q8" s="27">
        <f t="shared" si="3"/>
        <v>0.15240629444418957</v>
      </c>
      <c r="R8" s="27">
        <f t="shared" si="5"/>
        <v>0.15870475252400887</v>
      </c>
    </row>
    <row r="9" spans="1:18" ht="16" x14ac:dyDescent="0.2">
      <c r="A9" s="3">
        <v>42304</v>
      </c>
      <c r="B9" s="2" t="s">
        <v>35</v>
      </c>
      <c r="C9" s="5">
        <v>31.34</v>
      </c>
      <c r="D9" s="1">
        <v>28.13</v>
      </c>
      <c r="E9" s="1">
        <v>30.87</v>
      </c>
      <c r="F9" s="25">
        <v>0.1</v>
      </c>
      <c r="G9" s="23">
        <v>0.05</v>
      </c>
      <c r="H9" s="6">
        <f t="shared" si="0"/>
        <v>1</v>
      </c>
      <c r="I9" s="7">
        <f t="shared" si="1"/>
        <v>-0.10242501595405236</v>
      </c>
      <c r="J9" s="8">
        <f t="shared" si="2"/>
        <v>-1.4996809189534105E-2</v>
      </c>
      <c r="K9" s="9">
        <v>6.2889999999999997</v>
      </c>
      <c r="L9" s="9">
        <v>4.274</v>
      </c>
      <c r="M9" s="9">
        <v>569.24</v>
      </c>
      <c r="N9" s="9">
        <v>-131.69</v>
      </c>
      <c r="O9" s="27">
        <f t="shared" si="4"/>
        <v>9.4703049759228362E-3</v>
      </c>
      <c r="P9" s="27">
        <f t="shared" si="3"/>
        <v>1.0163082013708379E-2</v>
      </c>
      <c r="Q9" s="27">
        <f t="shared" si="3"/>
        <v>0.1330865082208687</v>
      </c>
      <c r="R9" s="27">
        <f t="shared" si="5"/>
        <v>3.6367627689155559E-2</v>
      </c>
    </row>
    <row r="10" spans="1:18" ht="16" x14ac:dyDescent="0.2">
      <c r="A10" s="3">
        <v>42410</v>
      </c>
      <c r="B10" s="2" t="s">
        <v>36</v>
      </c>
      <c r="C10" s="5">
        <v>14.98</v>
      </c>
      <c r="D10" s="1">
        <v>14.07</v>
      </c>
      <c r="E10" s="1">
        <v>14.31</v>
      </c>
      <c r="F10" s="25">
        <v>0.16</v>
      </c>
      <c r="G10" s="23">
        <v>0.12</v>
      </c>
      <c r="H10" s="6">
        <f t="shared" si="0"/>
        <v>0.33333333333333343</v>
      </c>
      <c r="I10" s="7">
        <f t="shared" si="1"/>
        <v>-6.0747663551401876E-2</v>
      </c>
      <c r="J10" s="8">
        <f t="shared" si="2"/>
        <v>-4.4726301735647525E-2</v>
      </c>
      <c r="K10" s="9">
        <v>6.4420000000000002</v>
      </c>
      <c r="L10" s="9">
        <v>4.3680000000000003</v>
      </c>
      <c r="M10" s="9">
        <v>710.47</v>
      </c>
      <c r="N10" s="9">
        <v>-90.24</v>
      </c>
      <c r="O10" s="27">
        <f t="shared" si="4"/>
        <v>2.4328192081412067E-2</v>
      </c>
      <c r="P10" s="27">
        <f t="shared" si="3"/>
        <v>2.1993448759943919E-2</v>
      </c>
      <c r="Q10" s="27">
        <f t="shared" si="3"/>
        <v>0.24810273346918701</v>
      </c>
      <c r="R10" s="27">
        <f t="shared" si="5"/>
        <v>0.31475434733085278</v>
      </c>
    </row>
    <row r="11" spans="1:18" ht="16" x14ac:dyDescent="0.2">
      <c r="A11" s="3">
        <v>42486</v>
      </c>
      <c r="B11" s="2" t="s">
        <v>37</v>
      </c>
      <c r="C11" s="5">
        <v>17.75</v>
      </c>
      <c r="D11" s="1">
        <v>15.15</v>
      </c>
      <c r="E11" s="5">
        <v>14.86</v>
      </c>
      <c r="F11" s="25">
        <v>0.15</v>
      </c>
      <c r="G11" s="23">
        <v>0.1</v>
      </c>
      <c r="H11" s="6">
        <f t="shared" si="0"/>
        <v>0.49999999999999989</v>
      </c>
      <c r="I11" s="7">
        <f t="shared" si="1"/>
        <v>-0.14647887323943659</v>
      </c>
      <c r="J11" s="8">
        <f t="shared" si="2"/>
        <v>-0.16281690140845073</v>
      </c>
      <c r="K11" s="9">
        <v>6.476</v>
      </c>
      <c r="L11" s="9">
        <v>4.4770000000000003</v>
      </c>
      <c r="M11" s="9">
        <v>594.52</v>
      </c>
      <c r="N11" s="9">
        <v>-79.73</v>
      </c>
      <c r="O11" s="27">
        <f t="shared" si="4"/>
        <v>5.277864017385875E-3</v>
      </c>
      <c r="P11" s="27">
        <f t="shared" si="3"/>
        <v>2.4954212454212449E-2</v>
      </c>
      <c r="Q11" s="27">
        <f t="shared" si="3"/>
        <v>-0.1632018241445804</v>
      </c>
      <c r="R11" s="27">
        <f t="shared" si="5"/>
        <v>0.11646719858156018</v>
      </c>
    </row>
    <row r="12" spans="1:18" ht="16" x14ac:dyDescent="0.2">
      <c r="A12" s="3">
        <v>42577</v>
      </c>
      <c r="B12" s="2" t="s">
        <v>38</v>
      </c>
      <c r="C12" s="5">
        <v>18.45</v>
      </c>
      <c r="D12" s="1">
        <v>16.34</v>
      </c>
      <c r="E12" s="1">
        <v>15.77</v>
      </c>
      <c r="F12" s="25">
        <v>0.13</v>
      </c>
      <c r="G12" s="23">
        <v>0.1</v>
      </c>
      <c r="H12" s="6">
        <f t="shared" si="0"/>
        <v>0.3</v>
      </c>
      <c r="I12" s="7">
        <f t="shared" si="1"/>
        <v>-0.11436314363143629</v>
      </c>
      <c r="J12" s="8">
        <f t="shared" si="2"/>
        <v>-0.14525745257452574</v>
      </c>
      <c r="K12" s="9">
        <v>6.617</v>
      </c>
      <c r="L12" s="9">
        <v>4.5570000000000004</v>
      </c>
      <c r="M12" s="9">
        <v>601.96</v>
      </c>
      <c r="N12" s="9">
        <v>-107.22</v>
      </c>
      <c r="O12" s="27">
        <f t="shared" si="4"/>
        <v>2.1772699197035211E-2</v>
      </c>
      <c r="P12" s="27">
        <f t="shared" si="3"/>
        <v>1.7869108778199701E-2</v>
      </c>
      <c r="Q12" s="27">
        <f t="shared" si="3"/>
        <v>1.251429724820032E-2</v>
      </c>
      <c r="R12" s="27">
        <f t="shared" si="5"/>
        <v>-0.34478866173334999</v>
      </c>
    </row>
    <row r="13" spans="1:18" ht="16" x14ac:dyDescent="0.2">
      <c r="A13" s="3">
        <v>42670</v>
      </c>
      <c r="B13" s="2" t="s">
        <v>39</v>
      </c>
      <c r="C13" s="5">
        <v>17.399999999999999</v>
      </c>
      <c r="D13" s="1">
        <v>17.7</v>
      </c>
      <c r="E13" s="1">
        <v>17.66</v>
      </c>
      <c r="F13" s="25">
        <v>0.13</v>
      </c>
      <c r="G13" s="23">
        <v>0.09</v>
      </c>
      <c r="H13" s="6">
        <f t="shared" si="0"/>
        <v>0.44444444444444453</v>
      </c>
      <c r="I13" s="7">
        <f t="shared" si="1"/>
        <v>1.7241379310344869E-2</v>
      </c>
      <c r="J13" s="8">
        <f t="shared" si="2"/>
        <v>1.4942528735632276E-2</v>
      </c>
      <c r="K13" s="9">
        <v>6.7430000000000003</v>
      </c>
      <c r="L13" s="9">
        <v>4.6289999999999996</v>
      </c>
      <c r="M13" s="9">
        <v>615.92999999999995</v>
      </c>
      <c r="N13" s="9">
        <v>-102.87</v>
      </c>
      <c r="O13" s="27">
        <f t="shared" si="4"/>
        <v>1.9041861870938544E-2</v>
      </c>
      <c r="P13" s="27">
        <f t="shared" si="3"/>
        <v>1.5799868334430364E-2</v>
      </c>
      <c r="Q13" s="27">
        <f t="shared" si="3"/>
        <v>2.3207522094491184E-2</v>
      </c>
      <c r="R13" s="27">
        <f t="shared" si="5"/>
        <v>4.0570789031896981E-2</v>
      </c>
    </row>
    <row r="14" spans="1:18" ht="15.75" customHeight="1" x14ac:dyDescent="0.15">
      <c r="J14" s="8"/>
      <c r="O14" s="27"/>
      <c r="P14" s="27"/>
      <c r="Q14" s="27"/>
      <c r="R14" s="27"/>
    </row>
    <row r="15" spans="1:18" ht="15.75" customHeight="1" x14ac:dyDescent="0.15">
      <c r="J15" s="8"/>
      <c r="O15" s="27"/>
      <c r="P15" s="27"/>
      <c r="Q15" s="27"/>
      <c r="R15" s="27"/>
    </row>
    <row r="16" spans="1:18" ht="15.75" customHeight="1" x14ac:dyDescent="0.15">
      <c r="J16" s="8"/>
      <c r="O16" s="27"/>
      <c r="P16" s="27"/>
      <c r="Q16" s="27"/>
      <c r="R16" s="27"/>
    </row>
    <row r="17" spans="10:18" ht="15.75" customHeight="1" x14ac:dyDescent="0.15">
      <c r="J17" s="8"/>
      <c r="O17" s="27"/>
      <c r="P17" s="27"/>
      <c r="Q17" s="27"/>
      <c r="R17" s="27"/>
    </row>
    <row r="18" spans="10:18" ht="15.75" customHeight="1" x14ac:dyDescent="0.15">
      <c r="J18" s="8"/>
      <c r="O18" s="27"/>
      <c r="P18" s="27"/>
      <c r="Q18" s="27"/>
      <c r="R18" s="27"/>
    </row>
    <row r="19" spans="10:18" ht="15.75" customHeight="1" x14ac:dyDescent="0.15">
      <c r="J19" s="8"/>
      <c r="O19" s="27"/>
      <c r="P19" s="27"/>
      <c r="Q19" s="27"/>
      <c r="R19" s="27"/>
    </row>
    <row r="20" spans="10:18" ht="15.75" customHeight="1" x14ac:dyDescent="0.15">
      <c r="J20" s="8"/>
      <c r="O20" s="27"/>
      <c r="P20" s="27"/>
      <c r="Q20" s="27"/>
      <c r="R20" s="27"/>
    </row>
    <row r="21" spans="10:18" ht="15.75" customHeight="1" x14ac:dyDescent="0.15">
      <c r="J21" s="8"/>
      <c r="O21" s="27"/>
      <c r="P21" s="27"/>
      <c r="Q21" s="27"/>
      <c r="R21" s="27"/>
    </row>
    <row r="22" spans="10:18" ht="15.75" customHeight="1" x14ac:dyDescent="0.15">
      <c r="J22" s="8"/>
      <c r="O22" s="27"/>
      <c r="P22" s="27"/>
      <c r="Q22" s="27"/>
      <c r="R22" s="27"/>
    </row>
    <row r="23" spans="10:18" ht="15.75" customHeight="1" x14ac:dyDescent="0.15">
      <c r="J23" s="8"/>
      <c r="O23" s="27"/>
      <c r="P23" s="27"/>
      <c r="Q23" s="27"/>
      <c r="R23" s="27"/>
    </row>
    <row r="24" spans="10:18" ht="15.75" customHeight="1" x14ac:dyDescent="0.15">
      <c r="J24" s="8"/>
      <c r="O24" s="27"/>
      <c r="P24" s="27"/>
      <c r="Q24" s="27"/>
      <c r="R24" s="27"/>
    </row>
    <row r="25" spans="10:18" ht="15.75" customHeight="1" x14ac:dyDescent="0.15">
      <c r="J25" s="8"/>
      <c r="O25" s="27"/>
      <c r="P25" s="27"/>
      <c r="Q25" s="27"/>
      <c r="R25" s="27"/>
    </row>
    <row r="26" spans="10:18" ht="15.75" customHeight="1" x14ac:dyDescent="0.15">
      <c r="O26" s="27"/>
      <c r="P26" s="27"/>
      <c r="Q26" s="27"/>
      <c r="R26" s="27"/>
    </row>
  </sheetData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H1" workbookViewId="0">
      <selection activeCell="O1" sqref="O1:R25"/>
    </sheetView>
  </sheetViews>
  <sheetFormatPr baseColWidth="10" defaultColWidth="14.5" defaultRowHeight="15.75" customHeight="1" x14ac:dyDescent="0.15"/>
  <sheetData>
    <row r="1" spans="1:1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26" t="s">
        <v>40</v>
      </c>
      <c r="P1" s="26" t="s">
        <v>41</v>
      </c>
      <c r="Q1" s="26" t="s">
        <v>42</v>
      </c>
      <c r="R1" s="26" t="s">
        <v>43</v>
      </c>
    </row>
    <row r="2" spans="1:18" ht="16" x14ac:dyDescent="0.2">
      <c r="A2" s="3">
        <v>40528</v>
      </c>
      <c r="B2" s="2" t="s">
        <v>15</v>
      </c>
      <c r="C2" s="5">
        <v>30.27</v>
      </c>
      <c r="D2" s="1">
        <v>31.92</v>
      </c>
      <c r="E2" s="1">
        <v>31.46</v>
      </c>
      <c r="F2" s="25">
        <v>0.51</v>
      </c>
      <c r="G2" s="23">
        <v>0.46</v>
      </c>
      <c r="H2" s="6">
        <f t="shared" ref="H2:H25" si="0">(F2 - G2)/ABS(G2)</f>
        <v>0.10869565217391301</v>
      </c>
      <c r="I2" s="7">
        <f t="shared" ref="I2:I25" si="1">(D2 - C2)/C2</f>
        <v>5.4509415262636342E-2</v>
      </c>
      <c r="J2" s="8">
        <f t="shared" ref="J2:J25" si="2">(E2 - C2)/C2</f>
        <v>3.9312851007598328E-2</v>
      </c>
      <c r="K2" s="9">
        <v>67.239999999999995</v>
      </c>
      <c r="L2" s="9">
        <v>34.409999999999997</v>
      </c>
      <c r="M2" s="9">
        <v>8.5820000000000007</v>
      </c>
      <c r="N2" s="9">
        <v>1.87</v>
      </c>
    </row>
    <row r="3" spans="1:18" ht="16" x14ac:dyDescent="0.2">
      <c r="A3" s="3">
        <v>40626</v>
      </c>
      <c r="B3" s="2" t="s">
        <v>16</v>
      </c>
      <c r="C3" s="5">
        <v>32.14</v>
      </c>
      <c r="D3" s="1">
        <v>33.74</v>
      </c>
      <c r="E3" s="1">
        <v>32.64</v>
      </c>
      <c r="F3" s="25">
        <v>0.54</v>
      </c>
      <c r="G3" s="23">
        <v>0.49</v>
      </c>
      <c r="H3" s="6">
        <f t="shared" si="0"/>
        <v>0.10204081632653071</v>
      </c>
      <c r="I3" s="7">
        <f t="shared" si="1"/>
        <v>4.9782202862476706E-2</v>
      </c>
      <c r="J3" s="8">
        <f t="shared" si="2"/>
        <v>1.5556938394523958E-2</v>
      </c>
      <c r="K3" s="9">
        <v>67.67</v>
      </c>
      <c r="L3" s="9">
        <v>36.619999999999997</v>
      </c>
      <c r="M3" s="9">
        <v>8.7639999999999993</v>
      </c>
      <c r="N3" s="9">
        <v>2.1160000000000001</v>
      </c>
      <c r="O3" s="27">
        <f xml:space="preserve"> (K3 - K2)/ K2</f>
        <v>6.3950029744200901E-3</v>
      </c>
      <c r="P3" s="27">
        <f>(L3 - L2)/L2</f>
        <v>6.4225515838419095E-2</v>
      </c>
      <c r="Q3" s="27">
        <f>(M3 - M2)/M2</f>
        <v>2.1207177814029199E-2</v>
      </c>
      <c r="R3" s="27">
        <f>(N3-N2)/ABS(N2)</f>
        <v>0.13155080213903741</v>
      </c>
    </row>
    <row r="4" spans="1:18" ht="16" x14ac:dyDescent="0.2">
      <c r="A4" s="3">
        <v>40717</v>
      </c>
      <c r="B4" s="2" t="s">
        <v>17</v>
      </c>
      <c r="C4" s="5">
        <v>32.46</v>
      </c>
      <c r="D4" s="1">
        <v>31.49</v>
      </c>
      <c r="E4" s="1">
        <v>31.14</v>
      </c>
      <c r="F4" s="25">
        <v>0.75</v>
      </c>
      <c r="G4" s="23">
        <v>0.71</v>
      </c>
      <c r="H4" s="6">
        <f t="shared" si="0"/>
        <v>5.6338028169014134E-2</v>
      </c>
      <c r="I4" s="7">
        <f t="shared" si="1"/>
        <v>-2.9882932840419051E-2</v>
      </c>
      <c r="J4" s="8">
        <f t="shared" si="2"/>
        <v>-4.0665434380776348E-2</v>
      </c>
      <c r="K4" s="9">
        <v>73.540000000000006</v>
      </c>
      <c r="L4" s="9">
        <v>39.78</v>
      </c>
      <c r="M4" s="9">
        <v>10.78</v>
      </c>
      <c r="N4" s="9">
        <v>3.2090000000000001</v>
      </c>
      <c r="O4" s="27">
        <f xml:space="preserve"> (K4 - K3)/ K3</f>
        <v>8.674449534505696E-2</v>
      </c>
      <c r="P4" s="27">
        <f t="shared" ref="P4:Q19" si="3">(L4 - L3)/L3</f>
        <v>8.6291643910431565E-2</v>
      </c>
      <c r="Q4" s="27">
        <f t="shared" si="3"/>
        <v>0.23003194888178916</v>
      </c>
      <c r="R4" s="27">
        <f>(N4-N3)/ABS(N3)</f>
        <v>0.51654064272211719</v>
      </c>
    </row>
    <row r="5" spans="1:18" ht="16" x14ac:dyDescent="0.2">
      <c r="A5" s="3">
        <v>40806</v>
      </c>
      <c r="B5" s="2" t="s">
        <v>18</v>
      </c>
      <c r="C5" s="5">
        <v>28.35</v>
      </c>
      <c r="D5" s="1">
        <v>29.81</v>
      </c>
      <c r="E5" s="1">
        <v>29.54</v>
      </c>
      <c r="F5" s="25">
        <v>0.48</v>
      </c>
      <c r="G5" s="23">
        <v>0.47</v>
      </c>
      <c r="H5" s="6">
        <f t="shared" si="0"/>
        <v>2.1276595744680871E-2</v>
      </c>
      <c r="I5" s="7">
        <f t="shared" si="1"/>
        <v>5.1499118165784737E-2</v>
      </c>
      <c r="J5" s="8">
        <f t="shared" si="2"/>
        <v>4.1975308641975226E-2</v>
      </c>
      <c r="K5" s="9">
        <v>73.86</v>
      </c>
      <c r="L5" s="9">
        <v>40.89</v>
      </c>
      <c r="M5" s="9">
        <v>8.3740000000000006</v>
      </c>
      <c r="N5" s="9">
        <v>1.84</v>
      </c>
      <c r="O5" s="27">
        <f t="shared" ref="O5:O25" si="4" xml:space="preserve"> (K5 - K4)/ K4</f>
        <v>4.3513734022299858E-3</v>
      </c>
      <c r="P5" s="27">
        <f t="shared" si="3"/>
        <v>2.7903469079939652E-2</v>
      </c>
      <c r="Q5" s="27">
        <f t="shared" si="3"/>
        <v>-0.22319109461966596</v>
      </c>
      <c r="R5" s="27">
        <f t="shared" ref="R5:R25" si="5">(N5-N4)/ABS(N4)</f>
        <v>-0.4266126519164849</v>
      </c>
    </row>
    <row r="6" spans="1:18" ht="16" x14ac:dyDescent="0.2">
      <c r="A6" s="3">
        <v>40897</v>
      </c>
      <c r="B6" s="2" t="s">
        <v>19</v>
      </c>
      <c r="C6" s="5">
        <v>29.17</v>
      </c>
      <c r="D6" s="1">
        <v>25.67</v>
      </c>
      <c r="E6" s="1">
        <v>25.77</v>
      </c>
      <c r="F6" s="25">
        <v>0.54</v>
      </c>
      <c r="G6" s="23">
        <v>0.56999999999999995</v>
      </c>
      <c r="H6" s="6">
        <f t="shared" si="0"/>
        <v>-5.2631578947368279E-2</v>
      </c>
      <c r="I6" s="7">
        <f t="shared" si="1"/>
        <v>-0.11998628728145354</v>
      </c>
      <c r="J6" s="8">
        <f t="shared" si="2"/>
        <v>-0.11655810764484066</v>
      </c>
      <c r="K6" s="9">
        <v>72.91</v>
      </c>
      <c r="L6" s="9">
        <v>41.92</v>
      </c>
      <c r="M6" s="9">
        <v>8.7919999999999998</v>
      </c>
      <c r="N6" s="9">
        <v>2.1920000000000002</v>
      </c>
      <c r="O6" s="27">
        <f t="shared" si="4"/>
        <v>-1.2862171676144094E-2</v>
      </c>
      <c r="P6" s="27">
        <f t="shared" si="3"/>
        <v>2.5189532893127933E-2</v>
      </c>
      <c r="Q6" s="27">
        <f t="shared" si="3"/>
        <v>4.99164079293049E-2</v>
      </c>
      <c r="R6" s="27">
        <f t="shared" si="5"/>
        <v>0.19130434782608699</v>
      </c>
    </row>
    <row r="7" spans="1:18" ht="16" x14ac:dyDescent="0.2">
      <c r="A7" s="3">
        <v>40988</v>
      </c>
      <c r="B7" s="2" t="s">
        <v>20</v>
      </c>
      <c r="C7" s="5">
        <v>30.1</v>
      </c>
      <c r="D7" s="1">
        <v>30.87</v>
      </c>
      <c r="E7" s="1">
        <v>29.41</v>
      </c>
      <c r="F7" s="25">
        <v>0.62</v>
      </c>
      <c r="G7" s="23">
        <v>0.56000000000000005</v>
      </c>
      <c r="H7" s="6">
        <f t="shared" si="0"/>
        <v>0.10714285714285703</v>
      </c>
      <c r="I7" s="7">
        <f t="shared" si="1"/>
        <v>2.5581395348837195E-2</v>
      </c>
      <c r="J7" s="8">
        <f t="shared" si="2"/>
        <v>-2.2923588039867149E-2</v>
      </c>
      <c r="K7" s="9">
        <v>74.36</v>
      </c>
      <c r="L7" s="9">
        <v>42.87</v>
      </c>
      <c r="M7" s="9">
        <v>9.0389999999999997</v>
      </c>
      <c r="N7" s="9">
        <v>2.4980000000000002</v>
      </c>
      <c r="O7" s="27">
        <f t="shared" si="4"/>
        <v>1.9887532574406844E-2</v>
      </c>
      <c r="P7" s="27">
        <f t="shared" si="3"/>
        <v>2.2662213740457914E-2</v>
      </c>
      <c r="Q7" s="27">
        <f t="shared" si="3"/>
        <v>2.8093721565059133E-2</v>
      </c>
      <c r="R7" s="27">
        <f t="shared" si="5"/>
        <v>0.13959854014598541</v>
      </c>
    </row>
    <row r="8" spans="1:18" ht="16" x14ac:dyDescent="0.2">
      <c r="A8" s="3">
        <v>41078</v>
      </c>
      <c r="B8" s="2" t="s">
        <v>21</v>
      </c>
      <c r="C8" s="5">
        <v>27.12</v>
      </c>
      <c r="D8" s="5">
        <v>28.39</v>
      </c>
      <c r="E8" s="1">
        <v>27.96</v>
      </c>
      <c r="F8" s="25">
        <v>0.82</v>
      </c>
      <c r="G8" s="23">
        <v>0.78</v>
      </c>
      <c r="H8" s="6">
        <f t="shared" si="0"/>
        <v>5.1282051282051183E-2</v>
      </c>
      <c r="I8" s="7">
        <f t="shared" si="1"/>
        <v>4.6828908554572252E-2</v>
      </c>
      <c r="J8" s="8">
        <f t="shared" si="2"/>
        <v>3.0973451327433621E-2</v>
      </c>
      <c r="K8" s="9">
        <v>78.33</v>
      </c>
      <c r="L8" s="9">
        <v>43.69</v>
      </c>
      <c r="M8" s="9">
        <v>10.92</v>
      </c>
      <c r="N8" s="9">
        <v>3.452</v>
      </c>
      <c r="O8" s="27">
        <f t="shared" si="4"/>
        <v>5.338891877353414E-2</v>
      </c>
      <c r="P8" s="27">
        <f t="shared" si="3"/>
        <v>1.9127595054816895E-2</v>
      </c>
      <c r="Q8" s="27">
        <f t="shared" si="3"/>
        <v>0.20809824095585799</v>
      </c>
      <c r="R8" s="27">
        <f t="shared" si="5"/>
        <v>0.38190552441953551</v>
      </c>
    </row>
    <row r="9" spans="1:18" ht="16" x14ac:dyDescent="0.2">
      <c r="A9" s="3">
        <v>41172</v>
      </c>
      <c r="B9" s="2" t="s">
        <v>22</v>
      </c>
      <c r="C9" s="5">
        <v>32.26</v>
      </c>
      <c r="D9" s="1">
        <v>33.03</v>
      </c>
      <c r="E9" s="1">
        <v>32.47</v>
      </c>
      <c r="F9" s="25">
        <v>0.53</v>
      </c>
      <c r="G9" s="23">
        <v>0.53</v>
      </c>
      <c r="H9" s="6">
        <f t="shared" si="0"/>
        <v>0</v>
      </c>
      <c r="I9" s="7">
        <f t="shared" si="1"/>
        <v>2.3868567885926943E-2</v>
      </c>
      <c r="J9" s="8">
        <f t="shared" si="2"/>
        <v>6.5096094234346211E-3</v>
      </c>
      <c r="K9" s="9">
        <v>76.56</v>
      </c>
      <c r="L9" s="9">
        <v>43.33</v>
      </c>
      <c r="M9" s="9">
        <v>8.1809999999999992</v>
      </c>
      <c r="N9" s="9">
        <v>2.0339999999999998</v>
      </c>
      <c r="O9" s="27">
        <f t="shared" si="4"/>
        <v>-2.2596706242818794E-2</v>
      </c>
      <c r="P9" s="27">
        <f t="shared" si="3"/>
        <v>-8.2398718242160558E-3</v>
      </c>
      <c r="Q9" s="27">
        <f t="shared" si="3"/>
        <v>-0.25082417582417588</v>
      </c>
      <c r="R9" s="27">
        <f t="shared" si="5"/>
        <v>-0.41077636152954816</v>
      </c>
    </row>
    <row r="10" spans="1:18" ht="16" x14ac:dyDescent="0.2">
      <c r="A10" s="3">
        <v>41261</v>
      </c>
      <c r="B10" s="2" t="s">
        <v>23</v>
      </c>
      <c r="C10" s="5">
        <v>32.880000000000003</v>
      </c>
      <c r="D10" s="1">
        <v>33.86</v>
      </c>
      <c r="E10" s="1">
        <v>34.090000000000003</v>
      </c>
      <c r="F10" s="25">
        <v>0.64</v>
      </c>
      <c r="G10" s="23">
        <v>0.61</v>
      </c>
      <c r="H10" s="6">
        <f t="shared" si="0"/>
        <v>4.9180327868852507E-2</v>
      </c>
      <c r="I10" s="7">
        <f t="shared" si="1"/>
        <v>2.9805352798053429E-2</v>
      </c>
      <c r="J10" s="8">
        <f t="shared" si="2"/>
        <v>3.6800486618004891E-2</v>
      </c>
      <c r="K10" s="9">
        <v>79.66</v>
      </c>
      <c r="L10" s="9">
        <v>42.98</v>
      </c>
      <c r="M10" s="9">
        <v>9.0939999999999994</v>
      </c>
      <c r="N10" s="9">
        <v>2.581</v>
      </c>
      <c r="O10" s="27">
        <f t="shared" si="4"/>
        <v>4.0491118077324896E-2</v>
      </c>
      <c r="P10" s="27">
        <f t="shared" si="3"/>
        <v>-8.0775444264943787E-3</v>
      </c>
      <c r="Q10" s="27">
        <f t="shared" si="3"/>
        <v>0.11160004889377831</v>
      </c>
      <c r="R10" s="27">
        <f t="shared" si="5"/>
        <v>0.26892822025565399</v>
      </c>
    </row>
    <row r="11" spans="1:18" ht="16" x14ac:dyDescent="0.2">
      <c r="A11" s="3">
        <v>41353</v>
      </c>
      <c r="B11" s="2" t="s">
        <v>24</v>
      </c>
      <c r="C11" s="5">
        <v>35.770000000000003</v>
      </c>
      <c r="D11" s="1">
        <v>32.78</v>
      </c>
      <c r="E11" s="1">
        <v>32.299999999999997</v>
      </c>
      <c r="F11" s="25">
        <v>0.65</v>
      </c>
      <c r="G11" s="23">
        <v>0.66</v>
      </c>
      <c r="H11" s="6">
        <f t="shared" si="0"/>
        <v>-1.5151515151515164E-2</v>
      </c>
      <c r="I11" s="7">
        <f t="shared" si="1"/>
        <v>-8.3589600223651153E-2</v>
      </c>
      <c r="J11" s="8">
        <f t="shared" si="2"/>
        <v>-9.7008666480290912E-2</v>
      </c>
      <c r="K11" s="9">
        <v>79.45</v>
      </c>
      <c r="L11" s="9">
        <v>43.35</v>
      </c>
      <c r="M11" s="9">
        <v>8.9580000000000002</v>
      </c>
      <c r="N11" s="9">
        <v>2.504</v>
      </c>
      <c r="O11" s="27">
        <f t="shared" si="4"/>
        <v>-2.636203866432259E-3</v>
      </c>
      <c r="P11" s="27">
        <f t="shared" si="3"/>
        <v>8.6086551884598551E-3</v>
      </c>
      <c r="Q11" s="27">
        <f t="shared" si="3"/>
        <v>-1.4954915328788128E-2</v>
      </c>
      <c r="R11" s="27">
        <f t="shared" si="5"/>
        <v>-2.9833397907787662E-2</v>
      </c>
    </row>
    <row r="12" spans="1:18" ht="16" x14ac:dyDescent="0.2">
      <c r="A12" s="3">
        <v>41445</v>
      </c>
      <c r="B12" s="2" t="s">
        <v>25</v>
      </c>
      <c r="C12" s="5">
        <v>33.21</v>
      </c>
      <c r="D12" s="1">
        <v>30.71</v>
      </c>
      <c r="E12" s="1">
        <v>30.14</v>
      </c>
      <c r="F12" s="25">
        <v>0.87</v>
      </c>
      <c r="G12" s="23">
        <v>0.87</v>
      </c>
      <c r="H12" s="6">
        <f t="shared" si="0"/>
        <v>0</v>
      </c>
      <c r="I12" s="7">
        <f t="shared" si="1"/>
        <v>-7.527853056308341E-2</v>
      </c>
      <c r="J12" s="8">
        <f t="shared" si="2"/>
        <v>-9.2442035531466432E-2</v>
      </c>
      <c r="K12" s="9">
        <v>81.81</v>
      </c>
      <c r="L12" s="9">
        <v>44.65</v>
      </c>
      <c r="M12" s="9">
        <v>10.95</v>
      </c>
      <c r="N12" s="9">
        <v>3.806</v>
      </c>
      <c r="O12" s="27">
        <f t="shared" si="4"/>
        <v>2.970421648835745E-2</v>
      </c>
      <c r="P12" s="27">
        <f t="shared" si="3"/>
        <v>2.9988465974625077E-2</v>
      </c>
      <c r="Q12" s="27">
        <f t="shared" si="3"/>
        <v>0.22237106496985923</v>
      </c>
      <c r="R12" s="27">
        <f t="shared" si="5"/>
        <v>0.51996805111821087</v>
      </c>
    </row>
    <row r="13" spans="1:18" ht="16" x14ac:dyDescent="0.2">
      <c r="A13" s="3">
        <v>41535</v>
      </c>
      <c r="B13" s="2" t="s">
        <v>26</v>
      </c>
      <c r="C13" s="5">
        <v>33.869999999999997</v>
      </c>
      <c r="D13" s="1">
        <v>33.64</v>
      </c>
      <c r="E13" s="1">
        <v>33.89</v>
      </c>
      <c r="F13" s="25">
        <v>0.59</v>
      </c>
      <c r="G13" s="23">
        <v>0.56000000000000005</v>
      </c>
      <c r="H13" s="6">
        <f t="shared" si="0"/>
        <v>5.3571428571428416E-2</v>
      </c>
      <c r="I13" s="7">
        <f t="shared" si="1"/>
        <v>-6.7906702096249454E-3</v>
      </c>
      <c r="J13" s="8">
        <f t="shared" si="2"/>
        <v>5.9049306170661734E-4</v>
      </c>
      <c r="K13" s="9">
        <v>86.41</v>
      </c>
      <c r="L13" s="9">
        <v>43.54</v>
      </c>
      <c r="M13" s="9">
        <v>8.3719999999999999</v>
      </c>
      <c r="N13" s="9">
        <v>2.1909999999999998</v>
      </c>
      <c r="O13" s="27">
        <f t="shared" si="4"/>
        <v>5.6227845006722822E-2</v>
      </c>
      <c r="P13" s="27">
        <f t="shared" si="3"/>
        <v>-2.4860022396416562E-2</v>
      </c>
      <c r="Q13" s="27">
        <f t="shared" si="3"/>
        <v>-0.23543378995433786</v>
      </c>
      <c r="R13" s="27">
        <f t="shared" si="5"/>
        <v>-0.42433000525486081</v>
      </c>
    </row>
    <row r="14" spans="1:18" ht="16" x14ac:dyDescent="0.2">
      <c r="A14" s="3">
        <v>41626</v>
      </c>
      <c r="B14" s="2" t="s">
        <v>27</v>
      </c>
      <c r="C14" s="5">
        <v>34.6</v>
      </c>
      <c r="D14" s="5">
        <v>35.520000000000003</v>
      </c>
      <c r="E14" s="1">
        <v>36.6</v>
      </c>
      <c r="F14" s="25">
        <v>0.69</v>
      </c>
      <c r="G14" s="23">
        <v>0.67</v>
      </c>
      <c r="H14" s="6">
        <f t="shared" si="0"/>
        <v>2.9850746268656577E-2</v>
      </c>
      <c r="I14" s="7">
        <f t="shared" si="1"/>
        <v>2.6589595375722593E-2</v>
      </c>
      <c r="J14" s="8">
        <f t="shared" si="2"/>
        <v>5.7803468208092484E-2</v>
      </c>
      <c r="K14" s="9">
        <v>85.24</v>
      </c>
      <c r="L14" s="9">
        <v>43.56</v>
      </c>
      <c r="M14" s="9">
        <v>9.2750000000000004</v>
      </c>
      <c r="N14" s="9">
        <v>2.5529999999999999</v>
      </c>
      <c r="O14" s="27">
        <f t="shared" si="4"/>
        <v>-1.35400995255179E-2</v>
      </c>
      <c r="P14" s="27">
        <f t="shared" si="3"/>
        <v>4.59347726228827E-4</v>
      </c>
      <c r="Q14" s="27">
        <f t="shared" si="3"/>
        <v>0.1078595317725753</v>
      </c>
      <c r="R14" s="27">
        <f t="shared" si="5"/>
        <v>0.16522136010953908</v>
      </c>
    </row>
    <row r="15" spans="1:18" ht="16" x14ac:dyDescent="0.2">
      <c r="A15" s="3">
        <v>41716</v>
      </c>
      <c r="B15" s="2" t="s">
        <v>28</v>
      </c>
      <c r="C15" s="5">
        <v>38.840000000000003</v>
      </c>
      <c r="D15" s="1">
        <v>37.799999999999997</v>
      </c>
      <c r="E15" s="1">
        <v>38.549999999999997</v>
      </c>
      <c r="F15" s="25">
        <v>0.68</v>
      </c>
      <c r="G15" s="23">
        <v>0.7</v>
      </c>
      <c r="H15" s="6">
        <f t="shared" si="0"/>
        <v>-2.8571428571428439E-2</v>
      </c>
      <c r="I15" s="7">
        <f t="shared" si="1"/>
        <v>-2.6776519052523332E-2</v>
      </c>
      <c r="J15" s="8">
        <f t="shared" si="2"/>
        <v>-7.4665293511845063E-3</v>
      </c>
      <c r="K15" s="9">
        <v>86.56</v>
      </c>
      <c r="L15" s="9">
        <v>44.71</v>
      </c>
      <c r="M15" s="9">
        <v>9.3070000000000004</v>
      </c>
      <c r="N15" s="9">
        <v>2.5649999999999999</v>
      </c>
      <c r="O15" s="27">
        <f t="shared" si="4"/>
        <v>1.5485687470671134E-2</v>
      </c>
      <c r="P15" s="27">
        <f t="shared" si="3"/>
        <v>2.6400367309458186E-2</v>
      </c>
      <c r="Q15" s="27">
        <f t="shared" si="3"/>
        <v>3.4501347708894908E-3</v>
      </c>
      <c r="R15" s="27">
        <f t="shared" si="5"/>
        <v>4.7003525264394871E-3</v>
      </c>
    </row>
    <row r="16" spans="1:18" ht="16" x14ac:dyDescent="0.2">
      <c r="A16" s="3">
        <v>41809</v>
      </c>
      <c r="B16" s="2" t="s">
        <v>29</v>
      </c>
      <c r="C16" s="5">
        <v>42.51</v>
      </c>
      <c r="D16" s="5">
        <v>40.26</v>
      </c>
      <c r="E16" s="1">
        <v>40.82</v>
      </c>
      <c r="F16" s="25">
        <v>0.92</v>
      </c>
      <c r="G16" s="23">
        <v>0.95</v>
      </c>
      <c r="H16" s="6">
        <f t="shared" si="0"/>
        <v>-3.1578947368420963E-2</v>
      </c>
      <c r="I16" s="7">
        <f t="shared" si="1"/>
        <v>-5.2928722653493299E-2</v>
      </c>
      <c r="J16" s="8">
        <f t="shared" si="2"/>
        <v>-3.9755351681957138E-2</v>
      </c>
      <c r="K16" s="9">
        <v>90.27</v>
      </c>
      <c r="L16" s="9">
        <v>46.88</v>
      </c>
      <c r="M16" s="9">
        <v>11.32</v>
      </c>
      <c r="N16" s="9">
        <v>3.6459999999999999</v>
      </c>
      <c r="O16" s="27">
        <f t="shared" si="4"/>
        <v>4.2860443622920442E-2</v>
      </c>
      <c r="P16" s="27">
        <f t="shared" si="3"/>
        <v>4.8535003354954184E-2</v>
      </c>
      <c r="Q16" s="27">
        <f t="shared" si="3"/>
        <v>0.21628881487052753</v>
      </c>
      <c r="R16" s="27">
        <f t="shared" si="5"/>
        <v>0.42144249512670567</v>
      </c>
    </row>
    <row r="17" spans="1:18" ht="16" x14ac:dyDescent="0.2">
      <c r="A17" s="3">
        <v>41900</v>
      </c>
      <c r="B17" s="2" t="s">
        <v>30</v>
      </c>
      <c r="C17" s="5">
        <v>41.55</v>
      </c>
      <c r="D17" s="1">
        <v>40.58</v>
      </c>
      <c r="E17" s="1">
        <v>39.799999999999997</v>
      </c>
      <c r="F17" s="25">
        <v>0.62</v>
      </c>
      <c r="G17" s="23">
        <v>0.64</v>
      </c>
      <c r="H17" s="6">
        <f t="shared" si="0"/>
        <v>-3.1250000000000028E-2</v>
      </c>
      <c r="I17" s="7">
        <f t="shared" si="1"/>
        <v>-2.334536702767747E-2</v>
      </c>
      <c r="J17" s="8">
        <f t="shared" si="2"/>
        <v>-4.2117930204572808E-2</v>
      </c>
      <c r="K17" s="9">
        <v>99.73</v>
      </c>
      <c r="L17" s="9">
        <v>47.35</v>
      </c>
      <c r="M17" s="9">
        <v>8.5960000000000001</v>
      </c>
      <c r="N17" s="9">
        <v>2.1840000000000002</v>
      </c>
      <c r="O17" s="27">
        <f t="shared" si="4"/>
        <v>0.10479672094826641</v>
      </c>
      <c r="P17" s="27">
        <f t="shared" si="3"/>
        <v>1.0025597269624549E-2</v>
      </c>
      <c r="Q17" s="27">
        <f t="shared" si="3"/>
        <v>-0.24063604240282688</v>
      </c>
      <c r="R17" s="27">
        <f t="shared" si="5"/>
        <v>-0.40098738343390011</v>
      </c>
    </row>
    <row r="18" spans="1:18" ht="16" x14ac:dyDescent="0.2">
      <c r="A18" s="3">
        <v>41990</v>
      </c>
      <c r="B18" s="2" t="s">
        <v>31</v>
      </c>
      <c r="C18" s="5">
        <v>41.16</v>
      </c>
      <c r="D18" s="1">
        <v>43.83</v>
      </c>
      <c r="E18" s="1">
        <v>45.35</v>
      </c>
      <c r="F18" s="25">
        <v>0.69</v>
      </c>
      <c r="G18" s="23">
        <v>0.69</v>
      </c>
      <c r="H18" s="6">
        <f t="shared" si="0"/>
        <v>0</v>
      </c>
      <c r="I18" s="7">
        <f t="shared" si="1"/>
        <v>6.4868804664723084E-2</v>
      </c>
      <c r="J18" s="8">
        <f t="shared" si="2"/>
        <v>0.10179786200194375</v>
      </c>
      <c r="K18" s="9">
        <v>98.3</v>
      </c>
      <c r="L18" s="9">
        <v>47.54</v>
      </c>
      <c r="M18" s="9">
        <v>9.5980000000000008</v>
      </c>
      <c r="N18" s="9">
        <v>2.5019999999999998</v>
      </c>
      <c r="O18" s="27">
        <f t="shared" si="4"/>
        <v>-1.4338714529228986E-2</v>
      </c>
      <c r="P18" s="27">
        <f t="shared" si="3"/>
        <v>4.012671594508928E-3</v>
      </c>
      <c r="Q18" s="27">
        <f t="shared" si="3"/>
        <v>0.11656584457887396</v>
      </c>
      <c r="R18" s="27">
        <f t="shared" si="5"/>
        <v>0.14560439560439542</v>
      </c>
    </row>
    <row r="19" spans="1:18" ht="16" x14ac:dyDescent="0.2">
      <c r="A19" s="3">
        <v>42080</v>
      </c>
      <c r="B19" s="2" t="s">
        <v>32</v>
      </c>
      <c r="C19" s="5">
        <v>42.87</v>
      </c>
      <c r="D19" s="1">
        <v>44.3</v>
      </c>
      <c r="E19" s="1">
        <v>44.13</v>
      </c>
      <c r="F19" s="25">
        <v>0.68</v>
      </c>
      <c r="G19" s="23">
        <v>0.68</v>
      </c>
      <c r="H19" s="6">
        <f t="shared" si="0"/>
        <v>0</v>
      </c>
      <c r="I19" s="7">
        <f t="shared" si="1"/>
        <v>3.3356659668766032E-2</v>
      </c>
      <c r="J19" s="8">
        <f t="shared" si="2"/>
        <v>2.939118264520656E-2</v>
      </c>
      <c r="K19" s="9">
        <v>98.82</v>
      </c>
      <c r="L19" s="9">
        <v>48.1</v>
      </c>
      <c r="M19" s="9">
        <v>9.327</v>
      </c>
      <c r="N19" s="9">
        <v>2.4950000000000001</v>
      </c>
      <c r="O19" s="27">
        <f t="shared" si="4"/>
        <v>5.2899287894201024E-3</v>
      </c>
      <c r="P19" s="27">
        <f t="shared" si="3"/>
        <v>1.1779554059739215E-2</v>
      </c>
      <c r="Q19" s="27">
        <f t="shared" si="3"/>
        <v>-2.8235048968535192E-2</v>
      </c>
      <c r="R19" s="27">
        <f t="shared" si="5"/>
        <v>-2.7977617905674155E-3</v>
      </c>
    </row>
    <row r="20" spans="1:18" ht="16" x14ac:dyDescent="0.2">
      <c r="A20" s="3">
        <v>42172</v>
      </c>
      <c r="B20" s="2" t="s">
        <v>33</v>
      </c>
      <c r="C20" s="5">
        <v>44.91</v>
      </c>
      <c r="D20" s="1">
        <v>41.91</v>
      </c>
      <c r="E20" s="1">
        <v>42.74</v>
      </c>
      <c r="F20" s="25">
        <v>0.78</v>
      </c>
      <c r="G20" s="23">
        <v>0.87</v>
      </c>
      <c r="H20" s="6">
        <f t="shared" si="0"/>
        <v>-0.10344827586206894</v>
      </c>
      <c r="I20" s="7">
        <f t="shared" si="1"/>
        <v>-6.6800267201068811E-2</v>
      </c>
      <c r="J20" s="8">
        <f t="shared" si="2"/>
        <v>-4.8318859942106315E-2</v>
      </c>
      <c r="K20" s="9">
        <v>110.9</v>
      </c>
      <c r="L20" s="9">
        <v>48.66</v>
      </c>
      <c r="M20" s="9">
        <v>10.71</v>
      </c>
      <c r="N20" s="9">
        <v>2.7570000000000001</v>
      </c>
      <c r="O20" s="27">
        <f t="shared" si="4"/>
        <v>0.12224246104027538</v>
      </c>
      <c r="P20" s="27">
        <f t="shared" ref="P20:Q25" si="6">(L20 - L19)/L19</f>
        <v>1.1642411642411542E-2</v>
      </c>
      <c r="Q20" s="27">
        <f t="shared" si="6"/>
        <v>0.14827918944998403</v>
      </c>
      <c r="R20" s="27">
        <f t="shared" si="5"/>
        <v>0.10501002004008016</v>
      </c>
    </row>
    <row r="21" spans="1:18" ht="16" x14ac:dyDescent="0.2">
      <c r="A21" s="3">
        <v>42263</v>
      </c>
      <c r="B21" s="2" t="s">
        <v>34</v>
      </c>
      <c r="C21" s="5">
        <v>38.270000000000003</v>
      </c>
      <c r="D21" s="1">
        <v>38.270000000000003</v>
      </c>
      <c r="E21" s="1">
        <v>36.74</v>
      </c>
      <c r="F21" s="25">
        <v>0.53</v>
      </c>
      <c r="G21" s="23">
        <v>0.52</v>
      </c>
      <c r="H21" s="6">
        <f t="shared" si="0"/>
        <v>1.9230769230769246E-2</v>
      </c>
      <c r="I21" s="7">
        <f t="shared" si="1"/>
        <v>0</v>
      </c>
      <c r="J21" s="8">
        <f t="shared" si="2"/>
        <v>-3.9979095897569927E-2</v>
      </c>
      <c r="K21" s="9">
        <v>109.71</v>
      </c>
      <c r="L21" s="9">
        <v>47.1</v>
      </c>
      <c r="M21" s="9">
        <v>8.4480000000000004</v>
      </c>
      <c r="N21" s="9">
        <v>1.7470000000000001</v>
      </c>
      <c r="O21" s="27">
        <f t="shared" si="4"/>
        <v>-1.0730387736699836E-2</v>
      </c>
      <c r="P21" s="27">
        <f t="shared" si="6"/>
        <v>-3.2059186189888927E-2</v>
      </c>
      <c r="Q21" s="27">
        <f t="shared" si="6"/>
        <v>-0.21120448179271711</v>
      </c>
      <c r="R21" s="27">
        <f t="shared" si="5"/>
        <v>-0.36634022488211826</v>
      </c>
    </row>
    <row r="22" spans="1:18" ht="16" x14ac:dyDescent="0.2">
      <c r="A22" s="3">
        <v>42354</v>
      </c>
      <c r="B22" s="2" t="s">
        <v>35</v>
      </c>
      <c r="C22" s="5">
        <v>38.909999999999997</v>
      </c>
      <c r="D22" s="1">
        <v>38.090000000000003</v>
      </c>
      <c r="E22" s="1">
        <v>36.93</v>
      </c>
      <c r="F22" s="25">
        <v>0.63</v>
      </c>
      <c r="G22" s="23">
        <v>0.6</v>
      </c>
      <c r="H22" s="6">
        <f t="shared" si="0"/>
        <v>5.0000000000000044E-2</v>
      </c>
      <c r="I22" s="7">
        <f t="shared" si="1"/>
        <v>-2.1074273965561378E-2</v>
      </c>
      <c r="J22" s="8">
        <f t="shared" si="2"/>
        <v>-5.088666152659977E-2</v>
      </c>
      <c r="K22" s="9">
        <v>106.48</v>
      </c>
      <c r="L22" s="9">
        <v>45.92</v>
      </c>
      <c r="M22" s="9">
        <v>8.9930000000000003</v>
      </c>
      <c r="N22" s="9">
        <v>2.1970000000000001</v>
      </c>
      <c r="O22" s="27">
        <f t="shared" si="4"/>
        <v>-2.9441254215659376E-2</v>
      </c>
      <c r="P22" s="27">
        <f t="shared" si="6"/>
        <v>-2.5053078556263264E-2</v>
      </c>
      <c r="Q22" s="27">
        <f t="shared" si="6"/>
        <v>6.4512310606060594E-2</v>
      </c>
      <c r="R22" s="27">
        <f t="shared" si="5"/>
        <v>0.25758443045220375</v>
      </c>
    </row>
    <row r="23" spans="1:18" ht="16" x14ac:dyDescent="0.2">
      <c r="A23" s="3">
        <v>42444</v>
      </c>
      <c r="B23" s="2" t="s">
        <v>36</v>
      </c>
      <c r="C23" s="5">
        <v>38.74</v>
      </c>
      <c r="D23" s="5">
        <v>39.549999999999997</v>
      </c>
      <c r="E23" s="5">
        <v>40.22</v>
      </c>
      <c r="F23" s="25">
        <v>0.64</v>
      </c>
      <c r="G23" s="23">
        <v>0.62</v>
      </c>
      <c r="H23" s="6">
        <f t="shared" si="0"/>
        <v>3.2258064516129059E-2</v>
      </c>
      <c r="I23" s="7">
        <f t="shared" si="1"/>
        <v>2.0908621579762393E-2</v>
      </c>
      <c r="J23" s="8">
        <f t="shared" si="2"/>
        <v>3.8203407330924026E-2</v>
      </c>
      <c r="K23" s="9">
        <v>104.89</v>
      </c>
      <c r="L23" s="9">
        <v>45.87</v>
      </c>
      <c r="M23" s="9">
        <v>9.0120000000000005</v>
      </c>
      <c r="N23" s="9">
        <v>2.1419999999999999</v>
      </c>
      <c r="O23" s="27">
        <f t="shared" si="4"/>
        <v>-1.493238166791889E-2</v>
      </c>
      <c r="P23" s="27">
        <f t="shared" si="6"/>
        <v>-1.0888501742161206E-3</v>
      </c>
      <c r="Q23" s="27">
        <f t="shared" si="6"/>
        <v>2.1127543645057408E-3</v>
      </c>
      <c r="R23" s="27">
        <f t="shared" si="5"/>
        <v>-2.5034137460173037E-2</v>
      </c>
    </row>
    <row r="24" spans="1:18" ht="16" x14ac:dyDescent="0.2">
      <c r="A24" s="3">
        <v>42537</v>
      </c>
      <c r="B24" s="2" t="s">
        <v>37</v>
      </c>
      <c r="C24" s="5">
        <v>38.64</v>
      </c>
      <c r="D24" s="1">
        <v>39.49</v>
      </c>
      <c r="E24" s="1">
        <v>39.68</v>
      </c>
      <c r="F24" s="25">
        <v>0.81</v>
      </c>
      <c r="G24" s="23">
        <v>0.82</v>
      </c>
      <c r="H24" s="6">
        <f t="shared" si="0"/>
        <v>-1.2195121951219388E-2</v>
      </c>
      <c r="I24" s="7">
        <f t="shared" si="1"/>
        <v>2.1997929606625295E-2</v>
      </c>
      <c r="J24" s="8">
        <f t="shared" si="2"/>
        <v>2.6915113871635588E-2</v>
      </c>
      <c r="K24" s="9">
        <v>112.18</v>
      </c>
      <c r="L24" s="9">
        <v>47.29</v>
      </c>
      <c r="M24" s="9">
        <v>10.59</v>
      </c>
      <c r="N24" s="9">
        <v>2.8140000000000001</v>
      </c>
      <c r="O24" s="27">
        <f t="shared" si="4"/>
        <v>6.9501382400610226E-2</v>
      </c>
      <c r="P24" s="27">
        <f t="shared" si="6"/>
        <v>3.0957052539786391E-2</v>
      </c>
      <c r="Q24" s="27">
        <f t="shared" si="6"/>
        <v>0.17509986684420764</v>
      </c>
      <c r="R24" s="27">
        <f t="shared" si="5"/>
        <v>0.31372549019607854</v>
      </c>
    </row>
    <row r="25" spans="1:18" ht="16" x14ac:dyDescent="0.2">
      <c r="A25" s="3">
        <v>42628</v>
      </c>
      <c r="B25" s="2" t="s">
        <v>38</v>
      </c>
      <c r="C25" s="5">
        <v>40.86</v>
      </c>
      <c r="D25" s="1">
        <v>39.61</v>
      </c>
      <c r="E25" s="1">
        <v>38.92</v>
      </c>
      <c r="F25" s="25">
        <v>0.55000000000000004</v>
      </c>
      <c r="G25" s="23">
        <v>0.57999999999999996</v>
      </c>
      <c r="H25" s="6">
        <f t="shared" si="0"/>
        <v>-5.1724137931034343E-2</v>
      </c>
      <c r="I25" s="7">
        <f t="shared" si="1"/>
        <v>-3.0592266275085659E-2</v>
      </c>
      <c r="J25" s="8">
        <f t="shared" si="2"/>
        <v>-4.747919725893289E-2</v>
      </c>
      <c r="K25" s="9">
        <v>123.22</v>
      </c>
      <c r="L25" s="9">
        <v>47.44</v>
      </c>
      <c r="M25" s="9">
        <v>8.5950000000000006</v>
      </c>
      <c r="N25" s="9">
        <v>1.8320000000000001</v>
      </c>
      <c r="O25" s="27">
        <f t="shared" si="4"/>
        <v>9.8413264396505537E-2</v>
      </c>
      <c r="P25" s="27">
        <f t="shared" si="6"/>
        <v>3.1719179530555843E-3</v>
      </c>
      <c r="Q25" s="27">
        <f t="shared" si="6"/>
        <v>-0.18838526912181297</v>
      </c>
      <c r="R25" s="27">
        <f t="shared" si="5"/>
        <v>-0.34896943852167733</v>
      </c>
    </row>
    <row r="26" spans="1:18" ht="15.75" customHeight="1" x14ac:dyDescent="0.15">
      <c r="B26" s="2"/>
      <c r="H26" s="6"/>
      <c r="I26" s="7"/>
      <c r="O26" s="27"/>
      <c r="P26" s="27"/>
      <c r="Q26" s="27"/>
      <c r="R26" s="27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Apple</vt:lpstr>
      <vt:lpstr>Tesla Motors</vt:lpstr>
      <vt:lpstr>Google</vt:lpstr>
      <vt:lpstr>Microsoft</vt:lpstr>
      <vt:lpstr>Amazon</vt:lpstr>
      <vt:lpstr>Facebook</vt:lpstr>
      <vt:lpstr>Yahoo</vt:lpstr>
      <vt:lpstr>Twitter</vt:lpstr>
      <vt:lpstr>Oracle</vt:lpstr>
      <vt:lpstr>Linkedin</vt:lpstr>
      <vt:lpstr>eBay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2016-11-30T04:03:29Z</dcterms:modified>
</cp:coreProperties>
</file>