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800" windowHeight="16040" tabRatio="500" activeTab="5"/>
  </bookViews>
  <sheets>
    <sheet name="Ansible" sheetId="1" r:id="rId1"/>
    <sheet name="Puppet" sheetId="2" r:id="rId2"/>
    <sheet name="Memory" sheetId="4" r:id="rId3"/>
    <sheet name="MemoryWithoutConfig" sheetId="6" r:id="rId4"/>
    <sheet name="enp0s8" sheetId="5" r:id="rId5"/>
    <sheet name="network" sheetId="7" r:id="rId6"/>
    <sheet name="overview" sheetId="3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7" l="1"/>
  <c r="O33" i="7"/>
  <c r="N68" i="7"/>
  <c r="N34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A54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A21" i="7"/>
  <c r="C21" i="7"/>
  <c r="D21" i="7"/>
  <c r="F21" i="7"/>
  <c r="J21" i="7"/>
  <c r="K21" i="7"/>
  <c r="L21" i="7"/>
  <c r="M21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" i="7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26" i="2"/>
  <c r="L120" i="1"/>
  <c r="L121" i="1"/>
  <c r="L122" i="1"/>
  <c r="L123" i="1"/>
  <c r="L124" i="1"/>
  <c r="L125" i="1"/>
  <c r="L126" i="1"/>
  <c r="L127" i="1"/>
  <c r="L128" i="1"/>
  <c r="L129" i="1"/>
  <c r="L109" i="1"/>
  <c r="L110" i="1"/>
  <c r="L111" i="1"/>
  <c r="L112" i="1"/>
  <c r="L113" i="1"/>
  <c r="L114" i="1"/>
  <c r="L115" i="1"/>
  <c r="L116" i="1"/>
  <c r="L117" i="1"/>
  <c r="L118" i="1"/>
  <c r="L119" i="1"/>
  <c r="L108" i="1"/>
  <c r="T64" i="2"/>
  <c r="I7" i="3"/>
  <c r="B6" i="6"/>
  <c r="T62" i="2"/>
  <c r="L11" i="1"/>
  <c r="D3" i="3"/>
  <c r="L24" i="1"/>
  <c r="D4" i="3"/>
  <c r="L37" i="1"/>
  <c r="D5" i="3"/>
  <c r="L50" i="1"/>
  <c r="D6" i="3"/>
  <c r="L63" i="1"/>
  <c r="D7" i="3"/>
  <c r="L76" i="1"/>
  <c r="D8" i="3"/>
  <c r="L89" i="1"/>
  <c r="D9" i="3"/>
  <c r="L102" i="1"/>
  <c r="D10" i="3"/>
  <c r="D11" i="3"/>
  <c r="T24" i="2"/>
  <c r="I3" i="3"/>
  <c r="T36" i="2"/>
  <c r="I4" i="3"/>
  <c r="I5" i="3"/>
  <c r="T51" i="2"/>
  <c r="I6" i="3"/>
  <c r="T77" i="2"/>
  <c r="I8" i="3"/>
  <c r="T91" i="2"/>
  <c r="I9" i="3"/>
  <c r="T104" i="2"/>
  <c r="I10" i="3"/>
  <c r="I11" i="3"/>
  <c r="T11" i="2"/>
  <c r="M102" i="1"/>
  <c r="M89" i="1"/>
  <c r="T22" i="2"/>
  <c r="T21" i="2"/>
  <c r="T23" i="2"/>
  <c r="T20" i="2"/>
  <c r="L88" i="1"/>
  <c r="L87" i="1"/>
  <c r="L100" i="1"/>
  <c r="L101" i="1"/>
  <c r="E5" i="4"/>
  <c r="E6" i="4"/>
  <c r="U62" i="2"/>
  <c r="U75" i="2"/>
  <c r="U89" i="2"/>
  <c r="U102" i="2"/>
  <c r="T102" i="2"/>
  <c r="H10" i="3"/>
  <c r="T100" i="2"/>
  <c r="G10" i="3"/>
  <c r="F10" i="3"/>
  <c r="T103" i="2"/>
  <c r="T101" i="2"/>
  <c r="T89" i="2"/>
  <c r="H9" i="3"/>
  <c r="T87" i="2"/>
  <c r="G9" i="3"/>
  <c r="F9" i="3"/>
  <c r="T90" i="2"/>
  <c r="T88" i="2"/>
  <c r="T75" i="2"/>
  <c r="H8" i="3"/>
  <c r="T73" i="2"/>
  <c r="G8" i="3"/>
  <c r="F8" i="3"/>
  <c r="T76" i="2"/>
  <c r="T74" i="2"/>
  <c r="T60" i="2"/>
  <c r="H7" i="3"/>
  <c r="G7" i="3"/>
  <c r="F7" i="3"/>
  <c r="T61" i="2"/>
  <c r="T63" i="2"/>
  <c r="L33" i="1"/>
  <c r="L34" i="1"/>
  <c r="L35" i="1"/>
  <c r="L36" i="1"/>
  <c r="L49" i="1"/>
  <c r="T49" i="2"/>
  <c r="H6" i="3"/>
  <c r="T34" i="2"/>
  <c r="H5" i="3"/>
  <c r="H4" i="3"/>
  <c r="T9" i="2"/>
  <c r="H3" i="3"/>
  <c r="T47" i="2"/>
  <c r="G6" i="3"/>
  <c r="T32" i="2"/>
  <c r="G5" i="3"/>
  <c r="G4" i="3"/>
  <c r="T7" i="2"/>
  <c r="G3" i="3"/>
  <c r="T50" i="2"/>
  <c r="T48" i="2"/>
  <c r="T35" i="2"/>
  <c r="T33" i="2"/>
  <c r="T10" i="2"/>
  <c r="T8" i="2"/>
  <c r="F5" i="3"/>
  <c r="F6" i="3"/>
  <c r="F4" i="3"/>
  <c r="F3" i="3"/>
  <c r="C10" i="3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99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<sst xmlns="http://schemas.openxmlformats.org/spreadsheetml/2006/main" count="285" uniqueCount="139">
  <si>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</si>
  <si>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</si>
  <si>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</si>
  <si>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</si>
  <si>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</si>
  <si>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</si>
  <si>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</si>
  <si>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</si>
  <si>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</si>
  <si>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</si>
  <si>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</si>
  <si>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</si>
  <si>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</si>
  <si>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</si>
  <si>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</si>
  <si>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</si>
  <si>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</si>
  <si>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</si>
  <si>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</si>
  <si>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</si>
  <si>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</si>
  <si>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</si>
  <si>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</si>
  <si>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</si>
  <si>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</si>
  <si>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</si>
  <si>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</si>
  <si>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</si>
  <si>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</si>
  <si>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</si>
  <si>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</si>
  <si>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</si>
  <si>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</si>
  <si>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</si>
  <si>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</si>
  <si>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</si>
  <si>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</si>
  <si>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</si>
  <si>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</si>
  <si>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</si>
  <si>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</si>
  <si>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</si>
  <si>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</si>
  <si>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</si>
  <si>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</si>
  <si>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</si>
  <si>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</si>
  <si>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</si>
  <si>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</si>
  <si>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</si>
  <si>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</si>
  <si>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</si>
  <si>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</si>
  <si>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</si>
  <si>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</si>
  <si>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</si>
  <si>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</si>
  <si>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</si>
  <si>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</si>
  <si>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</si>
  <si>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</si>
  <si>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</si>
  <si>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</si>
  <si>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</si>
  <si>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</si>
  <si>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</si>
  <si>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</si>
  <si>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</si>
  <si>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</si>
  <si>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</si>
  <si>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</si>
  <si>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</si>
  <si>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</si>
  <si>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</si>
  <si>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</si>
  <si>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</si>
  <si>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</si>
  <si>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</si>
  <si>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</si>
  <si>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</si>
  <si>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</si>
  <si>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</si>
  <si>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</si>
  <si>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</si>
  <si>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</si>
  <si>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</si>
  <si>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</si>
  <si>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</si>
  <si>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</si>
  <si>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</si>
  <si>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</si>
  <si>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</si>
  <si>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</si>
  <si>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</si>
  <si>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</si>
  <si>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</si>
  <si>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</si>
  <si>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</si>
  <si>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</si>
  <si>
    <t>132.16</t>
  </si>
  <si>
    <t>som</t>
  </si>
  <si>
    <t>enp0s8 (som)</t>
  </si>
  <si>
    <t>’</t>
  </si>
  <si>
    <t>puppet</t>
  </si>
  <si>
    <t>ansible</t>
  </si>
  <si>
    <t>mariadb=stopped</t>
  </si>
  <si>
    <t xml:space="preserve">memorye </t>
  </si>
  <si>
    <t>mariadb not running</t>
  </si>
  <si>
    <t>network</t>
  </si>
  <si>
    <t xml:space="preserve">Eersdte piek </t>
  </si>
  <si>
    <t>puppet agent gestart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</si>
  <si>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</si>
  <si>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</si>
  <si>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</si>
  <si>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</si>
  <si>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</si>
  <si>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</si>
  <si>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</si>
  <si>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</si>
  <si>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</si>
  <si>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</si>
  <si>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</si>
  <si>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</si>
  <si>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</si>
  <si>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Z-toets: twee steekproeven voor gemiddelden</t>
  </si>
  <si>
    <t>Variabele 1</t>
  </si>
  <si>
    <t>Variabele 2</t>
  </si>
  <si>
    <t>Bekende variantie</t>
  </si>
  <si>
    <t>Waarnemingen</t>
  </si>
  <si>
    <t>Schatting van verschil tussen gemiddelden</t>
  </si>
  <si>
    <t>z</t>
  </si>
  <si>
    <t>P(Z&lt;=z) eenzijdig</t>
  </si>
  <si>
    <t>Kritiek gebied voor Z-toets: eenzijdig</t>
  </si>
  <si>
    <t>P(Z&lt;=z) tweezijdig</t>
  </si>
  <si>
    <t>Kritiek gebied voor Z-toets: tweezijdig</t>
  </si>
  <si>
    <t>Ansible</t>
  </si>
  <si>
    <t>Puppet</t>
  </si>
  <si>
    <t>gemmidelde</t>
  </si>
  <si>
    <t>gemidelde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</si>
</sst>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€&quot;\ #,##0.00_);[Red]\(&quot;€&quot;\ #,##0.00\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21" fontId="2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0" fontId="3" fillId="3" borderId="0" xfId="0" applyFont="1" applyFill="1"/>
    <xf numFmtId="0" fontId="0" fillId="7" borderId="0" xfId="0" applyFill="1"/>
    <xf numFmtId="0" fontId="0" fillId="3" borderId="0" xfId="0" applyFont="1" applyFill="1"/>
    <xf numFmtId="9" fontId="0" fillId="0" borderId="0" xfId="5" applyFont="1"/>
    <xf numFmtId="9" fontId="0" fillId="0" borderId="0" xfId="0" applyNumberFormat="1"/>
    <xf numFmtId="0" fontId="6" fillId="3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0" fillId="0" borderId="0" xfId="0" applyBorder="1"/>
    <xf numFmtId="2" fontId="0" fillId="7" borderId="0" xfId="0" applyNumberFormat="1" applyFill="1"/>
    <xf numFmtId="8" fontId="0" fillId="0" borderId="0" xfId="0" applyNumberFormat="1"/>
    <xf numFmtId="0" fontId="0" fillId="2" borderId="0" xfId="0" applyFont="1" applyFill="1"/>
    <xf numFmtId="2" fontId="0" fillId="2" borderId="0" xfId="0" applyNumberFormat="1" applyFont="1" applyFill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.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Puppet!$C$64:$S$64</c:f>
              <c:numCache>
                <c:formatCode>General</c:formatCode>
                <c:ptCount val="17"/>
                <c:pt idx="0">
                  <c:v>1494.0</c:v>
                </c:pt>
                <c:pt idx="1">
                  <c:v>0.0</c:v>
                </c:pt>
                <c:pt idx="2">
                  <c:v>0.0</c:v>
                </c:pt>
                <c:pt idx="3">
                  <c:v>709.0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53408"/>
        <c:axId val="448487744"/>
      </c:lineChart>
      <c:catAx>
        <c:axId val="44825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487744"/>
        <c:crosses val="autoZero"/>
        <c:auto val="1"/>
        <c:lblAlgn val="ctr"/>
        <c:lblOffset val="100"/>
        <c:noMultiLvlLbl val="0"/>
      </c:catAx>
      <c:valAx>
        <c:axId val="4484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2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611488"/>
        <c:axId val="496722240"/>
      </c:lineChart>
      <c:catAx>
        <c:axId val="75161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722240"/>
        <c:crosses val="autoZero"/>
        <c:auto val="1"/>
        <c:lblAlgn val="ctr"/>
        <c:lblOffset val="100"/>
        <c:noMultiLvlLbl val="0"/>
      </c:catAx>
      <c:valAx>
        <c:axId val="496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16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15104"/>
        <c:axId val="748388624"/>
      </c:lineChart>
      <c:catAx>
        <c:axId val="49711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8388624"/>
        <c:crosses val="autoZero"/>
        <c:auto val="1"/>
        <c:lblAlgn val="ctr"/>
        <c:lblOffset val="100"/>
        <c:noMultiLvlLbl val="0"/>
      </c:catAx>
      <c:valAx>
        <c:axId val="7483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1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38528"/>
        <c:axId val="670747584"/>
      </c:lineChart>
      <c:catAx>
        <c:axId val="49713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0747584"/>
        <c:crosses val="autoZero"/>
        <c:auto val="1"/>
        <c:lblAlgn val="ctr"/>
        <c:lblOffset val="100"/>
        <c:noMultiLvlLbl val="0"/>
      </c:catAx>
      <c:valAx>
        <c:axId val="6707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1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03456"/>
        <c:axId val="497005776"/>
      </c:lineChart>
      <c:catAx>
        <c:axId val="49700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005776"/>
        <c:crosses val="autoZero"/>
        <c:auto val="1"/>
        <c:lblAlgn val="ctr"/>
        <c:lblOffset val="100"/>
        <c:noMultiLvlLbl val="0"/>
      </c:catAx>
      <c:valAx>
        <c:axId val="497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0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Puppet!$B$64:$G$64</c:f>
              <c:numCache>
                <c:formatCode>General</c:formatCode>
                <c:ptCount val="6"/>
                <c:pt idx="0">
                  <c:v>0.0</c:v>
                </c:pt>
                <c:pt idx="1">
                  <c:v>1494.0</c:v>
                </c:pt>
                <c:pt idx="2">
                  <c:v>0.0</c:v>
                </c:pt>
                <c:pt idx="3">
                  <c:v>0.0</c:v>
                </c:pt>
                <c:pt idx="4">
                  <c:v>709.0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25456"/>
        <c:axId val="448527776"/>
      </c:lineChart>
      <c:catAx>
        <c:axId val="4485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527776"/>
        <c:crosses val="autoZero"/>
        <c:auto val="1"/>
        <c:lblAlgn val="ctr"/>
        <c:lblOffset val="100"/>
        <c:noMultiLvlLbl val="0"/>
      </c:catAx>
      <c:valAx>
        <c:axId val="4485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5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36992"/>
        <c:axId val="448338768"/>
      </c:lineChart>
      <c:catAx>
        <c:axId val="44833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338768"/>
        <c:crosses val="autoZero"/>
        <c:auto val="1"/>
        <c:lblAlgn val="ctr"/>
        <c:lblOffset val="100"/>
        <c:noMultiLvlLbl val="0"/>
      </c:catAx>
      <c:valAx>
        <c:axId val="4483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3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98816"/>
        <c:axId val="496500864"/>
      </c:lineChart>
      <c:catAx>
        <c:axId val="4964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500864"/>
        <c:crosses val="autoZero"/>
        <c:auto val="1"/>
        <c:lblAlgn val="ctr"/>
        <c:lblOffset val="100"/>
        <c:noMultiLvlLbl val="0"/>
      </c:catAx>
      <c:valAx>
        <c:axId val="4965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4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netwerkgebruik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network!$A$1</c:f>
              <c:strCache>
                <c:ptCount val="1"/>
                <c:pt idx="0">
                  <c:v>Puppet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network!$N$3:$N$33</c:f>
              <c:numCache>
                <c:formatCode>General</c:formatCode>
                <c:ptCount val="31"/>
                <c:pt idx="0">
                  <c:v>13584.0</c:v>
                </c:pt>
                <c:pt idx="1">
                  <c:v>9372.0</c:v>
                </c:pt>
                <c:pt idx="2">
                  <c:v>13857.0</c:v>
                </c:pt>
                <c:pt idx="3">
                  <c:v>9769.0</c:v>
                </c:pt>
                <c:pt idx="4">
                  <c:v>9326.0</c:v>
                </c:pt>
                <c:pt idx="5">
                  <c:v>13845.0</c:v>
                </c:pt>
                <c:pt idx="6">
                  <c:v>13558.0</c:v>
                </c:pt>
                <c:pt idx="7">
                  <c:v>13852.0</c:v>
                </c:pt>
                <c:pt idx="8">
                  <c:v>13692.0</c:v>
                </c:pt>
                <c:pt idx="9">
                  <c:v>13842.0</c:v>
                </c:pt>
                <c:pt idx="10">
                  <c:v>9325.0</c:v>
                </c:pt>
                <c:pt idx="11">
                  <c:v>9354.0</c:v>
                </c:pt>
                <c:pt idx="12">
                  <c:v>14252.0</c:v>
                </c:pt>
                <c:pt idx="13">
                  <c:v>9436.0</c:v>
                </c:pt>
                <c:pt idx="14">
                  <c:v>13707.0</c:v>
                </c:pt>
                <c:pt idx="15">
                  <c:v>13756.0</c:v>
                </c:pt>
                <c:pt idx="16">
                  <c:v>9344.0</c:v>
                </c:pt>
                <c:pt idx="17">
                  <c:v>9384.0</c:v>
                </c:pt>
                <c:pt idx="18">
                  <c:v>13719.0</c:v>
                </c:pt>
                <c:pt idx="19">
                  <c:v>13688.0</c:v>
                </c:pt>
                <c:pt idx="20">
                  <c:v>13557.0</c:v>
                </c:pt>
                <c:pt idx="21">
                  <c:v>9343.0</c:v>
                </c:pt>
                <c:pt idx="22">
                  <c:v>9363.0</c:v>
                </c:pt>
                <c:pt idx="23">
                  <c:v>9389.0</c:v>
                </c:pt>
                <c:pt idx="24">
                  <c:v>9349.0</c:v>
                </c:pt>
                <c:pt idx="25">
                  <c:v>13585.0</c:v>
                </c:pt>
                <c:pt idx="26">
                  <c:v>9368.0</c:v>
                </c:pt>
                <c:pt idx="27">
                  <c:v>13839.0</c:v>
                </c:pt>
                <c:pt idx="28">
                  <c:v>13573.0</c:v>
                </c:pt>
                <c:pt idx="29">
                  <c:v>9373.0</c:v>
                </c:pt>
                <c:pt idx="30">
                  <c:v>13714.0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network!$A$35</c:f>
              <c:strCache>
                <c:ptCount val="1"/>
                <c:pt idx="0">
                  <c:v>Ansible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network!$N$37:$N$67</c:f>
              <c:numCache>
                <c:formatCode>General</c:formatCode>
                <c:ptCount val="31"/>
                <c:pt idx="0">
                  <c:v>5838.0</c:v>
                </c:pt>
                <c:pt idx="1">
                  <c:v>5563.0</c:v>
                </c:pt>
                <c:pt idx="2">
                  <c:v>5530.0</c:v>
                </c:pt>
                <c:pt idx="3">
                  <c:v>5750.0</c:v>
                </c:pt>
                <c:pt idx="4">
                  <c:v>5781.0</c:v>
                </c:pt>
                <c:pt idx="5">
                  <c:v>6021.0</c:v>
                </c:pt>
                <c:pt idx="6">
                  <c:v>5750.0</c:v>
                </c:pt>
                <c:pt idx="7">
                  <c:v>6055.0</c:v>
                </c:pt>
                <c:pt idx="8">
                  <c:v>5821.0</c:v>
                </c:pt>
                <c:pt idx="9">
                  <c:v>5868.0</c:v>
                </c:pt>
                <c:pt idx="10">
                  <c:v>5757.0</c:v>
                </c:pt>
                <c:pt idx="11">
                  <c:v>5765.0</c:v>
                </c:pt>
                <c:pt idx="12">
                  <c:v>5805.0</c:v>
                </c:pt>
                <c:pt idx="13">
                  <c:v>5716.0</c:v>
                </c:pt>
                <c:pt idx="14">
                  <c:v>5776.0</c:v>
                </c:pt>
                <c:pt idx="15">
                  <c:v>5779.0</c:v>
                </c:pt>
                <c:pt idx="16">
                  <c:v>5872.0</c:v>
                </c:pt>
                <c:pt idx="17">
                  <c:v>5772.0</c:v>
                </c:pt>
                <c:pt idx="18">
                  <c:v>5931.0</c:v>
                </c:pt>
                <c:pt idx="19">
                  <c:v>5807.0</c:v>
                </c:pt>
                <c:pt idx="20">
                  <c:v>5755.0</c:v>
                </c:pt>
                <c:pt idx="21">
                  <c:v>5824.0</c:v>
                </c:pt>
                <c:pt idx="22">
                  <c:v>5814.0</c:v>
                </c:pt>
                <c:pt idx="23">
                  <c:v>5869.0</c:v>
                </c:pt>
                <c:pt idx="24">
                  <c:v>5807.0</c:v>
                </c:pt>
                <c:pt idx="25">
                  <c:v>5841.0</c:v>
                </c:pt>
                <c:pt idx="26">
                  <c:v>5850.0</c:v>
                </c:pt>
                <c:pt idx="27">
                  <c:v>5749.0</c:v>
                </c:pt>
                <c:pt idx="28">
                  <c:v>5752.0</c:v>
                </c:pt>
                <c:pt idx="29">
                  <c:v>5810.0</c:v>
                </c:pt>
                <c:pt idx="30">
                  <c:v>5843.0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89424"/>
        <c:axId val="496091744"/>
      </c:lineChart>
      <c:catAx>
        <c:axId val="49608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091744"/>
        <c:crosses val="autoZero"/>
        <c:auto val="1"/>
        <c:lblAlgn val="ctr"/>
        <c:lblOffset val="100"/>
        <c:noMultiLvlLbl val="0"/>
      </c:catAx>
      <c:valAx>
        <c:axId val="496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kb/deploy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0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12.59857142857143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0.0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29120"/>
        <c:axId val="494931168"/>
      </c:lineChart>
      <c:catAx>
        <c:axId val="49492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931168"/>
        <c:crosses val="autoZero"/>
        <c:auto val="1"/>
        <c:lblAlgn val="ctr"/>
        <c:lblOffset val="100"/>
        <c:noMultiLvlLbl val="0"/>
      </c:catAx>
      <c:valAx>
        <c:axId val="4949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9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43.12375</c:v>
                </c:pt>
                <c:pt idx="7">
                  <c:v>43.96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45.2975</c:v>
                </c:pt>
                <c:pt idx="2">
                  <c:v>52.77142857142858</c:v>
                </c:pt>
                <c:pt idx="3">
                  <c:v>55.9175</c:v>
                </c:pt>
                <c:pt idx="4">
                  <c:v>46.66166666666667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9376"/>
        <c:axId val="749381696"/>
      </c:lineChart>
      <c:catAx>
        <c:axId val="74937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9381696"/>
        <c:crosses val="autoZero"/>
        <c:auto val="1"/>
        <c:lblAlgn val="ctr"/>
        <c:lblOffset val="100"/>
        <c:noMultiLvlLbl val="0"/>
      </c:catAx>
      <c:valAx>
        <c:axId val="7493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93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Ansible!$B$87:$I$87</c:f>
              <c:numCache>
                <c:formatCode>0.00</c:formatCode>
                <c:ptCount val="8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Ansible!$B$100:$H$100</c:f>
              <c:numCache>
                <c:formatCode>0.00</c:formatCode>
                <c:ptCount val="7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10528"/>
        <c:axId val="448412672"/>
      </c:lineChart>
      <c:catAx>
        <c:axId val="4484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412672"/>
        <c:crosses val="autoZero"/>
        <c:auto val="1"/>
        <c:lblAlgn val="ctr"/>
        <c:lblOffset val="100"/>
        <c:noMultiLvlLbl val="0"/>
      </c:catAx>
      <c:valAx>
        <c:axId val="4484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410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netwerkverbruik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network!$N$37:$N$66</c:f>
              <c:numCache>
                <c:formatCode>General</c:formatCode>
                <c:ptCount val="30"/>
                <c:pt idx="0">
                  <c:v>5838.0</c:v>
                </c:pt>
                <c:pt idx="1">
                  <c:v>5563.0</c:v>
                </c:pt>
                <c:pt idx="2">
                  <c:v>5530.0</c:v>
                </c:pt>
                <c:pt idx="3">
                  <c:v>5750.0</c:v>
                </c:pt>
                <c:pt idx="4">
                  <c:v>5781.0</c:v>
                </c:pt>
                <c:pt idx="5">
                  <c:v>6021.0</c:v>
                </c:pt>
                <c:pt idx="6">
                  <c:v>5750.0</c:v>
                </c:pt>
                <c:pt idx="7">
                  <c:v>6055.0</c:v>
                </c:pt>
                <c:pt idx="8">
                  <c:v>5821.0</c:v>
                </c:pt>
                <c:pt idx="9">
                  <c:v>5868.0</c:v>
                </c:pt>
                <c:pt idx="10">
                  <c:v>5757.0</c:v>
                </c:pt>
                <c:pt idx="11">
                  <c:v>5765.0</c:v>
                </c:pt>
                <c:pt idx="12">
                  <c:v>5805.0</c:v>
                </c:pt>
                <c:pt idx="13">
                  <c:v>5716.0</c:v>
                </c:pt>
                <c:pt idx="14">
                  <c:v>5776.0</c:v>
                </c:pt>
                <c:pt idx="15">
                  <c:v>5779.0</c:v>
                </c:pt>
                <c:pt idx="16">
                  <c:v>5872.0</c:v>
                </c:pt>
                <c:pt idx="17">
                  <c:v>5772.0</c:v>
                </c:pt>
                <c:pt idx="18">
                  <c:v>5931.0</c:v>
                </c:pt>
                <c:pt idx="19">
                  <c:v>5807.0</c:v>
                </c:pt>
                <c:pt idx="20">
                  <c:v>5755.0</c:v>
                </c:pt>
                <c:pt idx="21">
                  <c:v>5824.0</c:v>
                </c:pt>
                <c:pt idx="22">
                  <c:v>5814.0</c:v>
                </c:pt>
                <c:pt idx="23">
                  <c:v>5869.0</c:v>
                </c:pt>
                <c:pt idx="24">
                  <c:v>5807.0</c:v>
                </c:pt>
                <c:pt idx="25">
                  <c:v>5841.0</c:v>
                </c:pt>
                <c:pt idx="26">
                  <c:v>5850.0</c:v>
                </c:pt>
                <c:pt idx="27">
                  <c:v>5749.0</c:v>
                </c:pt>
                <c:pt idx="28">
                  <c:v>5752.0</c:v>
                </c:pt>
                <c:pt idx="29">
                  <c:v>5810.0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network!$N$2:$N$33</c:f>
              <c:numCache>
                <c:formatCode>General</c:formatCode>
                <c:ptCount val="32"/>
                <c:pt idx="1">
                  <c:v>13584.0</c:v>
                </c:pt>
                <c:pt idx="2">
                  <c:v>9372.0</c:v>
                </c:pt>
                <c:pt idx="3">
                  <c:v>13857.0</c:v>
                </c:pt>
                <c:pt idx="4">
                  <c:v>9769.0</c:v>
                </c:pt>
                <c:pt idx="5">
                  <c:v>9326.0</c:v>
                </c:pt>
                <c:pt idx="6">
                  <c:v>13845.0</c:v>
                </c:pt>
                <c:pt idx="7">
                  <c:v>13558.0</c:v>
                </c:pt>
                <c:pt idx="8">
                  <c:v>13852.0</c:v>
                </c:pt>
                <c:pt idx="9">
                  <c:v>13692.0</c:v>
                </c:pt>
                <c:pt idx="10">
                  <c:v>13842.0</c:v>
                </c:pt>
                <c:pt idx="11">
                  <c:v>9325.0</c:v>
                </c:pt>
                <c:pt idx="12">
                  <c:v>9354.0</c:v>
                </c:pt>
                <c:pt idx="13">
                  <c:v>14252.0</c:v>
                </c:pt>
                <c:pt idx="14">
                  <c:v>9436.0</c:v>
                </c:pt>
                <c:pt idx="15">
                  <c:v>13707.0</c:v>
                </c:pt>
                <c:pt idx="16">
                  <c:v>13756.0</c:v>
                </c:pt>
                <c:pt idx="17">
                  <c:v>9344.0</c:v>
                </c:pt>
                <c:pt idx="18">
                  <c:v>9384.0</c:v>
                </c:pt>
                <c:pt idx="19">
                  <c:v>13719.0</c:v>
                </c:pt>
                <c:pt idx="20">
                  <c:v>13688.0</c:v>
                </c:pt>
                <c:pt idx="21">
                  <c:v>13557.0</c:v>
                </c:pt>
                <c:pt idx="22">
                  <c:v>9343.0</c:v>
                </c:pt>
                <c:pt idx="23">
                  <c:v>9363.0</c:v>
                </c:pt>
                <c:pt idx="24">
                  <c:v>9389.0</c:v>
                </c:pt>
                <c:pt idx="25">
                  <c:v>9349.0</c:v>
                </c:pt>
                <c:pt idx="26">
                  <c:v>13585.0</c:v>
                </c:pt>
                <c:pt idx="27">
                  <c:v>9368.0</c:v>
                </c:pt>
                <c:pt idx="28">
                  <c:v>13839.0</c:v>
                </c:pt>
                <c:pt idx="29">
                  <c:v>13573.0</c:v>
                </c:pt>
                <c:pt idx="30">
                  <c:v>9373.0</c:v>
                </c:pt>
                <c:pt idx="31">
                  <c:v>13714.0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72816"/>
        <c:axId val="705574864"/>
      </c:lineChart>
      <c:catAx>
        <c:axId val="70557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574864"/>
        <c:crosses val="autoZero"/>
        <c:auto val="1"/>
        <c:lblAlgn val="ctr"/>
        <c:lblOffset val="100"/>
        <c:noMultiLvlLbl val="0"/>
      </c:catAx>
      <c:valAx>
        <c:axId val="705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kilobyte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57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36.91</c:v>
                </c:pt>
                <c:pt idx="1">
                  <c:v>46.92</c:v>
                </c:pt>
                <c:pt idx="2">
                  <c:v>62.93</c:v>
                </c:pt>
                <c:pt idx="3">
                  <c:v>55.84</c:v>
                </c:pt>
                <c:pt idx="4">
                  <c:v>39.08</c:v>
                </c:pt>
                <c:pt idx="5">
                  <c:v>38.29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Puppet!$B$22:$I$22</c:f>
              <c:numCache>
                <c:formatCode>General</c:formatCode>
                <c:ptCount val="8"/>
                <c:pt idx="0">
                  <c:v>37.9</c:v>
                </c:pt>
                <c:pt idx="1">
                  <c:v>38.67</c:v>
                </c:pt>
                <c:pt idx="2">
                  <c:v>49.63</c:v>
                </c:pt>
                <c:pt idx="3">
                  <c:v>62.99</c:v>
                </c:pt>
                <c:pt idx="4">
                  <c:v>58.35</c:v>
                </c:pt>
                <c:pt idx="5">
                  <c:v>38.33</c:v>
                </c:pt>
                <c:pt idx="6">
                  <c:v>38.24</c:v>
                </c:pt>
                <c:pt idx="7">
                  <c:v>38.27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72384"/>
        <c:axId val="773602464"/>
      </c:lineChart>
      <c:catAx>
        <c:axId val="77367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602464"/>
        <c:crosses val="autoZero"/>
        <c:auto val="1"/>
        <c:lblAlgn val="ctr"/>
        <c:lblOffset val="100"/>
        <c:noMultiLvlLbl val="0"/>
      </c:catAx>
      <c:valAx>
        <c:axId val="7736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67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geheugengebruik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Ansible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Ansible!$L$108:$L$129</c:f>
              <c:numCache>
                <c:formatCode>0.00</c:formatCode>
                <c:ptCount val="22"/>
                <c:pt idx="0">
                  <c:v>42.82333333333332</c:v>
                </c:pt>
                <c:pt idx="1">
                  <c:v>41.07285714285714</c:v>
                </c:pt>
                <c:pt idx="2">
                  <c:v>45.172</c:v>
                </c:pt>
                <c:pt idx="3">
                  <c:v>41.0657142857143</c:v>
                </c:pt>
                <c:pt idx="4">
                  <c:v>42.29</c:v>
                </c:pt>
                <c:pt idx="5">
                  <c:v>43.774</c:v>
                </c:pt>
                <c:pt idx="6">
                  <c:v>42.11285714285714</c:v>
                </c:pt>
                <c:pt idx="7">
                  <c:v>42.77166666666667</c:v>
                </c:pt>
                <c:pt idx="8">
                  <c:v>42.17285714285714</c:v>
                </c:pt>
                <c:pt idx="9">
                  <c:v>42.92714285714286</c:v>
                </c:pt>
                <c:pt idx="10">
                  <c:v>42.64428571428571</c:v>
                </c:pt>
                <c:pt idx="11">
                  <c:v>43.4575</c:v>
                </c:pt>
                <c:pt idx="12">
                  <c:v>44.07571428571428</c:v>
                </c:pt>
                <c:pt idx="13">
                  <c:v>43.63</c:v>
                </c:pt>
                <c:pt idx="14">
                  <c:v>43.08285714285714</c:v>
                </c:pt>
                <c:pt idx="15">
                  <c:v>42.81285714285714</c:v>
                </c:pt>
                <c:pt idx="16">
                  <c:v>43.58833333333333</c:v>
                </c:pt>
                <c:pt idx="17">
                  <c:v>41.82</c:v>
                </c:pt>
                <c:pt idx="18">
                  <c:v>42.00285714285714</c:v>
                </c:pt>
                <c:pt idx="19">
                  <c:v>43.37428571428571</c:v>
                </c:pt>
                <c:pt idx="20">
                  <c:v>41.75714285714287</c:v>
                </c:pt>
                <c:pt idx="21">
                  <c:v>43.72714285714286</c:v>
                </c:pt>
              </c:numCache>
            </c:numRef>
          </c:val>
          <c:smooth val="0"/>
        </c:ser>
        <c:ser>
          <c:idx val="0"/>
          <c:order val="1"/>
          <c:tx>
            <c:v>Puppet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Puppet!$T$126:$T$147</c:f>
              <c:numCache>
                <c:formatCode>0.00</c:formatCode>
                <c:ptCount val="22"/>
                <c:pt idx="0">
                  <c:v>56.20444444444445</c:v>
                </c:pt>
                <c:pt idx="1">
                  <c:v>54.29777777777777</c:v>
                </c:pt>
                <c:pt idx="2">
                  <c:v>54.088</c:v>
                </c:pt>
                <c:pt idx="3">
                  <c:v>53.72555555555555</c:v>
                </c:pt>
                <c:pt idx="4">
                  <c:v>51.156</c:v>
                </c:pt>
                <c:pt idx="5">
                  <c:v>52.68111111111111</c:v>
                </c:pt>
                <c:pt idx="6">
                  <c:v>52.67777777777778</c:v>
                </c:pt>
                <c:pt idx="7">
                  <c:v>52.40888888888889</c:v>
                </c:pt>
                <c:pt idx="8">
                  <c:v>54.09875</c:v>
                </c:pt>
                <c:pt idx="9">
                  <c:v>53.46</c:v>
                </c:pt>
                <c:pt idx="10">
                  <c:v>54.208</c:v>
                </c:pt>
                <c:pt idx="11">
                  <c:v>53.60777777777778</c:v>
                </c:pt>
                <c:pt idx="12">
                  <c:v>54.40000000000001</c:v>
                </c:pt>
                <c:pt idx="13">
                  <c:v>53.461</c:v>
                </c:pt>
                <c:pt idx="14">
                  <c:v>54.45666666666667</c:v>
                </c:pt>
                <c:pt idx="15">
                  <c:v>52.11900000000001</c:v>
                </c:pt>
                <c:pt idx="16">
                  <c:v>50.70111111111111</c:v>
                </c:pt>
                <c:pt idx="17">
                  <c:v>54.59363636363636</c:v>
                </c:pt>
                <c:pt idx="18">
                  <c:v>54.19888888888888</c:v>
                </c:pt>
                <c:pt idx="19">
                  <c:v>53.19222222222222</c:v>
                </c:pt>
                <c:pt idx="20">
                  <c:v>51.51333333333334</c:v>
                </c:pt>
                <c:pt idx="21">
                  <c:v>56.004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36560"/>
        <c:axId val="773738880"/>
      </c:lineChart>
      <c:catAx>
        <c:axId val="77373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738880"/>
        <c:crosses val="autoZero"/>
        <c:auto val="1"/>
        <c:lblAlgn val="ctr"/>
        <c:lblOffset val="100"/>
        <c:noMultiLvlLbl val="0"/>
      </c:catAx>
      <c:valAx>
        <c:axId val="77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  <a:r>
                  <a:rPr lang="nl-NL" baseline="0"/>
                  <a:t> van het totaal beschikbare gehugen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73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16816"/>
        <c:axId val="496348768"/>
      </c:lineChart>
      <c:catAx>
        <c:axId val="49631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348768"/>
        <c:crosses val="autoZero"/>
        <c:auto val="1"/>
        <c:lblAlgn val="ctr"/>
        <c:lblOffset val="100"/>
        <c:noMultiLvlLbl val="0"/>
      </c:catAx>
      <c:valAx>
        <c:axId val="496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3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40592"/>
        <c:axId val="496949904"/>
      </c:lineChart>
      <c:catAx>
        <c:axId val="49694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949904"/>
        <c:crosses val="autoZero"/>
        <c:auto val="1"/>
        <c:lblAlgn val="ctr"/>
        <c:lblOffset val="100"/>
        <c:noMultiLvlLbl val="0"/>
      </c:catAx>
      <c:valAx>
        <c:axId val="4969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9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68336"/>
        <c:axId val="496570656"/>
      </c:lineChart>
      <c:catAx>
        <c:axId val="49656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570656"/>
        <c:crosses val="autoZero"/>
        <c:auto val="1"/>
        <c:lblAlgn val="ctr"/>
        <c:lblOffset val="100"/>
        <c:noMultiLvlLbl val="0"/>
      </c:catAx>
      <c:valAx>
        <c:axId val="496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5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065456"/>
        <c:axId val="773067504"/>
      </c:lineChart>
      <c:catAx>
        <c:axId val="77306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067504"/>
        <c:crosses val="autoZero"/>
        <c:auto val="1"/>
        <c:lblAlgn val="ctr"/>
        <c:lblOffset val="100"/>
        <c:noMultiLvlLbl val="0"/>
      </c:catAx>
      <c:valAx>
        <c:axId val="773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0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99648"/>
        <c:axId val="497101968"/>
      </c:lineChart>
      <c:catAx>
        <c:axId val="49709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101968"/>
        <c:crosses val="autoZero"/>
        <c:auto val="1"/>
        <c:lblAlgn val="ctr"/>
        <c:lblOffset val="100"/>
        <c:noMultiLvlLbl val="0"/>
      </c:catAx>
      <c:valAx>
        <c:axId val="497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0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371335</xdr:colOff>
      <xdr:row>109</xdr:row>
      <xdr:rowOff>96629</xdr:rowOff>
    </xdr:from>
    <xdr:to>
      <xdr:col>8</xdr:col>
      <xdr:colOff>82825</xdr:colOff>
      <xdr:row>122</xdr:row>
      <xdr:rowOff>193260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139700</xdr:rowOff>
    </xdr:from>
    <xdr:to>
      <xdr:col>9</xdr:col>
      <xdr:colOff>279400</xdr:colOff>
      <xdr:row>39</xdr:row>
      <xdr:rowOff>139700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599440</xdr:colOff>
      <xdr:row>10</xdr:row>
      <xdr:rowOff>91441</xdr:rowOff>
    </xdr:from>
    <xdr:to>
      <xdr:col>21</xdr:col>
      <xdr:colOff>534947</xdr:colOff>
      <xdr:row>38</xdr:row>
      <xdr:rowOff>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155891</xdr:colOff>
      <xdr:row>43</xdr:row>
      <xdr:rowOff>171585</xdr:rowOff>
    </xdr:from>
    <xdr:to>
      <xdr:col>14</xdr:col>
      <xdr:colOff>457201</xdr:colOff>
      <xdr:row>71</xdr:row>
      <xdr:rowOff>189552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635907</xdr:colOff>
      <xdr:row>51</xdr:row>
      <xdr:rowOff>195579</xdr:rowOff>
    </xdr:from>
    <xdr:to>
      <xdr:col>5</xdr:col>
      <xdr:colOff>807240</xdr:colOff>
      <xdr:row>60</xdr:row>
      <xdr:rowOff>166779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648244</xdr:colOff>
      <xdr:row>21</xdr:row>
      <xdr:rowOff>198483</xdr:rowOff>
    </xdr:from>
    <xdr:to>
      <xdr:col>5</xdr:col>
      <xdr:colOff>819577</xdr:colOff>
      <xdr:row>30</xdr:row>
      <xdr:rowOff>169683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647519</xdr:colOff>
      <xdr:row>32</xdr:row>
      <xdr:rowOff>12882</xdr:rowOff>
    </xdr:from>
    <xdr:to>
      <xdr:col>5</xdr:col>
      <xdr:colOff>818852</xdr:colOff>
      <xdr:row>40</xdr:row>
      <xdr:rowOff>187282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643708</xdr:colOff>
      <xdr:row>42</xdr:row>
      <xdr:rowOff>4899</xdr:rowOff>
    </xdr:from>
    <xdr:to>
      <xdr:col>5</xdr:col>
      <xdr:colOff>815041</xdr:colOff>
      <xdr:row>50</xdr:row>
      <xdr:rowOff>179299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668865</xdr:colOff>
      <xdr:row>1</xdr:row>
      <xdr:rowOff>14272</xdr:rowOff>
    </xdr:from>
    <xdr:to>
      <xdr:col>6</xdr:col>
      <xdr:colOff>1998</xdr:colOff>
      <xdr:row>9</xdr:row>
      <xdr:rowOff>188672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</xdr:colOff>
      <xdr:row>1</xdr:row>
      <xdr:rowOff>20320</xdr:rowOff>
    </xdr:from>
    <xdr:to>
      <xdr:col>11</xdr:col>
      <xdr:colOff>378343</xdr:colOff>
      <xdr:row>9</xdr:row>
      <xdr:rowOff>194720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278130</xdr:colOff>
      <xdr:row>12</xdr:row>
      <xdr:rowOff>5080</xdr:rowOff>
    </xdr:from>
    <xdr:to>
      <xdr:col>11</xdr:col>
      <xdr:colOff>449463</xdr:colOff>
      <xdr:row>20</xdr:row>
      <xdr:rowOff>179480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</xdr:colOff>
      <xdr:row>22</xdr:row>
      <xdr:rowOff>27940</xdr:rowOff>
    </xdr:from>
    <xdr:to>
      <xdr:col>11</xdr:col>
      <xdr:colOff>403743</xdr:colOff>
      <xdr:row>30</xdr:row>
      <xdr:rowOff>202340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</xdr:colOff>
      <xdr:row>32</xdr:row>
      <xdr:rowOff>7620</xdr:rowOff>
    </xdr:from>
    <xdr:to>
      <xdr:col>11</xdr:col>
      <xdr:colOff>426603</xdr:colOff>
      <xdr:row>40</xdr:row>
      <xdr:rowOff>182020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</xdr:colOff>
      <xdr:row>42</xdr:row>
      <xdr:rowOff>5080</xdr:rowOff>
    </xdr:from>
    <xdr:to>
      <xdr:col>11</xdr:col>
      <xdr:colOff>378343</xdr:colOff>
      <xdr:row>50</xdr:row>
      <xdr:rowOff>179480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638809</xdr:colOff>
      <xdr:row>11</xdr:row>
      <xdr:rowOff>188141</xdr:rowOff>
    </xdr:from>
    <xdr:to>
      <xdr:col>5</xdr:col>
      <xdr:colOff>810142</xdr:colOff>
      <xdr:row>20</xdr:row>
      <xdr:rowOff>159341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184150</xdr:colOff>
      <xdr:row>51</xdr:row>
      <xdr:rowOff>193887</xdr:rowOff>
    </xdr:from>
    <xdr:to>
      <xdr:col>11</xdr:col>
      <xdr:colOff>406283</xdr:colOff>
      <xdr:row>60</xdr:row>
      <xdr:rowOff>165087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563032</xdr:colOff>
      <xdr:row>21</xdr:row>
      <xdr:rowOff>171450</xdr:rowOff>
    </xdr:from>
    <xdr:to>
      <xdr:col>25</xdr:col>
      <xdr:colOff>512232</xdr:colOff>
      <xdr:row>43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563070</xdr:colOff>
      <xdr:row>11</xdr:row>
      <xdr:rowOff>89910</xdr:rowOff>
    </xdr:from>
    <xdr:to>
      <xdr:col>27</xdr:col>
      <xdr:colOff>483274</xdr:colOff>
      <xdr:row>33</xdr:row>
      <xdr:rowOff>202300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2" displayName="Tabel2" ref="A2:M34" totalsRowShown="0">
  <autoFilter ref="A2:M34"/>
  <tableColumns count="13">
    <tableColumn id="1" name="T1"/>
    <tableColumn id="2" name="T2"/>
    <tableColumn id="3" name="T3"/>
    <tableColumn id="4" name="T4"/>
    <tableColumn id="5" name="T5"/>
    <tableColumn id="6" name="T6"/>
    <tableColumn id="7" name="T7"/>
    <tableColumn id="8" name="T8"/>
    <tableColumn id="9" name="T9"/>
    <tableColumn id="10" name="T10"/>
    <tableColumn id="11" name="T11"/>
    <tableColumn id="12" name="T12"/>
    <tableColumn id="13" name="T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A36:M68" totalsRowShown="0">
  <autoFilter ref="A36:M68"/>
  <tableColumns count="13">
    <tableColumn id="1" name="T1"/>
    <tableColumn id="2" name="T2"/>
    <tableColumn id="3" name="T3"/>
    <tableColumn id="4" name="T4"/>
    <tableColumn id="5" name="T5"/>
    <tableColumn id="6" name="T6"/>
    <tableColumn id="7" name="T7"/>
    <tableColumn id="8" name="T8"/>
    <tableColumn id="9" name="T9"/>
    <tableColumn id="10" name="T10"/>
    <tableColumn id="11" name="T11"/>
    <tableColumn id="12" name="T12"/>
    <tableColumn id="13" name="T1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opLeftCell="A96" workbookViewId="0">
      <selection activeCell="L108" sqref="L108:L129"/>
    </sheetView>
  </sheetViews>
  <sheetFormatPr baseColWidth="10" defaultRowHeight="16" x14ac:dyDescent="0.2"/>
  <cols>
    <col min="12" max="12" width="10.83203125" style="16"/>
  </cols>
  <sheetData>
    <row r="1" spans="1:13" x14ac:dyDescent="0.2">
      <c r="A1" s="6" t="s">
        <v>10</v>
      </c>
      <c r="B1" s="6"/>
      <c r="C1" s="6"/>
      <c r="D1" s="6"/>
      <c r="E1" s="6"/>
      <c r="F1" s="6"/>
      <c r="G1" s="6"/>
      <c r="L1" s="16" t="s">
        <v>75</v>
      </c>
    </row>
    <row r="2" spans="1:13" ht="18" x14ac:dyDescent="0.2">
      <c r="A2" s="6" t="s">
        <v>3</v>
      </c>
      <c r="B2" s="7">
        <v>0.66604166666666664</v>
      </c>
      <c r="C2" s="7">
        <v>0.66822916666666676</v>
      </c>
      <c r="D2" s="6"/>
      <c r="E2" s="6"/>
      <c r="F2" s="6"/>
      <c r="G2" s="6"/>
    </row>
    <row r="3" spans="1:13" ht="18" x14ac:dyDescent="0.2">
      <c r="A3" s="6" t="s">
        <v>6</v>
      </c>
      <c r="B3" s="7">
        <v>2.1874999999999998E-3</v>
      </c>
      <c r="C3" s="6"/>
      <c r="D3" s="6"/>
      <c r="E3" s="6"/>
      <c r="F3" s="6"/>
      <c r="G3" s="6"/>
    </row>
    <row r="4" spans="1:13" x14ac:dyDescent="0.2">
      <c r="A4" s="6" t="s">
        <v>7</v>
      </c>
      <c r="B4" s="8"/>
      <c r="C4" s="6"/>
      <c r="D4" s="6"/>
      <c r="E4" s="6"/>
      <c r="F4" s="6"/>
      <c r="G4" s="6"/>
    </row>
    <row r="5" spans="1:13" x14ac:dyDescent="0.2">
      <c r="A5" s="6"/>
      <c r="B5" s="8"/>
      <c r="C5" s="6"/>
      <c r="D5" s="6"/>
      <c r="E5" s="6"/>
      <c r="F5" s="6"/>
      <c r="G5" s="6"/>
    </row>
    <row r="6" spans="1:13" x14ac:dyDescent="0.2">
      <c r="A6" s="6"/>
      <c r="B6" s="15" t="s">
        <v>16</v>
      </c>
      <c r="C6" s="15" t="s">
        <v>11</v>
      </c>
      <c r="D6" s="15" t="s">
        <v>13</v>
      </c>
      <c r="E6" s="15" t="s">
        <v>14</v>
      </c>
      <c r="F6" s="15" t="s">
        <v>15</v>
      </c>
      <c r="G6" s="15" t="s">
        <v>17</v>
      </c>
    </row>
    <row r="7" spans="1:13" x14ac:dyDescent="0.2">
      <c r="A7" s="6" t="s">
        <v>0</v>
      </c>
      <c r="B7" s="9">
        <v>11.53</v>
      </c>
      <c r="C7" s="9">
        <v>16.93</v>
      </c>
      <c r="D7" s="9">
        <v>9.5500000000000007</v>
      </c>
      <c r="E7" s="9">
        <v>16.010000000000002</v>
      </c>
      <c r="F7" s="9">
        <v>9.9600000000000009</v>
      </c>
      <c r="G7" s="9">
        <v>8.9600000000000009</v>
      </c>
      <c r="L7" s="17">
        <f>AVERAGE(B7:G7)</f>
        <v>12.156666666666668</v>
      </c>
    </row>
    <row r="8" spans="1:13" x14ac:dyDescent="0.2">
      <c r="A8" s="6" t="s">
        <v>1</v>
      </c>
      <c r="B8" s="6">
        <v>0.39</v>
      </c>
      <c r="C8" s="6">
        <v>0.52</v>
      </c>
      <c r="D8" s="6">
        <v>0.5</v>
      </c>
      <c r="E8" s="6">
        <v>0.72</v>
      </c>
      <c r="F8" s="6">
        <v>0.52</v>
      </c>
      <c r="G8" s="6">
        <v>0.43</v>
      </c>
      <c r="L8" s="16">
        <f>AVERAGE(B8:G8)</f>
        <v>0.51333333333333331</v>
      </c>
    </row>
    <row r="9" spans="1:13" x14ac:dyDescent="0.2">
      <c r="A9" s="6" t="s">
        <v>2</v>
      </c>
      <c r="B9" s="6">
        <v>29.04</v>
      </c>
      <c r="C9" s="6">
        <v>41.64</v>
      </c>
      <c r="D9" s="6">
        <v>52.56</v>
      </c>
      <c r="E9" s="6">
        <v>53.44</v>
      </c>
      <c r="F9" s="6">
        <v>31.78</v>
      </c>
      <c r="G9" s="6">
        <v>31.69</v>
      </c>
      <c r="L9" s="17">
        <f>AVERAGE(B9:G9)</f>
        <v>40.024999999999999</v>
      </c>
    </row>
    <row r="10" spans="1:13" x14ac:dyDescent="0.2">
      <c r="A10" s="6" t="s">
        <v>4</v>
      </c>
      <c r="B10" s="6">
        <v>4169</v>
      </c>
      <c r="C10" s="6">
        <v>11843</v>
      </c>
      <c r="D10" s="6">
        <v>18366</v>
      </c>
      <c r="E10" s="6">
        <v>9064</v>
      </c>
      <c r="F10" s="6">
        <v>4259</v>
      </c>
      <c r="G10" s="6">
        <v>4120</v>
      </c>
      <c r="L10" s="17">
        <f>AVERAGE(B10:G10)</f>
        <v>8636.8333333333339</v>
      </c>
    </row>
    <row r="11" spans="1:13" x14ac:dyDescent="0.2">
      <c r="A11" s="6" t="s">
        <v>5</v>
      </c>
      <c r="B11" s="6">
        <v>307</v>
      </c>
      <c r="C11" s="6">
        <v>15.59</v>
      </c>
      <c r="D11" s="6">
        <v>0</v>
      </c>
      <c r="E11" s="6">
        <v>267</v>
      </c>
      <c r="F11" s="6">
        <v>0</v>
      </c>
      <c r="G11" s="6">
        <v>0</v>
      </c>
      <c r="L11" s="16">
        <f>SUM(B11:G11)</f>
        <v>589.58999999999992</v>
      </c>
      <c r="M11" t="s">
        <v>100</v>
      </c>
    </row>
    <row r="14" spans="1:13" x14ac:dyDescent="0.2">
      <c r="A14" s="6" t="s">
        <v>18</v>
      </c>
      <c r="B14" s="6"/>
      <c r="C14" s="6"/>
      <c r="D14" s="6"/>
      <c r="E14" s="6"/>
      <c r="F14" s="6"/>
      <c r="G14" s="6"/>
      <c r="H14" s="6"/>
    </row>
    <row r="15" spans="1:13" ht="18" x14ac:dyDescent="0.2">
      <c r="A15" s="6" t="s">
        <v>3</v>
      </c>
      <c r="B15" s="10" t="s">
        <v>19</v>
      </c>
      <c r="C15" s="7">
        <v>0.68177083333333333</v>
      </c>
      <c r="D15" s="6"/>
      <c r="E15" s="6"/>
      <c r="F15" s="6"/>
      <c r="G15" s="6"/>
      <c r="H15" s="6"/>
    </row>
    <row r="16" spans="1:13" ht="18" x14ac:dyDescent="0.2">
      <c r="A16" s="6" t="s">
        <v>6</v>
      </c>
      <c r="B16" s="7">
        <v>2.3032407407407407E-3</v>
      </c>
      <c r="C16" s="6"/>
      <c r="D16" s="6"/>
      <c r="E16" s="6"/>
      <c r="F16" s="6"/>
      <c r="G16" s="6"/>
      <c r="H16" s="6"/>
    </row>
    <row r="17" spans="1:13" ht="18" x14ac:dyDescent="0.2">
      <c r="A17" s="6" t="s">
        <v>7</v>
      </c>
      <c r="B17" s="7">
        <v>2.4189814814814816E-3</v>
      </c>
      <c r="C17" s="6"/>
      <c r="D17" s="6"/>
      <c r="E17" s="6"/>
      <c r="F17" s="6"/>
      <c r="G17" s="6"/>
      <c r="H17" s="6"/>
    </row>
    <row r="18" spans="1:13" ht="18" x14ac:dyDescent="0.2">
      <c r="A18" s="6"/>
      <c r="B18" s="7"/>
      <c r="C18" s="6"/>
      <c r="D18" s="6"/>
      <c r="E18" s="6"/>
      <c r="F18" s="6"/>
      <c r="G18" s="6"/>
      <c r="H18" s="6"/>
    </row>
    <row r="19" spans="1:13" x14ac:dyDescent="0.2">
      <c r="A19" s="6"/>
      <c r="B19" s="15" t="s">
        <v>20</v>
      </c>
      <c r="C19" s="15" t="s">
        <v>21</v>
      </c>
      <c r="D19" s="15" t="s">
        <v>22</v>
      </c>
      <c r="E19" s="15" t="s">
        <v>23</v>
      </c>
      <c r="F19" s="15" t="s">
        <v>24</v>
      </c>
      <c r="G19" s="15" t="s">
        <v>25</v>
      </c>
      <c r="H19" s="15"/>
    </row>
    <row r="20" spans="1:13" x14ac:dyDescent="0.2">
      <c r="A20" s="6" t="s">
        <v>0</v>
      </c>
      <c r="B20" s="6">
        <v>7.46</v>
      </c>
      <c r="C20" s="6">
        <v>9.43</v>
      </c>
      <c r="D20" s="6">
        <v>14.7</v>
      </c>
      <c r="E20" s="6">
        <v>13.97</v>
      </c>
      <c r="F20" s="6">
        <v>13.31</v>
      </c>
      <c r="G20" s="6">
        <v>18.55</v>
      </c>
      <c r="H20" s="6">
        <v>9.5500000000000007</v>
      </c>
      <c r="L20" s="16">
        <f>AVERAGE(B20:H20)</f>
        <v>12.424285714285714</v>
      </c>
    </row>
    <row r="21" spans="1:13" ht="18" x14ac:dyDescent="0.2">
      <c r="A21" s="6" t="s">
        <v>1</v>
      </c>
      <c r="B21" s="11">
        <v>0</v>
      </c>
      <c r="C21" s="6">
        <v>0.04</v>
      </c>
      <c r="D21" s="6">
        <v>0.11</v>
      </c>
      <c r="E21" s="6">
        <v>0.43</v>
      </c>
      <c r="F21" s="6">
        <v>0.27</v>
      </c>
      <c r="G21" s="6">
        <v>0.31</v>
      </c>
      <c r="H21" s="6">
        <v>0.11</v>
      </c>
      <c r="L21" s="18">
        <f>AVERAGE(B21:H21)</f>
        <v>0.18142857142857144</v>
      </c>
    </row>
    <row r="22" spans="1:13" ht="18" x14ac:dyDescent="0.2">
      <c r="A22" s="6" t="s">
        <v>2</v>
      </c>
      <c r="B22" s="11">
        <v>29.01</v>
      </c>
      <c r="C22" s="6">
        <v>29.06</v>
      </c>
      <c r="D22" s="6">
        <v>41.64</v>
      </c>
      <c r="E22" s="6">
        <v>56.35</v>
      </c>
      <c r="F22" s="6">
        <v>52.84</v>
      </c>
      <c r="G22" s="6">
        <v>31.43</v>
      </c>
      <c r="H22" s="6">
        <v>31.4</v>
      </c>
      <c r="L22" s="16">
        <f>AVERAGE(B22:H22)</f>
        <v>38.818571428571431</v>
      </c>
    </row>
    <row r="23" spans="1:13" x14ac:dyDescent="0.2">
      <c r="A23" s="6" t="s">
        <v>4</v>
      </c>
      <c r="B23" s="6">
        <v>36606</v>
      </c>
      <c r="C23" s="6">
        <v>3577</v>
      </c>
      <c r="D23" s="6">
        <v>9196</v>
      </c>
      <c r="E23" s="6">
        <v>16962</v>
      </c>
      <c r="F23" s="6">
        <v>13481</v>
      </c>
      <c r="G23" s="6">
        <v>4495</v>
      </c>
      <c r="H23" s="6">
        <v>4191</v>
      </c>
      <c r="L23" s="16">
        <f>AVERAGE(B23:H23)</f>
        <v>12644</v>
      </c>
    </row>
    <row r="24" spans="1:13" x14ac:dyDescent="0.2">
      <c r="A24" s="6" t="s">
        <v>5</v>
      </c>
      <c r="B24" s="6">
        <v>0</v>
      </c>
      <c r="C24" s="6">
        <v>88</v>
      </c>
      <c r="D24" s="6">
        <v>395</v>
      </c>
      <c r="E24" s="6">
        <v>273</v>
      </c>
      <c r="F24" s="6">
        <v>0</v>
      </c>
      <c r="G24" s="6">
        <v>247</v>
      </c>
      <c r="H24" s="6">
        <v>0</v>
      </c>
      <c r="L24" s="18">
        <f>SUM(B24:H24)</f>
        <v>1003</v>
      </c>
      <c r="M24" t="s">
        <v>100</v>
      </c>
    </row>
    <row r="27" spans="1:13" x14ac:dyDescent="0.2">
      <c r="A27" s="6" t="s">
        <v>31</v>
      </c>
      <c r="B27" s="6"/>
      <c r="C27" s="6"/>
      <c r="D27" s="6"/>
      <c r="E27" s="6"/>
      <c r="F27" s="6"/>
      <c r="G27" s="6"/>
      <c r="H27" s="6"/>
      <c r="I27" s="6"/>
    </row>
    <row r="28" spans="1:13" ht="18" x14ac:dyDescent="0.2">
      <c r="A28" s="6" t="s">
        <v>3</v>
      </c>
      <c r="B28" s="7">
        <v>0.70443287037037028</v>
      </c>
      <c r="C28" s="7">
        <v>0.70637731481481481</v>
      </c>
      <c r="D28" s="6"/>
      <c r="E28" s="6"/>
      <c r="F28" s="6"/>
      <c r="G28" s="6"/>
      <c r="H28" s="6"/>
      <c r="I28" s="6"/>
    </row>
    <row r="29" spans="1:13" ht="18" x14ac:dyDescent="0.2">
      <c r="A29" s="6" t="s">
        <v>6</v>
      </c>
      <c r="B29" s="7">
        <v>1.8402777777777777E-3</v>
      </c>
      <c r="C29" s="6"/>
      <c r="D29" s="6"/>
      <c r="E29" s="6"/>
      <c r="F29" s="6"/>
      <c r="G29" s="6"/>
      <c r="H29" s="6"/>
      <c r="I29" s="6"/>
    </row>
    <row r="30" spans="1:13" ht="18" x14ac:dyDescent="0.2">
      <c r="A30" s="6" t="s">
        <v>7</v>
      </c>
      <c r="B30" s="7">
        <v>1.9444444444444442E-3</v>
      </c>
      <c r="C30" s="6"/>
      <c r="D30" s="6"/>
      <c r="E30" s="6"/>
      <c r="F30" s="6"/>
      <c r="G30" s="6"/>
      <c r="H30" s="6"/>
      <c r="I30" s="6"/>
    </row>
    <row r="31" spans="1:13" ht="18" x14ac:dyDescent="0.2">
      <c r="A31" s="6"/>
      <c r="B31" s="7"/>
      <c r="C31" s="6"/>
      <c r="D31" s="6"/>
      <c r="E31" s="6"/>
      <c r="F31" s="6"/>
      <c r="G31" s="6"/>
      <c r="H31" s="6"/>
      <c r="I31" s="6"/>
    </row>
    <row r="32" spans="1:13" x14ac:dyDescent="0.2">
      <c r="A32" s="6"/>
      <c r="B32" s="15" t="s">
        <v>12</v>
      </c>
      <c r="C32" s="15" t="s">
        <v>26</v>
      </c>
      <c r="D32" s="15" t="s">
        <v>27</v>
      </c>
      <c r="E32" s="15" t="s">
        <v>28</v>
      </c>
      <c r="F32" s="15" t="s">
        <v>29</v>
      </c>
      <c r="G32" s="15" t="s">
        <v>30</v>
      </c>
      <c r="H32" s="15" t="s">
        <v>16</v>
      </c>
      <c r="I32" s="15"/>
    </row>
    <row r="33" spans="1:12" ht="18" x14ac:dyDescent="0.2">
      <c r="A33" s="6" t="s">
        <v>0</v>
      </c>
      <c r="B33" s="20">
        <v>29.13</v>
      </c>
      <c r="C33" s="12">
        <v>29.03</v>
      </c>
      <c r="D33" s="12">
        <v>29.02</v>
      </c>
      <c r="E33" s="12">
        <v>37.83</v>
      </c>
      <c r="F33" s="12">
        <v>56.36</v>
      </c>
      <c r="G33" s="12">
        <v>48.62</v>
      </c>
      <c r="H33" s="12">
        <v>31.61</v>
      </c>
      <c r="I33" s="21">
        <v>31.63</v>
      </c>
      <c r="L33" s="18">
        <f>AVERAGE(C33:H33)</f>
        <v>38.745000000000005</v>
      </c>
    </row>
    <row r="34" spans="1:12" x14ac:dyDescent="0.2">
      <c r="A34" s="6" t="s">
        <v>1</v>
      </c>
      <c r="B34" s="21">
        <v>0</v>
      </c>
      <c r="C34" s="12">
        <v>0</v>
      </c>
      <c r="D34" s="12">
        <v>0.11</v>
      </c>
      <c r="E34" s="12">
        <v>0.09</v>
      </c>
      <c r="F34" s="12">
        <v>0.24</v>
      </c>
      <c r="G34" s="12">
        <v>0.17</v>
      </c>
      <c r="H34" s="12">
        <v>0.09</v>
      </c>
      <c r="I34" s="21">
        <v>0.03</v>
      </c>
      <c r="L34" s="18">
        <f>AVERAGE(C34:H34)</f>
        <v>0.11666666666666665</v>
      </c>
    </row>
    <row r="35" spans="1:12" x14ac:dyDescent="0.2">
      <c r="A35" s="6" t="s">
        <v>2</v>
      </c>
      <c r="B35" s="21">
        <v>29.05</v>
      </c>
      <c r="C35" s="12">
        <v>29.02</v>
      </c>
      <c r="D35" s="12">
        <v>36.520000000000003</v>
      </c>
      <c r="E35" s="12">
        <v>53.24</v>
      </c>
      <c r="F35" s="12">
        <v>52.62</v>
      </c>
      <c r="G35" s="12">
        <v>31.61</v>
      </c>
      <c r="H35" s="12">
        <v>31.62</v>
      </c>
      <c r="I35" s="21">
        <v>31.65</v>
      </c>
      <c r="L35" s="18">
        <f>AVERAGE(C35:H35)</f>
        <v>39.104999999999997</v>
      </c>
    </row>
    <row r="36" spans="1:12" x14ac:dyDescent="0.2">
      <c r="A36" s="6" t="s">
        <v>4</v>
      </c>
      <c r="B36" s="19">
        <v>3639</v>
      </c>
      <c r="C36" s="6">
        <v>3636</v>
      </c>
      <c r="D36" s="6">
        <v>5159</v>
      </c>
      <c r="E36" s="6">
        <v>18080</v>
      </c>
      <c r="F36" s="6">
        <v>15507</v>
      </c>
      <c r="G36" s="6">
        <v>5511</v>
      </c>
      <c r="H36" s="6">
        <v>4201</v>
      </c>
      <c r="I36" s="19">
        <v>4142</v>
      </c>
      <c r="L36" s="16">
        <f>AVERAGE(C36:H36)</f>
        <v>8682.3333333333339</v>
      </c>
    </row>
    <row r="37" spans="1:12" x14ac:dyDescent="0.2">
      <c r="A37" s="6" t="s">
        <v>5</v>
      </c>
      <c r="B37" s="19">
        <v>0</v>
      </c>
      <c r="C37" s="6">
        <v>0</v>
      </c>
      <c r="D37" s="6">
        <v>304</v>
      </c>
      <c r="E37" s="6">
        <v>420</v>
      </c>
      <c r="F37" s="6">
        <v>0</v>
      </c>
      <c r="G37" s="6">
        <v>240</v>
      </c>
      <c r="H37" s="6">
        <v>0</v>
      </c>
      <c r="I37" s="19">
        <v>0</v>
      </c>
      <c r="L37" s="16">
        <f>SUM(B37:I37)</f>
        <v>964</v>
      </c>
    </row>
    <row r="40" spans="1:12" x14ac:dyDescent="0.2">
      <c r="A40" s="6" t="s">
        <v>32</v>
      </c>
      <c r="B40" s="6"/>
      <c r="C40" s="6"/>
      <c r="D40" s="6"/>
      <c r="E40" s="6"/>
      <c r="F40" s="6"/>
      <c r="G40" s="6"/>
      <c r="H40" s="6"/>
    </row>
    <row r="41" spans="1:12" ht="18" x14ac:dyDescent="0.2">
      <c r="A41" s="6" t="s">
        <v>3</v>
      </c>
      <c r="B41" s="7">
        <v>0.71410879629629631</v>
      </c>
      <c r="C41" s="7">
        <v>0.71636574074074078</v>
      </c>
      <c r="D41" s="6"/>
      <c r="E41" s="6"/>
      <c r="F41" s="6"/>
      <c r="G41" s="6"/>
      <c r="H41" s="6"/>
    </row>
    <row r="42" spans="1:12" ht="18" x14ac:dyDescent="0.2">
      <c r="A42" s="6" t="s">
        <v>6</v>
      </c>
      <c r="B42" s="7">
        <v>2.1296296296296298E-3</v>
      </c>
      <c r="C42" s="6"/>
      <c r="D42" s="6"/>
      <c r="E42" s="6"/>
      <c r="F42" s="6"/>
      <c r="G42" s="6"/>
      <c r="H42" s="6"/>
    </row>
    <row r="43" spans="1:12" ht="18" x14ac:dyDescent="0.2">
      <c r="A43" s="6" t="s">
        <v>7</v>
      </c>
      <c r="B43" s="7">
        <v>2.2569444444444447E-3</v>
      </c>
      <c r="C43" s="6"/>
      <c r="D43" s="6"/>
      <c r="E43" s="6"/>
      <c r="F43" s="6"/>
      <c r="G43" s="6"/>
      <c r="H43" s="6"/>
    </row>
    <row r="44" spans="1:12" x14ac:dyDescent="0.2">
      <c r="A44" s="6"/>
      <c r="B44" s="6"/>
      <c r="C44" s="6"/>
      <c r="D44" s="6"/>
      <c r="E44" s="6"/>
      <c r="F44" s="6"/>
      <c r="G44" s="6"/>
      <c r="H44" s="6"/>
    </row>
    <row r="45" spans="1:12" x14ac:dyDescent="0.2">
      <c r="A45" s="6"/>
      <c r="B45" s="15" t="s">
        <v>33</v>
      </c>
      <c r="C45" s="15" t="s">
        <v>34</v>
      </c>
      <c r="D45" s="15" t="s">
        <v>35</v>
      </c>
      <c r="E45" s="15" t="s">
        <v>36</v>
      </c>
      <c r="F45" s="15" t="s">
        <v>37</v>
      </c>
      <c r="G45" s="15" t="s">
        <v>8</v>
      </c>
      <c r="H45" s="15" t="s">
        <v>9</v>
      </c>
    </row>
    <row r="46" spans="1:12" ht="18" x14ac:dyDescent="0.2">
      <c r="A46" s="6" t="s">
        <v>0</v>
      </c>
      <c r="B46" s="11">
        <v>7.41</v>
      </c>
      <c r="C46" s="12">
        <v>8.6999999999999993</v>
      </c>
      <c r="D46" s="12">
        <v>17.2</v>
      </c>
      <c r="E46" s="12">
        <v>10.44</v>
      </c>
      <c r="F46" s="12">
        <v>20.329999999999998</v>
      </c>
      <c r="G46" s="12">
        <v>11.29</v>
      </c>
      <c r="H46" s="12">
        <v>9.41</v>
      </c>
      <c r="L46" s="18">
        <f>AVERAGE(B46:H46)</f>
        <v>12.111428571428572</v>
      </c>
    </row>
    <row r="47" spans="1:12" x14ac:dyDescent="0.2">
      <c r="A47" s="6" t="s">
        <v>1</v>
      </c>
      <c r="B47" s="12">
        <v>0.4</v>
      </c>
      <c r="C47" s="12">
        <v>0.36</v>
      </c>
      <c r="D47" s="12">
        <v>0.5</v>
      </c>
      <c r="E47" s="12">
        <v>0.6</v>
      </c>
      <c r="F47" s="12">
        <v>0.67</v>
      </c>
      <c r="G47" s="12">
        <v>0.59</v>
      </c>
      <c r="H47" s="12">
        <v>0.4</v>
      </c>
      <c r="I47" s="1"/>
      <c r="L47" s="18">
        <f>AVERAGE(B47:H47)</f>
        <v>0.50285714285714278</v>
      </c>
    </row>
    <row r="48" spans="1:12" x14ac:dyDescent="0.2">
      <c r="A48" s="6" t="s">
        <v>2</v>
      </c>
      <c r="B48" s="12">
        <v>29.25</v>
      </c>
      <c r="C48" s="12">
        <v>29.27</v>
      </c>
      <c r="D48" s="12">
        <v>43.73</v>
      </c>
      <c r="E48" s="12">
        <v>56.69</v>
      </c>
      <c r="F48" s="12">
        <v>52.82</v>
      </c>
      <c r="G48" s="12">
        <v>31.75</v>
      </c>
      <c r="H48" s="12">
        <v>31.72</v>
      </c>
      <c r="I48" s="1"/>
      <c r="L48" s="18">
        <f>AVERAGE(B48:H48)</f>
        <v>39.318571428571431</v>
      </c>
    </row>
    <row r="49" spans="1:12" ht="18" x14ac:dyDescent="0.2">
      <c r="A49" s="6" t="s">
        <v>4</v>
      </c>
      <c r="B49" s="6">
        <v>3668</v>
      </c>
      <c r="C49" s="6">
        <v>5814</v>
      </c>
      <c r="D49" s="6">
        <v>15674</v>
      </c>
      <c r="E49" s="6">
        <v>15666</v>
      </c>
      <c r="F49" s="6">
        <v>6221</v>
      </c>
      <c r="G49" s="13">
        <v>4265</v>
      </c>
      <c r="H49" s="14">
        <v>4105</v>
      </c>
      <c r="I49" s="2"/>
      <c r="L49" s="16">
        <f>AVERAGE(B49:H49)</f>
        <v>7916.1428571428569</v>
      </c>
    </row>
    <row r="50" spans="1:12" x14ac:dyDescent="0.2">
      <c r="A50" s="6" t="s">
        <v>5</v>
      </c>
      <c r="B50" s="6">
        <v>0</v>
      </c>
      <c r="C50" s="6">
        <v>312</v>
      </c>
      <c r="D50" s="6">
        <v>411</v>
      </c>
      <c r="E50" s="6">
        <v>0</v>
      </c>
      <c r="F50" s="6">
        <v>252</v>
      </c>
      <c r="G50" s="14">
        <v>0</v>
      </c>
      <c r="H50" s="14">
        <v>0</v>
      </c>
      <c r="I50" s="2"/>
      <c r="L50" s="16">
        <f>SUM(B50:H50)</f>
        <v>975</v>
      </c>
    </row>
    <row r="53" spans="1:12" x14ac:dyDescent="0.2">
      <c r="A53" s="6" t="s">
        <v>38</v>
      </c>
      <c r="B53" s="6"/>
      <c r="C53" s="6"/>
      <c r="D53" s="6"/>
      <c r="E53" s="6"/>
      <c r="F53" s="6"/>
      <c r="G53" s="6"/>
      <c r="H53" s="6"/>
      <c r="I53" s="6"/>
    </row>
    <row r="54" spans="1:12" ht="18" x14ac:dyDescent="0.2">
      <c r="A54" s="6" t="s">
        <v>3</v>
      </c>
      <c r="B54" s="7">
        <v>0.73803240740740739</v>
      </c>
      <c r="C54" s="7">
        <v>0.74045138888888884</v>
      </c>
      <c r="D54" s="6"/>
      <c r="E54" s="6"/>
      <c r="F54" s="6"/>
      <c r="G54" s="6"/>
      <c r="H54" s="6"/>
      <c r="I54" s="6"/>
    </row>
    <row r="55" spans="1:12" x14ac:dyDescent="0.2">
      <c r="A55" s="6" t="s">
        <v>6</v>
      </c>
      <c r="B55" s="6" t="s">
        <v>39</v>
      </c>
      <c r="C55" s="6"/>
      <c r="D55" s="6"/>
      <c r="E55" s="6"/>
      <c r="F55" s="6"/>
      <c r="G55" s="6"/>
      <c r="H55" s="6"/>
      <c r="I55" s="6"/>
    </row>
    <row r="56" spans="1:12" ht="18" x14ac:dyDescent="0.2">
      <c r="A56" s="6" t="s">
        <v>7</v>
      </c>
      <c r="B56" s="7">
        <v>2.4189814814814816E-3</v>
      </c>
      <c r="C56" s="6"/>
      <c r="D56" s="6"/>
      <c r="E56" s="6"/>
      <c r="F56" s="6"/>
      <c r="G56" s="6"/>
      <c r="H56" s="6"/>
      <c r="I56" s="6"/>
    </row>
    <row r="57" spans="1:12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12" x14ac:dyDescent="0.2">
      <c r="A58" s="6"/>
      <c r="B58" s="15"/>
      <c r="C58" s="15" t="s">
        <v>40</v>
      </c>
      <c r="D58" s="15" t="s">
        <v>41</v>
      </c>
      <c r="E58" s="15" t="s">
        <v>42</v>
      </c>
      <c r="F58" s="15" t="s">
        <v>43</v>
      </c>
      <c r="G58" s="15" t="s">
        <v>44</v>
      </c>
      <c r="H58" s="15" t="s">
        <v>45</v>
      </c>
      <c r="I58" s="15" t="s">
        <v>46</v>
      </c>
    </row>
    <row r="59" spans="1:12" x14ac:dyDescent="0.2">
      <c r="A59" s="6" t="s">
        <v>0</v>
      </c>
      <c r="B59" s="19">
        <v>8.5399999999999991</v>
      </c>
      <c r="C59" s="6">
        <v>12.75</v>
      </c>
      <c r="D59" s="6">
        <v>9.99</v>
      </c>
      <c r="E59" s="6">
        <v>17.98</v>
      </c>
      <c r="F59" s="6">
        <v>10.17</v>
      </c>
      <c r="G59" s="6">
        <v>22.9</v>
      </c>
      <c r="H59" s="6">
        <v>8.66</v>
      </c>
      <c r="I59" s="19">
        <v>7.85</v>
      </c>
      <c r="L59" s="16">
        <f>AVERAGE(C59:H59)</f>
        <v>13.741666666666665</v>
      </c>
    </row>
    <row r="60" spans="1:12" x14ac:dyDescent="0.2">
      <c r="A60" s="6" t="s">
        <v>1</v>
      </c>
      <c r="B60" s="19">
        <v>0.08</v>
      </c>
      <c r="C60" s="6">
        <v>0.21</v>
      </c>
      <c r="D60" s="6">
        <v>0.21</v>
      </c>
      <c r="E60" s="6">
        <v>0.35</v>
      </c>
      <c r="F60" s="6">
        <v>0.56000000000000005</v>
      </c>
      <c r="G60" s="6">
        <v>0.49</v>
      </c>
      <c r="H60" s="6">
        <v>0.28999999999999998</v>
      </c>
      <c r="I60" s="19">
        <v>0.11</v>
      </c>
      <c r="L60" s="16">
        <f>AVERAGE(C60:H60)</f>
        <v>0.35166666666666663</v>
      </c>
    </row>
    <row r="61" spans="1:12" x14ac:dyDescent="0.2">
      <c r="A61" s="6" t="s">
        <v>2</v>
      </c>
      <c r="B61" s="19">
        <v>29.05</v>
      </c>
      <c r="C61" s="6">
        <v>29.08</v>
      </c>
      <c r="D61" s="6">
        <v>37.020000000000003</v>
      </c>
      <c r="E61" s="6">
        <v>53.08</v>
      </c>
      <c r="F61" s="6">
        <v>58.84</v>
      </c>
      <c r="G61" s="6">
        <v>44.06</v>
      </c>
      <c r="H61" s="6">
        <v>31.59</v>
      </c>
      <c r="I61" s="19">
        <v>31.6</v>
      </c>
      <c r="L61" s="16">
        <f>AVERAGE(C61:H61)</f>
        <v>42.278333333333329</v>
      </c>
    </row>
    <row r="62" spans="1:12" x14ac:dyDescent="0.2">
      <c r="A62" s="6" t="s">
        <v>4</v>
      </c>
      <c r="B62" s="19">
        <v>3368</v>
      </c>
      <c r="C62" s="6">
        <v>3899</v>
      </c>
      <c r="D62" s="6">
        <v>5527</v>
      </c>
      <c r="E62" s="6">
        <v>13599</v>
      </c>
      <c r="F62" s="6">
        <v>15740</v>
      </c>
      <c r="G62" s="6">
        <v>9947</v>
      </c>
      <c r="H62" s="6">
        <v>4044</v>
      </c>
      <c r="I62" s="19">
        <v>3891</v>
      </c>
      <c r="L62" s="16">
        <f>AVERAGE(C62:H62)</f>
        <v>8792.6666666666661</v>
      </c>
    </row>
    <row r="63" spans="1:12" x14ac:dyDescent="0.2">
      <c r="A63" s="6" t="s">
        <v>5</v>
      </c>
      <c r="B63" s="19">
        <v>0</v>
      </c>
      <c r="C63" s="6">
        <v>0</v>
      </c>
      <c r="D63" s="6">
        <v>288</v>
      </c>
      <c r="E63" s="6">
        <v>413</v>
      </c>
      <c r="F63" s="6">
        <v>0</v>
      </c>
      <c r="G63" s="6">
        <v>240</v>
      </c>
      <c r="H63" s="6">
        <v>0</v>
      </c>
      <c r="I63" s="19">
        <v>0</v>
      </c>
      <c r="L63" s="16">
        <f>SUM(B63:I63)</f>
        <v>941</v>
      </c>
    </row>
    <row r="66" spans="1:12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</row>
    <row r="67" spans="1:12" ht="18" x14ac:dyDescent="0.2">
      <c r="A67" s="6" t="s">
        <v>3</v>
      </c>
      <c r="B67" s="7">
        <v>0.74980324074074067</v>
      </c>
      <c r="C67" s="7">
        <v>0.75200231481481483</v>
      </c>
      <c r="D67" s="6"/>
      <c r="E67" s="6"/>
      <c r="F67" s="6"/>
      <c r="G67" s="6"/>
      <c r="H67" s="6"/>
      <c r="I67" s="6"/>
    </row>
    <row r="68" spans="1:12" ht="18" x14ac:dyDescent="0.2">
      <c r="A68" s="6" t="s">
        <v>6</v>
      </c>
      <c r="B68" s="7">
        <v>2.0717592592592593E-3</v>
      </c>
      <c r="C68" s="6"/>
      <c r="D68" s="6"/>
      <c r="E68" s="6"/>
      <c r="F68" s="6"/>
      <c r="G68" s="6"/>
      <c r="H68" s="6"/>
      <c r="I68" s="6"/>
    </row>
    <row r="69" spans="1:12" ht="18" x14ac:dyDescent="0.2">
      <c r="A69" s="6" t="s">
        <v>7</v>
      </c>
      <c r="B69" s="7">
        <v>2.1874999999999998E-3</v>
      </c>
      <c r="C69" s="6"/>
      <c r="D69" s="6"/>
      <c r="E69" s="6"/>
      <c r="F69" s="6"/>
      <c r="G69" s="6"/>
      <c r="H69" s="6"/>
      <c r="I69" s="6"/>
    </row>
    <row r="70" spans="1:12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12" x14ac:dyDescent="0.2">
      <c r="A71" s="6"/>
      <c r="B71" s="15" t="s">
        <v>30</v>
      </c>
      <c r="C71" s="15" t="s">
        <v>16</v>
      </c>
      <c r="D71" s="15" t="s">
        <v>48</v>
      </c>
      <c r="E71" s="15" t="s">
        <v>13</v>
      </c>
      <c r="F71" s="15" t="s">
        <v>14</v>
      </c>
      <c r="G71" s="15" t="s">
        <v>15</v>
      </c>
      <c r="H71" s="15" t="s">
        <v>17</v>
      </c>
      <c r="I71" s="15" t="s">
        <v>49</v>
      </c>
    </row>
    <row r="72" spans="1:12" ht="18" x14ac:dyDescent="0.2">
      <c r="A72" s="6" t="s">
        <v>0</v>
      </c>
      <c r="B72" s="20">
        <v>7.94</v>
      </c>
      <c r="C72" s="12">
        <v>8.5299999999999994</v>
      </c>
      <c r="D72" s="12">
        <v>11.73</v>
      </c>
      <c r="E72" s="12">
        <v>18.91</v>
      </c>
      <c r="F72" s="12">
        <v>11.13</v>
      </c>
      <c r="G72" s="12">
        <v>22.99</v>
      </c>
      <c r="H72" s="12">
        <v>8.16</v>
      </c>
      <c r="I72" s="21">
        <v>7.63</v>
      </c>
      <c r="L72" s="18">
        <f>AVERAGE(C72:H72)</f>
        <v>13.575000000000001</v>
      </c>
    </row>
    <row r="73" spans="1:12" x14ac:dyDescent="0.2">
      <c r="A73" s="6" t="s">
        <v>1</v>
      </c>
      <c r="B73" s="21">
        <v>0.4</v>
      </c>
      <c r="C73" s="12">
        <v>0.33</v>
      </c>
      <c r="D73" s="12">
        <v>0.61</v>
      </c>
      <c r="E73" s="12">
        <v>0.8</v>
      </c>
      <c r="F73" s="12">
        <v>0.6</v>
      </c>
      <c r="G73" s="12">
        <v>0.56999999999999995</v>
      </c>
      <c r="H73" s="12">
        <v>0.41</v>
      </c>
      <c r="I73" s="21">
        <v>0.28000000000000003</v>
      </c>
      <c r="L73" s="18">
        <f>AVERAGE(C73:H73)</f>
        <v>0.55333333333333334</v>
      </c>
    </row>
    <row r="74" spans="1:12" x14ac:dyDescent="0.2">
      <c r="A74" s="6" t="s">
        <v>2</v>
      </c>
      <c r="B74" s="21">
        <v>28.74</v>
      </c>
      <c r="C74" s="12">
        <v>28.75</v>
      </c>
      <c r="D74" s="12">
        <v>39.42</v>
      </c>
      <c r="E74" s="12">
        <v>55.15</v>
      </c>
      <c r="F74" s="12">
        <v>51.84</v>
      </c>
      <c r="G74" s="12">
        <v>31.68</v>
      </c>
      <c r="H74" s="12">
        <v>31.71</v>
      </c>
      <c r="I74" s="21">
        <v>31.72</v>
      </c>
      <c r="L74" s="18">
        <f>AVERAGE(C74:H74)</f>
        <v>39.758333333333333</v>
      </c>
    </row>
    <row r="75" spans="1:12" x14ac:dyDescent="0.2">
      <c r="A75" s="6" t="s">
        <v>4</v>
      </c>
      <c r="B75" s="19">
        <v>3578</v>
      </c>
      <c r="C75" s="6">
        <v>3555</v>
      </c>
      <c r="D75" s="6">
        <v>9394</v>
      </c>
      <c r="E75" s="6">
        <v>16939</v>
      </c>
      <c r="F75" s="6">
        <v>13733</v>
      </c>
      <c r="G75" s="6">
        <v>4484</v>
      </c>
      <c r="H75" s="6">
        <v>4342</v>
      </c>
      <c r="I75" s="19">
        <v>4188</v>
      </c>
      <c r="L75" s="16">
        <f>AVERAGE(C75:H75)</f>
        <v>8741.1666666666661</v>
      </c>
    </row>
    <row r="76" spans="1:12" x14ac:dyDescent="0.2">
      <c r="A76" s="6" t="s">
        <v>5</v>
      </c>
      <c r="B76" s="19">
        <v>0</v>
      </c>
      <c r="C76" s="6">
        <v>0</v>
      </c>
      <c r="D76" s="6">
        <v>476</v>
      </c>
      <c r="E76" s="6">
        <v>259</v>
      </c>
      <c r="F76" s="6">
        <v>232</v>
      </c>
      <c r="G76" s="6">
        <v>10</v>
      </c>
      <c r="H76" s="6">
        <v>0</v>
      </c>
      <c r="I76" s="19">
        <v>0</v>
      </c>
      <c r="L76" s="16">
        <f>SUM(B76:I76)</f>
        <v>977</v>
      </c>
    </row>
    <row r="79" spans="1:12" x14ac:dyDescent="0.2">
      <c r="A79" s="6" t="s">
        <v>50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2" ht="18" x14ac:dyDescent="0.2">
      <c r="A80" s="6" t="s">
        <v>3</v>
      </c>
      <c r="B80" s="7">
        <v>0.63936342592592588</v>
      </c>
      <c r="C80" s="7">
        <v>0.64342592592592596</v>
      </c>
      <c r="D80" s="6"/>
      <c r="E80" s="6"/>
      <c r="F80" s="6"/>
      <c r="G80" s="6"/>
      <c r="H80" s="6"/>
      <c r="I80" s="6"/>
      <c r="J80" s="6"/>
      <c r="K80" s="6"/>
    </row>
    <row r="81" spans="1:13" ht="18" x14ac:dyDescent="0.2">
      <c r="A81" s="6" t="s">
        <v>6</v>
      </c>
      <c r="B81" s="7">
        <v>3.9814814814814817E-3</v>
      </c>
      <c r="C81" s="6"/>
      <c r="D81" s="6"/>
      <c r="E81" s="6"/>
      <c r="F81" s="6"/>
      <c r="G81" s="6"/>
      <c r="H81" s="6"/>
      <c r="I81" s="6"/>
      <c r="J81" s="6"/>
      <c r="K81" s="6"/>
    </row>
    <row r="82" spans="1:13" ht="18" x14ac:dyDescent="0.2">
      <c r="A82" s="6" t="s">
        <v>7</v>
      </c>
      <c r="B82" s="7">
        <v>4.0624999999999993E-3</v>
      </c>
      <c r="C82" s="6"/>
      <c r="D82" s="6"/>
      <c r="E82" s="6"/>
      <c r="F82" s="6"/>
      <c r="G82" s="6"/>
      <c r="H82" s="6"/>
      <c r="I82" s="6"/>
      <c r="J82" s="6"/>
      <c r="K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3" x14ac:dyDescent="0.2">
      <c r="A84" s="6"/>
      <c r="B84" s="15" t="s">
        <v>22</v>
      </c>
      <c r="C84" s="15" t="s">
        <v>23</v>
      </c>
      <c r="D84" s="15" t="s">
        <v>24</v>
      </c>
      <c r="E84" s="15" t="s">
        <v>51</v>
      </c>
      <c r="F84" s="15" t="s">
        <v>25</v>
      </c>
      <c r="G84" s="15" t="s">
        <v>52</v>
      </c>
      <c r="H84" s="15" t="s">
        <v>53</v>
      </c>
      <c r="I84" s="15" t="s">
        <v>54</v>
      </c>
      <c r="J84" s="15" t="s">
        <v>55</v>
      </c>
      <c r="K84" s="19"/>
    </row>
    <row r="85" spans="1:13" ht="18" x14ac:dyDescent="0.2">
      <c r="A85" s="6" t="s">
        <v>0</v>
      </c>
      <c r="B85" s="11">
        <v>8</v>
      </c>
      <c r="C85" s="12">
        <v>8.7799999999999994</v>
      </c>
      <c r="D85" s="12">
        <v>9.36</v>
      </c>
      <c r="E85" s="12">
        <v>15.3</v>
      </c>
      <c r="F85" s="12">
        <v>8.8000000000000007</v>
      </c>
      <c r="G85" s="12">
        <v>10.84</v>
      </c>
      <c r="H85" s="12">
        <v>11.14</v>
      </c>
      <c r="I85" s="12">
        <v>20.48</v>
      </c>
      <c r="J85" s="21">
        <v>10.18</v>
      </c>
      <c r="K85" s="21">
        <v>6.7130000000000001</v>
      </c>
      <c r="L85" s="18">
        <f>AVERAGE(B85:J85)</f>
        <v>11.431111111111111</v>
      </c>
    </row>
    <row r="86" spans="1:13" x14ac:dyDescent="0.2">
      <c r="A86" s="6" t="s">
        <v>1</v>
      </c>
      <c r="B86" s="12">
        <v>0.24</v>
      </c>
      <c r="C86" s="12">
        <v>0.22</v>
      </c>
      <c r="D86" s="12">
        <v>0.22</v>
      </c>
      <c r="E86" s="12">
        <v>0.3</v>
      </c>
      <c r="F86" s="12">
        <v>0.26</v>
      </c>
      <c r="G86" s="12">
        <v>0.24</v>
      </c>
      <c r="H86" s="12">
        <v>0.28999999999999998</v>
      </c>
      <c r="I86" s="12">
        <v>0.42</v>
      </c>
      <c r="J86" s="21">
        <v>0.36</v>
      </c>
      <c r="K86" s="21">
        <v>0.14000000000000001</v>
      </c>
      <c r="L86" s="18">
        <f>AVERAGE(B86:J86)</f>
        <v>0.28333333333333333</v>
      </c>
    </row>
    <row r="87" spans="1:13" x14ac:dyDescent="0.2">
      <c r="A87" s="6" t="s">
        <v>2</v>
      </c>
      <c r="B87" s="12">
        <v>28.86</v>
      </c>
      <c r="C87" s="12">
        <v>28.86</v>
      </c>
      <c r="D87" s="12">
        <v>45.4</v>
      </c>
      <c r="E87" s="12">
        <v>49.18</v>
      </c>
      <c r="F87" s="12">
        <v>56.86</v>
      </c>
      <c r="G87" s="12">
        <v>56.98</v>
      </c>
      <c r="H87" s="12">
        <v>47.35</v>
      </c>
      <c r="I87" s="12">
        <v>31.5</v>
      </c>
      <c r="J87" s="21">
        <v>31.53</v>
      </c>
      <c r="K87" s="21">
        <v>31.53</v>
      </c>
      <c r="L87" s="18">
        <f>AVERAGE(B87:I87)</f>
        <v>43.123750000000008</v>
      </c>
    </row>
    <row r="88" spans="1:13" x14ac:dyDescent="0.2">
      <c r="A88" s="6" t="s">
        <v>4</v>
      </c>
      <c r="B88" s="6">
        <v>3513</v>
      </c>
      <c r="C88" s="6">
        <v>3535</v>
      </c>
      <c r="D88" s="6">
        <v>8649</v>
      </c>
      <c r="E88" s="6">
        <v>9948</v>
      </c>
      <c r="F88" s="6">
        <v>11646</v>
      </c>
      <c r="G88" s="6">
        <v>9593</v>
      </c>
      <c r="H88" s="6">
        <v>7590</v>
      </c>
      <c r="I88" s="6">
        <v>5333</v>
      </c>
      <c r="J88" s="19">
        <v>4478</v>
      </c>
      <c r="K88" s="19">
        <v>4088</v>
      </c>
      <c r="L88" s="16">
        <f>AVERAGE(B88:I88)</f>
        <v>7475.875</v>
      </c>
    </row>
    <row r="89" spans="1:13" x14ac:dyDescent="0.2">
      <c r="A89" s="6" t="s">
        <v>5</v>
      </c>
      <c r="B89" s="6">
        <v>0</v>
      </c>
      <c r="C89" s="6">
        <v>255</v>
      </c>
      <c r="D89" s="6">
        <v>82</v>
      </c>
      <c r="E89" s="6">
        <v>397</v>
      </c>
      <c r="F89" s="6">
        <v>0</v>
      </c>
      <c r="G89" s="6">
        <v>0</v>
      </c>
      <c r="H89" s="6">
        <v>0</v>
      </c>
      <c r="I89" s="6">
        <v>254</v>
      </c>
      <c r="J89" s="19">
        <v>0</v>
      </c>
      <c r="K89" s="19">
        <v>0</v>
      </c>
      <c r="L89" s="16">
        <f>SUM(B89:K89)</f>
        <v>988</v>
      </c>
      <c r="M89">
        <f>SUM(B89:K89)</f>
        <v>988</v>
      </c>
    </row>
    <row r="92" spans="1:13" x14ac:dyDescent="0.2">
      <c r="A92" s="6" t="s">
        <v>56</v>
      </c>
      <c r="B92" s="6"/>
      <c r="C92" s="6"/>
      <c r="D92" s="6"/>
      <c r="E92" s="6"/>
      <c r="F92" s="6"/>
      <c r="G92" s="6"/>
      <c r="H92" s="6"/>
      <c r="I92" s="6"/>
      <c r="J92" s="6"/>
    </row>
    <row r="93" spans="1:13" ht="18" x14ac:dyDescent="0.2">
      <c r="A93" s="6" t="s">
        <v>3</v>
      </c>
      <c r="B93" s="7">
        <v>0.65019675925925924</v>
      </c>
      <c r="C93" s="7">
        <v>0.65342592592592597</v>
      </c>
      <c r="D93" s="6"/>
      <c r="E93" s="6"/>
      <c r="F93" s="6"/>
      <c r="G93" s="6"/>
      <c r="H93" s="6"/>
      <c r="I93" s="6"/>
      <c r="J93" s="6"/>
    </row>
    <row r="94" spans="1:13" ht="18" x14ac:dyDescent="0.2">
      <c r="A94" s="6" t="s">
        <v>6</v>
      </c>
      <c r="B94" s="7">
        <v>3.1481481481481482E-3</v>
      </c>
      <c r="C94" s="6"/>
      <c r="D94" s="6"/>
      <c r="E94" s="6"/>
      <c r="F94" s="6"/>
      <c r="G94" s="6"/>
      <c r="H94" s="6"/>
      <c r="I94" s="6"/>
      <c r="J94" s="6"/>
    </row>
    <row r="95" spans="1:13" ht="18" x14ac:dyDescent="0.2">
      <c r="A95" s="6" t="s">
        <v>7</v>
      </c>
      <c r="B95" s="7">
        <v>3.2175925925925926E-3</v>
      </c>
      <c r="C95" s="6"/>
      <c r="D95" s="6"/>
      <c r="E95" s="6"/>
      <c r="F95" s="6"/>
      <c r="G95" s="6"/>
      <c r="H95" s="6"/>
      <c r="I95" s="6"/>
      <c r="J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3" x14ac:dyDescent="0.2">
      <c r="A97" s="6"/>
      <c r="B97" s="15" t="s">
        <v>57</v>
      </c>
      <c r="C97" s="15" t="s">
        <v>58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 t="s">
        <v>40</v>
      </c>
      <c r="J97" s="15"/>
    </row>
    <row r="98" spans="1:13" ht="18" x14ac:dyDescent="0.2">
      <c r="A98" s="6" t="s">
        <v>0</v>
      </c>
      <c r="B98" s="11">
        <v>6.86</v>
      </c>
      <c r="C98" s="12">
        <v>9.69</v>
      </c>
      <c r="D98" s="12">
        <v>12.1</v>
      </c>
      <c r="E98" s="12">
        <v>10.54</v>
      </c>
      <c r="F98" s="12">
        <v>7.82</v>
      </c>
      <c r="G98" s="12">
        <v>8.4499999999999993</v>
      </c>
      <c r="H98" s="12">
        <v>23.25</v>
      </c>
      <c r="I98" s="21">
        <v>8.99</v>
      </c>
      <c r="J98" s="21">
        <v>7.05</v>
      </c>
      <c r="L98" s="18">
        <f>AVERAGE(B98:I98)</f>
        <v>10.962499999999999</v>
      </c>
    </row>
    <row r="99" spans="1:13" x14ac:dyDescent="0.2">
      <c r="A99" s="6" t="s">
        <v>1</v>
      </c>
      <c r="B99" s="12">
        <v>0.27</v>
      </c>
      <c r="C99" s="12">
        <v>0.28000000000000003</v>
      </c>
      <c r="D99" s="12">
        <v>0.45</v>
      </c>
      <c r="E99" s="12">
        <v>0.46</v>
      </c>
      <c r="F99" s="12">
        <v>0.48</v>
      </c>
      <c r="G99" s="12">
        <v>0.4</v>
      </c>
      <c r="H99" s="12">
        <v>0.7</v>
      </c>
      <c r="I99" s="21">
        <v>0.52</v>
      </c>
      <c r="J99" s="21">
        <v>0.51</v>
      </c>
      <c r="L99" s="18">
        <f>AVERAGE(B99:I99)</f>
        <v>0.44500000000000001</v>
      </c>
    </row>
    <row r="100" spans="1:13" x14ac:dyDescent="0.2">
      <c r="A100" s="6" t="s">
        <v>2</v>
      </c>
      <c r="B100" s="12">
        <v>28.94</v>
      </c>
      <c r="C100" s="12">
        <v>36.69</v>
      </c>
      <c r="D100" s="12">
        <v>43.03</v>
      </c>
      <c r="E100" s="12">
        <v>57.49</v>
      </c>
      <c r="F100" s="12">
        <v>58.19</v>
      </c>
      <c r="G100" s="12">
        <v>51.79</v>
      </c>
      <c r="H100" s="12">
        <v>31.59</v>
      </c>
      <c r="I100" s="21">
        <v>31.6</v>
      </c>
      <c r="J100" s="21">
        <v>31.61</v>
      </c>
      <c r="L100" s="18">
        <f>AVERAGE(B100:H100)</f>
        <v>43.959999999999994</v>
      </c>
    </row>
    <row r="101" spans="1:13" x14ac:dyDescent="0.2">
      <c r="A101" s="6" t="s">
        <v>4</v>
      </c>
      <c r="B101" s="6">
        <v>3586</v>
      </c>
      <c r="C101" s="6">
        <v>4978</v>
      </c>
      <c r="D101" s="6">
        <v>8255</v>
      </c>
      <c r="E101" s="6">
        <v>13728</v>
      </c>
      <c r="F101" s="6">
        <v>11425</v>
      </c>
      <c r="G101" s="6">
        <v>9077</v>
      </c>
      <c r="H101" s="6">
        <v>4325</v>
      </c>
      <c r="I101" s="19">
        <v>3800</v>
      </c>
      <c r="J101" s="19">
        <v>4063</v>
      </c>
      <c r="L101" s="16">
        <f>AVERAGE(B101:I101)</f>
        <v>7396.75</v>
      </c>
    </row>
    <row r="102" spans="1:13" x14ac:dyDescent="0.2">
      <c r="A102" s="6" t="s">
        <v>5</v>
      </c>
      <c r="B102" s="6">
        <v>0</v>
      </c>
      <c r="C102" s="6">
        <v>308</v>
      </c>
      <c r="D102" s="6">
        <v>426</v>
      </c>
      <c r="E102" s="6">
        <v>0</v>
      </c>
      <c r="F102" s="6">
        <v>0</v>
      </c>
      <c r="G102" s="6">
        <v>0</v>
      </c>
      <c r="H102" s="6">
        <v>247</v>
      </c>
      <c r="I102" s="19">
        <v>0</v>
      </c>
      <c r="J102" s="19">
        <v>0</v>
      </c>
      <c r="L102" s="16">
        <f>SUM(B102:J102)</f>
        <v>981</v>
      </c>
      <c r="M102">
        <f>SUM(B102:J102)</f>
        <v>981</v>
      </c>
    </row>
    <row r="105" spans="1:13" x14ac:dyDescent="0.2">
      <c r="A105" s="27" t="s">
        <v>105</v>
      </c>
    </row>
    <row r="107" spans="1:13" x14ac:dyDescent="0.2">
      <c r="A107" t="s">
        <v>2</v>
      </c>
    </row>
    <row r="108" spans="1:13" x14ac:dyDescent="0.2">
      <c r="A108" s="28">
        <v>28.45</v>
      </c>
      <c r="B108" s="29">
        <v>46.62</v>
      </c>
      <c r="C108" s="29">
        <v>38.17</v>
      </c>
      <c r="D108" s="29">
        <v>50.78</v>
      </c>
      <c r="E108" s="29">
        <v>49.33</v>
      </c>
      <c r="F108" s="29">
        <v>40.54</v>
      </c>
      <c r="G108" s="29">
        <v>31.5</v>
      </c>
      <c r="H108" s="29"/>
      <c r="I108" s="29"/>
      <c r="L108" s="18">
        <f>AVERAGE(B108:K108)</f>
        <v>42.823333333333323</v>
      </c>
    </row>
    <row r="109" spans="1:13" x14ac:dyDescent="0.2">
      <c r="A109" s="28">
        <v>28.48</v>
      </c>
      <c r="B109" s="29">
        <v>33.229999999999997</v>
      </c>
      <c r="C109" s="29">
        <v>40.31</v>
      </c>
      <c r="D109" s="29">
        <v>41.26</v>
      </c>
      <c r="E109" s="29">
        <v>50.89</v>
      </c>
      <c r="F109" s="29">
        <v>49.7</v>
      </c>
      <c r="G109" s="29">
        <v>40.630000000000003</v>
      </c>
      <c r="H109" s="29">
        <v>31.49</v>
      </c>
      <c r="I109" s="29"/>
      <c r="L109" s="18">
        <f t="shared" ref="L109:L129" si="0">AVERAGE(B109:K109)</f>
        <v>41.072857142857139</v>
      </c>
    </row>
    <row r="110" spans="1:13" x14ac:dyDescent="0.2">
      <c r="A110" s="28">
        <v>29.17</v>
      </c>
      <c r="B110" s="29">
        <v>46.64</v>
      </c>
      <c r="C110" s="29">
        <v>44.1</v>
      </c>
      <c r="D110" s="29">
        <v>50.83</v>
      </c>
      <c r="E110" s="29">
        <v>52.12</v>
      </c>
      <c r="F110" s="29">
        <v>32.17</v>
      </c>
      <c r="G110" s="29"/>
      <c r="H110" s="29"/>
      <c r="I110" s="29"/>
      <c r="L110" s="18">
        <f t="shared" si="0"/>
        <v>45.172000000000004</v>
      </c>
    </row>
    <row r="111" spans="1:13" x14ac:dyDescent="0.2">
      <c r="A111" s="28">
        <v>28.41</v>
      </c>
      <c r="B111" s="29">
        <v>31.28</v>
      </c>
      <c r="C111" s="29">
        <v>46.75</v>
      </c>
      <c r="D111" s="29">
        <v>44.14</v>
      </c>
      <c r="E111" s="29">
        <v>50.86</v>
      </c>
      <c r="F111" s="29">
        <v>49.93</v>
      </c>
      <c r="G111" s="29">
        <v>32.9</v>
      </c>
      <c r="H111" s="29">
        <v>31.6</v>
      </c>
      <c r="I111" s="29"/>
      <c r="L111" s="18">
        <f t="shared" si="0"/>
        <v>41.065714285714293</v>
      </c>
    </row>
    <row r="112" spans="1:13" x14ac:dyDescent="0.2">
      <c r="A112" s="28">
        <v>28.44</v>
      </c>
      <c r="B112" s="29">
        <v>41.05</v>
      </c>
      <c r="C112" s="29">
        <v>39.67</v>
      </c>
      <c r="D112" s="29">
        <v>50.74</v>
      </c>
      <c r="E112" s="29">
        <v>50.82</v>
      </c>
      <c r="F112" s="29">
        <v>48.81</v>
      </c>
      <c r="G112" s="29">
        <v>33.43</v>
      </c>
      <c r="H112" s="29">
        <v>31.51</v>
      </c>
      <c r="I112" s="29"/>
      <c r="L112" s="18">
        <f t="shared" si="0"/>
        <v>42.29</v>
      </c>
    </row>
    <row r="113" spans="1:12" x14ac:dyDescent="0.2">
      <c r="A113" s="28">
        <v>28.69</v>
      </c>
      <c r="B113" s="29">
        <v>46.71</v>
      </c>
      <c r="C113" s="29">
        <v>41.26</v>
      </c>
      <c r="D113" s="29">
        <v>50.8</v>
      </c>
      <c r="E113" s="29">
        <v>48.44</v>
      </c>
      <c r="F113" s="29">
        <v>31.66</v>
      </c>
      <c r="G113" s="29"/>
      <c r="H113" s="29"/>
      <c r="I113" s="29"/>
      <c r="L113" s="18">
        <f t="shared" si="0"/>
        <v>43.773999999999994</v>
      </c>
    </row>
    <row r="114" spans="1:12" x14ac:dyDescent="0.2">
      <c r="A114" s="28">
        <v>28.42</v>
      </c>
      <c r="B114" s="29">
        <v>31.46</v>
      </c>
      <c r="C114" s="29">
        <v>38.67</v>
      </c>
      <c r="D114" s="29">
        <v>49.11</v>
      </c>
      <c r="E114" s="29">
        <v>50.86</v>
      </c>
      <c r="F114" s="29">
        <v>52.09</v>
      </c>
      <c r="G114" s="29">
        <v>41.17</v>
      </c>
      <c r="H114" s="29">
        <v>31.43</v>
      </c>
      <c r="I114" s="29"/>
      <c r="L114" s="18">
        <f t="shared" si="0"/>
        <v>42.112857142857145</v>
      </c>
    </row>
    <row r="115" spans="1:12" x14ac:dyDescent="0.2">
      <c r="A115" s="28">
        <v>28.43</v>
      </c>
      <c r="B115" s="29">
        <v>34.86</v>
      </c>
      <c r="C115" s="29">
        <v>39.869999999999997</v>
      </c>
      <c r="D115" s="29">
        <v>50.74</v>
      </c>
      <c r="E115" s="29">
        <v>50.85</v>
      </c>
      <c r="F115" s="29">
        <v>48.82</v>
      </c>
      <c r="G115" s="29">
        <v>31.49</v>
      </c>
      <c r="H115" s="29"/>
      <c r="I115" s="29"/>
      <c r="L115" s="18">
        <f t="shared" si="0"/>
        <v>42.771666666666668</v>
      </c>
    </row>
    <row r="116" spans="1:12" x14ac:dyDescent="0.2">
      <c r="A116" s="28">
        <v>28.42</v>
      </c>
      <c r="B116" s="29">
        <v>38.58</v>
      </c>
      <c r="C116" s="29">
        <v>37.19</v>
      </c>
      <c r="D116" s="29">
        <v>34.72</v>
      </c>
      <c r="E116" s="29">
        <v>50.79</v>
      </c>
      <c r="F116" s="29">
        <v>53.09</v>
      </c>
      <c r="G116" s="29">
        <v>49.02</v>
      </c>
      <c r="H116" s="29">
        <v>31.82</v>
      </c>
      <c r="I116" s="29"/>
      <c r="L116" s="18">
        <f t="shared" si="0"/>
        <v>42.17285714285714</v>
      </c>
    </row>
    <row r="117" spans="1:12" x14ac:dyDescent="0.2">
      <c r="A117" s="28">
        <v>28.41</v>
      </c>
      <c r="B117" s="29">
        <v>33.97</v>
      </c>
      <c r="C117" s="29">
        <v>38.630000000000003</v>
      </c>
      <c r="D117" s="29">
        <v>49.6</v>
      </c>
      <c r="E117" s="29">
        <v>50.86</v>
      </c>
      <c r="F117" s="29">
        <v>55.29</v>
      </c>
      <c r="G117" s="29">
        <v>40.42</v>
      </c>
      <c r="H117" s="29">
        <v>31.72</v>
      </c>
      <c r="I117" s="29"/>
      <c r="L117" s="18">
        <f t="shared" si="0"/>
        <v>42.927142857142861</v>
      </c>
    </row>
    <row r="118" spans="1:12" x14ac:dyDescent="0.2">
      <c r="A118" s="28">
        <v>28.14</v>
      </c>
      <c r="B118" s="29">
        <v>42.31</v>
      </c>
      <c r="C118" s="29">
        <v>36.57</v>
      </c>
      <c r="D118" s="29">
        <v>41.56</v>
      </c>
      <c r="E118" s="29">
        <v>50.33</v>
      </c>
      <c r="F118" s="29">
        <v>54.77</v>
      </c>
      <c r="G118" s="29">
        <v>41.76</v>
      </c>
      <c r="H118" s="29">
        <v>31.21</v>
      </c>
      <c r="I118" s="29"/>
      <c r="L118" s="18">
        <f t="shared" si="0"/>
        <v>42.644285714285715</v>
      </c>
    </row>
    <row r="119" spans="1:12" x14ac:dyDescent="0.2">
      <c r="A119" s="28">
        <v>27.77</v>
      </c>
      <c r="B119" s="29">
        <v>30.66</v>
      </c>
      <c r="C119" s="29">
        <v>45.93</v>
      </c>
      <c r="D119" s="29">
        <v>40.549999999999997</v>
      </c>
      <c r="E119" s="29">
        <v>50.22</v>
      </c>
      <c r="F119" s="29">
        <v>50.24</v>
      </c>
      <c r="G119" s="29">
        <v>50.27</v>
      </c>
      <c r="H119" s="29">
        <v>48.3</v>
      </c>
      <c r="I119" s="29">
        <v>31.49</v>
      </c>
      <c r="L119" s="18">
        <f t="shared" si="0"/>
        <v>43.457500000000003</v>
      </c>
    </row>
    <row r="120" spans="1:12" x14ac:dyDescent="0.2">
      <c r="A120" s="28">
        <v>27.8</v>
      </c>
      <c r="B120" s="29">
        <v>40.44</v>
      </c>
      <c r="C120" s="29">
        <v>37.76</v>
      </c>
      <c r="D120" s="29">
        <v>50.21</v>
      </c>
      <c r="E120" s="29">
        <v>50.25</v>
      </c>
      <c r="F120" s="29">
        <v>51.82</v>
      </c>
      <c r="G120" s="29">
        <v>46.83</v>
      </c>
      <c r="H120" s="29">
        <v>31.22</v>
      </c>
      <c r="I120" s="29"/>
      <c r="L120" s="18">
        <f t="shared" si="0"/>
        <v>44.075714285714284</v>
      </c>
    </row>
    <row r="121" spans="1:12" x14ac:dyDescent="0.2">
      <c r="A121" s="28">
        <v>27.84</v>
      </c>
      <c r="B121" s="29">
        <v>40.54</v>
      </c>
      <c r="C121" s="29">
        <v>46.02</v>
      </c>
      <c r="D121" s="29">
        <v>35.36</v>
      </c>
      <c r="E121" s="29">
        <v>50.27</v>
      </c>
      <c r="F121" s="29">
        <v>50.29</v>
      </c>
      <c r="G121" s="29">
        <v>54.06</v>
      </c>
      <c r="H121" s="29">
        <v>41.29</v>
      </c>
      <c r="I121" s="29">
        <v>31.21</v>
      </c>
      <c r="L121" s="18">
        <f t="shared" si="0"/>
        <v>43.629999999999995</v>
      </c>
    </row>
    <row r="122" spans="1:12" x14ac:dyDescent="0.2">
      <c r="A122" s="28">
        <v>27.84</v>
      </c>
      <c r="B122" s="29">
        <v>29.36</v>
      </c>
      <c r="C122" s="29">
        <v>46.03</v>
      </c>
      <c r="D122" s="29">
        <v>43.23</v>
      </c>
      <c r="E122" s="29">
        <v>50.35</v>
      </c>
      <c r="F122" s="29">
        <v>52.6</v>
      </c>
      <c r="G122" s="29">
        <v>48.49</v>
      </c>
      <c r="H122" s="29">
        <v>31.52</v>
      </c>
      <c r="I122" s="29"/>
      <c r="L122" s="18">
        <f t="shared" si="0"/>
        <v>43.082857142857144</v>
      </c>
    </row>
    <row r="123" spans="1:12" x14ac:dyDescent="0.2">
      <c r="A123" s="28">
        <v>27.82</v>
      </c>
      <c r="B123" s="29">
        <v>33.44</v>
      </c>
      <c r="C123" s="29">
        <v>47.45</v>
      </c>
      <c r="D123" s="29">
        <v>38.56</v>
      </c>
      <c r="E123" s="29">
        <v>50.27</v>
      </c>
      <c r="F123" s="29">
        <v>50.3</v>
      </c>
      <c r="G123" s="29">
        <v>48.29</v>
      </c>
      <c r="H123" s="29">
        <v>31.38</v>
      </c>
      <c r="I123" s="29"/>
      <c r="L123" s="18">
        <f t="shared" si="0"/>
        <v>42.812857142857141</v>
      </c>
    </row>
    <row r="124" spans="1:12" x14ac:dyDescent="0.2">
      <c r="A124" s="28">
        <v>27.82</v>
      </c>
      <c r="B124" s="29">
        <v>40.76</v>
      </c>
      <c r="C124" s="29">
        <v>34.26</v>
      </c>
      <c r="D124" s="29">
        <v>50.26</v>
      </c>
      <c r="E124" s="29">
        <v>52.57</v>
      </c>
      <c r="F124" s="29">
        <v>51.02</v>
      </c>
      <c r="G124" s="29">
        <v>32.659999999999997</v>
      </c>
      <c r="H124" s="29"/>
      <c r="I124" s="29"/>
      <c r="L124" s="18">
        <f t="shared" si="0"/>
        <v>43.588333333333331</v>
      </c>
    </row>
    <row r="125" spans="1:12" x14ac:dyDescent="0.2">
      <c r="A125" s="28">
        <v>28.15</v>
      </c>
      <c r="B125" s="29">
        <v>41.08</v>
      </c>
      <c r="C125" s="29">
        <v>34.299999999999997</v>
      </c>
      <c r="D125" s="29">
        <v>50.27</v>
      </c>
      <c r="E125" s="29">
        <v>52.62</v>
      </c>
      <c r="F125" s="29">
        <v>41.39</v>
      </c>
      <c r="G125" s="29">
        <v>31.26</v>
      </c>
      <c r="H125" s="29"/>
      <c r="I125" s="29"/>
      <c r="L125" s="18">
        <f t="shared" si="0"/>
        <v>41.82</v>
      </c>
    </row>
    <row r="126" spans="1:12" x14ac:dyDescent="0.2">
      <c r="A126" s="28">
        <v>27.84</v>
      </c>
      <c r="B126" s="29">
        <v>30.76</v>
      </c>
      <c r="C126" s="29">
        <v>46.02</v>
      </c>
      <c r="D126" s="29">
        <v>43.56</v>
      </c>
      <c r="E126" s="29">
        <v>50.32</v>
      </c>
      <c r="F126" s="29">
        <v>51.91</v>
      </c>
      <c r="G126" s="29">
        <v>40.24</v>
      </c>
      <c r="H126" s="29">
        <v>31.21</v>
      </c>
      <c r="I126" s="29"/>
      <c r="L126" s="18">
        <f t="shared" si="0"/>
        <v>42.002857142857138</v>
      </c>
    </row>
    <row r="127" spans="1:12" x14ac:dyDescent="0.2">
      <c r="A127" s="28">
        <v>27.83</v>
      </c>
      <c r="B127" s="29">
        <v>37.97</v>
      </c>
      <c r="C127" s="29">
        <v>40.130000000000003</v>
      </c>
      <c r="D127" s="29">
        <v>45.08</v>
      </c>
      <c r="E127" s="29">
        <v>50.32</v>
      </c>
      <c r="F127" s="29">
        <v>50.28</v>
      </c>
      <c r="G127" s="29">
        <v>48.38</v>
      </c>
      <c r="H127" s="29">
        <v>31.46</v>
      </c>
      <c r="I127" s="29"/>
      <c r="L127" s="18">
        <f t="shared" si="0"/>
        <v>43.374285714285712</v>
      </c>
    </row>
    <row r="128" spans="1:12" x14ac:dyDescent="0.2">
      <c r="A128" s="28">
        <v>28.09</v>
      </c>
      <c r="B128" s="29">
        <v>42.83</v>
      </c>
      <c r="C128" s="29">
        <v>35.520000000000003</v>
      </c>
      <c r="D128" s="29">
        <v>50.24</v>
      </c>
      <c r="E128" s="29">
        <v>50.32</v>
      </c>
      <c r="F128" s="29">
        <v>48.39</v>
      </c>
      <c r="G128" s="29">
        <v>32.78</v>
      </c>
      <c r="H128" s="29">
        <v>32.22</v>
      </c>
      <c r="I128" s="29"/>
      <c r="L128" s="18">
        <f t="shared" si="0"/>
        <v>41.757142857142867</v>
      </c>
    </row>
    <row r="129" spans="1:12" x14ac:dyDescent="0.2">
      <c r="A129" s="28">
        <v>27.9</v>
      </c>
      <c r="B129" s="29">
        <v>40.79</v>
      </c>
      <c r="C129" s="29">
        <v>40.65</v>
      </c>
      <c r="D129" s="29">
        <v>50.3</v>
      </c>
      <c r="E129" s="29">
        <v>50.35</v>
      </c>
      <c r="F129" s="29">
        <v>50.89</v>
      </c>
      <c r="G129" s="29">
        <v>41.84</v>
      </c>
      <c r="H129" s="29">
        <v>31.27</v>
      </c>
      <c r="I129" s="29"/>
      <c r="L129" s="18">
        <f t="shared" si="0"/>
        <v>43.727142857142859</v>
      </c>
    </row>
    <row r="133" spans="1:12" x14ac:dyDescent="0.2">
      <c r="A133" t="s">
        <v>108</v>
      </c>
    </row>
    <row r="166" spans="12:14" x14ac:dyDescent="0.2">
      <c r="L166" s="29"/>
      <c r="N166" s="29"/>
    </row>
    <row r="167" spans="12:14" x14ac:dyDescent="0.2">
      <c r="L167" s="29"/>
      <c r="N167" s="29"/>
    </row>
    <row r="168" spans="12:14" x14ac:dyDescent="0.2">
      <c r="L168" s="29"/>
      <c r="N168" s="29"/>
    </row>
    <row r="169" spans="12:14" x14ac:dyDescent="0.2">
      <c r="L169" s="29"/>
      <c r="N169" s="29"/>
    </row>
    <row r="170" spans="12:14" x14ac:dyDescent="0.2">
      <c r="L170" s="29"/>
    </row>
    <row r="171" spans="12:14" x14ac:dyDescent="0.2">
      <c r="L171" s="29"/>
    </row>
    <row r="172" spans="12:14" x14ac:dyDescent="0.2">
      <c r="L172" s="29"/>
    </row>
    <row r="173" spans="12:14" x14ac:dyDescent="0.2">
      <c r="L173" s="29"/>
    </row>
    <row r="174" spans="12:14" x14ac:dyDescent="0.2">
      <c r="L174" s="29"/>
    </row>
    <row r="175" spans="12:14" x14ac:dyDescent="0.2">
      <c r="L175" s="29"/>
    </row>
    <row r="176" spans="12:14" x14ac:dyDescent="0.2">
      <c r="L176" s="29"/>
    </row>
    <row r="177" spans="12:12" x14ac:dyDescent="0.2">
      <c r="L177" s="29"/>
    </row>
    <row r="178" spans="12:12" x14ac:dyDescent="0.2">
      <c r="L178" s="29"/>
    </row>
    <row r="179" spans="12:12" x14ac:dyDescent="0.2">
      <c r="L179" s="29"/>
    </row>
    <row r="180" spans="12:12" x14ac:dyDescent="0.2">
      <c r="L180" s="29"/>
    </row>
    <row r="181" spans="12:12" x14ac:dyDescent="0.2">
      <c r="L181" s="29"/>
    </row>
    <row r="182" spans="12:12" x14ac:dyDescent="0.2">
      <c r="L182" s="29"/>
    </row>
    <row r="183" spans="12:12" x14ac:dyDescent="0.2">
      <c r="L183" s="29"/>
    </row>
    <row r="184" spans="12:12" x14ac:dyDescent="0.2">
      <c r="L184" s="29"/>
    </row>
    <row r="185" spans="12:12" x14ac:dyDescent="0.2">
      <c r="L185" s="29"/>
    </row>
    <row r="186" spans="12:12" x14ac:dyDescent="0.2">
      <c r="L186" s="29"/>
    </row>
    <row r="187" spans="12:12" x14ac:dyDescent="0.2">
      <c r="L187" s="29"/>
    </row>
    <row r="188" spans="12:12" x14ac:dyDescent="0.2">
      <c r="L188" s="29"/>
    </row>
    <row r="189" spans="12:12" x14ac:dyDescent="0.2">
      <c r="L189" s="29"/>
    </row>
    <row r="190" spans="12:12" x14ac:dyDescent="0.2">
      <c r="L190" s="29"/>
    </row>
    <row r="191" spans="12:12" x14ac:dyDescent="0.2">
      <c r="L191" s="29"/>
    </row>
    <row r="192" spans="12:12" x14ac:dyDescent="0.2">
      <c r="L192" s="29"/>
    </row>
    <row r="193" spans="12:12" x14ac:dyDescent="0.2">
      <c r="L193" s="29"/>
    </row>
    <row r="194" spans="12:12" x14ac:dyDescent="0.2">
      <c r="L194" s="29"/>
    </row>
    <row r="195" spans="12:12" x14ac:dyDescent="0.2">
      <c r="L195" s="29"/>
    </row>
    <row r="196" spans="12:12" x14ac:dyDescent="0.2">
      <c r="L196" s="29"/>
    </row>
    <row r="197" spans="12:12" x14ac:dyDescent="0.2">
      <c r="L197" s="29"/>
    </row>
    <row r="198" spans="12:12" x14ac:dyDescent="0.2">
      <c r="L198" s="29"/>
    </row>
    <row r="199" spans="12:12" x14ac:dyDescent="0.2">
      <c r="L199" s="29"/>
    </row>
    <row r="200" spans="12:12" x14ac:dyDescent="0.2">
      <c r="L200" s="29"/>
    </row>
    <row r="201" spans="12:12" x14ac:dyDescent="0.2">
      <c r="L201" s="29"/>
    </row>
    <row r="202" spans="12:12" x14ac:dyDescent="0.2">
      <c r="L202" s="29"/>
    </row>
    <row r="203" spans="12:12" x14ac:dyDescent="0.2">
      <c r="L203" s="29"/>
    </row>
    <row r="204" spans="12:12" x14ac:dyDescent="0.2">
      <c r="L204" s="29"/>
    </row>
    <row r="205" spans="12:12" x14ac:dyDescent="0.2">
      <c r="L205" s="29"/>
    </row>
    <row r="206" spans="12:12" x14ac:dyDescent="0.2">
      <c r="L206" s="29"/>
    </row>
    <row r="207" spans="12:12" x14ac:dyDescent="0.2">
      <c r="L207" s="29"/>
    </row>
    <row r="208" spans="12:12" x14ac:dyDescent="0.2">
      <c r="L208" s="29"/>
    </row>
    <row r="209" spans="12:12" x14ac:dyDescent="0.2">
      <c r="L209" s="29"/>
    </row>
    <row r="210" spans="12:12" x14ac:dyDescent="0.2">
      <c r="L210" s="29"/>
    </row>
    <row r="211" spans="12:12" x14ac:dyDescent="0.2">
      <c r="L211" s="29"/>
    </row>
    <row r="212" spans="12:12" x14ac:dyDescent="0.2">
      <c r="L212" s="29"/>
    </row>
    <row r="213" spans="12:12" x14ac:dyDescent="0.2">
      <c r="L213" s="29"/>
    </row>
    <row r="214" spans="12:12" x14ac:dyDescent="0.2">
      <c r="L214" s="29"/>
    </row>
    <row r="215" spans="12:12" x14ac:dyDescent="0.2">
      <c r="L215" s="29"/>
    </row>
    <row r="216" spans="12:12" x14ac:dyDescent="0.2">
      <c r="L216" s="29"/>
    </row>
    <row r="217" spans="12:12" x14ac:dyDescent="0.2">
      <c r="L217" s="29"/>
    </row>
    <row r="218" spans="12:12" x14ac:dyDescent="0.2">
      <c r="L218" s="29"/>
    </row>
    <row r="219" spans="12:12" x14ac:dyDescent="0.2">
      <c r="L219" s="29"/>
    </row>
    <row r="220" spans="12:12" x14ac:dyDescent="0.2">
      <c r="L220" s="29"/>
    </row>
    <row r="221" spans="12:12" x14ac:dyDescent="0.2">
      <c r="L221" s="29"/>
    </row>
    <row r="222" spans="12:12" x14ac:dyDescent="0.2">
      <c r="L222" s="29"/>
    </row>
    <row r="223" spans="12:12" x14ac:dyDescent="0.2">
      <c r="L223" s="29"/>
    </row>
    <row r="224" spans="12:12" x14ac:dyDescent="0.2">
      <c r="L224" s="29"/>
    </row>
    <row r="225" spans="12:12" x14ac:dyDescent="0.2">
      <c r="L225" s="29"/>
    </row>
    <row r="226" spans="12:12" x14ac:dyDescent="0.2">
      <c r="L226" s="29"/>
    </row>
    <row r="227" spans="12:12" x14ac:dyDescent="0.2">
      <c r="L227" s="29"/>
    </row>
    <row r="228" spans="12:12" x14ac:dyDescent="0.2">
      <c r="L228" s="29"/>
    </row>
    <row r="229" spans="12:12" x14ac:dyDescent="0.2">
      <c r="L229" s="29"/>
    </row>
    <row r="230" spans="12:12" x14ac:dyDescent="0.2">
      <c r="L230" s="29"/>
    </row>
    <row r="231" spans="12:12" x14ac:dyDescent="0.2">
      <c r="L231" s="29"/>
    </row>
    <row r="232" spans="12:12" x14ac:dyDescent="0.2">
      <c r="L232" s="29"/>
    </row>
    <row r="233" spans="12:12" x14ac:dyDescent="0.2">
      <c r="L233" s="29"/>
    </row>
  </sheetData>
  <conditionalFormatting sqref="A108:I129">
    <cfRule type="cellIs" dxfId="1" priority="1" operator="lessThan">
      <formula>34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topLeftCell="A106" zoomScale="63" zoomScaleNormal="92" zoomScalePageLayoutView="92" workbookViewId="0">
      <selection activeCell="T126" sqref="T126:T147"/>
    </sheetView>
  </sheetViews>
  <sheetFormatPr baseColWidth="10" defaultRowHeight="16" x14ac:dyDescent="0.2"/>
  <cols>
    <col min="20" max="20" width="10.83203125" style="23"/>
  </cols>
  <sheetData>
    <row r="1" spans="1:20" x14ac:dyDescent="0.2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x14ac:dyDescent="0.2">
      <c r="A2" s="6" t="s">
        <v>64</v>
      </c>
      <c r="B2" s="6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3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3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3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3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3">
        <f>SUM(B11:L11)</f>
        <v>1728</v>
      </c>
    </row>
    <row r="14" spans="1:20" x14ac:dyDescent="0.2">
      <c r="A14" s="6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">
      <c r="A15" s="6" t="s">
        <v>64</v>
      </c>
      <c r="B15" s="22" t="s">
        <v>99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">
      <c r="A16" s="6"/>
      <c r="B16" s="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A17" s="6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">
      <c r="A18" s="6"/>
      <c r="B18" s="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">
      <c r="A19" s="24"/>
      <c r="B19" s="24" t="s">
        <v>57</v>
      </c>
      <c r="C19" s="24"/>
      <c r="D19" s="24"/>
      <c r="E19" s="24"/>
      <c r="F19" s="24"/>
      <c r="G19" s="24"/>
      <c r="H19" s="24"/>
      <c r="I19" s="24" t="s">
        <v>40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0" x14ac:dyDescent="0.2">
      <c r="A20" s="24" t="s">
        <v>69</v>
      </c>
      <c r="B20" s="24">
        <v>8.31</v>
      </c>
      <c r="C20" s="24">
        <v>11.99</v>
      </c>
      <c r="D20" s="24">
        <v>19.66</v>
      </c>
      <c r="E20" s="24">
        <v>12.6</v>
      </c>
      <c r="F20" s="24">
        <v>17.61</v>
      </c>
      <c r="G20" s="24">
        <v>8.56</v>
      </c>
      <c r="H20" s="24">
        <v>9.4600000000000009</v>
      </c>
      <c r="I20" s="24">
        <v>6.78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3">
        <f>AVERAGE(B20:H20)</f>
        <v>12.598571428571429</v>
      </c>
    </row>
    <row r="21" spans="1:20" x14ac:dyDescent="0.2">
      <c r="A21" s="24" t="s">
        <v>1</v>
      </c>
      <c r="B21" s="24">
        <v>0.26</v>
      </c>
      <c r="C21" s="24">
        <v>0.14000000000000001</v>
      </c>
      <c r="D21" s="24">
        <v>0.18</v>
      </c>
      <c r="E21" s="24">
        <v>0.28999999999999998</v>
      </c>
      <c r="F21" s="24">
        <v>0.18</v>
      </c>
      <c r="G21" s="24">
        <v>0.18</v>
      </c>
      <c r="H21" s="24">
        <v>0.11</v>
      </c>
      <c r="I21" s="24">
        <v>6.8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3">
        <f>AVERAGE(B21:I21)</f>
        <v>1.0175000000000001</v>
      </c>
    </row>
    <row r="22" spans="1:20" x14ac:dyDescent="0.2">
      <c r="A22" s="24" t="s">
        <v>70</v>
      </c>
      <c r="B22" s="24">
        <v>37.9</v>
      </c>
      <c r="C22" s="24">
        <v>38.67</v>
      </c>
      <c r="D22" s="24">
        <v>49.63</v>
      </c>
      <c r="E22" s="24">
        <v>62.99</v>
      </c>
      <c r="F22" s="24">
        <v>58.35</v>
      </c>
      <c r="G22" s="24">
        <v>38.33</v>
      </c>
      <c r="H22" s="24">
        <v>38.24</v>
      </c>
      <c r="I22" s="24">
        <v>38.270000000000003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3">
        <f>AVERAGE(B22:I22)</f>
        <v>45.297499999999999</v>
      </c>
    </row>
    <row r="23" spans="1:20" x14ac:dyDescent="0.2">
      <c r="A23" s="24" t="s">
        <v>4</v>
      </c>
      <c r="B23" s="24">
        <v>3912</v>
      </c>
      <c r="C23" s="24">
        <v>4351</v>
      </c>
      <c r="D23" s="24">
        <v>4147</v>
      </c>
      <c r="E23" s="24">
        <v>8934</v>
      </c>
      <c r="F23" s="24">
        <v>19805</v>
      </c>
      <c r="G23" s="24">
        <v>9481</v>
      </c>
      <c r="H23" s="24">
        <v>4771</v>
      </c>
      <c r="I23" s="24">
        <v>4762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">
        <f>AVERAGE(B23:I23)</f>
        <v>7520.375</v>
      </c>
    </row>
    <row r="24" spans="1:20" x14ac:dyDescent="0.2">
      <c r="A24" s="24" t="s">
        <v>5</v>
      </c>
      <c r="B24" s="24">
        <v>0</v>
      </c>
      <c r="C24" s="24">
        <v>294</v>
      </c>
      <c r="D24" s="24">
        <v>188</v>
      </c>
      <c r="E24" s="24">
        <v>851</v>
      </c>
      <c r="F24" s="24">
        <v>0</v>
      </c>
      <c r="G24" s="24">
        <v>750</v>
      </c>
      <c r="H24" s="24">
        <v>0</v>
      </c>
      <c r="I24" s="24"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3">
        <f>SUM(B24:I24)</f>
        <v>2083</v>
      </c>
    </row>
    <row r="26" spans="1:20" x14ac:dyDescent="0.2">
      <c r="A26" s="6" t="s">
        <v>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">
      <c r="A27" s="6" t="s">
        <v>64</v>
      </c>
      <c r="B27" s="22" t="s">
        <v>71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x14ac:dyDescent="0.2">
      <c r="A28" s="6"/>
      <c r="B28" s="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">
      <c r="A29" s="6"/>
      <c r="B29" s="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">
      <c r="A30" s="6"/>
      <c r="B30" s="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3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3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3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3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3">
        <f>SUM(B36:H36)</f>
        <v>1922</v>
      </c>
    </row>
    <row r="39" spans="1:20" x14ac:dyDescent="0.2">
      <c r="A39" t="s">
        <v>72</v>
      </c>
    </row>
    <row r="41" spans="1:20" x14ac:dyDescent="0.2">
      <c r="A41" s="6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0" x14ac:dyDescent="0.2">
      <c r="A42" s="6" t="s">
        <v>64</v>
      </c>
      <c r="B42" s="22" t="s">
        <v>73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x14ac:dyDescent="0.2">
      <c r="A43" s="6"/>
      <c r="B43" s="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x14ac:dyDescent="0.2">
      <c r="A44" s="6"/>
      <c r="B44" s="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x14ac:dyDescent="0.2">
      <c r="A45" s="6"/>
      <c r="B45" s="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x14ac:dyDescent="0.2">
      <c r="A46" s="6"/>
      <c r="B46" s="6" t="s">
        <v>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3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3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3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3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3">
        <f>SUM(B51:I51)</f>
        <v>1746</v>
      </c>
    </row>
    <row r="54" spans="1:21" x14ac:dyDescent="0.2">
      <c r="A54" s="6" t="s">
        <v>89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1" x14ac:dyDescent="0.2">
      <c r="A55" s="6" t="s">
        <v>64</v>
      </c>
      <c r="B55" s="4" t="s">
        <v>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x14ac:dyDescent="0.2">
      <c r="A56" s="6"/>
      <c r="B56" s="22"/>
      <c r="C56" s="6"/>
      <c r="D56" s="6"/>
      <c r="E56" s="6"/>
      <c r="F56" s="6"/>
      <c r="G56" s="6"/>
      <c r="H56" s="6"/>
      <c r="I56" s="6" t="s">
        <v>79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x14ac:dyDescent="0.2">
      <c r="A57" s="6"/>
      <c r="B57" s="22"/>
      <c r="C57" s="6"/>
      <c r="D57" s="6"/>
      <c r="E57" s="6"/>
      <c r="F57" s="6"/>
      <c r="G57" s="6"/>
      <c r="H57" s="6"/>
      <c r="I57" s="6" t="s">
        <v>80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x14ac:dyDescent="0.2">
      <c r="A58" s="6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x14ac:dyDescent="0.2">
      <c r="A59" s="6"/>
      <c r="B59" s="6" t="s">
        <v>42</v>
      </c>
      <c r="C59" s="6"/>
      <c r="D59" s="6"/>
      <c r="E59" s="6"/>
      <c r="F59" s="6" t="s">
        <v>46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x14ac:dyDescent="0.2">
      <c r="A60" s="6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3" t="e">
        <f>AVERAGE(B60:S60)</f>
        <v>#DIV/0!</v>
      </c>
    </row>
    <row r="61" spans="1:21" x14ac:dyDescent="0.2">
      <c r="A61" s="6" t="s">
        <v>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3" t="e">
        <f>AVERAGE(B61:S61)</f>
        <v>#DIV/0!</v>
      </c>
    </row>
    <row r="62" spans="1:21" x14ac:dyDescent="0.2">
      <c r="A62" s="6" t="s">
        <v>70</v>
      </c>
      <c r="B62" s="6">
        <v>36.909999999999997</v>
      </c>
      <c r="C62" s="6">
        <v>46.92</v>
      </c>
      <c r="D62" s="6">
        <v>62.93</v>
      </c>
      <c r="E62" s="6">
        <v>55.84</v>
      </c>
      <c r="F62" s="6">
        <v>39.08</v>
      </c>
      <c r="G62" s="6">
        <v>38.29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3">
        <f>AVERAGE(B62:S62)</f>
        <v>46.661666666666669</v>
      </c>
      <c r="U62">
        <f>AVERAGE(B62:O62)</f>
        <v>46.661666666666669</v>
      </c>
    </row>
    <row r="63" spans="1:21" x14ac:dyDescent="0.2">
      <c r="A63" s="6" t="s">
        <v>4</v>
      </c>
      <c r="B63" s="6">
        <v>41.06</v>
      </c>
      <c r="C63" s="6">
        <v>1021</v>
      </c>
      <c r="D63" s="6">
        <v>3</v>
      </c>
      <c r="E63" s="6">
        <v>707</v>
      </c>
      <c r="F63" s="6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3">
        <f>AVERAGE(B63:S63)</f>
        <v>361.21199999999999</v>
      </c>
    </row>
    <row r="64" spans="1:21" x14ac:dyDescent="0.2">
      <c r="A64" s="6" t="s">
        <v>5</v>
      </c>
      <c r="B64">
        <v>0</v>
      </c>
      <c r="C64" s="6">
        <v>1494</v>
      </c>
      <c r="D64" s="6">
        <v>0</v>
      </c>
      <c r="E64" s="6">
        <v>0</v>
      </c>
      <c r="F64" s="6">
        <v>709</v>
      </c>
      <c r="G64" s="6"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3">
        <f>SUM(B64:S64)</f>
        <v>2203</v>
      </c>
    </row>
    <row r="67" spans="1:21" x14ac:dyDescent="0.2">
      <c r="A67" s="6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 x14ac:dyDescent="0.2">
      <c r="A68" s="6" t="s">
        <v>64</v>
      </c>
      <c r="B68" s="4" t="s">
        <v>81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 x14ac:dyDescent="0.2">
      <c r="A72" s="6"/>
      <c r="B72" s="6" t="s">
        <v>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x14ac:dyDescent="0.2">
      <c r="A73" s="6" t="s">
        <v>69</v>
      </c>
      <c r="B73" s="6">
        <v>6.18</v>
      </c>
      <c r="C73" s="6">
        <v>18.760000000000002</v>
      </c>
      <c r="D73" s="6">
        <v>7.27</v>
      </c>
      <c r="E73" s="6">
        <v>11.67</v>
      </c>
      <c r="F73" s="6">
        <v>7.15</v>
      </c>
      <c r="G73" s="6">
        <v>7.7</v>
      </c>
      <c r="H73" s="6">
        <v>8.3699999999999992</v>
      </c>
      <c r="I73" s="6">
        <v>18.64</v>
      </c>
      <c r="J73" s="6">
        <v>8.44</v>
      </c>
      <c r="K73" s="6"/>
      <c r="L73" s="6"/>
      <c r="M73" s="6"/>
      <c r="N73" s="6"/>
      <c r="O73" s="6"/>
      <c r="P73" s="6"/>
      <c r="Q73" s="6"/>
      <c r="R73" s="6"/>
      <c r="S73" s="6"/>
      <c r="T73" s="23">
        <f>AVERAGE(B73:J73)</f>
        <v>10.464444444444446</v>
      </c>
    </row>
    <row r="74" spans="1:21" x14ac:dyDescent="0.2">
      <c r="A74" s="6" t="s">
        <v>1</v>
      </c>
      <c r="B74" s="6">
        <v>0</v>
      </c>
      <c r="C74" s="6">
        <v>0.23</v>
      </c>
      <c r="D74" s="6">
        <v>0.28999999999999998</v>
      </c>
      <c r="E74" s="6">
        <v>0.2</v>
      </c>
      <c r="F74" s="6">
        <v>0.08</v>
      </c>
      <c r="G74" s="6">
        <v>0.03</v>
      </c>
      <c r="H74" s="6">
        <v>0.13</v>
      </c>
      <c r="I74" s="6">
        <v>0.17</v>
      </c>
      <c r="J74" s="6">
        <v>0.14000000000000001</v>
      </c>
      <c r="K74" s="6"/>
      <c r="L74" s="6"/>
      <c r="M74" s="6"/>
      <c r="N74" s="6"/>
      <c r="O74" s="6"/>
      <c r="P74" s="6"/>
      <c r="Q74" s="6"/>
      <c r="R74" s="6"/>
      <c r="S74" s="6"/>
      <c r="T74" s="23">
        <f>AVERAGE(B74:J74)</f>
        <v>0.1411111111111111</v>
      </c>
    </row>
    <row r="75" spans="1:21" x14ac:dyDescent="0.2">
      <c r="A75" s="6" t="s">
        <v>70</v>
      </c>
      <c r="B75" s="6">
        <v>37.4</v>
      </c>
      <c r="C75" s="6">
        <v>51.62</v>
      </c>
      <c r="D75" s="6">
        <v>62.19</v>
      </c>
      <c r="E75" s="6">
        <v>65.239999999999995</v>
      </c>
      <c r="F75" s="6">
        <v>66.41</v>
      </c>
      <c r="G75" s="6">
        <v>66.39</v>
      </c>
      <c r="H75" s="6">
        <v>66.28</v>
      </c>
      <c r="I75" s="6">
        <v>55.05</v>
      </c>
      <c r="J75" s="6">
        <v>38.130000000000003</v>
      </c>
      <c r="K75" s="6"/>
      <c r="L75" s="6"/>
      <c r="M75" s="6"/>
      <c r="N75" s="6"/>
      <c r="O75" s="6"/>
      <c r="P75" s="6"/>
      <c r="Q75" s="6"/>
      <c r="R75" s="6"/>
      <c r="S75" s="6"/>
      <c r="T75" s="23">
        <f>AVERAGE(B75:J75)</f>
        <v>56.523333333333333</v>
      </c>
      <c r="U75">
        <f>AVERAGE(C75:I75)</f>
        <v>61.882857142857141</v>
      </c>
    </row>
    <row r="76" spans="1:21" x14ac:dyDescent="0.2">
      <c r="A76" s="6" t="s">
        <v>4</v>
      </c>
      <c r="B76" s="6">
        <v>3844</v>
      </c>
      <c r="C76" s="6">
        <v>5515</v>
      </c>
      <c r="D76" s="6">
        <v>8627</v>
      </c>
      <c r="E76" s="6">
        <v>9711</v>
      </c>
      <c r="F76" s="6">
        <v>10262</v>
      </c>
      <c r="G76" s="6">
        <v>9156</v>
      </c>
      <c r="H76" s="6">
        <v>7670</v>
      </c>
      <c r="I76" s="6">
        <v>7267</v>
      </c>
      <c r="J76" s="6">
        <v>5059</v>
      </c>
      <c r="K76" s="6"/>
      <c r="L76" s="6"/>
      <c r="M76" s="6"/>
      <c r="N76" s="6"/>
      <c r="O76" s="6"/>
      <c r="P76" s="6"/>
      <c r="Q76" s="6"/>
      <c r="R76" s="6"/>
      <c r="S76" s="6"/>
      <c r="T76" s="23">
        <f>AVERAGE(B76:J76)</f>
        <v>7456.7777777777774</v>
      </c>
    </row>
    <row r="77" spans="1:21" x14ac:dyDescent="0.2">
      <c r="A77" s="6" t="s">
        <v>5</v>
      </c>
      <c r="B77" s="6">
        <v>0</v>
      </c>
      <c r="C77" s="6">
        <v>1013</v>
      </c>
      <c r="D77" s="6">
        <v>3.2</v>
      </c>
      <c r="E77" s="6">
        <v>0</v>
      </c>
      <c r="F77" s="6">
        <v>0</v>
      </c>
      <c r="G77" s="6">
        <v>0</v>
      </c>
      <c r="H77" s="6">
        <v>0</v>
      </c>
      <c r="I77" s="6">
        <v>713</v>
      </c>
      <c r="J77" s="6">
        <v>0</v>
      </c>
      <c r="K77" s="6"/>
      <c r="L77" s="6"/>
      <c r="M77" s="6"/>
      <c r="N77" s="6"/>
      <c r="O77" s="6"/>
      <c r="P77" s="6"/>
      <c r="Q77" s="6"/>
      <c r="R77" s="6"/>
      <c r="S77" s="6"/>
      <c r="T77" s="23">
        <f>SUM(B77:J77)</f>
        <v>1729.2</v>
      </c>
    </row>
    <row r="78" spans="1:21" x14ac:dyDescent="0.2">
      <c r="A78" s="6"/>
      <c r="K78" s="6"/>
      <c r="L78" s="6"/>
      <c r="M78" s="6"/>
      <c r="N78" s="6"/>
      <c r="O78" s="6"/>
      <c r="P78" s="6"/>
      <c r="Q78" s="6"/>
      <c r="R78" s="6"/>
      <c r="S78" s="6"/>
    </row>
    <row r="81" spans="1:21" x14ac:dyDescent="0.2">
      <c r="A81" s="6" t="s">
        <v>91</v>
      </c>
      <c r="B81" s="4" t="s">
        <v>83</v>
      </c>
    </row>
    <row r="82" spans="1:21" x14ac:dyDescent="0.2">
      <c r="A82" s="6" t="s">
        <v>64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21" x14ac:dyDescent="0.2">
      <c r="A86" s="6"/>
      <c r="B86" s="6" t="s">
        <v>25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21" x14ac:dyDescent="0.2">
      <c r="A87" s="6" t="s">
        <v>69</v>
      </c>
      <c r="B87" s="6">
        <v>5.28</v>
      </c>
      <c r="C87" s="6">
        <v>14.5</v>
      </c>
      <c r="D87" s="6">
        <v>10.78</v>
      </c>
      <c r="E87" s="6">
        <v>6.69</v>
      </c>
      <c r="F87" s="6">
        <v>6.77</v>
      </c>
      <c r="G87" s="6">
        <v>7.19</v>
      </c>
      <c r="H87" s="6">
        <v>16.38</v>
      </c>
      <c r="I87" s="6">
        <v>6.66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23">
        <f>AVERAGE(B87:I87)</f>
        <v>9.2812499999999982</v>
      </c>
    </row>
    <row r="88" spans="1:21" x14ac:dyDescent="0.2">
      <c r="A88" s="6" t="s">
        <v>1</v>
      </c>
      <c r="B88" s="6">
        <v>0.3</v>
      </c>
      <c r="C88" s="6">
        <v>0.55000000000000004</v>
      </c>
      <c r="D88" s="6">
        <v>0.64</v>
      </c>
      <c r="E88" s="6">
        <v>0.47</v>
      </c>
      <c r="F88" s="6">
        <v>0.46</v>
      </c>
      <c r="G88" s="6">
        <v>0.68</v>
      </c>
      <c r="H88" s="6">
        <v>0.64</v>
      </c>
      <c r="I88" s="6">
        <v>0.45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23">
        <f>AVERAGE(B88:I88)</f>
        <v>0.52375000000000005</v>
      </c>
    </row>
    <row r="89" spans="1:21" x14ac:dyDescent="0.2">
      <c r="A89" s="6" t="s">
        <v>70</v>
      </c>
      <c r="B89" s="6">
        <v>39</v>
      </c>
      <c r="C89" s="6">
        <v>60.44</v>
      </c>
      <c r="D89" s="6">
        <v>62.73</v>
      </c>
      <c r="E89" s="6">
        <v>66.12</v>
      </c>
      <c r="F89" s="6">
        <v>66.510000000000005</v>
      </c>
      <c r="G89" s="6">
        <v>55.67</v>
      </c>
      <c r="H89" s="6">
        <v>38.46</v>
      </c>
      <c r="I89" s="6">
        <v>38.479999999999997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23">
        <f>AVERAGE(B89:I89)</f>
        <v>53.426250000000003</v>
      </c>
      <c r="U89">
        <f>AVERAGE(C89:G89)</f>
        <v>62.294000000000004</v>
      </c>
    </row>
    <row r="90" spans="1:21" x14ac:dyDescent="0.2">
      <c r="A90" s="6" t="s">
        <v>4</v>
      </c>
      <c r="B90" s="6">
        <v>4238</v>
      </c>
      <c r="C90" s="6">
        <v>6169</v>
      </c>
      <c r="D90" s="6">
        <v>10413</v>
      </c>
      <c r="E90" s="6">
        <v>9978</v>
      </c>
      <c r="F90" s="6">
        <v>12100</v>
      </c>
      <c r="G90" s="6">
        <v>8838</v>
      </c>
      <c r="H90" s="6">
        <v>5490</v>
      </c>
      <c r="I90" s="6">
        <v>4903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23">
        <f>AVERAGE(B90:I90)</f>
        <v>7766.125</v>
      </c>
    </row>
    <row r="91" spans="1:21" x14ac:dyDescent="0.2">
      <c r="A91" s="6" t="s">
        <v>5</v>
      </c>
      <c r="B91" s="6">
        <v>0</v>
      </c>
      <c r="C91" s="6">
        <v>948</v>
      </c>
      <c r="D91" s="6">
        <v>3</v>
      </c>
      <c r="E91" s="6">
        <v>0</v>
      </c>
      <c r="F91" s="6">
        <v>0</v>
      </c>
      <c r="G91" s="6">
        <v>0</v>
      </c>
      <c r="H91" s="6">
        <v>711</v>
      </c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23">
        <f>SUM(B91:I91)</f>
        <v>1662</v>
      </c>
    </row>
    <row r="94" spans="1:21" x14ac:dyDescent="0.2">
      <c r="A94" s="6" t="s">
        <v>92</v>
      </c>
    </row>
    <row r="95" spans="1:21" x14ac:dyDescent="0.2">
      <c r="A95" s="6" t="s">
        <v>64</v>
      </c>
      <c r="B95" s="4" t="s">
        <v>84</v>
      </c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21" x14ac:dyDescent="0.2">
      <c r="A99" s="6"/>
      <c r="B99" s="6" t="s">
        <v>40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21" x14ac:dyDescent="0.2">
      <c r="A100" s="6" t="s">
        <v>69</v>
      </c>
      <c r="B100" s="6">
        <v>10.25</v>
      </c>
      <c r="C100" s="6">
        <v>5.51</v>
      </c>
      <c r="D100" s="6">
        <v>15.35</v>
      </c>
      <c r="E100" s="6">
        <v>13.7</v>
      </c>
      <c r="F100" s="6">
        <v>9.15</v>
      </c>
      <c r="G100" s="6">
        <v>7.2</v>
      </c>
      <c r="H100" s="6">
        <v>10.49</v>
      </c>
      <c r="I100" s="6">
        <v>12.43</v>
      </c>
      <c r="J100" s="6">
        <v>5.55</v>
      </c>
      <c r="K100" s="6"/>
      <c r="L100" s="6"/>
      <c r="M100" s="6"/>
      <c r="N100" s="6"/>
      <c r="O100" s="6"/>
      <c r="P100" s="6"/>
      <c r="Q100" s="6"/>
      <c r="R100" s="6"/>
      <c r="S100" s="6"/>
      <c r="T100" s="23">
        <f>AVERAGE(B100:J100)</f>
        <v>9.9588888888888896</v>
      </c>
    </row>
    <row r="101" spans="1:21" x14ac:dyDescent="0.2">
      <c r="A101" s="6" t="s">
        <v>1</v>
      </c>
      <c r="B101" s="6">
        <v>0.45</v>
      </c>
      <c r="C101" s="6">
        <v>0.44</v>
      </c>
      <c r="D101" s="6">
        <v>0.49</v>
      </c>
      <c r="E101" s="6">
        <v>0.48</v>
      </c>
      <c r="F101" s="6">
        <v>0.28999999999999998</v>
      </c>
      <c r="G101" s="6">
        <v>0.24</v>
      </c>
      <c r="H101" s="6">
        <v>0.32</v>
      </c>
      <c r="I101" s="6">
        <v>0.34</v>
      </c>
      <c r="J101" s="6">
        <v>0.37</v>
      </c>
      <c r="K101" s="6"/>
      <c r="L101" s="6"/>
      <c r="M101" s="6"/>
      <c r="N101" s="6"/>
      <c r="O101" s="6"/>
      <c r="P101" s="6"/>
      <c r="Q101" s="6"/>
      <c r="R101" s="6"/>
      <c r="S101" s="6"/>
      <c r="T101" s="23">
        <f>AVERAGE(B101:J101)</f>
        <v>0.37999999999999995</v>
      </c>
    </row>
    <row r="102" spans="1:21" x14ac:dyDescent="0.2">
      <c r="A102" s="6" t="s">
        <v>70</v>
      </c>
      <c r="B102" s="6">
        <v>37.9</v>
      </c>
      <c r="C102" s="6">
        <v>38</v>
      </c>
      <c r="D102" s="6">
        <v>59.88</v>
      </c>
      <c r="E102" s="6">
        <v>61.96</v>
      </c>
      <c r="F102" s="6">
        <v>66.42</v>
      </c>
      <c r="G102" s="6">
        <v>66.400000000000006</v>
      </c>
      <c r="H102" s="6">
        <v>55.48</v>
      </c>
      <c r="I102" s="6">
        <v>38.4</v>
      </c>
      <c r="J102" s="6">
        <v>38.42</v>
      </c>
      <c r="K102" s="6"/>
      <c r="L102" s="6"/>
      <c r="M102" s="6"/>
      <c r="N102" s="6"/>
      <c r="O102" s="6"/>
      <c r="P102" s="6"/>
      <c r="Q102" s="6"/>
      <c r="R102" s="6"/>
      <c r="S102" s="6"/>
      <c r="T102" s="23">
        <f>AVERAGE(B102:J102)</f>
        <v>51.428888888888899</v>
      </c>
      <c r="U102">
        <f>AVERAGE(D102:H102)</f>
        <v>62.027999999999999</v>
      </c>
    </row>
    <row r="103" spans="1:21" x14ac:dyDescent="0.2">
      <c r="A103" s="6" t="s">
        <v>4</v>
      </c>
      <c r="B103" s="6">
        <v>4172</v>
      </c>
      <c r="C103" s="6">
        <v>4257</v>
      </c>
      <c r="D103" s="6">
        <v>4568</v>
      </c>
      <c r="E103" s="6">
        <v>9155</v>
      </c>
      <c r="F103" s="6">
        <v>12998</v>
      </c>
      <c r="G103" s="6">
        <v>11287</v>
      </c>
      <c r="H103" s="6">
        <v>8327</v>
      </c>
      <c r="I103" s="6">
        <v>5919</v>
      </c>
      <c r="J103" s="6">
        <v>4701</v>
      </c>
      <c r="K103" s="6"/>
      <c r="L103" s="6"/>
      <c r="M103" s="6"/>
      <c r="N103" s="6"/>
      <c r="O103" s="6"/>
      <c r="P103" s="6"/>
      <c r="Q103" s="6"/>
      <c r="R103" s="6"/>
      <c r="S103" s="6"/>
      <c r="T103" s="23">
        <f>AVERAGE(B103:J103)</f>
        <v>7264.8888888888887</v>
      </c>
    </row>
    <row r="104" spans="1:21" x14ac:dyDescent="0.2">
      <c r="A104" s="6" t="s">
        <v>5</v>
      </c>
      <c r="B104" s="6">
        <v>0</v>
      </c>
      <c r="C104" s="6">
        <v>167</v>
      </c>
      <c r="D104" s="6">
        <v>945</v>
      </c>
      <c r="E104" s="6">
        <v>2</v>
      </c>
      <c r="F104" s="6">
        <v>0</v>
      </c>
      <c r="G104" s="6">
        <v>0</v>
      </c>
      <c r="H104" s="6">
        <v>0</v>
      </c>
      <c r="I104" s="6">
        <v>706</v>
      </c>
      <c r="J104" s="6">
        <v>0</v>
      </c>
      <c r="K104" s="6"/>
      <c r="L104" s="6"/>
      <c r="M104" s="6"/>
      <c r="N104" s="6"/>
      <c r="O104" s="6"/>
      <c r="P104" s="6"/>
      <c r="Q104" s="6"/>
      <c r="R104" s="6"/>
      <c r="S104" s="6"/>
      <c r="T104" s="23">
        <f>SUM(B104:J104)</f>
        <v>1820</v>
      </c>
    </row>
    <row r="125" spans="1:20" x14ac:dyDescent="0.2">
      <c r="A125" t="s">
        <v>106</v>
      </c>
      <c r="B125" t="s">
        <v>107</v>
      </c>
    </row>
    <row r="126" spans="1:20" x14ac:dyDescent="0.2">
      <c r="A126">
        <v>38.020000000000003</v>
      </c>
      <c r="B126">
        <v>48.85</v>
      </c>
      <c r="C126">
        <v>64.39</v>
      </c>
      <c r="D126">
        <v>58.46</v>
      </c>
      <c r="E126">
        <v>67.23</v>
      </c>
      <c r="F126">
        <v>68.150000000000006</v>
      </c>
      <c r="G126">
        <v>63.54</v>
      </c>
      <c r="H126">
        <v>57.98</v>
      </c>
      <c r="I126">
        <v>39.22</v>
      </c>
      <c r="T126" s="34">
        <f>AVERAGE(A126:S126)</f>
        <v>56.204444444444448</v>
      </c>
    </row>
    <row r="127" spans="1:20" x14ac:dyDescent="0.2">
      <c r="A127">
        <v>37.42</v>
      </c>
      <c r="B127">
        <v>46.06</v>
      </c>
      <c r="C127">
        <v>57.93</v>
      </c>
      <c r="D127">
        <v>57.77</v>
      </c>
      <c r="E127">
        <v>65.97</v>
      </c>
      <c r="F127">
        <v>68.31</v>
      </c>
      <c r="G127">
        <v>63.2</v>
      </c>
      <c r="H127">
        <v>53.36</v>
      </c>
      <c r="I127">
        <v>38.659999999999997</v>
      </c>
      <c r="T127" s="34">
        <f t="shared" ref="T127:T147" si="0">AVERAGE(A127:S127)</f>
        <v>54.297777777777775</v>
      </c>
    </row>
    <row r="128" spans="1:20" x14ac:dyDescent="0.2">
      <c r="A128">
        <v>37.700000000000003</v>
      </c>
      <c r="B128">
        <v>42.26</v>
      </c>
      <c r="C128">
        <v>57.95</v>
      </c>
      <c r="D128">
        <v>55.13</v>
      </c>
      <c r="E128">
        <v>66</v>
      </c>
      <c r="F128">
        <v>67.53</v>
      </c>
      <c r="G128">
        <v>67.56</v>
      </c>
      <c r="H128">
        <v>62.64</v>
      </c>
      <c r="I128">
        <v>45.18</v>
      </c>
      <c r="J128">
        <v>38.93</v>
      </c>
      <c r="T128" s="34">
        <f t="shared" si="0"/>
        <v>54.088000000000001</v>
      </c>
    </row>
    <row r="129" spans="1:20" x14ac:dyDescent="0.2">
      <c r="A129">
        <v>36.67</v>
      </c>
      <c r="B129">
        <v>41.61</v>
      </c>
      <c r="C129">
        <v>58.03</v>
      </c>
      <c r="D129">
        <v>56.97</v>
      </c>
      <c r="E129">
        <v>65.13</v>
      </c>
      <c r="F129">
        <v>66.72</v>
      </c>
      <c r="G129">
        <v>62.52</v>
      </c>
      <c r="H129">
        <v>53.49</v>
      </c>
      <c r="I129">
        <v>42.39</v>
      </c>
      <c r="T129" s="34">
        <f t="shared" si="0"/>
        <v>53.725555555555552</v>
      </c>
    </row>
    <row r="130" spans="1:20" x14ac:dyDescent="0.2">
      <c r="A130">
        <v>36.99</v>
      </c>
      <c r="B130">
        <v>41.3</v>
      </c>
      <c r="C130">
        <v>48.8</v>
      </c>
      <c r="D130">
        <v>57.57</v>
      </c>
      <c r="E130">
        <v>65.010000000000005</v>
      </c>
      <c r="F130">
        <v>67.319999999999993</v>
      </c>
      <c r="G130">
        <v>63</v>
      </c>
      <c r="H130">
        <v>51.31</v>
      </c>
      <c r="I130">
        <v>41.55</v>
      </c>
      <c r="J130">
        <v>38.71</v>
      </c>
      <c r="T130" s="34">
        <f t="shared" si="0"/>
        <v>51.155999999999999</v>
      </c>
    </row>
    <row r="131" spans="1:20" x14ac:dyDescent="0.2">
      <c r="A131">
        <v>36.799999999999997</v>
      </c>
      <c r="B131">
        <v>41.61</v>
      </c>
      <c r="C131">
        <v>57.52</v>
      </c>
      <c r="D131">
        <v>54.85</v>
      </c>
      <c r="E131">
        <v>61.38</v>
      </c>
      <c r="F131">
        <v>66.61</v>
      </c>
      <c r="G131">
        <v>62.32</v>
      </c>
      <c r="H131">
        <v>53.7</v>
      </c>
      <c r="I131">
        <v>39.340000000000003</v>
      </c>
      <c r="T131" s="34">
        <f t="shared" si="0"/>
        <v>52.681111111111107</v>
      </c>
    </row>
    <row r="132" spans="1:20" x14ac:dyDescent="0.2">
      <c r="A132">
        <v>38</v>
      </c>
      <c r="B132">
        <v>48.7</v>
      </c>
      <c r="C132">
        <v>61.46</v>
      </c>
      <c r="D132">
        <v>60.96</v>
      </c>
      <c r="E132">
        <v>66.709999999999994</v>
      </c>
      <c r="F132">
        <v>62.36</v>
      </c>
      <c r="G132">
        <v>54.25</v>
      </c>
      <c r="H132">
        <v>42.47</v>
      </c>
      <c r="I132">
        <v>39.19</v>
      </c>
      <c r="T132" s="34">
        <f t="shared" si="0"/>
        <v>52.677777777777777</v>
      </c>
    </row>
    <row r="133" spans="1:20" x14ac:dyDescent="0.2">
      <c r="A133">
        <v>36.69</v>
      </c>
      <c r="B133">
        <v>41.75</v>
      </c>
      <c r="C133">
        <v>57.98</v>
      </c>
      <c r="D133">
        <v>51.38</v>
      </c>
      <c r="E133">
        <v>66.52</v>
      </c>
      <c r="F133">
        <v>68.44</v>
      </c>
      <c r="G133">
        <v>62.63</v>
      </c>
      <c r="H133">
        <v>47.55</v>
      </c>
      <c r="I133">
        <v>38.74</v>
      </c>
      <c r="T133" s="34">
        <f t="shared" si="0"/>
        <v>52.408888888888889</v>
      </c>
    </row>
    <row r="134" spans="1:20" x14ac:dyDescent="0.2">
      <c r="A134">
        <v>37.33</v>
      </c>
      <c r="B134">
        <v>45.9</v>
      </c>
      <c r="C134">
        <v>64.3</v>
      </c>
      <c r="D134">
        <v>57.66</v>
      </c>
      <c r="E134">
        <v>67.31</v>
      </c>
      <c r="F134">
        <v>67.22</v>
      </c>
      <c r="G134">
        <v>53.91</v>
      </c>
      <c r="H134">
        <v>39.159999999999997</v>
      </c>
      <c r="T134" s="34">
        <f t="shared" si="0"/>
        <v>54.098749999999995</v>
      </c>
    </row>
    <row r="135" spans="1:20" x14ac:dyDescent="0.2">
      <c r="A135">
        <v>37.03</v>
      </c>
      <c r="B135">
        <v>41.58</v>
      </c>
      <c r="C135">
        <v>48.73</v>
      </c>
      <c r="D135">
        <v>57.59</v>
      </c>
      <c r="E135">
        <v>57.75</v>
      </c>
      <c r="F135">
        <v>67.14</v>
      </c>
      <c r="G135">
        <v>67.95</v>
      </c>
      <c r="H135">
        <v>62.56</v>
      </c>
      <c r="I135">
        <v>55.44</v>
      </c>
      <c r="J135">
        <v>38.83</v>
      </c>
      <c r="T135" s="34">
        <f t="shared" si="0"/>
        <v>53.46</v>
      </c>
    </row>
    <row r="136" spans="1:20" x14ac:dyDescent="0.2">
      <c r="A136">
        <v>37</v>
      </c>
      <c r="B136">
        <v>42.37</v>
      </c>
      <c r="C136">
        <v>59.58</v>
      </c>
      <c r="D136">
        <v>55.64</v>
      </c>
      <c r="E136">
        <v>58.48</v>
      </c>
      <c r="F136">
        <v>67.23</v>
      </c>
      <c r="G136">
        <v>67.08</v>
      </c>
      <c r="H136">
        <v>62.18</v>
      </c>
      <c r="I136">
        <v>53.87</v>
      </c>
      <c r="J136">
        <v>38.65</v>
      </c>
      <c r="T136" s="34">
        <f t="shared" si="0"/>
        <v>54.207999999999991</v>
      </c>
    </row>
    <row r="137" spans="1:20" x14ac:dyDescent="0.2">
      <c r="A137">
        <v>37</v>
      </c>
      <c r="B137">
        <v>41.61</v>
      </c>
      <c r="C137">
        <v>57.97</v>
      </c>
      <c r="D137">
        <v>54.09</v>
      </c>
      <c r="E137">
        <v>66.489999999999995</v>
      </c>
      <c r="F137">
        <v>68.040000000000006</v>
      </c>
      <c r="G137">
        <v>66.36</v>
      </c>
      <c r="H137">
        <v>51.82</v>
      </c>
      <c r="I137">
        <v>39.090000000000003</v>
      </c>
      <c r="T137" s="34">
        <f t="shared" si="0"/>
        <v>53.607777777777784</v>
      </c>
    </row>
    <row r="138" spans="1:20" x14ac:dyDescent="0.2">
      <c r="A138">
        <v>37.03</v>
      </c>
      <c r="B138">
        <v>48.05</v>
      </c>
      <c r="C138">
        <v>64.319999999999993</v>
      </c>
      <c r="D138">
        <v>57.52</v>
      </c>
      <c r="E138">
        <v>67.27</v>
      </c>
      <c r="F138">
        <v>68.38</v>
      </c>
      <c r="G138">
        <v>62.5</v>
      </c>
      <c r="H138">
        <v>45.87</v>
      </c>
      <c r="I138">
        <v>38.659999999999997</v>
      </c>
      <c r="T138" s="34">
        <f t="shared" si="0"/>
        <v>54.400000000000006</v>
      </c>
    </row>
    <row r="139" spans="1:20" x14ac:dyDescent="0.2">
      <c r="A139">
        <v>36.69</v>
      </c>
      <c r="B139">
        <v>41.63</v>
      </c>
      <c r="C139">
        <v>57.97</v>
      </c>
      <c r="D139">
        <v>55.94</v>
      </c>
      <c r="E139">
        <v>65.91</v>
      </c>
      <c r="F139">
        <v>67.98</v>
      </c>
      <c r="G139">
        <v>68.05</v>
      </c>
      <c r="H139">
        <v>58.06</v>
      </c>
      <c r="I139">
        <v>43.89</v>
      </c>
      <c r="J139">
        <v>38.49</v>
      </c>
      <c r="T139" s="34">
        <f t="shared" si="0"/>
        <v>53.460999999999999</v>
      </c>
    </row>
    <row r="140" spans="1:20" x14ac:dyDescent="0.2">
      <c r="A140">
        <v>37.69</v>
      </c>
      <c r="B140">
        <v>48.63</v>
      </c>
      <c r="C140">
        <v>63.75</v>
      </c>
      <c r="D140">
        <v>58.6</v>
      </c>
      <c r="E140">
        <v>65.06</v>
      </c>
      <c r="F140">
        <v>66.849999999999994</v>
      </c>
      <c r="G140">
        <v>62.89</v>
      </c>
      <c r="H140">
        <v>47.65</v>
      </c>
      <c r="I140">
        <v>38.99</v>
      </c>
      <c r="T140" s="34">
        <f t="shared" si="0"/>
        <v>54.456666666666671</v>
      </c>
    </row>
    <row r="141" spans="1:20" x14ac:dyDescent="0.2">
      <c r="A141">
        <v>37.31</v>
      </c>
      <c r="B141">
        <v>45.07</v>
      </c>
      <c r="C141">
        <v>61.34</v>
      </c>
      <c r="D141">
        <v>56.72</v>
      </c>
      <c r="E141">
        <v>67.33</v>
      </c>
      <c r="F141">
        <v>68.22</v>
      </c>
      <c r="G141">
        <v>57.82</v>
      </c>
      <c r="H141">
        <v>46.82</v>
      </c>
      <c r="I141">
        <v>41.8</v>
      </c>
      <c r="J141">
        <v>38.76</v>
      </c>
      <c r="T141" s="34">
        <f t="shared" si="0"/>
        <v>52.119000000000007</v>
      </c>
    </row>
    <row r="142" spans="1:20" x14ac:dyDescent="0.2">
      <c r="A142">
        <v>36.99</v>
      </c>
      <c r="B142">
        <v>42.2</v>
      </c>
      <c r="C142">
        <v>57.28</v>
      </c>
      <c r="D142">
        <v>55.5</v>
      </c>
      <c r="E142">
        <v>65.739999999999995</v>
      </c>
      <c r="F142">
        <v>67.319999999999993</v>
      </c>
      <c r="G142">
        <v>49.68</v>
      </c>
      <c r="H142">
        <v>42.23</v>
      </c>
      <c r="I142">
        <v>39.369999999999997</v>
      </c>
      <c r="T142" s="34">
        <f t="shared" si="0"/>
        <v>50.701111111111111</v>
      </c>
    </row>
    <row r="143" spans="1:20" x14ac:dyDescent="0.2">
      <c r="A143">
        <v>36.69</v>
      </c>
      <c r="B143">
        <v>41.3</v>
      </c>
      <c r="C143">
        <v>48.8</v>
      </c>
      <c r="D143">
        <v>64.3</v>
      </c>
      <c r="E143">
        <v>57.73</v>
      </c>
      <c r="F143">
        <v>64.5</v>
      </c>
      <c r="G143">
        <v>65.599999999999994</v>
      </c>
      <c r="H143">
        <v>66.38</v>
      </c>
      <c r="I143">
        <v>62.41</v>
      </c>
      <c r="J143">
        <v>53.99</v>
      </c>
      <c r="K143">
        <v>38.83</v>
      </c>
      <c r="T143" s="34">
        <f t="shared" si="0"/>
        <v>54.593636363636364</v>
      </c>
    </row>
    <row r="144" spans="1:20" x14ac:dyDescent="0.2">
      <c r="A144">
        <v>37.67</v>
      </c>
      <c r="B144">
        <v>48.66</v>
      </c>
      <c r="C144">
        <v>60.56</v>
      </c>
      <c r="D144">
        <v>58.47</v>
      </c>
      <c r="E144">
        <v>65.7</v>
      </c>
      <c r="F144">
        <v>66.319999999999993</v>
      </c>
      <c r="G144">
        <v>62.3</v>
      </c>
      <c r="H144">
        <v>49.6</v>
      </c>
      <c r="I144">
        <v>38.51</v>
      </c>
      <c r="T144" s="34">
        <f t="shared" si="0"/>
        <v>54.198888888888888</v>
      </c>
    </row>
    <row r="145" spans="1:20" x14ac:dyDescent="0.2">
      <c r="A145">
        <v>37.33</v>
      </c>
      <c r="B145">
        <v>48.02</v>
      </c>
      <c r="C145">
        <v>64.34</v>
      </c>
      <c r="D145">
        <v>56.08</v>
      </c>
      <c r="E145">
        <v>65.73</v>
      </c>
      <c r="F145">
        <v>66.510000000000005</v>
      </c>
      <c r="G145">
        <v>57.94</v>
      </c>
      <c r="H145">
        <v>43.94</v>
      </c>
      <c r="I145">
        <v>38.840000000000003</v>
      </c>
      <c r="T145" s="34">
        <f t="shared" si="0"/>
        <v>53.192222222222227</v>
      </c>
    </row>
    <row r="146" spans="1:20" x14ac:dyDescent="0.2">
      <c r="A146">
        <v>36.89</v>
      </c>
      <c r="B146">
        <v>44.85</v>
      </c>
      <c r="C146">
        <v>57.86</v>
      </c>
      <c r="D146">
        <v>48.88</v>
      </c>
      <c r="E146">
        <v>66.55</v>
      </c>
      <c r="F146">
        <v>68.41</v>
      </c>
      <c r="G146">
        <v>57.49</v>
      </c>
      <c r="H146">
        <v>44.51</v>
      </c>
      <c r="I146">
        <v>38.18</v>
      </c>
      <c r="T146" s="34">
        <f t="shared" si="0"/>
        <v>51.513333333333343</v>
      </c>
    </row>
    <row r="147" spans="1:20" x14ac:dyDescent="0.2">
      <c r="A147">
        <v>37.770000000000003</v>
      </c>
      <c r="B147">
        <v>48.71</v>
      </c>
      <c r="C147">
        <v>64.349999999999994</v>
      </c>
      <c r="D147">
        <v>57.59</v>
      </c>
      <c r="E147">
        <v>66.52</v>
      </c>
      <c r="F147">
        <v>68.03</v>
      </c>
      <c r="G147">
        <v>67.900000000000006</v>
      </c>
      <c r="H147">
        <v>57.86</v>
      </c>
      <c r="I147">
        <v>52.6</v>
      </c>
      <c r="J147">
        <v>38.71</v>
      </c>
      <c r="T147" s="34">
        <f t="shared" si="0"/>
        <v>56.004000000000005</v>
      </c>
    </row>
    <row r="184" spans="2:3" s="29" customFormat="1" x14ac:dyDescent="0.2"/>
    <row r="189" spans="2:3" x14ac:dyDescent="0.2">
      <c r="B189" t="s">
        <v>109</v>
      </c>
      <c r="C189" t="s">
        <v>110</v>
      </c>
    </row>
  </sheetData>
  <conditionalFormatting sqref="A126:J147 K143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6"/>
  <sheetViews>
    <sheetView topLeftCell="A30" zoomScale="81" workbookViewId="0">
      <selection activeCell="R63" sqref="R63"/>
    </sheetView>
  </sheetViews>
  <sheetFormatPr baseColWidth="10" defaultRowHeight="16" x14ac:dyDescent="0.2"/>
  <sheetData>
    <row r="3" spans="2:5" x14ac:dyDescent="0.2">
      <c r="C3" t="s">
        <v>96</v>
      </c>
      <c r="D3" t="s">
        <v>98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97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93</v>
      </c>
    </row>
    <row r="8" spans="2:5" x14ac:dyDescent="0.2">
      <c r="C8" t="s">
        <v>94</v>
      </c>
    </row>
    <row r="9" spans="2:5" x14ac:dyDescent="0.2">
      <c r="C9" t="s">
        <v>95</v>
      </c>
    </row>
    <row r="47" spans="2:15" x14ac:dyDescent="0.2">
      <c r="B47" s="25"/>
      <c r="C47" s="25"/>
      <c r="D47" s="25"/>
      <c r="E47" s="25"/>
      <c r="F47" s="25"/>
      <c r="G47" s="25"/>
      <c r="H47" s="25"/>
      <c r="I47" s="25"/>
      <c r="J47" s="25"/>
      <c r="K47" s="1"/>
      <c r="L47" s="1"/>
      <c r="M47" s="1"/>
      <c r="N47" s="1"/>
      <c r="O47" s="1"/>
    </row>
    <row r="48" spans="2:15" x14ac:dyDescent="0.2">
      <c r="B48" s="25"/>
      <c r="C48" s="25"/>
      <c r="D48" s="25"/>
      <c r="E48" s="25"/>
      <c r="F48" s="25"/>
      <c r="G48" s="25"/>
      <c r="H48" s="25"/>
      <c r="I48" s="25"/>
      <c r="J48" s="25"/>
    </row>
    <row r="49" spans="2:11" x14ac:dyDescent="0.2">
      <c r="B49" s="25"/>
      <c r="C49" s="25"/>
      <c r="D49" s="25"/>
      <c r="E49" s="25"/>
      <c r="F49" s="25"/>
      <c r="G49" s="25"/>
      <c r="H49" s="25"/>
      <c r="I49" s="25"/>
      <c r="J49" s="25"/>
    </row>
    <row r="50" spans="2:11" x14ac:dyDescent="0.2">
      <c r="B50" s="25"/>
      <c r="C50" s="25"/>
      <c r="D50" s="25"/>
      <c r="E50" s="25"/>
      <c r="F50" s="25"/>
      <c r="G50" s="25"/>
      <c r="H50" s="25"/>
      <c r="I50" s="25"/>
      <c r="J50" s="25"/>
      <c r="K50" s="26"/>
    </row>
    <row r="66" spans="13:13" x14ac:dyDescent="0.2">
      <c r="M66" t="s">
        <v>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B1" t="s">
        <v>103</v>
      </c>
      <c r="C1" t="s">
        <v>104</v>
      </c>
    </row>
    <row r="2" spans="1:3" x14ac:dyDescent="0.2">
      <c r="A2">
        <v>1</v>
      </c>
      <c r="B2">
        <v>46</v>
      </c>
      <c r="C2">
        <v>38.1</v>
      </c>
    </row>
    <row r="3" spans="1:3" x14ac:dyDescent="0.2">
      <c r="A3">
        <v>2</v>
      </c>
      <c r="B3">
        <v>47.5</v>
      </c>
      <c r="C3">
        <v>38.4</v>
      </c>
    </row>
    <row r="4" spans="1:3" x14ac:dyDescent="0.2">
      <c r="A4">
        <v>3</v>
      </c>
      <c r="B4">
        <v>46.2</v>
      </c>
      <c r="C4">
        <v>38.1</v>
      </c>
    </row>
    <row r="5" spans="1:3" x14ac:dyDescent="0.2">
      <c r="A5">
        <v>4</v>
      </c>
      <c r="B5">
        <v>47.4</v>
      </c>
    </row>
    <row r="6" spans="1:3" x14ac:dyDescent="0.2">
      <c r="B6">
        <f>AVERAGE(B2:B5)</f>
        <v>46.774999999999999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3"/>
  <sheetViews>
    <sheetView showGridLines="0" zoomScale="86" workbookViewId="0">
      <selection activeCell="N56" sqref="N56:O56"/>
    </sheetView>
  </sheetViews>
  <sheetFormatPr baseColWidth="10" defaultRowHeight="16" x14ac:dyDescent="0.2"/>
  <cols>
    <col min="7" max="7" width="2.5" customWidth="1"/>
  </cols>
  <sheetData>
    <row r="23" spans="25:25" x14ac:dyDescent="0.2">
      <c r="Y23" t="s">
        <v>102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abSelected="1" workbookViewId="0">
      <selection activeCell="A2" sqref="A2:K33"/>
    </sheetView>
  </sheetViews>
  <sheetFormatPr baseColWidth="10" defaultRowHeight="16" x14ac:dyDescent="0.2"/>
  <cols>
    <col min="10" max="13" width="11" customWidth="1"/>
    <col min="16" max="16" width="52.5" customWidth="1"/>
  </cols>
  <sheetData>
    <row r="1" spans="1:18" x14ac:dyDescent="0.2">
      <c r="A1" t="s">
        <v>136</v>
      </c>
    </row>
    <row r="2" spans="1:18" x14ac:dyDescent="0.2">
      <c r="A2" t="s">
        <v>111</v>
      </c>
      <c r="B2" t="s">
        <v>112</v>
      </c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  <c r="K2" t="s">
        <v>121</v>
      </c>
      <c r="L2" t="s">
        <v>122</v>
      </c>
      <c r="M2" t="s">
        <v>123</v>
      </c>
      <c r="N2" s="19"/>
    </row>
    <row r="3" spans="1:18" x14ac:dyDescent="0.2">
      <c r="A3">
        <v>0</v>
      </c>
      <c r="B3">
        <v>3270</v>
      </c>
      <c r="C3">
        <v>1873</v>
      </c>
      <c r="D3">
        <v>0</v>
      </c>
      <c r="E3">
        <v>0</v>
      </c>
      <c r="F3">
        <v>0</v>
      </c>
      <c r="G3">
        <v>0</v>
      </c>
      <c r="H3">
        <v>4259</v>
      </c>
      <c r="I3">
        <v>0</v>
      </c>
      <c r="J3">
        <v>4182</v>
      </c>
      <c r="K3">
        <v>0</v>
      </c>
      <c r="L3">
        <v>0</v>
      </c>
      <c r="M3">
        <v>0</v>
      </c>
      <c r="N3" s="19">
        <f>SUM(Tabel2[[#This Row],[T1]:[T13]])</f>
        <v>13584</v>
      </c>
    </row>
    <row r="4" spans="1:18" x14ac:dyDescent="0.2">
      <c r="A4">
        <v>0</v>
      </c>
      <c r="B4">
        <v>5115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4257</v>
      </c>
      <c r="J4">
        <v>0</v>
      </c>
      <c r="K4">
        <v>0</v>
      </c>
      <c r="L4">
        <v>0</v>
      </c>
      <c r="M4">
        <v>0</v>
      </c>
      <c r="N4" s="19">
        <f>SUM(Tabel2[[#This Row],[T1]:[T13]])</f>
        <v>9372</v>
      </c>
    </row>
    <row r="5" spans="1:18" x14ac:dyDescent="0.2">
      <c r="A5">
        <v>0</v>
      </c>
      <c r="B5">
        <v>5079</v>
      </c>
      <c r="C5">
        <v>0</v>
      </c>
      <c r="D5">
        <v>0</v>
      </c>
      <c r="E5">
        <v>0</v>
      </c>
      <c r="F5">
        <v>13</v>
      </c>
      <c r="G5">
        <v>0</v>
      </c>
      <c r="H5">
        <v>0</v>
      </c>
      <c r="I5">
        <v>0</v>
      </c>
      <c r="J5">
        <v>8765</v>
      </c>
      <c r="K5">
        <v>0</v>
      </c>
      <c r="L5">
        <v>0</v>
      </c>
      <c r="M5">
        <v>0</v>
      </c>
      <c r="N5" s="19">
        <f>SUM(Tabel2[[#This Row],[T1]:[T13]])</f>
        <v>13857</v>
      </c>
    </row>
    <row r="6" spans="1:18" x14ac:dyDescent="0.2">
      <c r="A6">
        <v>0</v>
      </c>
      <c r="B6">
        <v>3248</v>
      </c>
      <c r="C6">
        <v>2228</v>
      </c>
      <c r="D6">
        <v>0</v>
      </c>
      <c r="E6">
        <v>0</v>
      </c>
      <c r="F6">
        <v>13</v>
      </c>
      <c r="G6">
        <v>0</v>
      </c>
      <c r="H6">
        <v>4280</v>
      </c>
      <c r="I6">
        <v>0</v>
      </c>
      <c r="J6">
        <v>0</v>
      </c>
      <c r="K6">
        <v>0</v>
      </c>
      <c r="L6">
        <v>0</v>
      </c>
      <c r="M6">
        <v>0</v>
      </c>
      <c r="N6" s="19">
        <f>SUM(Tabel2[[#This Row],[T1]:[T13]])</f>
        <v>9769</v>
      </c>
    </row>
    <row r="7" spans="1:18" x14ac:dyDescent="0.2">
      <c r="A7">
        <v>0</v>
      </c>
      <c r="B7">
        <v>3203</v>
      </c>
      <c r="C7">
        <v>1870</v>
      </c>
      <c r="D7">
        <v>0</v>
      </c>
      <c r="E7">
        <v>0</v>
      </c>
      <c r="F7">
        <v>0</v>
      </c>
      <c r="G7">
        <v>0</v>
      </c>
      <c r="H7">
        <v>0</v>
      </c>
      <c r="I7">
        <v>4253</v>
      </c>
      <c r="J7">
        <v>0</v>
      </c>
      <c r="K7">
        <v>0</v>
      </c>
      <c r="L7">
        <v>0</v>
      </c>
      <c r="M7">
        <v>0</v>
      </c>
      <c r="N7" s="19">
        <f>SUM(Tabel2[[#This Row],[T1]:[T13]])</f>
        <v>9326</v>
      </c>
    </row>
    <row r="8" spans="1:18" x14ac:dyDescent="0.2">
      <c r="A8">
        <v>0</v>
      </c>
      <c r="B8">
        <v>3202</v>
      </c>
      <c r="C8">
        <v>1875</v>
      </c>
      <c r="D8">
        <v>0</v>
      </c>
      <c r="E8">
        <v>0</v>
      </c>
      <c r="F8">
        <v>13</v>
      </c>
      <c r="G8">
        <v>4278</v>
      </c>
      <c r="H8">
        <v>0</v>
      </c>
      <c r="I8">
        <v>4477</v>
      </c>
      <c r="J8">
        <v>0</v>
      </c>
      <c r="K8">
        <v>0</v>
      </c>
      <c r="L8">
        <v>0</v>
      </c>
      <c r="M8">
        <v>0</v>
      </c>
      <c r="N8" s="19">
        <f>SUM(Tabel2[[#This Row],[T1]:[T13]])</f>
        <v>13845</v>
      </c>
      <c r="P8" t="s">
        <v>124</v>
      </c>
    </row>
    <row r="9" spans="1:18" ht="17" thickBot="1" x14ac:dyDescent="0.25">
      <c r="A9">
        <v>0</v>
      </c>
      <c r="B9">
        <v>5102</v>
      </c>
      <c r="C9">
        <v>0</v>
      </c>
      <c r="D9">
        <v>0</v>
      </c>
      <c r="E9">
        <v>0</v>
      </c>
      <c r="F9">
        <v>0</v>
      </c>
      <c r="G9">
        <v>4257</v>
      </c>
      <c r="H9">
        <v>0</v>
      </c>
      <c r="I9">
        <v>4199</v>
      </c>
      <c r="J9">
        <v>0</v>
      </c>
      <c r="K9">
        <v>0</v>
      </c>
      <c r="L9">
        <v>0</v>
      </c>
      <c r="M9">
        <v>0</v>
      </c>
      <c r="N9" s="19">
        <f>SUM(Tabel2[[#This Row],[T1]:[T13]])</f>
        <v>13558</v>
      </c>
    </row>
    <row r="10" spans="1:18" x14ac:dyDescent="0.2">
      <c r="A10">
        <v>0</v>
      </c>
      <c r="B10">
        <v>5092</v>
      </c>
      <c r="C10">
        <v>0</v>
      </c>
      <c r="D10">
        <v>0</v>
      </c>
      <c r="E10">
        <v>0</v>
      </c>
      <c r="F10">
        <v>0</v>
      </c>
      <c r="G10">
        <v>0</v>
      </c>
      <c r="H10">
        <v>8760</v>
      </c>
      <c r="I10">
        <v>0</v>
      </c>
      <c r="J10">
        <v>0</v>
      </c>
      <c r="K10">
        <v>0</v>
      </c>
      <c r="L10">
        <v>0</v>
      </c>
      <c r="M10">
        <v>0</v>
      </c>
      <c r="N10" s="19">
        <f>SUM(Tabel2[[#This Row],[T1]:[T13]])</f>
        <v>13852</v>
      </c>
      <c r="P10" s="32"/>
      <c r="Q10" s="32" t="s">
        <v>125</v>
      </c>
      <c r="R10" s="32" t="s">
        <v>126</v>
      </c>
    </row>
    <row r="11" spans="1:18" x14ac:dyDescent="0.2">
      <c r="A11">
        <v>0</v>
      </c>
      <c r="B11">
        <v>3222</v>
      </c>
      <c r="C11">
        <v>1858</v>
      </c>
      <c r="D11">
        <v>0</v>
      </c>
      <c r="E11">
        <v>0</v>
      </c>
      <c r="F11">
        <v>0</v>
      </c>
      <c r="G11">
        <v>0</v>
      </c>
      <c r="H11">
        <v>8612</v>
      </c>
      <c r="I11">
        <v>0</v>
      </c>
      <c r="J11">
        <v>0</v>
      </c>
      <c r="K11">
        <v>0</v>
      </c>
      <c r="L11">
        <v>0</v>
      </c>
      <c r="M11">
        <v>0</v>
      </c>
      <c r="N11" s="19">
        <f>SUM(Tabel2[[#This Row],[T1]:[T13]])</f>
        <v>13692</v>
      </c>
      <c r="P11" s="30" t="s">
        <v>75</v>
      </c>
      <c r="Q11" s="30">
        <v>11777.903225806451</v>
      </c>
      <c r="R11" s="30">
        <v>5802.53125</v>
      </c>
    </row>
    <row r="12" spans="1:18" x14ac:dyDescent="0.2">
      <c r="A12">
        <v>0</v>
      </c>
      <c r="B12">
        <v>5063</v>
      </c>
      <c r="C12">
        <v>0</v>
      </c>
      <c r="D12">
        <v>0</v>
      </c>
      <c r="E12">
        <v>0</v>
      </c>
      <c r="F12">
        <v>0</v>
      </c>
      <c r="G12">
        <v>0</v>
      </c>
      <c r="H12">
        <v>8779</v>
      </c>
      <c r="I12">
        <v>0</v>
      </c>
      <c r="J12">
        <v>0</v>
      </c>
      <c r="K12">
        <v>0</v>
      </c>
      <c r="L12">
        <v>0</v>
      </c>
      <c r="M12">
        <v>0</v>
      </c>
      <c r="N12" s="19">
        <f>SUM(Tabel2[[#This Row],[T1]:[T13]])</f>
        <v>13842</v>
      </c>
      <c r="P12" s="30" t="s">
        <v>127</v>
      </c>
      <c r="Q12" s="30">
        <v>4706424.0870000003</v>
      </c>
      <c r="R12" s="30">
        <v>9615.3740230000003</v>
      </c>
    </row>
    <row r="13" spans="1:18" x14ac:dyDescent="0.2">
      <c r="A13">
        <v>0</v>
      </c>
      <c r="B13">
        <v>5085</v>
      </c>
      <c r="C13">
        <v>0</v>
      </c>
      <c r="D13">
        <v>0</v>
      </c>
      <c r="E13">
        <v>0</v>
      </c>
      <c r="F13">
        <v>13</v>
      </c>
      <c r="G13">
        <v>0</v>
      </c>
      <c r="H13">
        <v>0</v>
      </c>
      <c r="I13">
        <v>4227</v>
      </c>
      <c r="J13">
        <v>0</v>
      </c>
      <c r="K13">
        <v>0</v>
      </c>
      <c r="L13">
        <v>0</v>
      </c>
      <c r="M13">
        <v>0</v>
      </c>
      <c r="N13" s="19">
        <f>SUM(Tabel2[[#This Row],[T1]:[T13]])</f>
        <v>9325</v>
      </c>
      <c r="P13" s="30" t="s">
        <v>128</v>
      </c>
      <c r="Q13" s="30">
        <v>31</v>
      </c>
      <c r="R13" s="30">
        <v>32</v>
      </c>
    </row>
    <row r="14" spans="1:18" x14ac:dyDescent="0.2">
      <c r="A14">
        <v>0</v>
      </c>
      <c r="B14">
        <v>5080</v>
      </c>
      <c r="C14">
        <v>0</v>
      </c>
      <c r="D14">
        <v>0</v>
      </c>
      <c r="E14">
        <v>0</v>
      </c>
      <c r="F14">
        <v>13</v>
      </c>
      <c r="G14">
        <v>0</v>
      </c>
      <c r="H14">
        <v>4261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SUM(Tabel2[[#This Row],[T1]:[T13]])</f>
        <v>9354</v>
      </c>
      <c r="P14" s="30" t="s">
        <v>129</v>
      </c>
      <c r="Q14" s="30">
        <v>0</v>
      </c>
      <c r="R14" s="30"/>
    </row>
    <row r="15" spans="1:18" x14ac:dyDescent="0.2">
      <c r="A15">
        <v>0</v>
      </c>
      <c r="B15">
        <v>5074</v>
      </c>
      <c r="C15">
        <v>0</v>
      </c>
      <c r="D15">
        <v>0</v>
      </c>
      <c r="E15">
        <v>13</v>
      </c>
      <c r="F15">
        <v>0</v>
      </c>
      <c r="G15">
        <v>0</v>
      </c>
      <c r="H15">
        <v>5156</v>
      </c>
      <c r="I15">
        <v>4009</v>
      </c>
      <c r="J15">
        <v>0</v>
      </c>
      <c r="K15">
        <v>0</v>
      </c>
      <c r="L15">
        <v>0</v>
      </c>
      <c r="M15">
        <v>0</v>
      </c>
      <c r="N15" s="19">
        <f>SUM(Tabel2[[#This Row],[T1]:[T13]])</f>
        <v>14252</v>
      </c>
      <c r="P15" s="30" t="s">
        <v>130</v>
      </c>
      <c r="Q15" s="30">
        <v>15.320428543429561</v>
      </c>
      <c r="R15" s="30"/>
    </row>
    <row r="16" spans="1:18" x14ac:dyDescent="0.2">
      <c r="A16">
        <v>0</v>
      </c>
      <c r="B16">
        <v>1641</v>
      </c>
      <c r="C16">
        <v>3512</v>
      </c>
      <c r="D16">
        <v>0</v>
      </c>
      <c r="E16">
        <v>0</v>
      </c>
      <c r="F16">
        <v>13</v>
      </c>
      <c r="G16">
        <v>0</v>
      </c>
      <c r="H16">
        <v>4270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SUM(Tabel2[[#This Row],[T1]:[T13]])</f>
        <v>9436</v>
      </c>
      <c r="P16" s="30" t="s">
        <v>131</v>
      </c>
      <c r="Q16" s="30">
        <v>0</v>
      </c>
      <c r="R16" s="30"/>
    </row>
    <row r="17" spans="1:18" x14ac:dyDescent="0.2">
      <c r="A17">
        <v>0</v>
      </c>
      <c r="B17">
        <v>5084</v>
      </c>
      <c r="C17">
        <v>0</v>
      </c>
      <c r="D17">
        <v>0</v>
      </c>
      <c r="E17">
        <v>0</v>
      </c>
      <c r="F17">
        <v>13</v>
      </c>
      <c r="G17">
        <v>0</v>
      </c>
      <c r="H17">
        <v>4272</v>
      </c>
      <c r="I17">
        <v>875</v>
      </c>
      <c r="J17">
        <v>3463</v>
      </c>
      <c r="K17">
        <v>0</v>
      </c>
      <c r="L17">
        <v>0</v>
      </c>
      <c r="M17">
        <v>0</v>
      </c>
      <c r="N17" s="19">
        <f>SUM(Tabel2[[#This Row],[T1]:[T13]])</f>
        <v>13707</v>
      </c>
      <c r="P17" s="30" t="s">
        <v>132</v>
      </c>
      <c r="Q17" s="30">
        <v>1.6448536269514715</v>
      </c>
      <c r="R17" s="30"/>
    </row>
    <row r="18" spans="1:18" x14ac:dyDescent="0.2">
      <c r="A18">
        <v>0</v>
      </c>
      <c r="B18">
        <v>5158</v>
      </c>
      <c r="C18">
        <v>0</v>
      </c>
      <c r="D18">
        <v>0</v>
      </c>
      <c r="E18">
        <v>0</v>
      </c>
      <c r="F18">
        <v>13</v>
      </c>
      <c r="G18">
        <v>0</v>
      </c>
      <c r="H18">
        <v>4248</v>
      </c>
      <c r="I18">
        <v>4337</v>
      </c>
      <c r="J18">
        <v>0</v>
      </c>
      <c r="K18">
        <v>0</v>
      </c>
      <c r="L18">
        <v>0</v>
      </c>
      <c r="M18">
        <v>0</v>
      </c>
      <c r="N18" s="19">
        <f>SUM(Tabel2[[#This Row],[T1]:[T13]])</f>
        <v>13756</v>
      </c>
      <c r="P18" s="30" t="s">
        <v>133</v>
      </c>
      <c r="Q18" s="30">
        <v>0</v>
      </c>
      <c r="R18" s="30"/>
    </row>
    <row r="19" spans="1:18" ht="17" thickBot="1" x14ac:dyDescent="0.25">
      <c r="A19">
        <v>0</v>
      </c>
      <c r="B19">
        <v>3210</v>
      </c>
      <c r="C19">
        <v>1864</v>
      </c>
      <c r="D19">
        <v>0</v>
      </c>
      <c r="E19">
        <v>0</v>
      </c>
      <c r="F19">
        <v>13</v>
      </c>
      <c r="G19">
        <v>0</v>
      </c>
      <c r="H19">
        <v>4257</v>
      </c>
      <c r="I19">
        <v>0</v>
      </c>
      <c r="J19">
        <v>0</v>
      </c>
      <c r="K19">
        <v>0</v>
      </c>
      <c r="L19">
        <v>0</v>
      </c>
      <c r="M19">
        <v>0</v>
      </c>
      <c r="N19" s="19">
        <f>SUM(Tabel2[[#This Row],[T1]:[T13]])</f>
        <v>9344</v>
      </c>
      <c r="P19" s="31" t="s">
        <v>134</v>
      </c>
      <c r="Q19" s="31">
        <v>1.9599639845400536</v>
      </c>
      <c r="R19" s="31"/>
    </row>
    <row r="20" spans="1:18" x14ac:dyDescent="0.2">
      <c r="A20">
        <v>0</v>
      </c>
      <c r="B20">
        <v>5086</v>
      </c>
      <c r="C20">
        <v>0</v>
      </c>
      <c r="D20">
        <v>0</v>
      </c>
      <c r="E20">
        <v>13</v>
      </c>
      <c r="F20">
        <v>0</v>
      </c>
      <c r="G20">
        <v>0</v>
      </c>
      <c r="H20">
        <v>4285</v>
      </c>
      <c r="I20">
        <v>0</v>
      </c>
      <c r="J20">
        <v>0</v>
      </c>
      <c r="K20">
        <v>0</v>
      </c>
      <c r="L20">
        <v>0</v>
      </c>
      <c r="M20">
        <v>0</v>
      </c>
      <c r="N20" s="19">
        <f>SUM(Tabel2[[#This Row],[T1]:[T13]])</f>
        <v>9384</v>
      </c>
      <c r="P20" s="33"/>
      <c r="Q20" s="33"/>
      <c r="R20" s="33"/>
    </row>
    <row r="21" spans="1:18" x14ac:dyDescent="0.2">
      <c r="A21">
        <f>Puppet!B43</f>
        <v>0</v>
      </c>
      <c r="B21">
        <v>5087</v>
      </c>
      <c r="C21">
        <f>Puppet!D43</f>
        <v>0</v>
      </c>
      <c r="D21">
        <f>Puppet!E43</f>
        <v>0</v>
      </c>
      <c r="E21">
        <v>13</v>
      </c>
      <c r="F21">
        <f>Puppet!G43</f>
        <v>0</v>
      </c>
      <c r="G21">
        <v>4281</v>
      </c>
      <c r="H21">
        <v>875</v>
      </c>
      <c r="I21">
        <v>3463</v>
      </c>
      <c r="J21">
        <f>Puppet!K43</f>
        <v>0</v>
      </c>
      <c r="K21">
        <f>Puppet!L43</f>
        <v>0</v>
      </c>
      <c r="L21">
        <f>Puppet!M43</f>
        <v>0</v>
      </c>
      <c r="M21">
        <f>Puppet!N43</f>
        <v>0</v>
      </c>
      <c r="N21" s="19">
        <f>SUM(Tabel2[[#This Row],[T1]:[T13]])</f>
        <v>13719</v>
      </c>
      <c r="P21" s="33"/>
      <c r="Q21" s="33"/>
      <c r="R21" s="33"/>
    </row>
    <row r="22" spans="1:18" x14ac:dyDescent="0.2">
      <c r="A22">
        <v>0</v>
      </c>
      <c r="B22">
        <v>5059</v>
      </c>
      <c r="C22">
        <v>0</v>
      </c>
      <c r="D22">
        <v>0</v>
      </c>
      <c r="E22">
        <v>13</v>
      </c>
      <c r="F22">
        <v>0</v>
      </c>
      <c r="G22">
        <v>4272</v>
      </c>
      <c r="H22">
        <v>0</v>
      </c>
      <c r="I22">
        <v>4344</v>
      </c>
      <c r="J22">
        <v>0</v>
      </c>
      <c r="K22">
        <v>0</v>
      </c>
      <c r="L22">
        <v>0</v>
      </c>
      <c r="M22">
        <v>0</v>
      </c>
      <c r="N22" s="19">
        <f>SUM(Tabel2[[#This Row],[T1]:[T13]])</f>
        <v>13688</v>
      </c>
    </row>
    <row r="23" spans="1:18" x14ac:dyDescent="0.2">
      <c r="A23">
        <v>0</v>
      </c>
      <c r="B23">
        <v>5097</v>
      </c>
      <c r="C23">
        <v>0</v>
      </c>
      <c r="D23">
        <v>0</v>
      </c>
      <c r="E23">
        <v>13</v>
      </c>
      <c r="F23">
        <v>0</v>
      </c>
      <c r="G23">
        <v>4247</v>
      </c>
      <c r="H23">
        <v>875</v>
      </c>
      <c r="I23">
        <v>3325</v>
      </c>
      <c r="J23">
        <v>0</v>
      </c>
      <c r="K23">
        <v>0</v>
      </c>
      <c r="L23">
        <v>0</v>
      </c>
      <c r="M23">
        <v>0</v>
      </c>
      <c r="N23" s="19">
        <f>SUM(Tabel2[[#This Row],[T1]:[T13]])</f>
        <v>13557</v>
      </c>
    </row>
    <row r="24" spans="1:18" x14ac:dyDescent="0.2">
      <c r="A24">
        <v>0</v>
      </c>
      <c r="B24">
        <v>3011</v>
      </c>
      <c r="C24">
        <v>2054</v>
      </c>
      <c r="D24">
        <v>0</v>
      </c>
      <c r="E24">
        <v>0</v>
      </c>
      <c r="F24">
        <v>13</v>
      </c>
      <c r="G24">
        <v>0</v>
      </c>
      <c r="H24">
        <v>0</v>
      </c>
      <c r="I24">
        <v>4265</v>
      </c>
      <c r="J24">
        <v>0</v>
      </c>
      <c r="K24">
        <v>0</v>
      </c>
      <c r="L24">
        <v>0</v>
      </c>
      <c r="M24">
        <v>0</v>
      </c>
      <c r="N24" s="19">
        <f>SUM(Tabel2[[#This Row],[T1]:[T13]])</f>
        <v>9343</v>
      </c>
    </row>
    <row r="25" spans="1:18" x14ac:dyDescent="0.2">
      <c r="A25">
        <v>0</v>
      </c>
      <c r="B25">
        <v>5077</v>
      </c>
      <c r="C25">
        <v>0</v>
      </c>
      <c r="D25">
        <v>0</v>
      </c>
      <c r="E25">
        <v>13</v>
      </c>
      <c r="F25">
        <v>0</v>
      </c>
      <c r="G25">
        <v>0</v>
      </c>
      <c r="H25">
        <v>0</v>
      </c>
      <c r="I25">
        <v>4273</v>
      </c>
      <c r="J25">
        <v>0</v>
      </c>
      <c r="K25">
        <v>0</v>
      </c>
      <c r="L25">
        <v>0</v>
      </c>
      <c r="M25">
        <v>0</v>
      </c>
      <c r="N25" s="19">
        <f>SUM(Tabel2[[#This Row],[T1]:[T13]])</f>
        <v>9363</v>
      </c>
    </row>
    <row r="26" spans="1:18" x14ac:dyDescent="0.2">
      <c r="A26">
        <v>0</v>
      </c>
      <c r="B26">
        <v>5091</v>
      </c>
      <c r="C26">
        <v>0</v>
      </c>
      <c r="D26">
        <v>0</v>
      </c>
      <c r="E26">
        <v>13</v>
      </c>
      <c r="F26">
        <v>0</v>
      </c>
      <c r="G26">
        <v>4285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9">
        <f>SUM(Tabel2[[#This Row],[T1]:[T13]])</f>
        <v>9389</v>
      </c>
    </row>
    <row r="27" spans="1:18" x14ac:dyDescent="0.2">
      <c r="A27">
        <v>0</v>
      </c>
      <c r="B27">
        <v>3210</v>
      </c>
      <c r="C27">
        <v>1870</v>
      </c>
      <c r="D27">
        <v>0</v>
      </c>
      <c r="E27">
        <v>0</v>
      </c>
      <c r="F27">
        <v>13</v>
      </c>
      <c r="G27">
        <v>4256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9">
        <f>SUM(Tabel2[[#This Row],[T1]:[T13]])</f>
        <v>9349</v>
      </c>
    </row>
    <row r="28" spans="1:18" x14ac:dyDescent="0.2">
      <c r="A28">
        <v>0</v>
      </c>
      <c r="B28">
        <v>5092</v>
      </c>
      <c r="C28">
        <v>0</v>
      </c>
      <c r="D28">
        <v>0</v>
      </c>
      <c r="E28">
        <v>13</v>
      </c>
      <c r="F28">
        <v>0</v>
      </c>
      <c r="G28">
        <v>0</v>
      </c>
      <c r="H28">
        <v>5163</v>
      </c>
      <c r="I28">
        <v>3317</v>
      </c>
      <c r="J28">
        <v>0</v>
      </c>
      <c r="K28">
        <v>0</v>
      </c>
      <c r="L28">
        <v>0</v>
      </c>
      <c r="M28">
        <v>0</v>
      </c>
      <c r="N28" s="19">
        <f>SUM(Tabel2[[#This Row],[T1]:[T13]])</f>
        <v>13585</v>
      </c>
    </row>
    <row r="29" spans="1:18" x14ac:dyDescent="0.2">
      <c r="A29">
        <v>0</v>
      </c>
      <c r="B29">
        <v>5084</v>
      </c>
      <c r="C29">
        <v>0</v>
      </c>
      <c r="D29">
        <v>0</v>
      </c>
      <c r="E29">
        <v>13</v>
      </c>
      <c r="F29">
        <v>0</v>
      </c>
      <c r="G29">
        <v>0</v>
      </c>
      <c r="H29">
        <v>4271</v>
      </c>
      <c r="I29">
        <v>0</v>
      </c>
      <c r="J29">
        <v>0</v>
      </c>
      <c r="K29">
        <v>0</v>
      </c>
      <c r="L29">
        <v>0</v>
      </c>
      <c r="M29">
        <v>0</v>
      </c>
      <c r="N29" s="19">
        <f>SUM(Tabel2[[#This Row],[T1]:[T13]])</f>
        <v>9368</v>
      </c>
    </row>
    <row r="30" spans="1:18" x14ac:dyDescent="0.2">
      <c r="A30">
        <v>0</v>
      </c>
      <c r="B30">
        <v>5076</v>
      </c>
      <c r="C30">
        <v>0</v>
      </c>
      <c r="D30">
        <v>0</v>
      </c>
      <c r="E30">
        <v>13</v>
      </c>
      <c r="F30">
        <v>0</v>
      </c>
      <c r="G30">
        <v>4268</v>
      </c>
      <c r="H30">
        <v>4482</v>
      </c>
      <c r="I30">
        <v>0</v>
      </c>
      <c r="J30">
        <v>0</v>
      </c>
      <c r="K30">
        <v>0</v>
      </c>
      <c r="L30">
        <v>0</v>
      </c>
      <c r="M30">
        <v>0</v>
      </c>
      <c r="N30" s="19">
        <f>SUM(Tabel2[[#This Row],[T1]:[T13]])</f>
        <v>13839</v>
      </c>
    </row>
    <row r="31" spans="1:18" x14ac:dyDescent="0.2">
      <c r="A31">
        <v>0</v>
      </c>
      <c r="B31">
        <v>5093</v>
      </c>
      <c r="C31">
        <v>0</v>
      </c>
      <c r="D31">
        <v>0</v>
      </c>
      <c r="E31">
        <v>13</v>
      </c>
      <c r="F31">
        <v>0</v>
      </c>
      <c r="G31">
        <v>0</v>
      </c>
      <c r="H31">
        <v>5134</v>
      </c>
      <c r="I31">
        <v>3333</v>
      </c>
      <c r="J31">
        <v>0</v>
      </c>
      <c r="K31">
        <v>0</v>
      </c>
      <c r="L31">
        <v>0</v>
      </c>
      <c r="M31">
        <v>0</v>
      </c>
      <c r="N31" s="19">
        <f>SUM(Tabel2[[#This Row],[T1]:[T13]])</f>
        <v>13573</v>
      </c>
    </row>
    <row r="32" spans="1:18" x14ac:dyDescent="0.2">
      <c r="A32">
        <v>0</v>
      </c>
      <c r="B32">
        <v>5072</v>
      </c>
      <c r="C32">
        <v>0</v>
      </c>
      <c r="D32">
        <v>0</v>
      </c>
      <c r="E32">
        <v>13</v>
      </c>
      <c r="F32">
        <v>0</v>
      </c>
      <c r="G32">
        <v>0</v>
      </c>
      <c r="H32">
        <v>0</v>
      </c>
      <c r="I32">
        <v>4288</v>
      </c>
      <c r="J32">
        <v>0</v>
      </c>
      <c r="K32">
        <v>0</v>
      </c>
      <c r="L32">
        <v>0</v>
      </c>
      <c r="M32">
        <v>0</v>
      </c>
      <c r="N32" s="19">
        <f>SUM(Tabel2[[#This Row],[T1]:[T13]])</f>
        <v>9373</v>
      </c>
    </row>
    <row r="33" spans="1:15" x14ac:dyDescent="0.2">
      <c r="A33">
        <v>0</v>
      </c>
      <c r="B33">
        <v>5082</v>
      </c>
      <c r="C33">
        <v>0</v>
      </c>
      <c r="D33">
        <v>0</v>
      </c>
      <c r="E33">
        <v>13</v>
      </c>
      <c r="F33">
        <v>0</v>
      </c>
      <c r="G33">
        <v>4285</v>
      </c>
      <c r="H33">
        <v>4334</v>
      </c>
      <c r="I33">
        <v>0</v>
      </c>
      <c r="J33">
        <v>0</v>
      </c>
      <c r="K33">
        <v>0</v>
      </c>
      <c r="L33">
        <v>0</v>
      </c>
      <c r="M33">
        <v>0</v>
      </c>
      <c r="N33" s="19">
        <f>SUM(Tabel2[[#This Row],[T1]:[T13]])</f>
        <v>13714</v>
      </c>
      <c r="O33">
        <f>AVERAGE(N3,N5,N8:N12,N15,N17:N18,N21:N23,N28,N30,N31,N33)</f>
        <v>13742.35294117647</v>
      </c>
    </row>
    <row r="34" spans="1:15" x14ac:dyDescent="0.2">
      <c r="M34" s="5" t="s">
        <v>138</v>
      </c>
      <c r="N34" s="5">
        <f>AVERAGE(N3:N33)</f>
        <v>11777.903225806451</v>
      </c>
      <c r="O34">
        <f>AVERAGE(N4,N6:N7,N13:N14,N16,N19:N20,N24:N27,N29,N32)</f>
        <v>9392.5</v>
      </c>
    </row>
    <row r="35" spans="1:15" x14ac:dyDescent="0.2">
      <c r="A35" t="s">
        <v>135</v>
      </c>
    </row>
    <row r="36" spans="1:15" x14ac:dyDescent="0.2">
      <c r="A36" t="s">
        <v>111</v>
      </c>
      <c r="B36" t="s">
        <v>112</v>
      </c>
      <c r="C36" t="s">
        <v>113</v>
      </c>
      <c r="D36" t="s">
        <v>114</v>
      </c>
      <c r="E36" t="s">
        <v>115</v>
      </c>
      <c r="F36" t="s">
        <v>116</v>
      </c>
      <c r="G36" t="s">
        <v>117</v>
      </c>
      <c r="H36" t="s">
        <v>118</v>
      </c>
      <c r="I36" t="s">
        <v>119</v>
      </c>
      <c r="J36" t="s">
        <v>120</v>
      </c>
      <c r="K36" t="s">
        <v>121</v>
      </c>
      <c r="L36" t="s">
        <v>122</v>
      </c>
      <c r="M36" t="s">
        <v>123</v>
      </c>
    </row>
    <row r="37" spans="1:15" x14ac:dyDescent="0.2">
      <c r="A37">
        <v>0</v>
      </c>
      <c r="B37">
        <v>1811</v>
      </c>
      <c r="C37">
        <v>0</v>
      </c>
      <c r="D37">
        <v>1133</v>
      </c>
      <c r="E37">
        <v>1401</v>
      </c>
      <c r="F37">
        <v>0</v>
      </c>
      <c r="G37">
        <v>0</v>
      </c>
      <c r="H37">
        <v>0</v>
      </c>
      <c r="I37">
        <v>0</v>
      </c>
      <c r="J37">
        <v>1071</v>
      </c>
      <c r="K37">
        <v>422</v>
      </c>
      <c r="L37" s="29">
        <v>0</v>
      </c>
      <c r="M37">
        <v>0</v>
      </c>
      <c r="N37" s="19">
        <f>SUM(Tabel3[[#This Row],[T1]:[T13]])</f>
        <v>5838</v>
      </c>
    </row>
    <row r="38" spans="1:15" x14ac:dyDescent="0.2">
      <c r="A38">
        <v>0</v>
      </c>
      <c r="B38">
        <v>1838</v>
      </c>
      <c r="C38">
        <v>0</v>
      </c>
      <c r="D38">
        <v>2302</v>
      </c>
      <c r="E38">
        <v>0</v>
      </c>
      <c r="F38">
        <v>0</v>
      </c>
      <c r="G38">
        <v>1371</v>
      </c>
      <c r="H38">
        <v>52</v>
      </c>
      <c r="J38">
        <v>0</v>
      </c>
      <c r="K38">
        <v>0</v>
      </c>
      <c r="L38">
        <v>0</v>
      </c>
      <c r="M38">
        <v>0</v>
      </c>
      <c r="N38" s="19">
        <f>SUM(Tabel3[[#This Row],[T1]:[T13]])</f>
        <v>5563</v>
      </c>
    </row>
    <row r="39" spans="1:15" x14ac:dyDescent="0.2">
      <c r="A39">
        <v>0</v>
      </c>
      <c r="B39">
        <v>1832</v>
      </c>
      <c r="C39">
        <v>0</v>
      </c>
      <c r="D39">
        <v>2248</v>
      </c>
      <c r="E39">
        <v>0</v>
      </c>
      <c r="F39">
        <v>0</v>
      </c>
      <c r="G39">
        <v>0</v>
      </c>
      <c r="H39">
        <v>663</v>
      </c>
      <c r="I39">
        <v>787</v>
      </c>
      <c r="J39">
        <v>0</v>
      </c>
      <c r="K39">
        <v>0</v>
      </c>
      <c r="L39">
        <v>0</v>
      </c>
      <c r="M39">
        <v>0</v>
      </c>
      <c r="N39" s="19">
        <f>SUM(Tabel3[[#This Row],[T1]:[T13]])</f>
        <v>5530</v>
      </c>
    </row>
    <row r="40" spans="1:15" x14ac:dyDescent="0.2">
      <c r="A40">
        <v>0</v>
      </c>
      <c r="B40">
        <v>1852</v>
      </c>
      <c r="C40">
        <v>2153</v>
      </c>
      <c r="D40">
        <v>316</v>
      </c>
      <c r="E40">
        <v>0</v>
      </c>
      <c r="F40">
        <v>0</v>
      </c>
      <c r="G40">
        <v>0</v>
      </c>
      <c r="H40">
        <v>1429</v>
      </c>
      <c r="I40">
        <v>0</v>
      </c>
      <c r="J40">
        <v>0</v>
      </c>
      <c r="K40">
        <v>0</v>
      </c>
      <c r="L40">
        <v>0</v>
      </c>
      <c r="M40">
        <v>0</v>
      </c>
      <c r="N40" s="19">
        <f>SUM(Tabel3[[#This Row],[T1]:[T13]])</f>
        <v>5750</v>
      </c>
    </row>
    <row r="41" spans="1:15" x14ac:dyDescent="0.2">
      <c r="A41">
        <v>0</v>
      </c>
      <c r="B41">
        <v>1830</v>
      </c>
      <c r="C41">
        <v>619</v>
      </c>
      <c r="D41">
        <v>1877</v>
      </c>
      <c r="E41">
        <v>0</v>
      </c>
      <c r="F41">
        <v>0</v>
      </c>
      <c r="G41">
        <v>1455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9">
        <f>SUM(Tabel3[[#This Row],[T1]:[T13]])</f>
        <v>5781</v>
      </c>
    </row>
    <row r="42" spans="1:15" x14ac:dyDescent="0.2">
      <c r="A42">
        <v>0</v>
      </c>
      <c r="B42">
        <v>1858</v>
      </c>
      <c r="C42">
        <v>2713</v>
      </c>
      <c r="D42">
        <v>0</v>
      </c>
      <c r="E42">
        <v>0</v>
      </c>
      <c r="F42">
        <v>762</v>
      </c>
      <c r="G42">
        <v>688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9">
        <f>SUM(Tabel3[[#This Row],[T1]:[T13]])</f>
        <v>6021</v>
      </c>
    </row>
    <row r="43" spans="1:15" x14ac:dyDescent="0.2">
      <c r="A43">
        <v>0</v>
      </c>
      <c r="B43">
        <v>1830</v>
      </c>
      <c r="C43">
        <v>490</v>
      </c>
      <c r="D43">
        <v>1955</v>
      </c>
      <c r="E43">
        <v>0</v>
      </c>
      <c r="F43">
        <v>0</v>
      </c>
      <c r="G43">
        <v>1428</v>
      </c>
      <c r="H43">
        <v>47</v>
      </c>
      <c r="I43">
        <v>0</v>
      </c>
      <c r="J43">
        <v>0</v>
      </c>
      <c r="K43">
        <v>0</v>
      </c>
      <c r="L43">
        <v>0</v>
      </c>
      <c r="M43">
        <v>0</v>
      </c>
      <c r="N43" s="19">
        <f>SUM(Tabel3[[#This Row],[T1]:[T13]])</f>
        <v>5750</v>
      </c>
    </row>
    <row r="44" spans="1:15" x14ac:dyDescent="0.2">
      <c r="A44">
        <v>0</v>
      </c>
      <c r="B44">
        <v>1824</v>
      </c>
      <c r="C44">
        <v>0</v>
      </c>
      <c r="D44">
        <v>2748</v>
      </c>
      <c r="E44">
        <v>0</v>
      </c>
      <c r="F44">
        <v>0</v>
      </c>
      <c r="G44">
        <v>1431</v>
      </c>
      <c r="H44">
        <v>52</v>
      </c>
      <c r="I44">
        <v>0</v>
      </c>
      <c r="J44">
        <v>0</v>
      </c>
      <c r="K44">
        <v>0</v>
      </c>
      <c r="L44">
        <v>0</v>
      </c>
      <c r="M44">
        <v>0</v>
      </c>
      <c r="N44" s="19">
        <f>SUM(Tabel3[[#This Row],[T1]:[T13]])</f>
        <v>6055</v>
      </c>
    </row>
    <row r="45" spans="1:15" x14ac:dyDescent="0.2">
      <c r="A45">
        <v>0</v>
      </c>
      <c r="B45">
        <v>1855</v>
      </c>
      <c r="C45">
        <v>168</v>
      </c>
      <c r="D45">
        <v>2315</v>
      </c>
      <c r="E45">
        <v>0</v>
      </c>
      <c r="F45">
        <v>0</v>
      </c>
      <c r="G45">
        <v>360</v>
      </c>
      <c r="H45">
        <v>1123</v>
      </c>
      <c r="I45">
        <v>0</v>
      </c>
      <c r="J45">
        <v>0</v>
      </c>
      <c r="K45">
        <v>0</v>
      </c>
      <c r="L45">
        <v>0</v>
      </c>
      <c r="M45">
        <v>0</v>
      </c>
      <c r="N45" s="19">
        <f>SUM(Tabel3[[#This Row],[T1]:[T13]])</f>
        <v>5821</v>
      </c>
    </row>
    <row r="46" spans="1:15" x14ac:dyDescent="0.2">
      <c r="A46">
        <v>0</v>
      </c>
      <c r="B46">
        <v>1826</v>
      </c>
      <c r="C46">
        <v>168</v>
      </c>
      <c r="D46">
        <v>2098</v>
      </c>
      <c r="E46">
        <v>342</v>
      </c>
      <c r="F46">
        <v>0</v>
      </c>
      <c r="G46">
        <v>0</v>
      </c>
      <c r="H46">
        <v>1434</v>
      </c>
      <c r="I46">
        <v>0</v>
      </c>
      <c r="J46">
        <v>0</v>
      </c>
      <c r="K46">
        <v>0</v>
      </c>
      <c r="L46">
        <v>0</v>
      </c>
      <c r="M46">
        <v>0</v>
      </c>
      <c r="N46" s="19">
        <f>SUM(Tabel3[[#This Row],[T1]:[T13]])</f>
        <v>5868</v>
      </c>
    </row>
    <row r="47" spans="1:15" x14ac:dyDescent="0.2">
      <c r="A47">
        <v>0</v>
      </c>
      <c r="B47">
        <v>1859</v>
      </c>
      <c r="C47">
        <v>1792</v>
      </c>
      <c r="D47">
        <v>664</v>
      </c>
      <c r="E47">
        <v>0</v>
      </c>
      <c r="F47">
        <v>0</v>
      </c>
      <c r="G47">
        <v>1442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9">
        <f>SUM(Tabel3[[#This Row],[T1]:[T13]])</f>
        <v>5757</v>
      </c>
    </row>
    <row r="48" spans="1:15" x14ac:dyDescent="0.2">
      <c r="A48">
        <v>0</v>
      </c>
      <c r="B48">
        <v>1865</v>
      </c>
      <c r="C48">
        <v>0</v>
      </c>
      <c r="D48">
        <v>2466</v>
      </c>
      <c r="E48">
        <v>0</v>
      </c>
      <c r="F48">
        <v>0</v>
      </c>
      <c r="G48">
        <v>1375</v>
      </c>
      <c r="H48">
        <v>59</v>
      </c>
      <c r="I48">
        <v>0</v>
      </c>
      <c r="J48">
        <v>0</v>
      </c>
      <c r="K48">
        <v>0</v>
      </c>
      <c r="L48">
        <v>0</v>
      </c>
      <c r="M48">
        <v>0</v>
      </c>
      <c r="N48" s="19">
        <f>SUM(Tabel3[[#This Row],[T1]:[T13]])</f>
        <v>5765</v>
      </c>
    </row>
    <row r="49" spans="1:14" x14ac:dyDescent="0.2">
      <c r="A49">
        <v>0</v>
      </c>
      <c r="B49">
        <v>1846</v>
      </c>
      <c r="C49">
        <v>168</v>
      </c>
      <c r="D49">
        <v>2355</v>
      </c>
      <c r="E49">
        <v>0</v>
      </c>
      <c r="F49">
        <v>0</v>
      </c>
      <c r="G49">
        <v>0</v>
      </c>
      <c r="H49">
        <v>1436</v>
      </c>
      <c r="I49">
        <v>0</v>
      </c>
      <c r="J49">
        <v>0</v>
      </c>
      <c r="K49">
        <v>0</v>
      </c>
      <c r="L49">
        <v>0</v>
      </c>
      <c r="M49">
        <v>0</v>
      </c>
      <c r="N49" s="19">
        <f>SUM(Tabel3[[#This Row],[T1]:[T13]])</f>
        <v>5805</v>
      </c>
    </row>
    <row r="50" spans="1:14" x14ac:dyDescent="0.2">
      <c r="A50">
        <v>0</v>
      </c>
      <c r="B50">
        <v>1819</v>
      </c>
      <c r="C50">
        <v>498</v>
      </c>
      <c r="D50">
        <v>1971</v>
      </c>
      <c r="E50">
        <v>0</v>
      </c>
      <c r="F50">
        <v>0</v>
      </c>
      <c r="G50">
        <v>1428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9">
        <f>SUM(Tabel3[[#This Row],[T1]:[T13]])</f>
        <v>5716</v>
      </c>
    </row>
    <row r="51" spans="1:14" x14ac:dyDescent="0.2">
      <c r="A51">
        <v>0</v>
      </c>
      <c r="B51">
        <v>1852</v>
      </c>
      <c r="C51">
        <v>2474</v>
      </c>
      <c r="D51">
        <v>0</v>
      </c>
      <c r="E51">
        <v>0</v>
      </c>
      <c r="F51">
        <v>0</v>
      </c>
      <c r="G51">
        <v>1450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9">
        <f>SUM(Tabel3[[#This Row],[T1]:[T13]])</f>
        <v>5776</v>
      </c>
    </row>
    <row r="52" spans="1:14" x14ac:dyDescent="0.2">
      <c r="A52">
        <v>0</v>
      </c>
      <c r="B52">
        <v>1832</v>
      </c>
      <c r="C52">
        <v>168</v>
      </c>
      <c r="D52">
        <v>2312</v>
      </c>
      <c r="E52">
        <v>0</v>
      </c>
      <c r="F52">
        <v>0</v>
      </c>
      <c r="G52">
        <v>358</v>
      </c>
      <c r="H52">
        <v>1109</v>
      </c>
      <c r="I52">
        <v>0</v>
      </c>
      <c r="J52">
        <v>0</v>
      </c>
      <c r="K52">
        <v>0</v>
      </c>
      <c r="L52">
        <v>0</v>
      </c>
      <c r="M52">
        <v>0</v>
      </c>
      <c r="N52" s="19">
        <f>SUM(Tabel3[[#This Row],[T1]:[T13]])</f>
        <v>5779</v>
      </c>
    </row>
    <row r="53" spans="1:14" x14ac:dyDescent="0.2">
      <c r="A53">
        <v>0</v>
      </c>
      <c r="B53">
        <v>1852</v>
      </c>
      <c r="C53">
        <v>0</v>
      </c>
      <c r="D53">
        <v>930</v>
      </c>
      <c r="E53">
        <v>1629</v>
      </c>
      <c r="F53">
        <v>0</v>
      </c>
      <c r="G53">
        <v>0</v>
      </c>
      <c r="H53">
        <v>0</v>
      </c>
      <c r="I53">
        <v>1461</v>
      </c>
      <c r="J53">
        <v>0</v>
      </c>
      <c r="K53">
        <v>0</v>
      </c>
      <c r="L53">
        <v>0</v>
      </c>
      <c r="M53">
        <v>0</v>
      </c>
      <c r="N53" s="19">
        <f>SUM(Tabel3[[#This Row],[T1]:[T13]])</f>
        <v>5872</v>
      </c>
    </row>
    <row r="54" spans="1:14" x14ac:dyDescent="0.2">
      <c r="A54">
        <f>Ansible!B24</f>
        <v>0</v>
      </c>
      <c r="B54">
        <v>419</v>
      </c>
      <c r="C54">
        <v>1452</v>
      </c>
      <c r="D54">
        <v>909</v>
      </c>
      <c r="E54">
        <v>1566</v>
      </c>
      <c r="F54">
        <v>0</v>
      </c>
      <c r="G54">
        <v>0</v>
      </c>
      <c r="H54">
        <v>1426</v>
      </c>
      <c r="I54">
        <v>0</v>
      </c>
      <c r="J54">
        <v>0</v>
      </c>
      <c r="K54">
        <v>0</v>
      </c>
      <c r="L54">
        <v>0</v>
      </c>
      <c r="M54">
        <v>0</v>
      </c>
      <c r="N54" s="19">
        <f>SUM(Tabel3[[#This Row],[T1]:[T13]])</f>
        <v>5772</v>
      </c>
    </row>
    <row r="55" spans="1:14" x14ac:dyDescent="0.2">
      <c r="A55">
        <v>0</v>
      </c>
      <c r="B55">
        <v>1865</v>
      </c>
      <c r="C55">
        <v>0</v>
      </c>
      <c r="D55">
        <v>883</v>
      </c>
      <c r="E55">
        <v>1692</v>
      </c>
      <c r="F55">
        <v>0</v>
      </c>
      <c r="G55">
        <v>0</v>
      </c>
      <c r="H55">
        <v>0</v>
      </c>
      <c r="I55">
        <v>1109</v>
      </c>
      <c r="J55">
        <v>382</v>
      </c>
      <c r="K55">
        <v>0</v>
      </c>
      <c r="L55">
        <v>0</v>
      </c>
      <c r="M55">
        <v>0</v>
      </c>
      <c r="N55" s="19">
        <f>SUM(Tabel3[[#This Row],[T1]:[T13]])</f>
        <v>5931</v>
      </c>
    </row>
    <row r="56" spans="1:14" x14ac:dyDescent="0.2">
      <c r="A56">
        <v>0</v>
      </c>
      <c r="B56">
        <v>1879</v>
      </c>
      <c r="C56">
        <v>0</v>
      </c>
      <c r="D56">
        <v>2458</v>
      </c>
      <c r="E56">
        <v>0</v>
      </c>
      <c r="F56">
        <v>0</v>
      </c>
      <c r="G56">
        <v>0</v>
      </c>
      <c r="H56">
        <v>1048</v>
      </c>
      <c r="I56">
        <v>422</v>
      </c>
      <c r="J56">
        <v>0</v>
      </c>
      <c r="K56">
        <v>0</v>
      </c>
      <c r="L56">
        <v>0</v>
      </c>
      <c r="M56">
        <v>0</v>
      </c>
      <c r="N56" s="19">
        <f>SUM(Tabel3[[#This Row],[T1]:[T13]])</f>
        <v>5807</v>
      </c>
    </row>
    <row r="57" spans="1:14" x14ac:dyDescent="0.2">
      <c r="A57">
        <v>0</v>
      </c>
      <c r="B57">
        <v>1826</v>
      </c>
      <c r="C57">
        <v>2234</v>
      </c>
      <c r="D57">
        <v>252</v>
      </c>
      <c r="E57">
        <v>0</v>
      </c>
      <c r="F57">
        <v>0</v>
      </c>
      <c r="G57">
        <v>0</v>
      </c>
      <c r="H57">
        <v>462</v>
      </c>
      <c r="I57">
        <v>981</v>
      </c>
      <c r="J57">
        <v>0</v>
      </c>
      <c r="K57">
        <v>0</v>
      </c>
      <c r="L57">
        <v>0</v>
      </c>
      <c r="M57">
        <v>0</v>
      </c>
      <c r="N57" s="19">
        <f>SUM(Tabel3[[#This Row],[T1]:[T13]])</f>
        <v>5755</v>
      </c>
    </row>
    <row r="58" spans="1:14" x14ac:dyDescent="0.2">
      <c r="A58">
        <v>0</v>
      </c>
      <c r="B58">
        <v>1844</v>
      </c>
      <c r="C58">
        <v>0</v>
      </c>
      <c r="D58">
        <v>2530</v>
      </c>
      <c r="E58">
        <v>0</v>
      </c>
      <c r="F58">
        <v>0</v>
      </c>
      <c r="G58">
        <v>0</v>
      </c>
      <c r="H58">
        <v>1391</v>
      </c>
      <c r="I58">
        <v>59</v>
      </c>
      <c r="J58">
        <v>0</v>
      </c>
      <c r="K58">
        <v>0</v>
      </c>
      <c r="L58">
        <v>0</v>
      </c>
      <c r="M58">
        <v>0</v>
      </c>
      <c r="N58" s="19">
        <f>SUM(Tabel3[[#This Row],[T1]:[T13]])</f>
        <v>5824</v>
      </c>
    </row>
    <row r="59" spans="1:14" x14ac:dyDescent="0.2">
      <c r="A59">
        <v>0</v>
      </c>
      <c r="B59">
        <v>1865</v>
      </c>
      <c r="C59">
        <v>168</v>
      </c>
      <c r="D59">
        <v>2317</v>
      </c>
      <c r="E59">
        <v>0</v>
      </c>
      <c r="F59">
        <v>0</v>
      </c>
      <c r="G59">
        <v>0</v>
      </c>
      <c r="H59">
        <v>1464</v>
      </c>
      <c r="I59">
        <v>0</v>
      </c>
      <c r="J59">
        <v>0</v>
      </c>
      <c r="K59">
        <v>0</v>
      </c>
      <c r="L59">
        <v>0</v>
      </c>
      <c r="M59">
        <v>0</v>
      </c>
      <c r="N59" s="19">
        <f>SUM(Tabel3[[#This Row],[T1]:[T13]])</f>
        <v>5814</v>
      </c>
    </row>
    <row r="60" spans="1:14" x14ac:dyDescent="0.2">
      <c r="A60">
        <v>0</v>
      </c>
      <c r="B60">
        <v>1831</v>
      </c>
      <c r="C60">
        <v>413</v>
      </c>
      <c r="D60">
        <v>2096</v>
      </c>
      <c r="E60">
        <v>0</v>
      </c>
      <c r="F60">
        <v>0</v>
      </c>
      <c r="G60">
        <v>0</v>
      </c>
      <c r="H60">
        <v>1482</v>
      </c>
      <c r="I60">
        <v>47</v>
      </c>
      <c r="J60">
        <v>0</v>
      </c>
      <c r="K60">
        <v>0</v>
      </c>
      <c r="L60">
        <v>0</v>
      </c>
      <c r="M60">
        <v>0</v>
      </c>
      <c r="N60" s="19">
        <f>SUM(Tabel3[[#This Row],[T1]:[T13]])</f>
        <v>5869</v>
      </c>
    </row>
    <row r="61" spans="1:14" x14ac:dyDescent="0.2">
      <c r="A61">
        <v>0</v>
      </c>
      <c r="B61">
        <v>1839</v>
      </c>
      <c r="C61">
        <v>0</v>
      </c>
      <c r="D61">
        <v>2484</v>
      </c>
      <c r="E61">
        <v>0</v>
      </c>
      <c r="F61">
        <v>0</v>
      </c>
      <c r="G61">
        <v>0</v>
      </c>
      <c r="H61">
        <v>1095</v>
      </c>
      <c r="I61">
        <v>389</v>
      </c>
      <c r="J61">
        <v>0</v>
      </c>
      <c r="K61">
        <v>0</v>
      </c>
      <c r="L61">
        <v>0</v>
      </c>
      <c r="M61">
        <v>0</v>
      </c>
      <c r="N61" s="19">
        <f>SUM(Tabel3[[#This Row],[T1]:[T13]])</f>
        <v>5807</v>
      </c>
    </row>
    <row r="62" spans="1:14" x14ac:dyDescent="0.2">
      <c r="A62">
        <v>0</v>
      </c>
      <c r="B62">
        <v>1872</v>
      </c>
      <c r="C62">
        <v>1444</v>
      </c>
      <c r="D62">
        <v>1091</v>
      </c>
      <c r="E62">
        <v>0</v>
      </c>
      <c r="F62">
        <v>0</v>
      </c>
      <c r="G62">
        <v>1434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9">
        <f>SUM(Tabel3[[#This Row],[T1]:[T13]])</f>
        <v>5841</v>
      </c>
    </row>
    <row r="63" spans="1:14" x14ac:dyDescent="0.2">
      <c r="A63">
        <v>0</v>
      </c>
      <c r="B63">
        <v>1889</v>
      </c>
      <c r="C63">
        <v>505</v>
      </c>
      <c r="D63">
        <v>2031</v>
      </c>
      <c r="E63">
        <v>0</v>
      </c>
      <c r="F63">
        <v>0</v>
      </c>
      <c r="G63">
        <v>0</v>
      </c>
      <c r="H63">
        <v>0</v>
      </c>
      <c r="I63">
        <v>1425</v>
      </c>
      <c r="J63">
        <v>0</v>
      </c>
      <c r="K63">
        <v>0</v>
      </c>
      <c r="L63">
        <v>0</v>
      </c>
      <c r="M63">
        <v>0</v>
      </c>
      <c r="N63" s="19">
        <f>SUM(Tabel3[[#This Row],[T1]:[T13]])</f>
        <v>5850</v>
      </c>
    </row>
    <row r="64" spans="1:14" x14ac:dyDescent="0.2">
      <c r="A64">
        <v>0</v>
      </c>
      <c r="B64">
        <v>1859</v>
      </c>
      <c r="C64">
        <v>168</v>
      </c>
      <c r="D64">
        <v>2293</v>
      </c>
      <c r="E64">
        <v>0</v>
      </c>
      <c r="F64">
        <v>0</v>
      </c>
      <c r="G64">
        <v>1015</v>
      </c>
      <c r="H64">
        <v>414</v>
      </c>
      <c r="I64">
        <v>0</v>
      </c>
      <c r="J64">
        <v>0</v>
      </c>
      <c r="K64">
        <v>0</v>
      </c>
      <c r="L64">
        <v>0</v>
      </c>
      <c r="M64">
        <v>0</v>
      </c>
      <c r="N64" s="19">
        <f>SUM(Tabel3[[#This Row],[T1]:[T13]])</f>
        <v>5749</v>
      </c>
    </row>
    <row r="65" spans="1:23" x14ac:dyDescent="0.2">
      <c r="A65">
        <v>0</v>
      </c>
      <c r="B65">
        <v>1845</v>
      </c>
      <c r="C65">
        <v>0</v>
      </c>
      <c r="D65">
        <v>858</v>
      </c>
      <c r="E65">
        <v>1599</v>
      </c>
      <c r="F65">
        <v>0</v>
      </c>
      <c r="G65">
        <v>0</v>
      </c>
      <c r="H65">
        <v>796</v>
      </c>
      <c r="I65">
        <v>654</v>
      </c>
      <c r="J65">
        <v>0</v>
      </c>
      <c r="K65">
        <v>0</v>
      </c>
      <c r="L65">
        <v>0</v>
      </c>
      <c r="M65">
        <v>0</v>
      </c>
      <c r="N65" s="19">
        <f>SUM(Tabel3[[#This Row],[T1]:[T13]])</f>
        <v>5752</v>
      </c>
    </row>
    <row r="66" spans="1:23" x14ac:dyDescent="0.2">
      <c r="A66">
        <v>0</v>
      </c>
      <c r="B66">
        <v>1862</v>
      </c>
      <c r="C66">
        <v>0</v>
      </c>
      <c r="D66">
        <v>2115</v>
      </c>
      <c r="E66">
        <v>361</v>
      </c>
      <c r="F66">
        <v>0</v>
      </c>
      <c r="G66">
        <v>0</v>
      </c>
      <c r="H66">
        <v>1070</v>
      </c>
      <c r="I66">
        <v>402</v>
      </c>
      <c r="J66">
        <v>0</v>
      </c>
      <c r="K66">
        <v>0</v>
      </c>
      <c r="L66">
        <v>0</v>
      </c>
      <c r="M66">
        <v>0</v>
      </c>
      <c r="N66" s="19">
        <f>SUM(Tabel3[[#This Row],[T1]:[T13]])</f>
        <v>5810</v>
      </c>
    </row>
    <row r="67" spans="1:23" x14ac:dyDescent="0.2">
      <c r="A67">
        <v>0</v>
      </c>
      <c r="B67">
        <v>1845</v>
      </c>
      <c r="C67">
        <v>534</v>
      </c>
      <c r="D67">
        <v>1949</v>
      </c>
      <c r="E67">
        <v>27</v>
      </c>
      <c r="F67">
        <v>0</v>
      </c>
      <c r="G67">
        <v>1070</v>
      </c>
      <c r="H67">
        <v>418</v>
      </c>
      <c r="I67">
        <v>0</v>
      </c>
      <c r="J67">
        <v>0</v>
      </c>
      <c r="K67">
        <v>0</v>
      </c>
      <c r="L67">
        <v>0</v>
      </c>
      <c r="M67">
        <v>0</v>
      </c>
      <c r="N67" s="19">
        <f>SUM(Tabel3[[#This Row],[T1]:[T13]])</f>
        <v>5843</v>
      </c>
    </row>
    <row r="68" spans="1:23" x14ac:dyDescent="0.2">
      <c r="M68" s="36" t="s">
        <v>137</v>
      </c>
      <c r="N68" s="37">
        <f>AVERAGE(N37:N67)</f>
        <v>5802.2903225806449</v>
      </c>
    </row>
    <row r="70" spans="1:23" x14ac:dyDescent="0.2">
      <c r="W70" s="35" t="s">
        <v>102</v>
      </c>
    </row>
    <row r="72" spans="1:23" x14ac:dyDescent="0.2">
      <c r="U72" t="s">
        <v>102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44" zoomScaleNormal="113" zoomScalePageLayoutView="113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76</v>
      </c>
      <c r="F1" t="s">
        <v>77</v>
      </c>
    </row>
    <row r="2" spans="1:9" x14ac:dyDescent="0.2">
      <c r="B2" t="s">
        <v>69</v>
      </c>
      <c r="C2" t="s">
        <v>74</v>
      </c>
      <c r="D2" t="s">
        <v>101</v>
      </c>
      <c r="G2" t="s">
        <v>69</v>
      </c>
      <c r="H2" t="s">
        <v>74</v>
      </c>
      <c r="I2" t="s">
        <v>101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589.58999999999992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2083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1003</v>
      </c>
      <c r="F4" t="str">
        <f>Puppet!A14</f>
        <v>PPnode2</v>
      </c>
      <c r="G4">
        <f>Puppet!T20</f>
        <v>12.598571428571429</v>
      </c>
      <c r="H4">
        <f>Puppet!T22</f>
        <v>45.297499999999999</v>
      </c>
      <c r="I4">
        <f>Puppet!T36</f>
        <v>1922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964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1922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975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1746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941</v>
      </c>
      <c r="F7" t="str">
        <f>Puppet!A54</f>
        <v>PPnode5</v>
      </c>
      <c r="G7" t="e">
        <f>Puppet!T60</f>
        <v>#DIV/0!</v>
      </c>
      <c r="H7">
        <f>Puppet!T62</f>
        <v>46.661666666666669</v>
      </c>
      <c r="I7">
        <f>Puppet!T64</f>
        <v>2203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977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1729.2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43.123750000000008</v>
      </c>
      <c r="D9">
        <f>Ansible!L89</f>
        <v>988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1662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43.959999999999994</v>
      </c>
      <c r="D10">
        <f>Ansible!L102</f>
        <v>981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1820</v>
      </c>
    </row>
    <row r="11" spans="1:9" x14ac:dyDescent="0.2">
      <c r="D11">
        <f>AVERAGE(D3:D10)</f>
        <v>927.32375000000002</v>
      </c>
      <c r="I11">
        <f>AVERAGE(I3:I10)</f>
        <v>1885.9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Ansible</vt:lpstr>
      <vt:lpstr>Puppet</vt:lpstr>
      <vt:lpstr>Memory</vt:lpstr>
      <vt:lpstr>MemoryWithoutConfig</vt:lpstr>
      <vt:lpstr>enp0s8</vt:lpstr>
      <vt:lpstr>network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2017-04-02T16:00:38Z</dcterms:modified>
</cp:coreProperties>
</file>