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Thomas_2\Documents\Bachelorproef-Ansible-vs-Puppet\R\deploytimes\"/>
    </mc:Choice>
  </mc:AlternateContent>
  <bookViews>
    <workbookView xWindow="0" yWindow="0" windowWidth="28800" windowHeight="18000" tabRatio="500" activeTab="2"/>
  </bookViews>
  <sheets>
    <sheet name="Ansible" sheetId="1" r:id="rId1"/>
    <sheet name="Puppet" sheetId="2" r:id="rId2"/>
    <sheet name="Memory" sheetId="4" r:id="rId3"/>
    <sheet name="MemoryWithoutConfig" sheetId="6" r:id="rId4"/>
    <sheet name="enp0s8" sheetId="5" r:id="rId5"/>
    <sheet name="overview" sheetId="3" r:id="rId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7" i="4" l="1"/>
  <c r="F76" i="4"/>
  <c r="C85" i="4"/>
  <c r="C74" i="4"/>
  <c r="C75" i="4"/>
  <c r="C76" i="4"/>
  <c r="C77" i="4"/>
  <c r="C78" i="4"/>
  <c r="C79" i="4"/>
  <c r="C80" i="4"/>
  <c r="C81" i="4"/>
  <c r="C82" i="4"/>
  <c r="C83" i="4"/>
  <c r="C84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56" i="4"/>
  <c r="B85" i="4"/>
  <c r="B75" i="4"/>
  <c r="B76" i="4"/>
  <c r="B77" i="4"/>
  <c r="B78" i="4"/>
  <c r="B79" i="4"/>
  <c r="B80" i="4"/>
  <c r="B81" i="4"/>
  <c r="B82" i="4"/>
  <c r="B83" i="4"/>
  <c r="B84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56" i="4"/>
  <c r="L136" i="1"/>
  <c r="L135" i="1"/>
  <c r="L134" i="1"/>
  <c r="L132" i="1"/>
  <c r="L133" i="1"/>
  <c r="L131" i="1"/>
  <c r="L130" i="1"/>
  <c r="L129" i="1"/>
  <c r="L127" i="1"/>
  <c r="L126" i="1"/>
  <c r="L123" i="1"/>
  <c r="L122" i="1"/>
  <c r="L121" i="1"/>
  <c r="L120" i="1"/>
  <c r="L119" i="1"/>
  <c r="L118" i="1"/>
  <c r="L117" i="1"/>
  <c r="L116" i="1"/>
  <c r="L114" i="1"/>
  <c r="L113" i="1"/>
  <c r="L111" i="1"/>
  <c r="L110" i="1"/>
  <c r="L109" i="1"/>
  <c r="L112" i="1"/>
  <c r="L115" i="1"/>
  <c r="L124" i="1"/>
  <c r="L125" i="1"/>
  <c r="L128" i="1"/>
  <c r="L137" i="1"/>
  <c r="L108" i="1"/>
  <c r="B137" i="1"/>
  <c r="C137" i="1"/>
  <c r="D137" i="1"/>
  <c r="E137" i="1"/>
  <c r="F137" i="1"/>
  <c r="G137" i="1"/>
  <c r="H137" i="1"/>
  <c r="I137" i="1"/>
  <c r="J137" i="1"/>
  <c r="K137" i="1"/>
  <c r="A137" i="1"/>
  <c r="K136" i="1"/>
  <c r="J136" i="1"/>
  <c r="B136" i="1"/>
  <c r="C136" i="1"/>
  <c r="D136" i="1"/>
  <c r="E136" i="1"/>
  <c r="F136" i="1"/>
  <c r="G136" i="1"/>
  <c r="H136" i="1"/>
  <c r="I136" i="1"/>
  <c r="A136" i="1"/>
  <c r="B135" i="1"/>
  <c r="C135" i="1"/>
  <c r="D135" i="1"/>
  <c r="E135" i="1"/>
  <c r="F135" i="1"/>
  <c r="G135" i="1"/>
  <c r="H135" i="1"/>
  <c r="I135" i="1"/>
  <c r="A135" i="1"/>
  <c r="B134" i="1"/>
  <c r="C134" i="1"/>
  <c r="D134" i="1"/>
  <c r="E134" i="1"/>
  <c r="F134" i="1"/>
  <c r="G134" i="1"/>
  <c r="H134" i="1"/>
  <c r="I134" i="1"/>
  <c r="A134" i="1"/>
  <c r="B133" i="1"/>
  <c r="C133" i="1"/>
  <c r="D133" i="1"/>
  <c r="E133" i="1"/>
  <c r="F133" i="1"/>
  <c r="G133" i="1"/>
  <c r="H133" i="1"/>
  <c r="I133" i="1"/>
  <c r="A133" i="1"/>
  <c r="B132" i="1"/>
  <c r="C132" i="1"/>
  <c r="D132" i="1"/>
  <c r="E132" i="1"/>
  <c r="F132" i="1"/>
  <c r="G132" i="1"/>
  <c r="H132" i="1"/>
  <c r="I132" i="1"/>
  <c r="A132" i="1"/>
  <c r="B131" i="1"/>
  <c r="C131" i="1"/>
  <c r="D131" i="1"/>
  <c r="E131" i="1"/>
  <c r="F131" i="1"/>
  <c r="G131" i="1"/>
  <c r="H131" i="1"/>
  <c r="I131" i="1"/>
  <c r="A131" i="1"/>
  <c r="B130" i="1"/>
  <c r="C130" i="1"/>
  <c r="D130" i="1"/>
  <c r="E130" i="1"/>
  <c r="F130" i="1"/>
  <c r="G130" i="1"/>
  <c r="H130" i="1"/>
  <c r="I130" i="1"/>
  <c r="A130" i="1"/>
  <c r="T155" i="2"/>
  <c r="T153" i="2"/>
  <c r="T152" i="2"/>
  <c r="T150" i="2"/>
  <c r="T149" i="2"/>
  <c r="T148" i="2"/>
  <c r="T147" i="2"/>
  <c r="T143" i="2"/>
  <c r="T141" i="2"/>
  <c r="T142" i="2"/>
  <c r="T139" i="2"/>
  <c r="T135" i="2"/>
  <c r="T136" i="2"/>
  <c r="T134" i="2"/>
  <c r="T129" i="2"/>
  <c r="T130" i="2"/>
  <c r="T128" i="2"/>
  <c r="T127" i="2"/>
  <c r="T131" i="2"/>
  <c r="T132" i="2"/>
  <c r="T133" i="2"/>
  <c r="T137" i="2"/>
  <c r="T138" i="2"/>
  <c r="T140" i="2"/>
  <c r="T144" i="2"/>
  <c r="T145" i="2"/>
  <c r="T146" i="2"/>
  <c r="T151" i="2"/>
  <c r="T154" i="2"/>
  <c r="T126" i="2"/>
  <c r="B155" i="2"/>
  <c r="C155" i="2"/>
  <c r="D155" i="2"/>
  <c r="E155" i="2"/>
  <c r="F155" i="2"/>
  <c r="G155" i="2"/>
  <c r="H155" i="2"/>
  <c r="I155" i="2"/>
  <c r="A155" i="2"/>
  <c r="B154" i="2"/>
  <c r="C154" i="2"/>
  <c r="D154" i="2"/>
  <c r="E154" i="2"/>
  <c r="F154" i="2"/>
  <c r="G154" i="2"/>
  <c r="H154" i="2"/>
  <c r="A154" i="2"/>
  <c r="B153" i="2"/>
  <c r="C153" i="2"/>
  <c r="D153" i="2"/>
  <c r="E153" i="2"/>
  <c r="F153" i="2"/>
  <c r="G153" i="2"/>
  <c r="H153" i="2"/>
  <c r="I153" i="2"/>
  <c r="A153" i="2"/>
  <c r="B152" i="2"/>
  <c r="C152" i="2"/>
  <c r="D152" i="2"/>
  <c r="E152" i="2"/>
  <c r="F152" i="2"/>
  <c r="A152" i="2"/>
  <c r="B151" i="2"/>
  <c r="C151" i="2"/>
  <c r="D151" i="2"/>
  <c r="E151" i="2"/>
  <c r="F151" i="2"/>
  <c r="G151" i="2"/>
  <c r="H151" i="2"/>
  <c r="A151" i="2"/>
  <c r="B150" i="2"/>
  <c r="C150" i="2"/>
  <c r="D150" i="2"/>
  <c r="E150" i="2"/>
  <c r="F150" i="2"/>
  <c r="G150" i="2"/>
  <c r="A150" i="2"/>
  <c r="B149" i="2"/>
  <c r="C149" i="2"/>
  <c r="D149" i="2"/>
  <c r="E149" i="2"/>
  <c r="F149" i="2"/>
  <c r="G149" i="2"/>
  <c r="H149" i="2"/>
  <c r="A149" i="2"/>
  <c r="B148" i="2"/>
  <c r="C148" i="2"/>
  <c r="D148" i="2"/>
  <c r="E148" i="2"/>
  <c r="F148" i="2"/>
  <c r="G148" i="2"/>
  <c r="H148" i="2"/>
  <c r="I148" i="2"/>
  <c r="J148" i="2"/>
  <c r="K148" i="2"/>
  <c r="A148" i="2"/>
  <c r="T64" i="2"/>
  <c r="I7" i="3"/>
  <c r="B6" i="6"/>
  <c r="B48" i="4"/>
  <c r="B47" i="4"/>
  <c r="B50" i="4"/>
  <c r="C48" i="4"/>
  <c r="C47" i="4"/>
  <c r="C50" i="4"/>
  <c r="D48" i="4"/>
  <c r="D47" i="4"/>
  <c r="D50" i="4"/>
  <c r="E48" i="4"/>
  <c r="E47" i="4"/>
  <c r="E50" i="4"/>
  <c r="F48" i="4"/>
  <c r="F47" i="4"/>
  <c r="F50" i="4"/>
  <c r="G48" i="4"/>
  <c r="G47" i="4"/>
  <c r="G50" i="4"/>
  <c r="H48" i="4"/>
  <c r="H47" i="4"/>
  <c r="H50" i="4"/>
  <c r="I48" i="4"/>
  <c r="I47" i="4"/>
  <c r="I50" i="4"/>
  <c r="J48" i="4"/>
  <c r="J47" i="4"/>
  <c r="J50" i="4"/>
  <c r="C49" i="4"/>
  <c r="D49" i="4"/>
  <c r="E49" i="4"/>
  <c r="F49" i="4"/>
  <c r="G49" i="4"/>
  <c r="H49" i="4"/>
  <c r="I49" i="4"/>
  <c r="J49" i="4"/>
  <c r="B49" i="4"/>
  <c r="T62" i="2"/>
  <c r="L11" i="1"/>
  <c r="D3" i="3"/>
  <c r="L24" i="1"/>
  <c r="D4" i="3"/>
  <c r="L37" i="1"/>
  <c r="D5" i="3"/>
  <c r="L50" i="1"/>
  <c r="D6" i="3"/>
  <c r="L63" i="1"/>
  <c r="D7" i="3"/>
  <c r="L76" i="1"/>
  <c r="D8" i="3"/>
  <c r="L89" i="1"/>
  <c r="D9" i="3"/>
  <c r="L102" i="1"/>
  <c r="D10" i="3"/>
  <c r="D11" i="3"/>
  <c r="T24" i="2"/>
  <c r="I3" i="3"/>
  <c r="T36" i="2"/>
  <c r="I4" i="3"/>
  <c r="I5" i="3"/>
  <c r="T51" i="2"/>
  <c r="I6" i="3"/>
  <c r="T77" i="2"/>
  <c r="I8" i="3"/>
  <c r="T91" i="2"/>
  <c r="I9" i="3"/>
  <c r="T104" i="2"/>
  <c r="I10" i="3"/>
  <c r="I11" i="3"/>
  <c r="T11" i="2"/>
  <c r="M102" i="1"/>
  <c r="M89" i="1"/>
  <c r="T22" i="2"/>
  <c r="T21" i="2"/>
  <c r="T23" i="2"/>
  <c r="T20" i="2"/>
  <c r="L88" i="1"/>
  <c r="L87" i="1"/>
  <c r="L100" i="1"/>
  <c r="L101" i="1"/>
  <c r="E5" i="4"/>
  <c r="E6" i="4"/>
  <c r="U62" i="2"/>
  <c r="U75" i="2"/>
  <c r="U89" i="2"/>
  <c r="U102" i="2"/>
  <c r="T102" i="2"/>
  <c r="H10" i="3"/>
  <c r="T100" i="2"/>
  <c r="G10" i="3"/>
  <c r="F10" i="3"/>
  <c r="T103" i="2"/>
  <c r="T101" i="2"/>
  <c r="T89" i="2"/>
  <c r="H9" i="3"/>
  <c r="T87" i="2"/>
  <c r="G9" i="3"/>
  <c r="F9" i="3"/>
  <c r="T90" i="2"/>
  <c r="T88" i="2"/>
  <c r="T75" i="2"/>
  <c r="H8" i="3"/>
  <c r="T73" i="2"/>
  <c r="G8" i="3"/>
  <c r="F8" i="3"/>
  <c r="T76" i="2"/>
  <c r="T74" i="2"/>
  <c r="T60" i="2"/>
  <c r="H7" i="3"/>
  <c r="G7" i="3"/>
  <c r="F7" i="3"/>
  <c r="T61" i="2"/>
  <c r="T63" i="2"/>
  <c r="L33" i="1"/>
  <c r="L34" i="1"/>
  <c r="L35" i="1"/>
  <c r="L36" i="1"/>
  <c r="L49" i="1"/>
  <c r="T49" i="2"/>
  <c r="H6" i="3"/>
  <c r="T34" i="2"/>
  <c r="H5" i="3"/>
  <c r="H4" i="3"/>
  <c r="T9" i="2"/>
  <c r="H3" i="3"/>
  <c r="T47" i="2"/>
  <c r="G6" i="3"/>
  <c r="T32" i="2"/>
  <c r="G5" i="3"/>
  <c r="G4" i="3"/>
  <c r="T7" i="2"/>
  <c r="G3" i="3"/>
  <c r="T50" i="2"/>
  <c r="T48" i="2"/>
  <c r="T35" i="2"/>
  <c r="T33" i="2"/>
  <c r="T10" i="2"/>
  <c r="T8" i="2"/>
  <c r="F5" i="3"/>
  <c r="F6" i="3"/>
  <c r="F4" i="3"/>
  <c r="F3" i="3"/>
  <c r="C10" i="3"/>
  <c r="C9" i="3"/>
  <c r="L74" i="1"/>
  <c r="C8" i="3"/>
  <c r="L61" i="1"/>
  <c r="C7" i="3"/>
  <c r="L48" i="1"/>
  <c r="C6" i="3"/>
  <c r="C5" i="3"/>
  <c r="L22" i="1"/>
  <c r="C4" i="3"/>
  <c r="L9" i="1"/>
  <c r="C3" i="3"/>
  <c r="L98" i="1"/>
  <c r="B10" i="3"/>
  <c r="L85" i="1"/>
  <c r="B9" i="3"/>
  <c r="L72" i="1"/>
  <c r="B8" i="3"/>
  <c r="L59" i="1"/>
  <c r="B7" i="3"/>
  <c r="L46" i="1"/>
  <c r="B6" i="3"/>
  <c r="B5" i="3"/>
  <c r="L20" i="1"/>
  <c r="B4" i="3"/>
  <c r="L7" i="1"/>
  <c r="B3" i="3"/>
  <c r="L99" i="1"/>
  <c r="L86" i="1"/>
  <c r="L75" i="1"/>
  <c r="L73" i="1"/>
  <c r="L62" i="1"/>
  <c r="L60" i="1"/>
  <c r="L47" i="1"/>
  <c r="L23" i="1"/>
  <c r="L21" i="1"/>
  <c r="L10" i="1"/>
  <c r="L8" i="1"/>
  <c r="A10" i="3"/>
  <c r="A9" i="3"/>
  <c r="A8" i="3"/>
  <c r="A7" i="3"/>
  <c r="A5" i="3"/>
  <c r="A6" i="3"/>
  <c r="A4" i="3"/>
  <c r="A3" i="3"/>
</calcChain>
</file>

<file path=xl/sharedStrings.xml><?xml version="1.0" encoding="utf-8"?>
<sst xmlns="http://schemas.openxmlformats.org/spreadsheetml/2006/main" count="246" uniqueCount="114">
  <si>
    <t>cpu</t>
  </si>
  <si>
    <t>load</t>
  </si>
  <si>
    <t>memory</t>
  </si>
  <si>
    <t>start</t>
  </si>
  <si>
    <t>enp3</t>
  </si>
  <si>
    <t>enp8</t>
  </si>
  <si>
    <t>elapsed</t>
  </si>
  <si>
    <t>total</t>
  </si>
  <si>
    <t>11--12</t>
  </si>
  <si>
    <t>12--13</t>
  </si>
  <si>
    <t>Anode7</t>
  </si>
  <si>
    <t>59--50</t>
  </si>
  <si>
    <t>51-52</t>
  </si>
  <si>
    <t>60--1</t>
  </si>
  <si>
    <t>1--2</t>
  </si>
  <si>
    <t>2--3</t>
  </si>
  <si>
    <t>58--59</t>
  </si>
  <si>
    <t>3--4</t>
  </si>
  <si>
    <t>Anode8</t>
  </si>
  <si>
    <t> 16:18:15</t>
  </si>
  <si>
    <t>16--17</t>
  </si>
  <si>
    <t>17--18</t>
  </si>
  <si>
    <t>18--19</t>
  </si>
  <si>
    <t>19--20</t>
  </si>
  <si>
    <t>20--21</t>
  </si>
  <si>
    <t>22--23</t>
  </si>
  <si>
    <t>52--53</t>
  </si>
  <si>
    <t>54--55</t>
  </si>
  <si>
    <t>55--56</t>
  </si>
  <si>
    <t>56--57</t>
  </si>
  <si>
    <t>57--58</t>
  </si>
  <si>
    <t>Anode9</t>
  </si>
  <si>
    <t>Anode10</t>
  </si>
  <si>
    <t>6--7</t>
  </si>
  <si>
    <t>7--8</t>
  </si>
  <si>
    <t>8--9</t>
  </si>
  <si>
    <t>9--10</t>
  </si>
  <si>
    <t>10--11</t>
  </si>
  <si>
    <t>Anode1</t>
  </si>
  <si>
    <t>/</t>
  </si>
  <si>
    <t>41--42</t>
  </si>
  <si>
    <t>42--43</t>
  </si>
  <si>
    <t>43--44</t>
  </si>
  <si>
    <t>44--45</t>
  </si>
  <si>
    <t>45--46</t>
  </si>
  <si>
    <t>46--47</t>
  </si>
  <si>
    <t>47--48</t>
  </si>
  <si>
    <t>Anode2</t>
  </si>
  <si>
    <t>59--60</t>
  </si>
  <si>
    <t>4--5</t>
  </si>
  <si>
    <t>Anode3</t>
  </si>
  <si>
    <t>21--22</t>
  </si>
  <si>
    <t>23--24</t>
  </si>
  <si>
    <t>24--25</t>
  </si>
  <si>
    <t>25--26</t>
  </si>
  <si>
    <t>26--27</t>
  </si>
  <si>
    <t>Anode4</t>
  </si>
  <si>
    <t>34--35</t>
  </si>
  <si>
    <t>35--36</t>
  </si>
  <si>
    <t>36--37</t>
  </si>
  <si>
    <t>37--38</t>
  </si>
  <si>
    <t>38--39</t>
  </si>
  <si>
    <t>39--40</t>
  </si>
  <si>
    <t>40--41</t>
  </si>
  <si>
    <t>time</t>
  </si>
  <si>
    <t>386.63</t>
  </si>
  <si>
    <t>60--61</t>
  </si>
  <si>
    <t>61--62</t>
  </si>
  <si>
    <t>62--63</t>
  </si>
  <si>
    <t>CPU</t>
  </si>
  <si>
    <t>ram</t>
  </si>
  <si>
    <t>174.72</t>
  </si>
  <si>
    <t>voorgaande ram (einde incorrect)</t>
  </si>
  <si>
    <t>326.54 </t>
  </si>
  <si>
    <t>RAM</t>
  </si>
  <si>
    <t>Gemiddelde</t>
  </si>
  <si>
    <t>ANSIBLE</t>
  </si>
  <si>
    <t>PUPPET</t>
  </si>
  <si>
    <t> 807.35</t>
  </si>
  <si>
    <t>opvallend: puppet enkel comminuicatei op enp0s8 bij begin en einde</t>
  </si>
  <si>
    <t>opmerking: vanwege deze lange deploy zijn er veel nulletjes wat het gemiddelde omaalg haalt</t>
  </si>
  <si>
    <t>378.03</t>
  </si>
  <si>
    <t>33--44</t>
  </si>
  <si>
    <t>289.87</t>
  </si>
  <si>
    <t>280.51</t>
  </si>
  <si>
    <t>PPnode1</t>
  </si>
  <si>
    <t>PPnode2</t>
  </si>
  <si>
    <t>PPnode3</t>
  </si>
  <si>
    <t>PPnode4</t>
  </si>
  <si>
    <t>PPnode5</t>
  </si>
  <si>
    <t>PPnode6</t>
  </si>
  <si>
    <t>PPnode7</t>
  </si>
  <si>
    <t>PPnode8</t>
  </si>
  <si>
    <t>opvallend is dat voor de configuraties starten er ook al een verschill is voor de configuratie. Aangezien de servers identiek zijn wordt verwacht dat dit verschil van 8% (40mb) te wijten is aan de puppetagent</t>
  </si>
  <si>
    <t xml:space="preserve">wanneer ik de puppet agent uitzet op de puppetserver zakt het verbruikte mb. </t>
  </si>
  <si>
    <t>Dit bewijst dat beide configuraties even zwaar zijn voor het ram geheugen</t>
  </si>
  <si>
    <t>uit</t>
  </si>
  <si>
    <t>500mb</t>
  </si>
  <si>
    <t>aan</t>
  </si>
  <si>
    <t>PPPET</t>
  </si>
  <si>
    <t>diff</t>
  </si>
  <si>
    <t>132.16</t>
  </si>
  <si>
    <t>som</t>
  </si>
  <si>
    <t>enp0s8 (som)</t>
  </si>
  <si>
    <t>’</t>
  </si>
  <si>
    <t>label</t>
  </si>
  <si>
    <t>puppet</t>
  </si>
  <si>
    <t>ansible</t>
  </si>
  <si>
    <t>mariadb=stopped</t>
  </si>
  <si>
    <t xml:space="preserve">memorye </t>
  </si>
  <si>
    <t>mariadb not running</t>
  </si>
  <si>
    <t>=</t>
  </si>
  <si>
    <t>Ansible</t>
  </si>
  <si>
    <t>Puppet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</si>
</sst>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61B1F"/>
      <name val="Arial"/>
      <family val="2"/>
    </font>
    <font>
      <sz val="12"/>
      <color rgb="FF28FE14"/>
      <name val="Andale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0" applyNumberFormat="1"/>
    <xf numFmtId="0" fontId="0" fillId="0" borderId="0" xfId="0" applyNumberFormat="1"/>
    <xf numFmtId="4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21" fontId="2" fillId="3" borderId="0" xfId="0" applyNumberFormat="1" applyFont="1" applyFill="1"/>
    <xf numFmtId="21" fontId="0" fillId="3" borderId="0" xfId="0" applyNumberFormat="1" applyFill="1"/>
    <xf numFmtId="4" fontId="0" fillId="3" borderId="0" xfId="0" applyNumberFormat="1" applyFill="1"/>
    <xf numFmtId="0" fontId="2" fillId="3" borderId="0" xfId="0" applyFont="1" applyFill="1"/>
    <xf numFmtId="2" fontId="2" fillId="3" borderId="0" xfId="0" applyNumberFormat="1" applyFont="1" applyFill="1"/>
    <xf numFmtId="2" fontId="0" fillId="3" borderId="0" xfId="0" applyNumberFormat="1" applyFill="1"/>
    <xf numFmtId="0" fontId="2" fillId="3" borderId="0" xfId="0" applyNumberFormat="1" applyFont="1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4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2" fontId="2" fillId="6" borderId="0" xfId="0" applyNumberFormat="1" applyFont="1" applyFill="1"/>
    <xf numFmtId="2" fontId="0" fillId="6" borderId="0" xfId="0" applyNumberFormat="1" applyFill="1"/>
    <xf numFmtId="0" fontId="3" fillId="3" borderId="0" xfId="0" applyFont="1" applyFill="1"/>
    <xf numFmtId="0" fontId="0" fillId="7" borderId="0" xfId="0" applyFill="1"/>
    <xf numFmtId="0" fontId="0" fillId="3" borderId="0" xfId="0" applyFont="1" applyFill="1"/>
    <xf numFmtId="9" fontId="0" fillId="0" borderId="0" xfId="5" applyFont="1"/>
    <xf numFmtId="9" fontId="0" fillId="0" borderId="0" xfId="0" applyNumberFormat="1"/>
    <xf numFmtId="0" fontId="6" fillId="3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vertical="center"/>
    </xf>
  </cellXfs>
  <cellStyles count="6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Procent" xfId="5" builtinId="5"/>
    <cellStyle name="Standa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puppet - enp0s8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Puppet!$B$11:$L$11</c:f>
              <c:numCache>
                <c:formatCode>General</c:formatCode>
                <c:ptCount val="11"/>
                <c:pt idx="0">
                  <c:v>0</c:v>
                </c:pt>
                <c:pt idx="1">
                  <c:v>21</c:v>
                </c:pt>
                <c:pt idx="2">
                  <c:v>1015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689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6-4B68-99E8-DD5A5760A6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Puppet!$B$24:$G$24</c:f>
              <c:numCache>
                <c:formatCode>General</c:formatCode>
                <c:ptCount val="6"/>
                <c:pt idx="0">
                  <c:v>0</c:v>
                </c:pt>
                <c:pt idx="1">
                  <c:v>294</c:v>
                </c:pt>
                <c:pt idx="2">
                  <c:v>188</c:v>
                </c:pt>
                <c:pt idx="3">
                  <c:v>851</c:v>
                </c:pt>
                <c:pt idx="4">
                  <c:v>0</c:v>
                </c:pt>
                <c:pt idx="5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6-4B68-99E8-DD5A5760A6D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Puppet!$B$36:$H$36</c:f>
              <c:numCache>
                <c:formatCode>General</c:formatCode>
                <c:ptCount val="7"/>
                <c:pt idx="0">
                  <c:v>0</c:v>
                </c:pt>
                <c:pt idx="1">
                  <c:v>840</c:v>
                </c:pt>
                <c:pt idx="2">
                  <c:v>316</c:v>
                </c:pt>
                <c:pt idx="3">
                  <c:v>0</c:v>
                </c:pt>
                <c:pt idx="4">
                  <c:v>736</c:v>
                </c:pt>
                <c:pt idx="5">
                  <c:v>30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16-4B68-99E8-DD5A5760A6D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Puppet!$B$51:$I$51</c:f>
              <c:numCache>
                <c:formatCode>General</c:formatCode>
                <c:ptCount val="8"/>
                <c:pt idx="0">
                  <c:v>170</c:v>
                </c:pt>
                <c:pt idx="1">
                  <c:v>856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720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16-4B68-99E8-DD5A5760A6D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Puppet!$C$64:$S$64</c:f>
              <c:numCache>
                <c:formatCode>General</c:formatCode>
                <c:ptCount val="17"/>
                <c:pt idx="0">
                  <c:v>1494</c:v>
                </c:pt>
                <c:pt idx="1">
                  <c:v>0</c:v>
                </c:pt>
                <c:pt idx="2">
                  <c:v>0</c:v>
                </c:pt>
                <c:pt idx="3">
                  <c:v>709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16-4B68-99E8-DD5A5760A6D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Puppet!$B$77:$J$77</c:f>
              <c:numCache>
                <c:formatCode>General</c:formatCode>
                <c:ptCount val="9"/>
                <c:pt idx="0">
                  <c:v>0</c:v>
                </c:pt>
                <c:pt idx="1">
                  <c:v>1013</c:v>
                </c:pt>
                <c:pt idx="2">
                  <c:v>3.2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713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16-4B68-99E8-DD5A5760A6D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Puppet!$B$91:$I$91</c:f>
              <c:numCache>
                <c:formatCode>General</c:formatCode>
                <c:ptCount val="8"/>
                <c:pt idx="0">
                  <c:v>0</c:v>
                </c:pt>
                <c:pt idx="1">
                  <c:v>948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711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16-4B68-99E8-DD5A5760A6D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Puppet!$B$104:$J$104</c:f>
              <c:numCache>
                <c:formatCode>General</c:formatCode>
                <c:ptCount val="9"/>
                <c:pt idx="0">
                  <c:v>0</c:v>
                </c:pt>
                <c:pt idx="1">
                  <c:v>167</c:v>
                </c:pt>
                <c:pt idx="2">
                  <c:v>945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706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16-4B68-99E8-DD5A5760A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46668288"/>
        <c:axId val="-946665728"/>
      </c:lineChart>
      <c:catAx>
        <c:axId val="-94666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665728"/>
        <c:crosses val="autoZero"/>
        <c:auto val="1"/>
        <c:lblAlgn val="ctr"/>
        <c:lblOffset val="100"/>
        <c:noMultiLvlLbl val="0"/>
      </c:catAx>
      <c:valAx>
        <c:axId val="-9466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6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Ansible!$B$9:$G$9</c:f>
              <c:numCache>
                <c:formatCode>General</c:formatCode>
                <c:ptCount val="6"/>
                <c:pt idx="0">
                  <c:v>29.04</c:v>
                </c:pt>
                <c:pt idx="1">
                  <c:v>41.64</c:v>
                </c:pt>
                <c:pt idx="2">
                  <c:v>52.56</c:v>
                </c:pt>
                <c:pt idx="3">
                  <c:v>53.44</c:v>
                </c:pt>
                <c:pt idx="4">
                  <c:v>31.78</c:v>
                </c:pt>
                <c:pt idx="5">
                  <c:v>31.69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8-4BA3-9BA6-C3286D51DA7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Ansible!$B$22:$H$22</c:f>
              <c:numCache>
                <c:formatCode>General</c:formatCode>
                <c:ptCount val="7"/>
                <c:pt idx="0" formatCode="0.00">
                  <c:v>29.01</c:v>
                </c:pt>
                <c:pt idx="1">
                  <c:v>29.06</c:v>
                </c:pt>
                <c:pt idx="2">
                  <c:v>41.64</c:v>
                </c:pt>
                <c:pt idx="3">
                  <c:v>56.35</c:v>
                </c:pt>
                <c:pt idx="4">
                  <c:v>52.84</c:v>
                </c:pt>
                <c:pt idx="5">
                  <c:v>31.43</c:v>
                </c:pt>
                <c:pt idx="6">
                  <c:v>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98-4BA3-9BA6-C3286D51DA7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Ansible!$B$35:$I$35</c:f>
              <c:numCache>
                <c:formatCode>0.00</c:formatCode>
                <c:ptCount val="8"/>
                <c:pt idx="0">
                  <c:v>29.05</c:v>
                </c:pt>
                <c:pt idx="1">
                  <c:v>29.02</c:v>
                </c:pt>
                <c:pt idx="2">
                  <c:v>36.520000000000003</c:v>
                </c:pt>
                <c:pt idx="3">
                  <c:v>53.24</c:v>
                </c:pt>
                <c:pt idx="4">
                  <c:v>52.62</c:v>
                </c:pt>
                <c:pt idx="5">
                  <c:v>31.61</c:v>
                </c:pt>
                <c:pt idx="6">
                  <c:v>31.62</c:v>
                </c:pt>
                <c:pt idx="7">
                  <c:v>31.65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98-4BA3-9BA6-C3286D51DA7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Ansible!$B$48:$H$48</c:f>
              <c:numCache>
                <c:formatCode>0.00</c:formatCode>
                <c:ptCount val="7"/>
                <c:pt idx="0">
                  <c:v>29.25</c:v>
                </c:pt>
                <c:pt idx="1">
                  <c:v>29.27</c:v>
                </c:pt>
                <c:pt idx="2">
                  <c:v>43.73</c:v>
                </c:pt>
                <c:pt idx="3">
                  <c:v>56.69</c:v>
                </c:pt>
                <c:pt idx="4">
                  <c:v>52.82</c:v>
                </c:pt>
                <c:pt idx="5">
                  <c:v>31.75</c:v>
                </c:pt>
                <c:pt idx="6">
                  <c:v>31.72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98-4BA3-9BA6-C3286D51DA7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Ansible!$B$61:$I$61</c:f>
              <c:numCache>
                <c:formatCode>General</c:formatCode>
                <c:ptCount val="8"/>
                <c:pt idx="0">
                  <c:v>29.05</c:v>
                </c:pt>
                <c:pt idx="1">
                  <c:v>29.08</c:v>
                </c:pt>
                <c:pt idx="2">
                  <c:v>37.020000000000003</c:v>
                </c:pt>
                <c:pt idx="3">
                  <c:v>53.08</c:v>
                </c:pt>
                <c:pt idx="4">
                  <c:v>58.84</c:v>
                </c:pt>
                <c:pt idx="5">
                  <c:v>44.06</c:v>
                </c:pt>
                <c:pt idx="6">
                  <c:v>31.59</c:v>
                </c:pt>
                <c:pt idx="7">
                  <c:v>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98-4BA3-9BA6-C3286D51DA7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Ansible!$B$74:$I$74</c:f>
              <c:numCache>
                <c:formatCode>0.00</c:formatCode>
                <c:ptCount val="8"/>
                <c:pt idx="0">
                  <c:v>28.74</c:v>
                </c:pt>
                <c:pt idx="1">
                  <c:v>28.75</c:v>
                </c:pt>
                <c:pt idx="2">
                  <c:v>39.42</c:v>
                </c:pt>
                <c:pt idx="3">
                  <c:v>55.15</c:v>
                </c:pt>
                <c:pt idx="4">
                  <c:v>51.84</c:v>
                </c:pt>
                <c:pt idx="5">
                  <c:v>31.68</c:v>
                </c:pt>
                <c:pt idx="6">
                  <c:v>31.71</c:v>
                </c:pt>
                <c:pt idx="7">
                  <c:v>31.72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98-4BA3-9BA6-C3286D51DA7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Ansible!$B$87:$I$87</c:f>
              <c:numCache>
                <c:formatCode>0.00</c:formatCode>
                <c:ptCount val="8"/>
                <c:pt idx="0">
                  <c:v>28.86</c:v>
                </c:pt>
                <c:pt idx="1">
                  <c:v>28.86</c:v>
                </c:pt>
                <c:pt idx="2">
                  <c:v>45.4</c:v>
                </c:pt>
                <c:pt idx="3">
                  <c:v>49.18</c:v>
                </c:pt>
                <c:pt idx="4">
                  <c:v>56.86</c:v>
                </c:pt>
                <c:pt idx="5">
                  <c:v>56.98</c:v>
                </c:pt>
                <c:pt idx="6">
                  <c:v>47.35</c:v>
                </c:pt>
                <c:pt idx="7">
                  <c:v>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98-4BA3-9BA6-C3286D51DA7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Ansible!$B$100:$H$100</c:f>
              <c:numCache>
                <c:formatCode>0.00</c:formatCode>
                <c:ptCount val="7"/>
                <c:pt idx="0">
                  <c:v>28.94</c:v>
                </c:pt>
                <c:pt idx="1">
                  <c:v>36.69</c:v>
                </c:pt>
                <c:pt idx="2">
                  <c:v>43.03</c:v>
                </c:pt>
                <c:pt idx="3">
                  <c:v>57.49</c:v>
                </c:pt>
                <c:pt idx="4">
                  <c:v>58.19</c:v>
                </c:pt>
                <c:pt idx="5">
                  <c:v>51.79</c:v>
                </c:pt>
                <c:pt idx="6">
                  <c:v>31.59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98-4BA3-9BA6-C3286D51D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46596768"/>
        <c:axId val="-946593776"/>
      </c:lineChart>
      <c:catAx>
        <c:axId val="-94659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593776"/>
        <c:crosses val="autoZero"/>
        <c:auto val="1"/>
        <c:lblAlgn val="ctr"/>
        <c:lblOffset val="100"/>
        <c:noMultiLvlLbl val="0"/>
      </c:catAx>
      <c:valAx>
        <c:axId val="-9465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59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ram puppet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Puppet!$B$102:$J$102</c:f>
              <c:numCache>
                <c:formatCode>General</c:formatCode>
                <c:ptCount val="9"/>
                <c:pt idx="0">
                  <c:v>37.9</c:v>
                </c:pt>
                <c:pt idx="1">
                  <c:v>38</c:v>
                </c:pt>
                <c:pt idx="2">
                  <c:v>59.88</c:v>
                </c:pt>
                <c:pt idx="3">
                  <c:v>61.96</c:v>
                </c:pt>
                <c:pt idx="4">
                  <c:v>66.42</c:v>
                </c:pt>
                <c:pt idx="5">
                  <c:v>66.400000000000006</c:v>
                </c:pt>
                <c:pt idx="6">
                  <c:v>55.48</c:v>
                </c:pt>
                <c:pt idx="7">
                  <c:v>38.4</c:v>
                </c:pt>
                <c:pt idx="8">
                  <c:v>38.42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7-4669-B3C2-017F4FECE8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Puppet!$B$89:$I$89</c:f>
              <c:numCache>
                <c:formatCode>General</c:formatCode>
                <c:ptCount val="8"/>
                <c:pt idx="0">
                  <c:v>39</c:v>
                </c:pt>
                <c:pt idx="1">
                  <c:v>60.44</c:v>
                </c:pt>
                <c:pt idx="2">
                  <c:v>62.73</c:v>
                </c:pt>
                <c:pt idx="3">
                  <c:v>66.12</c:v>
                </c:pt>
                <c:pt idx="4">
                  <c:v>66.510000000000005</c:v>
                </c:pt>
                <c:pt idx="5">
                  <c:v>55.67</c:v>
                </c:pt>
                <c:pt idx="6">
                  <c:v>38.46</c:v>
                </c:pt>
                <c:pt idx="7">
                  <c:v>38.479999999999997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37-4669-B3C2-017F4FECE8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Puppet!$B$75:$J$75</c:f>
              <c:numCache>
                <c:formatCode>General</c:formatCode>
                <c:ptCount val="9"/>
                <c:pt idx="0">
                  <c:v>37.4</c:v>
                </c:pt>
                <c:pt idx="1">
                  <c:v>51.62</c:v>
                </c:pt>
                <c:pt idx="2">
                  <c:v>62.19</c:v>
                </c:pt>
                <c:pt idx="3">
                  <c:v>65.239999999999995</c:v>
                </c:pt>
                <c:pt idx="4">
                  <c:v>66.41</c:v>
                </c:pt>
                <c:pt idx="5">
                  <c:v>66.39</c:v>
                </c:pt>
                <c:pt idx="6">
                  <c:v>66.28</c:v>
                </c:pt>
                <c:pt idx="7">
                  <c:v>55.05</c:v>
                </c:pt>
                <c:pt idx="8">
                  <c:v>38.130000000000003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37-4669-B3C2-017F4FECE8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Puppet!$B$62:$S$62</c:f>
              <c:numCache>
                <c:formatCode>General</c:formatCode>
                <c:ptCount val="18"/>
                <c:pt idx="0">
                  <c:v>36.909999999999997</c:v>
                </c:pt>
                <c:pt idx="1">
                  <c:v>46.92</c:v>
                </c:pt>
                <c:pt idx="2">
                  <c:v>62.93</c:v>
                </c:pt>
                <c:pt idx="3">
                  <c:v>55.84</c:v>
                </c:pt>
                <c:pt idx="4">
                  <c:v>39.08</c:v>
                </c:pt>
                <c:pt idx="5">
                  <c:v>38.29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7-4669-B3C2-017F4FECE8B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Puppet!$B$49:$I$49</c:f>
              <c:numCache>
                <c:formatCode>General</c:formatCode>
                <c:ptCount val="8"/>
                <c:pt idx="0">
                  <c:v>41.69</c:v>
                </c:pt>
                <c:pt idx="1">
                  <c:v>43.22</c:v>
                </c:pt>
                <c:pt idx="2">
                  <c:v>65.099999999999994</c:v>
                </c:pt>
                <c:pt idx="3">
                  <c:v>62.58</c:v>
                </c:pt>
                <c:pt idx="4">
                  <c:v>66.239999999999995</c:v>
                </c:pt>
                <c:pt idx="5">
                  <c:v>66.400000000000006</c:v>
                </c:pt>
                <c:pt idx="6">
                  <c:v>60.82</c:v>
                </c:pt>
                <c:pt idx="7">
                  <c:v>41.29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37-4669-B3C2-017F4FECE8B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Puppet!$B$34:$H$34</c:f>
              <c:numCache>
                <c:formatCode>General</c:formatCode>
                <c:ptCount val="7"/>
                <c:pt idx="0">
                  <c:v>37.56</c:v>
                </c:pt>
                <c:pt idx="1">
                  <c:v>38.49</c:v>
                </c:pt>
                <c:pt idx="2">
                  <c:v>47.93</c:v>
                </c:pt>
                <c:pt idx="3">
                  <c:v>63.26</c:v>
                </c:pt>
                <c:pt idx="4">
                  <c:v>67.040000000000006</c:v>
                </c:pt>
                <c:pt idx="5">
                  <c:v>60.77</c:v>
                </c:pt>
                <c:pt idx="6">
                  <c:v>54.35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37-4669-B3C2-017F4FECE8B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Puppet!$B$22:$I$22</c:f>
              <c:numCache>
                <c:formatCode>General</c:formatCode>
                <c:ptCount val="8"/>
                <c:pt idx="0">
                  <c:v>37.9</c:v>
                </c:pt>
                <c:pt idx="1">
                  <c:v>38.67</c:v>
                </c:pt>
                <c:pt idx="2">
                  <c:v>49.63</c:v>
                </c:pt>
                <c:pt idx="3">
                  <c:v>62.99</c:v>
                </c:pt>
                <c:pt idx="4">
                  <c:v>58.35</c:v>
                </c:pt>
                <c:pt idx="5">
                  <c:v>38.33</c:v>
                </c:pt>
                <c:pt idx="6">
                  <c:v>38.24</c:v>
                </c:pt>
                <c:pt idx="7">
                  <c:v>38.270000000000003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37-4669-B3C2-017F4FECE8B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Puppet!$B$9:$L$9</c:f>
              <c:numCache>
                <c:formatCode>General</c:formatCode>
                <c:ptCount val="11"/>
                <c:pt idx="0">
                  <c:v>39.590000000000003</c:v>
                </c:pt>
                <c:pt idx="1">
                  <c:v>39.590000000000003</c:v>
                </c:pt>
                <c:pt idx="2">
                  <c:v>44</c:v>
                </c:pt>
                <c:pt idx="3">
                  <c:v>64.27</c:v>
                </c:pt>
                <c:pt idx="4">
                  <c:v>63.42</c:v>
                </c:pt>
                <c:pt idx="5">
                  <c:v>65.2</c:v>
                </c:pt>
                <c:pt idx="6">
                  <c:v>67.47</c:v>
                </c:pt>
                <c:pt idx="7">
                  <c:v>67.819999999999993</c:v>
                </c:pt>
                <c:pt idx="8">
                  <c:v>65.63</c:v>
                </c:pt>
                <c:pt idx="9">
                  <c:v>55.46</c:v>
                </c:pt>
                <c:pt idx="10">
                  <c:v>53.02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37-4669-B3C2-017F4FECE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6575184"/>
        <c:axId val="-1016573040"/>
      </c:lineChart>
      <c:catAx>
        <c:axId val="-101657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6573040"/>
        <c:crosses val="autoZero"/>
        <c:auto val="1"/>
        <c:lblAlgn val="ctr"/>
        <c:lblOffset val="100"/>
        <c:noMultiLvlLbl val="0"/>
      </c:catAx>
      <c:valAx>
        <c:axId val="-10165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6575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geheugengebruik</a:t>
            </a:r>
          </a:p>
        </c:rich>
      </c:tx>
      <c:layout>
        <c:manualLayout>
          <c:xMode val="edge"/>
          <c:yMode val="edge"/>
          <c:x val="0.44635527572355199"/>
          <c:y val="4.24658424899918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Ansible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Memory!$B$47:$J$47</c:f>
              <c:numCache>
                <c:formatCode>0%</c:formatCode>
                <c:ptCount val="9"/>
                <c:pt idx="0">
                  <c:v>0.28993749999999996</c:v>
                </c:pt>
                <c:pt idx="1">
                  <c:v>0.36877499999999996</c:v>
                </c:pt>
                <c:pt idx="2">
                  <c:v>0.48951250000000002</c:v>
                </c:pt>
                <c:pt idx="3">
                  <c:v>0.5551625</c:v>
                </c:pt>
                <c:pt idx="4">
                  <c:v>0.44995000000000007</c:v>
                </c:pt>
                <c:pt idx="5">
                  <c:v>0.3611625</c:v>
                </c:pt>
                <c:pt idx="6">
                  <c:v>0.31597142857142857</c:v>
                </c:pt>
                <c:pt idx="7">
                  <c:v>0.31564999999999999</c:v>
                </c:pt>
                <c:pt idx="8">
                  <c:v>0.31569999999999998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D-4E92-8ED3-59B2080936C8}"/>
            </c:ext>
          </c:extLst>
        </c:ser>
        <c:ser>
          <c:idx val="1"/>
          <c:order val="1"/>
          <c:tx>
            <c:v>Puppet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Memory!$B$48:$J$48</c:f>
              <c:numCache>
                <c:formatCode>0%</c:formatCode>
                <c:ptCount val="9"/>
                <c:pt idx="0">
                  <c:v>0.38706249999999998</c:v>
                </c:pt>
                <c:pt idx="1">
                  <c:v>0.47720000000000001</c:v>
                </c:pt>
                <c:pt idx="2">
                  <c:v>0.62918750000000001</c:v>
                </c:pt>
                <c:pt idx="3">
                  <c:v>0.62568750000000006</c:v>
                </c:pt>
                <c:pt idx="4">
                  <c:v>0.58619999999999994</c:v>
                </c:pt>
                <c:pt idx="5">
                  <c:v>0.56651250000000009</c:v>
                </c:pt>
                <c:pt idx="6">
                  <c:v>0.54521666666666668</c:v>
                </c:pt>
                <c:pt idx="7">
                  <c:v>0.47769999999999996</c:v>
                </c:pt>
                <c:pt idx="8">
                  <c:v>0.44003333333333328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D-4E92-8ED3-59B208093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-947466480"/>
        <c:axId val="-947464160"/>
      </c:line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9,71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6D-4E92-8ED3-59B2080936C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10,84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6D-4E92-8ED3-59B2080936C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13,97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6D-4E92-8ED3-59B2080936C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7,05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6D-4E92-8ED3-59B2080936C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13,63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6D-4E92-8ED3-59B2080936C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20,54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6D-4E92-8ED3-59B2080936C8}"/>
                </c:ext>
              </c:extLst>
            </c:dLbl>
            <c:dLbl>
              <c:idx val="6"/>
              <c:layout>
                <c:manualLayout>
                  <c:x val="-3.2039353564720097E-2"/>
                  <c:y val="-9.436853886664910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22,92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6D-4E92-8ED3-59B2080936C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16,21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6D-4E92-8ED3-59B2080936C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12,43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6D-4E92-8ED3-59B2080936C8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Memory!$B$49:$J$49</c:f>
              <c:numCache>
                <c:formatCode>0%</c:formatCode>
                <c:ptCount val="9"/>
                <c:pt idx="0">
                  <c:v>0.33849999999999997</c:v>
                </c:pt>
                <c:pt idx="1">
                  <c:v>0.42298749999999996</c:v>
                </c:pt>
                <c:pt idx="2">
                  <c:v>0.55935000000000001</c:v>
                </c:pt>
                <c:pt idx="3">
                  <c:v>0.59042499999999998</c:v>
                </c:pt>
                <c:pt idx="4">
                  <c:v>0.51807500000000006</c:v>
                </c:pt>
                <c:pt idx="5">
                  <c:v>0.46383750000000001</c:v>
                </c:pt>
                <c:pt idx="6">
                  <c:v>0.43059404761904763</c:v>
                </c:pt>
                <c:pt idx="7">
                  <c:v>0.396675</c:v>
                </c:pt>
                <c:pt idx="8">
                  <c:v>0.37786666666666663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6D-4E92-8ED3-59B208093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47459520"/>
        <c:axId val="-947461840"/>
      </c:lineChart>
      <c:catAx>
        <c:axId val="-94746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464160"/>
        <c:crossesAt val="0"/>
        <c:auto val="1"/>
        <c:lblAlgn val="ctr"/>
        <c:lblOffset val="100"/>
        <c:noMultiLvlLbl val="0"/>
      </c:catAx>
      <c:valAx>
        <c:axId val="-9474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466480"/>
        <c:crosses val="autoZero"/>
        <c:crossBetween val="between"/>
      </c:valAx>
      <c:valAx>
        <c:axId val="-947461840"/>
        <c:scaling>
          <c:orientation val="minMax"/>
        </c:scaling>
        <c:delete val="1"/>
        <c:axPos val="r"/>
        <c:numFmt formatCode="#,##0.00" sourceLinked="0"/>
        <c:majorTickMark val="out"/>
        <c:minorTickMark val="none"/>
        <c:tickLblPos val="high"/>
        <c:crossAx val="-947459520"/>
        <c:crosses val="max"/>
        <c:crossBetween val="between"/>
      </c:valAx>
      <c:catAx>
        <c:axId val="-947459520"/>
        <c:scaling>
          <c:orientation val="minMax"/>
        </c:scaling>
        <c:delete val="1"/>
        <c:axPos val="b"/>
        <c:majorTickMark val="out"/>
        <c:minorTickMark val="none"/>
        <c:tickLblPos val="nextTo"/>
        <c:crossAx val="-94746184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geheugengebruik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Memory!$B$55</c:f>
              <c:strCache>
                <c:ptCount val="1"/>
                <c:pt idx="0">
                  <c:v>Ansible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Memory!$B$56:$B$85</c:f>
              <c:numCache>
                <c:formatCode>0%</c:formatCode>
                <c:ptCount val="30"/>
                <c:pt idx="0">
                  <c:v>0.45087999999999995</c:v>
                </c:pt>
                <c:pt idx="1">
                  <c:v>0.44557999999999992</c:v>
                </c:pt>
                <c:pt idx="2">
                  <c:v>0.48422500000000002</c:v>
                </c:pt>
                <c:pt idx="3">
                  <c:v>0.47920000000000001</c:v>
                </c:pt>
                <c:pt idx="4">
                  <c:v>0.46218000000000004</c:v>
                </c:pt>
                <c:pt idx="5">
                  <c:v>0.46802499999999997</c:v>
                </c:pt>
                <c:pt idx="6">
                  <c:v>0.46379999999999993</c:v>
                </c:pt>
                <c:pt idx="7">
                  <c:v>0.45028000000000001</c:v>
                </c:pt>
                <c:pt idx="8">
                  <c:v>0.43898333333333334</c:v>
                </c:pt>
                <c:pt idx="9">
                  <c:v>0.46960000000000002</c:v>
                </c:pt>
                <c:pt idx="10">
                  <c:v>0.44550000000000006</c:v>
                </c:pt>
                <c:pt idx="11">
                  <c:v>0.47585</c:v>
                </c:pt>
                <c:pt idx="12">
                  <c:v>0.46218333333333333</c:v>
                </c:pt>
                <c:pt idx="13">
                  <c:v>0.45404285714285714</c:v>
                </c:pt>
                <c:pt idx="14">
                  <c:v>0.48139999999999999</c:v>
                </c:pt>
                <c:pt idx="15">
                  <c:v>0.46973999999999999</c:v>
                </c:pt>
                <c:pt idx="16">
                  <c:v>0.45774000000000004</c:v>
                </c:pt>
                <c:pt idx="17">
                  <c:v>0.43932000000000004</c:v>
                </c:pt>
                <c:pt idx="18">
                  <c:v>0.46410000000000001</c:v>
                </c:pt>
                <c:pt idx="19">
                  <c:v>0.45360000000000006</c:v>
                </c:pt>
                <c:pt idx="20">
                  <c:v>0.4546</c:v>
                </c:pt>
                <c:pt idx="21">
                  <c:v>0.4580333333333334</c:v>
                </c:pt>
                <c:pt idx="22">
                  <c:v>0.49213333333333331</c:v>
                </c:pt>
                <c:pt idx="23">
                  <c:v>0.5027666666666667</c:v>
                </c:pt>
                <c:pt idx="24">
                  <c:v>0.47460000000000002</c:v>
                </c:pt>
                <c:pt idx="25">
                  <c:v>0.51079999999999992</c:v>
                </c:pt>
                <c:pt idx="26">
                  <c:v>0.48249999999999998</c:v>
                </c:pt>
                <c:pt idx="27">
                  <c:v>0.48803333333333332</c:v>
                </c:pt>
                <c:pt idx="28">
                  <c:v>0.51153999999999999</c:v>
                </c:pt>
                <c:pt idx="29">
                  <c:v>0.49438000000000004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0-4DCD-9519-5022E5E5119F}"/>
            </c:ext>
          </c:extLst>
        </c:ser>
        <c:ser>
          <c:idx val="1"/>
          <c:order val="1"/>
          <c:tx>
            <c:strRef>
              <c:f>Memory!$C$55</c:f>
              <c:strCache>
                <c:ptCount val="1"/>
                <c:pt idx="0">
                  <c:v>Puppet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Memory!$C$56:$C$85</c:f>
              <c:numCache>
                <c:formatCode>0%</c:formatCode>
                <c:ptCount val="30"/>
                <c:pt idx="0">
                  <c:v>0.61228571428571443</c:v>
                </c:pt>
                <c:pt idx="1">
                  <c:v>0.58942857142857141</c:v>
                </c:pt>
                <c:pt idx="2">
                  <c:v>0.58031250000000001</c:v>
                </c:pt>
                <c:pt idx="3">
                  <c:v>0.55857500000000004</c:v>
                </c:pt>
                <c:pt idx="4">
                  <c:v>0.544825</c:v>
                </c:pt>
                <c:pt idx="5">
                  <c:v>0.56855714285714276</c:v>
                </c:pt>
                <c:pt idx="6">
                  <c:v>0.56701428571428569</c:v>
                </c:pt>
                <c:pt idx="7">
                  <c:v>0.56607142857142856</c:v>
                </c:pt>
                <c:pt idx="8">
                  <c:v>0.59383333333333321</c:v>
                </c:pt>
                <c:pt idx="9">
                  <c:v>0.57342499999999996</c:v>
                </c:pt>
                <c:pt idx="10">
                  <c:v>0.58303749999999999</c:v>
                </c:pt>
                <c:pt idx="11">
                  <c:v>0.58054285714285714</c:v>
                </c:pt>
                <c:pt idx="12">
                  <c:v>0.59129999999999994</c:v>
                </c:pt>
                <c:pt idx="13">
                  <c:v>0.57428750000000006</c:v>
                </c:pt>
                <c:pt idx="14">
                  <c:v>0.59061428571428565</c:v>
                </c:pt>
                <c:pt idx="15">
                  <c:v>0.55639999999999989</c:v>
                </c:pt>
                <c:pt idx="16">
                  <c:v>0.54278571428571432</c:v>
                </c:pt>
                <c:pt idx="17">
                  <c:v>0.58334444444444444</c:v>
                </c:pt>
                <c:pt idx="18">
                  <c:v>0.58801428571428571</c:v>
                </c:pt>
                <c:pt idx="19">
                  <c:v>0.57508571428571431</c:v>
                </c:pt>
                <c:pt idx="20">
                  <c:v>0.55507142857142855</c:v>
                </c:pt>
                <c:pt idx="21">
                  <c:v>0.60445000000000004</c:v>
                </c:pt>
                <c:pt idx="22">
                  <c:v>0.60698888888888891</c:v>
                </c:pt>
                <c:pt idx="23">
                  <c:v>0.56990000000000007</c:v>
                </c:pt>
                <c:pt idx="24">
                  <c:v>0.5867</c:v>
                </c:pt>
                <c:pt idx="25">
                  <c:v>0.5794999999999999</c:v>
                </c:pt>
                <c:pt idx="26">
                  <c:v>0.55917500000000009</c:v>
                </c:pt>
                <c:pt idx="27">
                  <c:v>0.55230000000000001</c:v>
                </c:pt>
                <c:pt idx="28">
                  <c:v>0.55487142857142868</c:v>
                </c:pt>
                <c:pt idx="29">
                  <c:v>0.62027999999999994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0-4DCD-9519-5022E5E5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326040"/>
        <c:axId val="533320792"/>
      </c:lineChart>
      <c:catAx>
        <c:axId val="533326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320792"/>
        <c:crosses val="autoZero"/>
        <c:auto val="1"/>
        <c:lblAlgn val="ctr"/>
        <c:lblOffset val="100"/>
        <c:noMultiLvlLbl val="0"/>
      </c:catAx>
      <c:valAx>
        <c:axId val="53332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326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Anode6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Ansible!$B$11:$G$11</c:f>
              <c:numCache>
                <c:formatCode>General</c:formatCode>
                <c:ptCount val="6"/>
                <c:pt idx="0">
                  <c:v>307</c:v>
                </c:pt>
                <c:pt idx="1">
                  <c:v>15.59</c:v>
                </c:pt>
                <c:pt idx="2">
                  <c:v>0</c:v>
                </c:pt>
                <c:pt idx="3">
                  <c:v>267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5-41FE-80F4-21FC43271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5117792"/>
        <c:axId val="-1015146240"/>
      </c:lineChart>
      <c:catAx>
        <c:axId val="-101511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5146240"/>
        <c:crosses val="autoZero"/>
        <c:auto val="1"/>
        <c:lblAlgn val="ctr"/>
        <c:lblOffset val="100"/>
        <c:noMultiLvlLbl val="0"/>
      </c:catAx>
      <c:valAx>
        <c:axId val="-10151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511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Anode3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Ansible!$B$24:$H$24</c:f>
              <c:numCache>
                <c:formatCode>General</c:formatCode>
                <c:ptCount val="7"/>
                <c:pt idx="0">
                  <c:v>0</c:v>
                </c:pt>
                <c:pt idx="1">
                  <c:v>88</c:v>
                </c:pt>
                <c:pt idx="2">
                  <c:v>395</c:v>
                </c:pt>
                <c:pt idx="3">
                  <c:v>273</c:v>
                </c:pt>
                <c:pt idx="4">
                  <c:v>0</c:v>
                </c:pt>
                <c:pt idx="5">
                  <c:v>247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B-4C78-9FE7-5A649CBDA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15075936"/>
        <c:axId val="-947727040"/>
      </c:lineChart>
      <c:catAx>
        <c:axId val="-1015075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727040"/>
        <c:crosses val="autoZero"/>
        <c:auto val="1"/>
        <c:lblAlgn val="ctr"/>
        <c:lblOffset val="100"/>
        <c:noMultiLvlLbl val="0"/>
      </c:catAx>
      <c:valAx>
        <c:axId val="-94772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507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Anode4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Ansible!$B$37:$I$37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304</c:v>
                </c:pt>
                <c:pt idx="3">
                  <c:v>420</c:v>
                </c:pt>
                <c:pt idx="4">
                  <c:v>0</c:v>
                </c:pt>
                <c:pt idx="5">
                  <c:v>240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EA-452F-92D0-ACFBE028A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7375168"/>
        <c:axId val="-947372416"/>
      </c:lineChart>
      <c:catAx>
        <c:axId val="-94737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72416"/>
        <c:crosses val="autoZero"/>
        <c:auto val="1"/>
        <c:lblAlgn val="ctr"/>
        <c:lblOffset val="100"/>
        <c:noMultiLvlLbl val="0"/>
      </c:catAx>
      <c:valAx>
        <c:axId val="-9473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Anode5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Ansible!$B$50:$H$50</c:f>
              <c:numCache>
                <c:formatCode>General</c:formatCode>
                <c:ptCount val="7"/>
                <c:pt idx="0">
                  <c:v>0</c:v>
                </c:pt>
                <c:pt idx="1">
                  <c:v>312</c:v>
                </c:pt>
                <c:pt idx="2">
                  <c:v>411</c:v>
                </c:pt>
                <c:pt idx="3">
                  <c:v>0</c:v>
                </c:pt>
                <c:pt idx="4">
                  <c:v>252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4-4B68-AD23-E3F991D71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7364720"/>
        <c:axId val="-947361968"/>
      </c:lineChart>
      <c:catAx>
        <c:axId val="-94736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61968"/>
        <c:crosses val="autoZero"/>
        <c:auto val="1"/>
        <c:lblAlgn val="ctr"/>
        <c:lblOffset val="100"/>
        <c:noMultiLvlLbl val="0"/>
      </c:catAx>
      <c:valAx>
        <c:axId val="-9473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6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Anode1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Ansible!$B$76:$I$76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476</c:v>
                </c:pt>
                <c:pt idx="3">
                  <c:v>259</c:v>
                </c:pt>
                <c:pt idx="4">
                  <c:v>232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F-4432-A645-F634856FD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7350224"/>
        <c:axId val="-947347472"/>
      </c:lineChart>
      <c:catAx>
        <c:axId val="-94735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47472"/>
        <c:crosses val="autoZero"/>
        <c:auto val="1"/>
        <c:lblAlgn val="ctr"/>
        <c:lblOffset val="100"/>
        <c:noMultiLvlLbl val="0"/>
      </c:catAx>
      <c:valAx>
        <c:axId val="-9473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PPnode1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Puppet!$B$11:$L$11</c:f>
              <c:numCache>
                <c:formatCode>General</c:formatCode>
                <c:ptCount val="11"/>
                <c:pt idx="0">
                  <c:v>0</c:v>
                </c:pt>
                <c:pt idx="1">
                  <c:v>21</c:v>
                </c:pt>
                <c:pt idx="2">
                  <c:v>1015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689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9-4119-B345-634BEA208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6538464"/>
        <c:axId val="-946535712"/>
      </c:lineChart>
      <c:catAx>
        <c:axId val="-94653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535712"/>
        <c:crosses val="autoZero"/>
        <c:auto val="1"/>
        <c:lblAlgn val="ctr"/>
        <c:lblOffset val="100"/>
        <c:noMultiLvlLbl val="0"/>
      </c:catAx>
      <c:valAx>
        <c:axId val="-9465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53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PPnode2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Puppet!$B$24:$G$24</c:f>
              <c:numCache>
                <c:formatCode>General</c:formatCode>
                <c:ptCount val="6"/>
                <c:pt idx="0">
                  <c:v>0</c:v>
                </c:pt>
                <c:pt idx="1">
                  <c:v>294</c:v>
                </c:pt>
                <c:pt idx="2">
                  <c:v>188</c:v>
                </c:pt>
                <c:pt idx="3">
                  <c:v>851</c:v>
                </c:pt>
                <c:pt idx="4">
                  <c:v>0</c:v>
                </c:pt>
                <c:pt idx="5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A-4ED4-ABE4-73516E600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16543552"/>
        <c:axId val="-1016540864"/>
      </c:lineChart>
      <c:catAx>
        <c:axId val="-101654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6540864"/>
        <c:crosses val="autoZero"/>
        <c:auto val="1"/>
        <c:lblAlgn val="ctr"/>
        <c:lblOffset val="100"/>
        <c:noMultiLvlLbl val="0"/>
      </c:catAx>
      <c:valAx>
        <c:axId val="-10165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654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PPnode3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Puppet!$B$36:$H$36</c:f>
              <c:numCache>
                <c:formatCode>General</c:formatCode>
                <c:ptCount val="7"/>
                <c:pt idx="0">
                  <c:v>0</c:v>
                </c:pt>
                <c:pt idx="1">
                  <c:v>840</c:v>
                </c:pt>
                <c:pt idx="2">
                  <c:v>316</c:v>
                </c:pt>
                <c:pt idx="3">
                  <c:v>0</c:v>
                </c:pt>
                <c:pt idx="4">
                  <c:v>736</c:v>
                </c:pt>
                <c:pt idx="5">
                  <c:v>30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C-4208-9932-7227C0C41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16507232"/>
        <c:axId val="-1016504432"/>
      </c:lineChart>
      <c:catAx>
        <c:axId val="-101650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6504432"/>
        <c:crosses val="autoZero"/>
        <c:auto val="1"/>
        <c:lblAlgn val="ctr"/>
        <c:lblOffset val="100"/>
        <c:noMultiLvlLbl val="0"/>
      </c:catAx>
      <c:valAx>
        <c:axId val="-10165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101650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PPnode4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Puppet!$B$51:$I$51</c:f>
              <c:numCache>
                <c:formatCode>General</c:formatCode>
                <c:ptCount val="8"/>
                <c:pt idx="0">
                  <c:v>170</c:v>
                </c:pt>
                <c:pt idx="1">
                  <c:v>856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720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F-4A56-BCF5-3F23D01C5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7334032"/>
        <c:axId val="-947331280"/>
      </c:lineChart>
      <c:catAx>
        <c:axId val="-94733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31280"/>
        <c:crosses val="autoZero"/>
        <c:auto val="1"/>
        <c:lblAlgn val="ctr"/>
        <c:lblOffset val="100"/>
        <c:noMultiLvlLbl val="0"/>
      </c:catAx>
      <c:valAx>
        <c:axId val="-9473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PPnode5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Puppet!$B$64:$G$64</c:f>
              <c:numCache>
                <c:formatCode>General</c:formatCode>
                <c:ptCount val="6"/>
                <c:pt idx="0">
                  <c:v>0</c:v>
                </c:pt>
                <c:pt idx="1">
                  <c:v>1494</c:v>
                </c:pt>
                <c:pt idx="2">
                  <c:v>0</c:v>
                </c:pt>
                <c:pt idx="3">
                  <c:v>0</c:v>
                </c:pt>
                <c:pt idx="4">
                  <c:v>709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6-4271-81FE-ED3D26613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6517856"/>
        <c:axId val="-946515104"/>
      </c:lineChart>
      <c:catAx>
        <c:axId val="-94651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515104"/>
        <c:crosses val="autoZero"/>
        <c:auto val="1"/>
        <c:lblAlgn val="ctr"/>
        <c:lblOffset val="100"/>
        <c:noMultiLvlLbl val="0"/>
      </c:catAx>
      <c:valAx>
        <c:axId val="-9465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51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Anode2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Ansible!$B$76:$I$76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476</c:v>
                </c:pt>
                <c:pt idx="3">
                  <c:v>259</c:v>
                </c:pt>
                <c:pt idx="4">
                  <c:v>232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8-4BBF-B8A4-5C05AC82E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7424928"/>
        <c:axId val="-947320176"/>
      </c:lineChart>
      <c:catAx>
        <c:axId val="-94742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320176"/>
        <c:crosses val="autoZero"/>
        <c:auto val="1"/>
        <c:lblAlgn val="ctr"/>
        <c:lblOffset val="100"/>
        <c:noMultiLvlLbl val="0"/>
      </c:catAx>
      <c:valAx>
        <c:axId val="-9473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42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PPnode6</a:t>
            </a:r>
          </a:p>
        </c:rich>
      </c:tx>
      <c:layout>
        <c:manualLayout>
          <c:xMode val="edge"/>
          <c:yMode val="edge"/>
          <c:x val="0.40352777777777799"/>
          <c:y val="4.6296296296296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Puppet!$B$77:$J$77</c:f>
              <c:numCache>
                <c:formatCode>General</c:formatCode>
                <c:ptCount val="9"/>
                <c:pt idx="0">
                  <c:v>0</c:v>
                </c:pt>
                <c:pt idx="1">
                  <c:v>1013</c:v>
                </c:pt>
                <c:pt idx="2">
                  <c:v>3.2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713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4-40BB-8347-35637B106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6487152"/>
        <c:axId val="-946484400"/>
      </c:lineChart>
      <c:catAx>
        <c:axId val="-94648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484400"/>
        <c:crosses val="autoZero"/>
        <c:auto val="1"/>
        <c:lblAlgn val="ctr"/>
        <c:lblOffset val="100"/>
        <c:noMultiLvlLbl val="0"/>
      </c:catAx>
      <c:valAx>
        <c:axId val="-9464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48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overview!$B$3:$B$10</c:f>
              <c:numCache>
                <c:formatCode>0.00</c:formatCode>
                <c:ptCount val="8"/>
                <c:pt idx="0" formatCode="#,##0.00">
                  <c:v>12.156666666666668</c:v>
                </c:pt>
                <c:pt idx="1">
                  <c:v>12.424285714285714</c:v>
                </c:pt>
                <c:pt idx="2">
                  <c:v>38.745000000000005</c:v>
                </c:pt>
                <c:pt idx="3">
                  <c:v>12.111428571428572</c:v>
                </c:pt>
                <c:pt idx="4">
                  <c:v>13.741666666666665</c:v>
                </c:pt>
                <c:pt idx="5">
                  <c:v>13.575000000000001</c:v>
                </c:pt>
                <c:pt idx="6">
                  <c:v>11.431111111111111</c:v>
                </c:pt>
                <c:pt idx="7">
                  <c:v>10.962499999999999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1D-4287-95B4-014FA02032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overview!$G$3:$G$10</c:f>
              <c:numCache>
                <c:formatCode>General</c:formatCode>
                <c:ptCount val="8"/>
                <c:pt idx="0">
                  <c:v>9.0545454545454547</c:v>
                </c:pt>
                <c:pt idx="1">
                  <c:v>12.598571428571429</c:v>
                </c:pt>
                <c:pt idx="2">
                  <c:v>12.421428571428573</c:v>
                </c:pt>
                <c:pt idx="3">
                  <c:v>13.391250000000003</c:v>
                </c:pt>
                <c:pt idx="4">
                  <c:v>0</c:v>
                </c:pt>
                <c:pt idx="5">
                  <c:v>10.464444444444446</c:v>
                </c:pt>
                <c:pt idx="6">
                  <c:v>9.2812499999999982</c:v>
                </c:pt>
                <c:pt idx="7">
                  <c:v>9.9588888888888896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1D-4287-95B4-014FA020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7290800"/>
        <c:axId val="-947288048"/>
      </c:lineChart>
      <c:catAx>
        <c:axId val="-94729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288048"/>
        <c:crosses val="autoZero"/>
        <c:auto val="1"/>
        <c:lblAlgn val="ctr"/>
        <c:lblOffset val="100"/>
        <c:noMultiLvlLbl val="0"/>
      </c:catAx>
      <c:valAx>
        <c:axId val="-9472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29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overview!$C$3:$C$10</c:f>
              <c:numCache>
                <c:formatCode>0.00</c:formatCode>
                <c:ptCount val="8"/>
                <c:pt idx="0" formatCode="#,##0.00">
                  <c:v>40.024999999999999</c:v>
                </c:pt>
                <c:pt idx="1">
                  <c:v>38.818571428571431</c:v>
                </c:pt>
                <c:pt idx="2">
                  <c:v>39.104999999999997</c:v>
                </c:pt>
                <c:pt idx="3">
                  <c:v>39.318571428571431</c:v>
                </c:pt>
                <c:pt idx="4">
                  <c:v>42.278333333333329</c:v>
                </c:pt>
                <c:pt idx="5">
                  <c:v>39.758333333333333</c:v>
                </c:pt>
                <c:pt idx="6">
                  <c:v>43.123750000000008</c:v>
                </c:pt>
                <c:pt idx="7">
                  <c:v>43.959999999999994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A-4824-80B6-A7488CD098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overview!$H$3:$H$10</c:f>
              <c:numCache>
                <c:formatCode>General</c:formatCode>
                <c:ptCount val="8"/>
                <c:pt idx="0">
                  <c:v>57.245000000000005</c:v>
                </c:pt>
                <c:pt idx="1">
                  <c:v>45.297499999999999</c:v>
                </c:pt>
                <c:pt idx="2">
                  <c:v>52.771428571428579</c:v>
                </c:pt>
                <c:pt idx="3">
                  <c:v>55.917500000000004</c:v>
                </c:pt>
                <c:pt idx="4">
                  <c:v>46.661666666666669</c:v>
                </c:pt>
                <c:pt idx="5">
                  <c:v>56.523333333333333</c:v>
                </c:pt>
                <c:pt idx="6">
                  <c:v>53.426250000000003</c:v>
                </c:pt>
                <c:pt idx="7">
                  <c:v>51.428888888888899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A-4824-80B6-A7488CD09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7270480"/>
        <c:axId val="-947267728"/>
      </c:lineChart>
      <c:catAx>
        <c:axId val="-94727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267728"/>
        <c:crosses val="autoZero"/>
        <c:auto val="1"/>
        <c:lblAlgn val="ctr"/>
        <c:lblOffset val="100"/>
        <c:noMultiLvlLbl val="0"/>
      </c:catAx>
      <c:valAx>
        <c:axId val="-9472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727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netwerkverbruik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Ansible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overview!$D$3:$D$10</c:f>
              <c:numCache>
                <c:formatCode>0.00</c:formatCode>
                <c:ptCount val="8"/>
                <c:pt idx="0" formatCode="General">
                  <c:v>589.58999999999992</c:v>
                </c:pt>
                <c:pt idx="1">
                  <c:v>1003</c:v>
                </c:pt>
                <c:pt idx="2" formatCode="General">
                  <c:v>964</c:v>
                </c:pt>
                <c:pt idx="3" formatCode="General">
                  <c:v>975</c:v>
                </c:pt>
                <c:pt idx="4" formatCode="General">
                  <c:v>941</c:v>
                </c:pt>
                <c:pt idx="5" formatCode="General">
                  <c:v>977</c:v>
                </c:pt>
                <c:pt idx="6" formatCode="General">
                  <c:v>988</c:v>
                </c:pt>
                <c:pt idx="7" formatCode="General">
                  <c:v>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0-433D-8F80-8340DE4B5C7C}"/>
            </c:ext>
          </c:extLst>
        </c:ser>
        <c:ser>
          <c:idx val="1"/>
          <c:order val="1"/>
          <c:tx>
            <c:v>Puppet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overview!$I$3:$I$10</c:f>
              <c:numCache>
                <c:formatCode>General</c:formatCode>
                <c:ptCount val="8"/>
                <c:pt idx="0">
                  <c:v>2083</c:v>
                </c:pt>
                <c:pt idx="1">
                  <c:v>1922</c:v>
                </c:pt>
                <c:pt idx="2">
                  <c:v>1922</c:v>
                </c:pt>
                <c:pt idx="3">
                  <c:v>1746</c:v>
                </c:pt>
                <c:pt idx="4">
                  <c:v>2203</c:v>
                </c:pt>
                <c:pt idx="5">
                  <c:v>1729.2</c:v>
                </c:pt>
                <c:pt idx="6">
                  <c:v>1662</c:v>
                </c:pt>
                <c:pt idx="7">
                  <c:v>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30-433D-8F80-8340DE4B5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6457680"/>
        <c:axId val="-946454928"/>
      </c:lineChart>
      <c:catAx>
        <c:axId val="-946457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454928"/>
        <c:crosses val="autoZero"/>
        <c:auto val="1"/>
        <c:lblAlgn val="ctr"/>
        <c:lblOffset val="100"/>
        <c:noMultiLvlLbl val="0"/>
      </c:catAx>
      <c:valAx>
        <c:axId val="-9464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kilobyte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46457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371335</xdr:colOff>
      <xdr:row>109</xdr:row>
      <xdr:rowOff>96629</xdr:rowOff>
    </xdr:from>
    <xdr:to>
      <xdr:col>8</xdr:col>
      <xdr:colOff>82825</xdr:colOff>
      <xdr:row>122</xdr:row>
      <xdr:rowOff>193260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10</xdr:row>
      <xdr:rowOff>139700</xdr:rowOff>
    </xdr:from>
    <xdr:to>
      <xdr:col>9</xdr:col>
      <xdr:colOff>279400</xdr:colOff>
      <xdr:row>39</xdr:row>
      <xdr:rowOff>139700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599440</xdr:colOff>
      <xdr:row>10</xdr:row>
      <xdr:rowOff>91441</xdr:rowOff>
    </xdr:from>
    <xdr:to>
      <xdr:col>21</xdr:col>
      <xdr:colOff>534947</xdr:colOff>
      <xdr:row>38</xdr:row>
      <xdr:rowOff>1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485663</xdr:colOff>
      <xdr:row>41</xdr:row>
      <xdr:rowOff>137380</xdr:rowOff>
    </xdr:from>
    <xdr:to>
      <xdr:col>23</xdr:col>
      <xdr:colOff>490091</xdr:colOff>
      <xdr:row>62</xdr:row>
      <xdr:rowOff>107748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498230</xdr:colOff>
      <xdr:row>57</xdr:row>
      <xdr:rowOff>104252</xdr:rowOff>
    </xdr:from>
    <xdr:to>
      <xdr:col>12</xdr:col>
      <xdr:colOff>439615</xdr:colOff>
      <xdr:row>71</xdr:row>
      <xdr:rowOff>63222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72349949-8B04-404D-969F-91D85B578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635907</xdr:colOff>
      <xdr:row>51</xdr:row>
      <xdr:rowOff>195579</xdr:rowOff>
    </xdr:from>
    <xdr:to>
      <xdr:col>5</xdr:col>
      <xdr:colOff>807240</xdr:colOff>
      <xdr:row>60</xdr:row>
      <xdr:rowOff>166779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648244</xdr:colOff>
      <xdr:row>21</xdr:row>
      <xdr:rowOff>198483</xdr:rowOff>
    </xdr:from>
    <xdr:to>
      <xdr:col>5</xdr:col>
      <xdr:colOff>819577</xdr:colOff>
      <xdr:row>30</xdr:row>
      <xdr:rowOff>169683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647519</xdr:colOff>
      <xdr:row>32</xdr:row>
      <xdr:rowOff>12882</xdr:rowOff>
    </xdr:from>
    <xdr:to>
      <xdr:col>5</xdr:col>
      <xdr:colOff>818852</xdr:colOff>
      <xdr:row>40</xdr:row>
      <xdr:rowOff>187282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643708</xdr:colOff>
      <xdr:row>42</xdr:row>
      <xdr:rowOff>4899</xdr:rowOff>
    </xdr:from>
    <xdr:to>
      <xdr:col>5</xdr:col>
      <xdr:colOff>815041</xdr:colOff>
      <xdr:row>50</xdr:row>
      <xdr:rowOff>179299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668865</xdr:colOff>
      <xdr:row>1</xdr:row>
      <xdr:rowOff>14272</xdr:rowOff>
    </xdr:from>
    <xdr:to>
      <xdr:col>6</xdr:col>
      <xdr:colOff>1998</xdr:colOff>
      <xdr:row>9</xdr:row>
      <xdr:rowOff>188672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13970</xdr:colOff>
      <xdr:row>1</xdr:row>
      <xdr:rowOff>20320</xdr:rowOff>
    </xdr:from>
    <xdr:to>
      <xdr:col>11</xdr:col>
      <xdr:colOff>378343</xdr:colOff>
      <xdr:row>9</xdr:row>
      <xdr:rowOff>194720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278130</xdr:colOff>
      <xdr:row>12</xdr:row>
      <xdr:rowOff>5080</xdr:rowOff>
    </xdr:from>
    <xdr:to>
      <xdr:col>11</xdr:col>
      <xdr:colOff>449463</xdr:colOff>
      <xdr:row>20</xdr:row>
      <xdr:rowOff>179480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</xdr:colOff>
      <xdr:row>22</xdr:row>
      <xdr:rowOff>27940</xdr:rowOff>
    </xdr:from>
    <xdr:to>
      <xdr:col>11</xdr:col>
      <xdr:colOff>403743</xdr:colOff>
      <xdr:row>30</xdr:row>
      <xdr:rowOff>202340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11430</xdr:colOff>
      <xdr:row>32</xdr:row>
      <xdr:rowOff>7620</xdr:rowOff>
    </xdr:from>
    <xdr:to>
      <xdr:col>11</xdr:col>
      <xdr:colOff>426603</xdr:colOff>
      <xdr:row>40</xdr:row>
      <xdr:rowOff>182020</xdr:rowOff>
    </xdr:to>
    <xdr:graphicFrame macro="">
      <xdr:nvGraphicFramePr>
        <xdr:cNvPr id="13" name="Grafiek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1270</xdr:colOff>
      <xdr:row>42</xdr:row>
      <xdr:rowOff>5080</xdr:rowOff>
    </xdr:from>
    <xdr:to>
      <xdr:col>11</xdr:col>
      <xdr:colOff>378343</xdr:colOff>
      <xdr:row>50</xdr:row>
      <xdr:rowOff>179480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638809</xdr:colOff>
      <xdr:row>11</xdr:row>
      <xdr:rowOff>188141</xdr:rowOff>
    </xdr:from>
    <xdr:to>
      <xdr:col>5</xdr:col>
      <xdr:colOff>810142</xdr:colOff>
      <xdr:row>20</xdr:row>
      <xdr:rowOff>159341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184150</xdr:colOff>
      <xdr:row>51</xdr:row>
      <xdr:rowOff>193887</xdr:rowOff>
    </xdr:from>
    <xdr:to>
      <xdr:col>11</xdr:col>
      <xdr:colOff>406283</xdr:colOff>
      <xdr:row>60</xdr:row>
      <xdr:rowOff>165087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57319</xdr:colOff>
      <xdr:row>18</xdr:row>
      <xdr:rowOff>66984</xdr:rowOff>
    </xdr:from>
    <xdr:to>
      <xdr:col>5</xdr:col>
      <xdr:colOff>527107</xdr:colOff>
      <xdr:row>31</xdr:row>
      <xdr:rowOff>180273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619265</xdr:colOff>
      <xdr:row>18</xdr:row>
      <xdr:rowOff>100701</xdr:rowOff>
    </xdr:from>
    <xdr:to>
      <xdr:col>11</xdr:col>
      <xdr:colOff>268610</xdr:colOff>
      <xdr:row>32</xdr:row>
      <xdr:rowOff>11689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563071</xdr:colOff>
      <xdr:row>11</xdr:row>
      <xdr:rowOff>89910</xdr:rowOff>
    </xdr:from>
    <xdr:to>
      <xdr:col>21</xdr:col>
      <xdr:colOff>303452</xdr:colOff>
      <xdr:row>33</xdr:row>
      <xdr:rowOff>202300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opLeftCell="A97" workbookViewId="0">
      <selection activeCell="L108" sqref="L108"/>
    </sheetView>
  </sheetViews>
  <sheetFormatPr defaultColWidth="11" defaultRowHeight="15.75"/>
  <cols>
    <col min="12" max="12" width="10.875" style="16"/>
  </cols>
  <sheetData>
    <row r="1" spans="1:13">
      <c r="A1" s="6" t="s">
        <v>10</v>
      </c>
      <c r="B1" s="6"/>
      <c r="C1" s="6"/>
      <c r="D1" s="6"/>
      <c r="E1" s="6"/>
      <c r="F1" s="6"/>
      <c r="G1" s="6"/>
      <c r="L1" s="16" t="s">
        <v>75</v>
      </c>
    </row>
    <row r="2" spans="1:13" ht="18">
      <c r="A2" s="6" t="s">
        <v>3</v>
      </c>
      <c r="B2" s="7">
        <v>0.66604166666666664</v>
      </c>
      <c r="C2" s="7">
        <v>0.66822916666666676</v>
      </c>
      <c r="D2" s="6"/>
      <c r="E2" s="6"/>
      <c r="F2" s="6"/>
      <c r="G2" s="6"/>
    </row>
    <row r="3" spans="1:13" ht="18">
      <c r="A3" s="6" t="s">
        <v>6</v>
      </c>
      <c r="B3" s="7">
        <v>2.1874999999999998E-3</v>
      </c>
      <c r="C3" s="6"/>
      <c r="D3" s="6"/>
      <c r="E3" s="6"/>
      <c r="F3" s="6"/>
      <c r="G3" s="6"/>
    </row>
    <row r="4" spans="1:13">
      <c r="A4" s="6" t="s">
        <v>7</v>
      </c>
      <c r="B4" s="8"/>
      <c r="C4" s="6"/>
      <c r="D4" s="6"/>
      <c r="E4" s="6"/>
      <c r="F4" s="6"/>
      <c r="G4" s="6"/>
    </row>
    <row r="5" spans="1:13">
      <c r="A5" s="6"/>
      <c r="B5" s="8"/>
      <c r="C5" s="6"/>
      <c r="D5" s="6"/>
      <c r="E5" s="6"/>
      <c r="F5" s="6"/>
      <c r="G5" s="6"/>
    </row>
    <row r="6" spans="1:13">
      <c r="A6" s="6"/>
      <c r="B6" s="15" t="s">
        <v>16</v>
      </c>
      <c r="C6" s="15" t="s">
        <v>11</v>
      </c>
      <c r="D6" s="15" t="s">
        <v>13</v>
      </c>
      <c r="E6" s="15" t="s">
        <v>14</v>
      </c>
      <c r="F6" s="15" t="s">
        <v>15</v>
      </c>
      <c r="G6" s="15" t="s">
        <v>17</v>
      </c>
    </row>
    <row r="7" spans="1:13">
      <c r="A7" s="6" t="s">
        <v>0</v>
      </c>
      <c r="B7" s="9">
        <v>11.53</v>
      </c>
      <c r="C7" s="9">
        <v>16.93</v>
      </c>
      <c r="D7" s="9">
        <v>9.5500000000000007</v>
      </c>
      <c r="E7" s="9">
        <v>16.010000000000002</v>
      </c>
      <c r="F7" s="9">
        <v>9.9600000000000009</v>
      </c>
      <c r="G7" s="9">
        <v>8.9600000000000009</v>
      </c>
      <c r="L7" s="17">
        <f>AVERAGE(B7:G7)</f>
        <v>12.156666666666668</v>
      </c>
    </row>
    <row r="8" spans="1:13">
      <c r="A8" s="6" t="s">
        <v>1</v>
      </c>
      <c r="B8" s="6">
        <v>0.39</v>
      </c>
      <c r="C8" s="6">
        <v>0.52</v>
      </c>
      <c r="D8" s="6">
        <v>0.5</v>
      </c>
      <c r="E8" s="6">
        <v>0.72</v>
      </c>
      <c r="F8" s="6">
        <v>0.52</v>
      </c>
      <c r="G8" s="6">
        <v>0.43</v>
      </c>
      <c r="L8" s="16">
        <f>AVERAGE(B8:G8)</f>
        <v>0.51333333333333331</v>
      </c>
    </row>
    <row r="9" spans="1:13">
      <c r="A9" s="6" t="s">
        <v>2</v>
      </c>
      <c r="B9" s="6">
        <v>29.04</v>
      </c>
      <c r="C9" s="6">
        <v>41.64</v>
      </c>
      <c r="D9" s="6">
        <v>52.56</v>
      </c>
      <c r="E9" s="6">
        <v>53.44</v>
      </c>
      <c r="F9" s="6">
        <v>31.78</v>
      </c>
      <c r="G9" s="6">
        <v>31.69</v>
      </c>
      <c r="L9" s="17">
        <f>AVERAGE(B9:G9)</f>
        <v>40.024999999999999</v>
      </c>
    </row>
    <row r="10" spans="1:13">
      <c r="A10" s="6" t="s">
        <v>4</v>
      </c>
      <c r="B10" s="6">
        <v>4169</v>
      </c>
      <c r="C10" s="6">
        <v>11843</v>
      </c>
      <c r="D10" s="6">
        <v>18366</v>
      </c>
      <c r="E10" s="6">
        <v>9064</v>
      </c>
      <c r="F10" s="6">
        <v>4259</v>
      </c>
      <c r="G10" s="6">
        <v>4120</v>
      </c>
      <c r="L10" s="17">
        <f>AVERAGE(B10:G10)</f>
        <v>8636.8333333333339</v>
      </c>
    </row>
    <row r="11" spans="1:13">
      <c r="A11" s="6" t="s">
        <v>5</v>
      </c>
      <c r="B11" s="6">
        <v>307</v>
      </c>
      <c r="C11" s="6">
        <v>15.59</v>
      </c>
      <c r="D11" s="6">
        <v>0</v>
      </c>
      <c r="E11" s="6">
        <v>267</v>
      </c>
      <c r="F11" s="6">
        <v>0</v>
      </c>
      <c r="G11" s="6">
        <v>0</v>
      </c>
      <c r="L11" s="16">
        <f>SUM(B11:G11)</f>
        <v>589.58999999999992</v>
      </c>
      <c r="M11" t="s">
        <v>102</v>
      </c>
    </row>
    <row r="14" spans="1:13">
      <c r="A14" s="6" t="s">
        <v>18</v>
      </c>
      <c r="B14" s="6"/>
      <c r="C14" s="6"/>
      <c r="D14" s="6"/>
      <c r="E14" s="6"/>
      <c r="F14" s="6"/>
      <c r="G14" s="6"/>
      <c r="H14" s="6"/>
    </row>
    <row r="15" spans="1:13" ht="18">
      <c r="A15" s="6" t="s">
        <v>3</v>
      </c>
      <c r="B15" s="10" t="s">
        <v>19</v>
      </c>
      <c r="C15" s="7">
        <v>0.68177083333333333</v>
      </c>
      <c r="D15" s="6"/>
      <c r="E15" s="6"/>
      <c r="F15" s="6"/>
      <c r="G15" s="6"/>
      <c r="H15" s="6"/>
    </row>
    <row r="16" spans="1:13" ht="18">
      <c r="A16" s="6" t="s">
        <v>6</v>
      </c>
      <c r="B16" s="7">
        <v>2.3032407407407407E-3</v>
      </c>
      <c r="C16" s="6"/>
      <c r="D16" s="6"/>
      <c r="E16" s="6"/>
      <c r="F16" s="6"/>
      <c r="G16" s="6"/>
      <c r="H16" s="6"/>
    </row>
    <row r="17" spans="1:13" ht="18">
      <c r="A17" s="6" t="s">
        <v>7</v>
      </c>
      <c r="B17" s="7">
        <v>2.4189814814814816E-3</v>
      </c>
      <c r="C17" s="6"/>
      <c r="D17" s="6"/>
      <c r="E17" s="6"/>
      <c r="F17" s="6"/>
      <c r="G17" s="6"/>
      <c r="H17" s="6"/>
    </row>
    <row r="18" spans="1:13" ht="18">
      <c r="A18" s="6"/>
      <c r="B18" s="7"/>
      <c r="C18" s="6"/>
      <c r="D18" s="6"/>
      <c r="E18" s="6"/>
      <c r="F18" s="6"/>
      <c r="G18" s="6"/>
      <c r="H18" s="6"/>
    </row>
    <row r="19" spans="1:13">
      <c r="A19" s="6"/>
      <c r="B19" s="15" t="s">
        <v>20</v>
      </c>
      <c r="C19" s="15" t="s">
        <v>21</v>
      </c>
      <c r="D19" s="15" t="s">
        <v>22</v>
      </c>
      <c r="E19" s="15" t="s">
        <v>23</v>
      </c>
      <c r="F19" s="15" t="s">
        <v>24</v>
      </c>
      <c r="G19" s="15" t="s">
        <v>25</v>
      </c>
      <c r="H19" s="15"/>
    </row>
    <row r="20" spans="1:13">
      <c r="A20" s="6" t="s">
        <v>0</v>
      </c>
      <c r="B20" s="6">
        <v>7.46</v>
      </c>
      <c r="C20" s="6">
        <v>9.43</v>
      </c>
      <c r="D20" s="6">
        <v>14.7</v>
      </c>
      <c r="E20" s="6">
        <v>13.97</v>
      </c>
      <c r="F20" s="6">
        <v>13.31</v>
      </c>
      <c r="G20" s="6">
        <v>18.55</v>
      </c>
      <c r="H20" s="6">
        <v>9.5500000000000007</v>
      </c>
      <c r="L20" s="16">
        <f>AVERAGE(B20:H20)</f>
        <v>12.424285714285714</v>
      </c>
    </row>
    <row r="21" spans="1:13" ht="18">
      <c r="A21" s="6" t="s">
        <v>1</v>
      </c>
      <c r="B21" s="11">
        <v>0</v>
      </c>
      <c r="C21" s="6">
        <v>0.04</v>
      </c>
      <c r="D21" s="6">
        <v>0.11</v>
      </c>
      <c r="E21" s="6">
        <v>0.43</v>
      </c>
      <c r="F21" s="6">
        <v>0.27</v>
      </c>
      <c r="G21" s="6">
        <v>0.31</v>
      </c>
      <c r="H21" s="6">
        <v>0.11</v>
      </c>
      <c r="L21" s="18">
        <f>AVERAGE(B21:H21)</f>
        <v>0.18142857142857144</v>
      </c>
    </row>
    <row r="22" spans="1:13" ht="18">
      <c r="A22" s="6" t="s">
        <v>2</v>
      </c>
      <c r="B22" s="11">
        <v>29.01</v>
      </c>
      <c r="C22" s="6">
        <v>29.06</v>
      </c>
      <c r="D22" s="6">
        <v>41.64</v>
      </c>
      <c r="E22" s="6">
        <v>56.35</v>
      </c>
      <c r="F22" s="6">
        <v>52.84</v>
      </c>
      <c r="G22" s="6">
        <v>31.43</v>
      </c>
      <c r="H22" s="6">
        <v>31.4</v>
      </c>
      <c r="L22" s="16">
        <f>AVERAGE(B22:H22)</f>
        <v>38.818571428571431</v>
      </c>
    </row>
    <row r="23" spans="1:13">
      <c r="A23" s="6" t="s">
        <v>4</v>
      </c>
      <c r="B23" s="6">
        <v>36606</v>
      </c>
      <c r="C23" s="6">
        <v>3577</v>
      </c>
      <c r="D23" s="6">
        <v>9196</v>
      </c>
      <c r="E23" s="6">
        <v>16962</v>
      </c>
      <c r="F23" s="6">
        <v>13481</v>
      </c>
      <c r="G23" s="6">
        <v>4495</v>
      </c>
      <c r="H23" s="6">
        <v>4191</v>
      </c>
      <c r="L23" s="16">
        <f>AVERAGE(B23:H23)</f>
        <v>12644</v>
      </c>
    </row>
    <row r="24" spans="1:13">
      <c r="A24" s="6" t="s">
        <v>5</v>
      </c>
      <c r="B24" s="6">
        <v>0</v>
      </c>
      <c r="C24" s="6">
        <v>88</v>
      </c>
      <c r="D24" s="6">
        <v>395</v>
      </c>
      <c r="E24" s="6">
        <v>273</v>
      </c>
      <c r="F24" s="6">
        <v>0</v>
      </c>
      <c r="G24" s="6">
        <v>247</v>
      </c>
      <c r="H24" s="6">
        <v>0</v>
      </c>
      <c r="L24" s="18">
        <f>SUM(B24:H24)</f>
        <v>1003</v>
      </c>
      <c r="M24" t="s">
        <v>102</v>
      </c>
    </row>
    <row r="27" spans="1:13">
      <c r="A27" s="6" t="s">
        <v>31</v>
      </c>
      <c r="B27" s="6"/>
      <c r="C27" s="6"/>
      <c r="D27" s="6"/>
      <c r="E27" s="6"/>
      <c r="F27" s="6"/>
      <c r="G27" s="6"/>
      <c r="H27" s="6"/>
      <c r="I27" s="6"/>
    </row>
    <row r="28" spans="1:13" ht="18">
      <c r="A28" s="6" t="s">
        <v>3</v>
      </c>
      <c r="B28" s="7">
        <v>0.70443287037037028</v>
      </c>
      <c r="C28" s="7">
        <v>0.70637731481481481</v>
      </c>
      <c r="D28" s="6"/>
      <c r="E28" s="6"/>
      <c r="F28" s="6"/>
      <c r="G28" s="6"/>
      <c r="H28" s="6"/>
      <c r="I28" s="6"/>
    </row>
    <row r="29" spans="1:13" ht="18">
      <c r="A29" s="6" t="s">
        <v>6</v>
      </c>
      <c r="B29" s="7">
        <v>1.8402777777777777E-3</v>
      </c>
      <c r="C29" s="6"/>
      <c r="D29" s="6"/>
      <c r="E29" s="6"/>
      <c r="F29" s="6"/>
      <c r="G29" s="6"/>
      <c r="H29" s="6"/>
      <c r="I29" s="6"/>
    </row>
    <row r="30" spans="1:13" ht="18">
      <c r="A30" s="6" t="s">
        <v>7</v>
      </c>
      <c r="B30" s="7">
        <v>1.9444444444444442E-3</v>
      </c>
      <c r="C30" s="6"/>
      <c r="D30" s="6"/>
      <c r="E30" s="6"/>
      <c r="F30" s="6"/>
      <c r="G30" s="6"/>
      <c r="H30" s="6"/>
      <c r="I30" s="6"/>
    </row>
    <row r="31" spans="1:13" ht="18">
      <c r="A31" s="6"/>
      <c r="B31" s="7"/>
      <c r="C31" s="6"/>
      <c r="D31" s="6"/>
      <c r="E31" s="6"/>
      <c r="F31" s="6"/>
      <c r="G31" s="6"/>
      <c r="H31" s="6"/>
      <c r="I31" s="6"/>
    </row>
    <row r="32" spans="1:13">
      <c r="A32" s="6"/>
      <c r="B32" s="15" t="s">
        <v>12</v>
      </c>
      <c r="C32" s="15" t="s">
        <v>26</v>
      </c>
      <c r="D32" s="15" t="s">
        <v>27</v>
      </c>
      <c r="E32" s="15" t="s">
        <v>28</v>
      </c>
      <c r="F32" s="15" t="s">
        <v>29</v>
      </c>
      <c r="G32" s="15" t="s">
        <v>30</v>
      </c>
      <c r="H32" s="15" t="s">
        <v>16</v>
      </c>
      <c r="I32" s="15"/>
    </row>
    <row r="33" spans="1:12" ht="18">
      <c r="A33" s="6" t="s">
        <v>0</v>
      </c>
      <c r="B33" s="20">
        <v>29.13</v>
      </c>
      <c r="C33" s="12">
        <v>29.03</v>
      </c>
      <c r="D33" s="12">
        <v>29.02</v>
      </c>
      <c r="E33" s="12">
        <v>37.83</v>
      </c>
      <c r="F33" s="12">
        <v>56.36</v>
      </c>
      <c r="G33" s="12">
        <v>48.62</v>
      </c>
      <c r="H33" s="12">
        <v>31.61</v>
      </c>
      <c r="I33" s="21">
        <v>31.63</v>
      </c>
      <c r="L33" s="18">
        <f>AVERAGE(C33:H33)</f>
        <v>38.745000000000005</v>
      </c>
    </row>
    <row r="34" spans="1:12">
      <c r="A34" s="6" t="s">
        <v>1</v>
      </c>
      <c r="B34" s="21">
        <v>0</v>
      </c>
      <c r="C34" s="12">
        <v>0</v>
      </c>
      <c r="D34" s="12">
        <v>0.11</v>
      </c>
      <c r="E34" s="12">
        <v>0.09</v>
      </c>
      <c r="F34" s="12">
        <v>0.24</v>
      </c>
      <c r="G34" s="12">
        <v>0.17</v>
      </c>
      <c r="H34" s="12">
        <v>0.09</v>
      </c>
      <c r="I34" s="21">
        <v>0.03</v>
      </c>
      <c r="L34" s="18">
        <f>AVERAGE(C34:H34)</f>
        <v>0.11666666666666665</v>
      </c>
    </row>
    <row r="35" spans="1:12">
      <c r="A35" s="6" t="s">
        <v>2</v>
      </c>
      <c r="B35" s="21">
        <v>29.05</v>
      </c>
      <c r="C35" s="12">
        <v>29.02</v>
      </c>
      <c r="D35" s="12">
        <v>36.520000000000003</v>
      </c>
      <c r="E35" s="12">
        <v>53.24</v>
      </c>
      <c r="F35" s="12">
        <v>52.62</v>
      </c>
      <c r="G35" s="12">
        <v>31.61</v>
      </c>
      <c r="H35" s="12">
        <v>31.62</v>
      </c>
      <c r="I35" s="21">
        <v>31.65</v>
      </c>
      <c r="L35" s="18">
        <f>AVERAGE(C35:H35)</f>
        <v>39.104999999999997</v>
      </c>
    </row>
    <row r="36" spans="1:12">
      <c r="A36" s="6" t="s">
        <v>4</v>
      </c>
      <c r="B36" s="19">
        <v>3639</v>
      </c>
      <c r="C36" s="6">
        <v>3636</v>
      </c>
      <c r="D36" s="6">
        <v>5159</v>
      </c>
      <c r="E36" s="6">
        <v>18080</v>
      </c>
      <c r="F36" s="6">
        <v>15507</v>
      </c>
      <c r="G36" s="6">
        <v>5511</v>
      </c>
      <c r="H36" s="6">
        <v>4201</v>
      </c>
      <c r="I36" s="19">
        <v>4142</v>
      </c>
      <c r="L36" s="16">
        <f>AVERAGE(C36:H36)</f>
        <v>8682.3333333333339</v>
      </c>
    </row>
    <row r="37" spans="1:12">
      <c r="A37" s="6" t="s">
        <v>5</v>
      </c>
      <c r="B37" s="19">
        <v>0</v>
      </c>
      <c r="C37" s="6">
        <v>0</v>
      </c>
      <c r="D37" s="6">
        <v>304</v>
      </c>
      <c r="E37" s="6">
        <v>420</v>
      </c>
      <c r="F37" s="6">
        <v>0</v>
      </c>
      <c r="G37" s="6">
        <v>240</v>
      </c>
      <c r="H37" s="6">
        <v>0</v>
      </c>
      <c r="I37" s="19">
        <v>0</v>
      </c>
      <c r="L37" s="16">
        <f>SUM(B37:I37)</f>
        <v>964</v>
      </c>
    </row>
    <row r="40" spans="1:12">
      <c r="A40" s="6" t="s">
        <v>32</v>
      </c>
      <c r="B40" s="6"/>
      <c r="C40" s="6"/>
      <c r="D40" s="6"/>
      <c r="E40" s="6"/>
      <c r="F40" s="6"/>
      <c r="G40" s="6"/>
      <c r="H40" s="6"/>
    </row>
    <row r="41" spans="1:12" ht="18">
      <c r="A41" s="6" t="s">
        <v>3</v>
      </c>
      <c r="B41" s="7">
        <v>0.71410879629629631</v>
      </c>
      <c r="C41" s="7">
        <v>0.71636574074074078</v>
      </c>
      <c r="D41" s="6"/>
      <c r="E41" s="6"/>
      <c r="F41" s="6"/>
      <c r="G41" s="6"/>
      <c r="H41" s="6"/>
    </row>
    <row r="42" spans="1:12" ht="18">
      <c r="A42" s="6" t="s">
        <v>6</v>
      </c>
      <c r="B42" s="7">
        <v>2.1296296296296298E-3</v>
      </c>
      <c r="C42" s="6"/>
      <c r="D42" s="6"/>
      <c r="E42" s="6"/>
      <c r="F42" s="6"/>
      <c r="G42" s="6"/>
      <c r="H42" s="6"/>
    </row>
    <row r="43" spans="1:12" ht="18">
      <c r="A43" s="6" t="s">
        <v>7</v>
      </c>
      <c r="B43" s="7">
        <v>2.2569444444444447E-3</v>
      </c>
      <c r="C43" s="6"/>
      <c r="D43" s="6"/>
      <c r="E43" s="6"/>
      <c r="F43" s="6"/>
      <c r="G43" s="6"/>
      <c r="H43" s="6"/>
    </row>
    <row r="44" spans="1:12">
      <c r="A44" s="6"/>
      <c r="B44" s="6"/>
      <c r="C44" s="6"/>
      <c r="D44" s="6"/>
      <c r="E44" s="6"/>
      <c r="F44" s="6"/>
      <c r="G44" s="6"/>
      <c r="H44" s="6"/>
    </row>
    <row r="45" spans="1:12">
      <c r="A45" s="6"/>
      <c r="B45" s="15" t="s">
        <v>33</v>
      </c>
      <c r="C45" s="15" t="s">
        <v>34</v>
      </c>
      <c r="D45" s="15" t="s">
        <v>35</v>
      </c>
      <c r="E45" s="15" t="s">
        <v>36</v>
      </c>
      <c r="F45" s="15" t="s">
        <v>37</v>
      </c>
      <c r="G45" s="15" t="s">
        <v>8</v>
      </c>
      <c r="H45" s="15" t="s">
        <v>9</v>
      </c>
    </row>
    <row r="46" spans="1:12" ht="18">
      <c r="A46" s="6" t="s">
        <v>0</v>
      </c>
      <c r="B46" s="11">
        <v>7.41</v>
      </c>
      <c r="C46" s="12">
        <v>8.6999999999999993</v>
      </c>
      <c r="D46" s="12">
        <v>17.2</v>
      </c>
      <c r="E46" s="12">
        <v>10.44</v>
      </c>
      <c r="F46" s="12">
        <v>20.329999999999998</v>
      </c>
      <c r="G46" s="12">
        <v>11.29</v>
      </c>
      <c r="H46" s="12">
        <v>9.41</v>
      </c>
      <c r="L46" s="18">
        <f>AVERAGE(B46:H46)</f>
        <v>12.111428571428572</v>
      </c>
    </row>
    <row r="47" spans="1:12">
      <c r="A47" s="6" t="s">
        <v>1</v>
      </c>
      <c r="B47" s="12">
        <v>0.4</v>
      </c>
      <c r="C47" s="12">
        <v>0.36</v>
      </c>
      <c r="D47" s="12">
        <v>0.5</v>
      </c>
      <c r="E47" s="12">
        <v>0.6</v>
      </c>
      <c r="F47" s="12">
        <v>0.67</v>
      </c>
      <c r="G47" s="12">
        <v>0.59</v>
      </c>
      <c r="H47" s="12">
        <v>0.4</v>
      </c>
      <c r="I47" s="1"/>
      <c r="L47" s="18">
        <f>AVERAGE(B47:H47)</f>
        <v>0.50285714285714278</v>
      </c>
    </row>
    <row r="48" spans="1:12">
      <c r="A48" s="6" t="s">
        <v>2</v>
      </c>
      <c r="B48" s="12">
        <v>29.25</v>
      </c>
      <c r="C48" s="12">
        <v>29.27</v>
      </c>
      <c r="D48" s="12">
        <v>43.73</v>
      </c>
      <c r="E48" s="12">
        <v>56.69</v>
      </c>
      <c r="F48" s="12">
        <v>52.82</v>
      </c>
      <c r="G48" s="12">
        <v>31.75</v>
      </c>
      <c r="H48" s="12">
        <v>31.72</v>
      </c>
      <c r="I48" s="1"/>
      <c r="L48" s="18">
        <f>AVERAGE(B48:H48)</f>
        <v>39.318571428571431</v>
      </c>
    </row>
    <row r="49" spans="1:12" ht="18">
      <c r="A49" s="6" t="s">
        <v>4</v>
      </c>
      <c r="B49" s="6">
        <v>3668</v>
      </c>
      <c r="C49" s="6">
        <v>5814</v>
      </c>
      <c r="D49" s="6">
        <v>15674</v>
      </c>
      <c r="E49" s="6">
        <v>15666</v>
      </c>
      <c r="F49" s="6">
        <v>6221</v>
      </c>
      <c r="G49" s="13">
        <v>4265</v>
      </c>
      <c r="H49" s="14">
        <v>4105</v>
      </c>
      <c r="I49" s="2"/>
      <c r="L49" s="16">
        <f>AVERAGE(B49:H49)</f>
        <v>7916.1428571428569</v>
      </c>
    </row>
    <row r="50" spans="1:12">
      <c r="A50" s="6" t="s">
        <v>5</v>
      </c>
      <c r="B50" s="6">
        <v>0</v>
      </c>
      <c r="C50" s="6">
        <v>312</v>
      </c>
      <c r="D50" s="6">
        <v>411</v>
      </c>
      <c r="E50" s="6">
        <v>0</v>
      </c>
      <c r="F50" s="6">
        <v>252</v>
      </c>
      <c r="G50" s="14">
        <v>0</v>
      </c>
      <c r="H50" s="14">
        <v>0</v>
      </c>
      <c r="I50" s="2"/>
      <c r="L50" s="16">
        <f>SUM(B50:H50)</f>
        <v>975</v>
      </c>
    </row>
    <row r="53" spans="1:12">
      <c r="A53" s="6" t="s">
        <v>38</v>
      </c>
      <c r="B53" s="6"/>
      <c r="C53" s="6"/>
      <c r="D53" s="6"/>
      <c r="E53" s="6"/>
      <c r="F53" s="6"/>
      <c r="G53" s="6"/>
      <c r="H53" s="6"/>
      <c r="I53" s="6"/>
    </row>
    <row r="54" spans="1:12" ht="18">
      <c r="A54" s="6" t="s">
        <v>3</v>
      </c>
      <c r="B54" s="7">
        <v>0.73803240740740739</v>
      </c>
      <c r="C54" s="7">
        <v>0.74045138888888884</v>
      </c>
      <c r="D54" s="6"/>
      <c r="E54" s="6"/>
      <c r="F54" s="6"/>
      <c r="G54" s="6"/>
      <c r="H54" s="6"/>
      <c r="I54" s="6"/>
    </row>
    <row r="55" spans="1:12">
      <c r="A55" s="6" t="s">
        <v>6</v>
      </c>
      <c r="B55" s="6" t="s">
        <v>39</v>
      </c>
      <c r="C55" s="6"/>
      <c r="D55" s="6"/>
      <c r="E55" s="6"/>
      <c r="F55" s="6"/>
      <c r="G55" s="6"/>
      <c r="H55" s="6"/>
      <c r="I55" s="6"/>
    </row>
    <row r="56" spans="1:12" ht="18">
      <c r="A56" s="6" t="s">
        <v>7</v>
      </c>
      <c r="B56" s="7">
        <v>2.4189814814814816E-3</v>
      </c>
      <c r="C56" s="6"/>
      <c r="D56" s="6"/>
      <c r="E56" s="6"/>
      <c r="F56" s="6"/>
      <c r="G56" s="6"/>
      <c r="H56" s="6"/>
      <c r="I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</row>
    <row r="58" spans="1:12">
      <c r="A58" s="6"/>
      <c r="B58" s="15"/>
      <c r="C58" s="15" t="s">
        <v>40</v>
      </c>
      <c r="D58" s="15" t="s">
        <v>41</v>
      </c>
      <c r="E58" s="15" t="s">
        <v>42</v>
      </c>
      <c r="F58" s="15" t="s">
        <v>43</v>
      </c>
      <c r="G58" s="15" t="s">
        <v>44</v>
      </c>
      <c r="H58" s="15" t="s">
        <v>45</v>
      </c>
      <c r="I58" s="15" t="s">
        <v>46</v>
      </c>
    </row>
    <row r="59" spans="1:12">
      <c r="A59" s="6" t="s">
        <v>0</v>
      </c>
      <c r="B59" s="19">
        <v>8.5399999999999991</v>
      </c>
      <c r="C59" s="6">
        <v>12.75</v>
      </c>
      <c r="D59" s="6">
        <v>9.99</v>
      </c>
      <c r="E59" s="6">
        <v>17.98</v>
      </c>
      <c r="F59" s="6">
        <v>10.17</v>
      </c>
      <c r="G59" s="6">
        <v>22.9</v>
      </c>
      <c r="H59" s="6">
        <v>8.66</v>
      </c>
      <c r="I59" s="19">
        <v>7.85</v>
      </c>
      <c r="L59" s="16">
        <f>AVERAGE(C59:H59)</f>
        <v>13.741666666666665</v>
      </c>
    </row>
    <row r="60" spans="1:12">
      <c r="A60" s="6" t="s">
        <v>1</v>
      </c>
      <c r="B60" s="19">
        <v>0.08</v>
      </c>
      <c r="C60" s="6">
        <v>0.21</v>
      </c>
      <c r="D60" s="6">
        <v>0.21</v>
      </c>
      <c r="E60" s="6">
        <v>0.35</v>
      </c>
      <c r="F60" s="6">
        <v>0.56000000000000005</v>
      </c>
      <c r="G60" s="6">
        <v>0.49</v>
      </c>
      <c r="H60" s="6">
        <v>0.28999999999999998</v>
      </c>
      <c r="I60" s="19">
        <v>0.11</v>
      </c>
      <c r="L60" s="16">
        <f>AVERAGE(C60:H60)</f>
        <v>0.35166666666666663</v>
      </c>
    </row>
    <row r="61" spans="1:12">
      <c r="A61" s="6" t="s">
        <v>2</v>
      </c>
      <c r="B61" s="19">
        <v>29.05</v>
      </c>
      <c r="C61" s="6">
        <v>29.08</v>
      </c>
      <c r="D61" s="6">
        <v>37.020000000000003</v>
      </c>
      <c r="E61" s="6">
        <v>53.08</v>
      </c>
      <c r="F61" s="6">
        <v>58.84</v>
      </c>
      <c r="G61" s="6">
        <v>44.06</v>
      </c>
      <c r="H61" s="6">
        <v>31.59</v>
      </c>
      <c r="I61" s="19">
        <v>31.6</v>
      </c>
      <c r="L61" s="16">
        <f>AVERAGE(C61:H61)</f>
        <v>42.278333333333329</v>
      </c>
    </row>
    <row r="62" spans="1:12">
      <c r="A62" s="6" t="s">
        <v>4</v>
      </c>
      <c r="B62" s="19">
        <v>3368</v>
      </c>
      <c r="C62" s="6">
        <v>3899</v>
      </c>
      <c r="D62" s="6">
        <v>5527</v>
      </c>
      <c r="E62" s="6">
        <v>13599</v>
      </c>
      <c r="F62" s="6">
        <v>15740</v>
      </c>
      <c r="G62" s="6">
        <v>9947</v>
      </c>
      <c r="H62" s="6">
        <v>4044</v>
      </c>
      <c r="I62" s="19">
        <v>3891</v>
      </c>
      <c r="L62" s="16">
        <f>AVERAGE(C62:H62)</f>
        <v>8792.6666666666661</v>
      </c>
    </row>
    <row r="63" spans="1:12">
      <c r="A63" s="6" t="s">
        <v>5</v>
      </c>
      <c r="B63" s="19">
        <v>0</v>
      </c>
      <c r="C63" s="6">
        <v>0</v>
      </c>
      <c r="D63" s="6">
        <v>288</v>
      </c>
      <c r="E63" s="6">
        <v>413</v>
      </c>
      <c r="F63" s="6">
        <v>0</v>
      </c>
      <c r="G63" s="6">
        <v>240</v>
      </c>
      <c r="H63" s="6">
        <v>0</v>
      </c>
      <c r="I63" s="19">
        <v>0</v>
      </c>
      <c r="L63" s="16">
        <f>SUM(B63:I63)</f>
        <v>941</v>
      </c>
    </row>
    <row r="66" spans="1:12">
      <c r="A66" s="6" t="s">
        <v>47</v>
      </c>
      <c r="B66" s="6"/>
      <c r="C66" s="6"/>
      <c r="D66" s="6"/>
      <c r="E66" s="6"/>
      <c r="F66" s="6"/>
      <c r="G66" s="6"/>
      <c r="H66" s="6"/>
      <c r="I66" s="6"/>
    </row>
    <row r="67" spans="1:12" ht="18">
      <c r="A67" s="6" t="s">
        <v>3</v>
      </c>
      <c r="B67" s="7">
        <v>0.74980324074074067</v>
      </c>
      <c r="C67" s="7">
        <v>0.75200231481481483</v>
      </c>
      <c r="D67" s="6"/>
      <c r="E67" s="6"/>
      <c r="F67" s="6"/>
      <c r="G67" s="6"/>
      <c r="H67" s="6"/>
      <c r="I67" s="6"/>
    </row>
    <row r="68" spans="1:12" ht="18">
      <c r="A68" s="6" t="s">
        <v>6</v>
      </c>
      <c r="B68" s="7">
        <v>2.0717592592592593E-3</v>
      </c>
      <c r="C68" s="6"/>
      <c r="D68" s="6"/>
      <c r="E68" s="6"/>
      <c r="F68" s="6"/>
      <c r="G68" s="6"/>
      <c r="H68" s="6"/>
      <c r="I68" s="6"/>
    </row>
    <row r="69" spans="1:12" ht="18">
      <c r="A69" s="6" t="s">
        <v>7</v>
      </c>
      <c r="B69" s="7">
        <v>2.1874999999999998E-3</v>
      </c>
      <c r="C69" s="6"/>
      <c r="D69" s="6"/>
      <c r="E69" s="6"/>
      <c r="F69" s="6"/>
      <c r="G69" s="6"/>
      <c r="H69" s="6"/>
      <c r="I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</row>
    <row r="71" spans="1:12">
      <c r="A71" s="6"/>
      <c r="B71" s="15" t="s">
        <v>30</v>
      </c>
      <c r="C71" s="15" t="s">
        <v>16</v>
      </c>
      <c r="D71" s="15" t="s">
        <v>48</v>
      </c>
      <c r="E71" s="15" t="s">
        <v>13</v>
      </c>
      <c r="F71" s="15" t="s">
        <v>14</v>
      </c>
      <c r="G71" s="15" t="s">
        <v>15</v>
      </c>
      <c r="H71" s="15" t="s">
        <v>17</v>
      </c>
      <c r="I71" s="15" t="s">
        <v>49</v>
      </c>
    </row>
    <row r="72" spans="1:12" ht="18">
      <c r="A72" s="6" t="s">
        <v>0</v>
      </c>
      <c r="B72" s="20">
        <v>7.94</v>
      </c>
      <c r="C72" s="12">
        <v>8.5299999999999994</v>
      </c>
      <c r="D72" s="12">
        <v>11.73</v>
      </c>
      <c r="E72" s="12">
        <v>18.91</v>
      </c>
      <c r="F72" s="12">
        <v>11.13</v>
      </c>
      <c r="G72" s="12">
        <v>22.99</v>
      </c>
      <c r="H72" s="12">
        <v>8.16</v>
      </c>
      <c r="I72" s="21">
        <v>7.63</v>
      </c>
      <c r="L72" s="18">
        <f>AVERAGE(C72:H72)</f>
        <v>13.575000000000001</v>
      </c>
    </row>
    <row r="73" spans="1:12">
      <c r="A73" s="6" t="s">
        <v>1</v>
      </c>
      <c r="B73" s="21">
        <v>0.4</v>
      </c>
      <c r="C73" s="12">
        <v>0.33</v>
      </c>
      <c r="D73" s="12">
        <v>0.61</v>
      </c>
      <c r="E73" s="12">
        <v>0.8</v>
      </c>
      <c r="F73" s="12">
        <v>0.6</v>
      </c>
      <c r="G73" s="12">
        <v>0.56999999999999995</v>
      </c>
      <c r="H73" s="12">
        <v>0.41</v>
      </c>
      <c r="I73" s="21">
        <v>0.28000000000000003</v>
      </c>
      <c r="L73" s="18">
        <f>AVERAGE(C73:H73)</f>
        <v>0.55333333333333334</v>
      </c>
    </row>
    <row r="74" spans="1:12">
      <c r="A74" s="6" t="s">
        <v>2</v>
      </c>
      <c r="B74" s="21">
        <v>28.74</v>
      </c>
      <c r="C74" s="12">
        <v>28.75</v>
      </c>
      <c r="D74" s="12">
        <v>39.42</v>
      </c>
      <c r="E74" s="12">
        <v>55.15</v>
      </c>
      <c r="F74" s="12">
        <v>51.84</v>
      </c>
      <c r="G74" s="12">
        <v>31.68</v>
      </c>
      <c r="H74" s="12">
        <v>31.71</v>
      </c>
      <c r="I74" s="21">
        <v>31.72</v>
      </c>
      <c r="L74" s="18">
        <f>AVERAGE(C74:H74)</f>
        <v>39.758333333333333</v>
      </c>
    </row>
    <row r="75" spans="1:12">
      <c r="A75" s="6" t="s">
        <v>4</v>
      </c>
      <c r="B75" s="19">
        <v>3578</v>
      </c>
      <c r="C75" s="6">
        <v>3555</v>
      </c>
      <c r="D75" s="6">
        <v>9394</v>
      </c>
      <c r="E75" s="6">
        <v>16939</v>
      </c>
      <c r="F75" s="6">
        <v>13733</v>
      </c>
      <c r="G75" s="6">
        <v>4484</v>
      </c>
      <c r="H75" s="6">
        <v>4342</v>
      </c>
      <c r="I75" s="19">
        <v>4188</v>
      </c>
      <c r="L75" s="16">
        <f>AVERAGE(C75:H75)</f>
        <v>8741.1666666666661</v>
      </c>
    </row>
    <row r="76" spans="1:12">
      <c r="A76" s="6" t="s">
        <v>5</v>
      </c>
      <c r="B76" s="19">
        <v>0</v>
      </c>
      <c r="C76" s="6">
        <v>0</v>
      </c>
      <c r="D76" s="6">
        <v>476</v>
      </c>
      <c r="E76" s="6">
        <v>259</v>
      </c>
      <c r="F76" s="6">
        <v>232</v>
      </c>
      <c r="G76" s="6">
        <v>10</v>
      </c>
      <c r="H76" s="6">
        <v>0</v>
      </c>
      <c r="I76" s="19">
        <v>0</v>
      </c>
      <c r="L76" s="16">
        <f>SUM(B76:I76)</f>
        <v>977</v>
      </c>
    </row>
    <row r="79" spans="1:12">
      <c r="A79" s="6" t="s">
        <v>50</v>
      </c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2" ht="18">
      <c r="A80" s="6" t="s">
        <v>3</v>
      </c>
      <c r="B80" s="7">
        <v>0.63936342592592588</v>
      </c>
      <c r="C80" s="7">
        <v>0.64342592592592596</v>
      </c>
      <c r="D80" s="6"/>
      <c r="E80" s="6"/>
      <c r="F80" s="6"/>
      <c r="G80" s="6"/>
      <c r="H80" s="6"/>
      <c r="I80" s="6"/>
      <c r="J80" s="6"/>
      <c r="K80" s="6"/>
    </row>
    <row r="81" spans="1:13" ht="18">
      <c r="A81" s="6" t="s">
        <v>6</v>
      </c>
      <c r="B81" s="7">
        <v>3.9814814814814817E-3</v>
      </c>
      <c r="C81" s="6"/>
      <c r="D81" s="6"/>
      <c r="E81" s="6"/>
      <c r="F81" s="6"/>
      <c r="G81" s="6"/>
      <c r="H81" s="6"/>
      <c r="I81" s="6"/>
      <c r="J81" s="6"/>
      <c r="K81" s="6"/>
    </row>
    <row r="82" spans="1:13" ht="18">
      <c r="A82" s="6" t="s">
        <v>7</v>
      </c>
      <c r="B82" s="7">
        <v>4.0624999999999993E-3</v>
      </c>
      <c r="C82" s="6"/>
      <c r="D82" s="6"/>
      <c r="E82" s="6"/>
      <c r="F82" s="6"/>
      <c r="G82" s="6"/>
      <c r="H82" s="6"/>
      <c r="I82" s="6"/>
      <c r="J82" s="6"/>
      <c r="K82" s="6"/>
    </row>
    <row r="83" spans="1: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3">
      <c r="A84" s="6"/>
      <c r="B84" s="15" t="s">
        <v>22</v>
      </c>
      <c r="C84" s="15" t="s">
        <v>23</v>
      </c>
      <c r="D84" s="15" t="s">
        <v>24</v>
      </c>
      <c r="E84" s="15" t="s">
        <v>51</v>
      </c>
      <c r="F84" s="15" t="s">
        <v>25</v>
      </c>
      <c r="G84" s="15" t="s">
        <v>52</v>
      </c>
      <c r="H84" s="15" t="s">
        <v>53</v>
      </c>
      <c r="I84" s="15" t="s">
        <v>54</v>
      </c>
      <c r="J84" s="15" t="s">
        <v>55</v>
      </c>
      <c r="K84" s="19"/>
    </row>
    <row r="85" spans="1:13" ht="18">
      <c r="A85" s="6" t="s">
        <v>0</v>
      </c>
      <c r="B85" s="11">
        <v>8</v>
      </c>
      <c r="C85" s="12">
        <v>8.7799999999999994</v>
      </c>
      <c r="D85" s="12">
        <v>9.36</v>
      </c>
      <c r="E85" s="12">
        <v>15.3</v>
      </c>
      <c r="F85" s="12">
        <v>8.8000000000000007</v>
      </c>
      <c r="G85" s="12">
        <v>10.84</v>
      </c>
      <c r="H85" s="12">
        <v>11.14</v>
      </c>
      <c r="I85" s="12">
        <v>20.48</v>
      </c>
      <c r="J85" s="21">
        <v>10.18</v>
      </c>
      <c r="K85" s="21">
        <v>6.7130000000000001</v>
      </c>
      <c r="L85" s="18">
        <f>AVERAGE(B85:J85)</f>
        <v>11.431111111111111</v>
      </c>
    </row>
    <row r="86" spans="1:13">
      <c r="A86" s="6" t="s">
        <v>1</v>
      </c>
      <c r="B86" s="12">
        <v>0.24</v>
      </c>
      <c r="C86" s="12">
        <v>0.22</v>
      </c>
      <c r="D86" s="12">
        <v>0.22</v>
      </c>
      <c r="E86" s="12">
        <v>0.3</v>
      </c>
      <c r="F86" s="12">
        <v>0.26</v>
      </c>
      <c r="G86" s="12">
        <v>0.24</v>
      </c>
      <c r="H86" s="12">
        <v>0.28999999999999998</v>
      </c>
      <c r="I86" s="12">
        <v>0.42</v>
      </c>
      <c r="J86" s="21">
        <v>0.36</v>
      </c>
      <c r="K86" s="21">
        <v>0.14000000000000001</v>
      </c>
      <c r="L86" s="18">
        <f>AVERAGE(B86:J86)</f>
        <v>0.28333333333333333</v>
      </c>
    </row>
    <row r="87" spans="1:13">
      <c r="A87" s="6" t="s">
        <v>2</v>
      </c>
      <c r="B87" s="12">
        <v>28.86</v>
      </c>
      <c r="C87" s="12">
        <v>28.86</v>
      </c>
      <c r="D87" s="12">
        <v>45.4</v>
      </c>
      <c r="E87" s="12">
        <v>49.18</v>
      </c>
      <c r="F87" s="12">
        <v>56.86</v>
      </c>
      <c r="G87" s="12">
        <v>56.98</v>
      </c>
      <c r="H87" s="12">
        <v>47.35</v>
      </c>
      <c r="I87" s="12">
        <v>31.5</v>
      </c>
      <c r="J87" s="21">
        <v>31.53</v>
      </c>
      <c r="K87" s="21">
        <v>31.53</v>
      </c>
      <c r="L87" s="18">
        <f>AVERAGE(B87:I87)</f>
        <v>43.123750000000008</v>
      </c>
    </row>
    <row r="88" spans="1:13">
      <c r="A88" s="6" t="s">
        <v>4</v>
      </c>
      <c r="B88" s="6">
        <v>3513</v>
      </c>
      <c r="C88" s="6">
        <v>3535</v>
      </c>
      <c r="D88" s="6">
        <v>8649</v>
      </c>
      <c r="E88" s="6">
        <v>9948</v>
      </c>
      <c r="F88" s="6">
        <v>11646</v>
      </c>
      <c r="G88" s="6">
        <v>9593</v>
      </c>
      <c r="H88" s="6">
        <v>7590</v>
      </c>
      <c r="I88" s="6">
        <v>5333</v>
      </c>
      <c r="J88" s="19">
        <v>4478</v>
      </c>
      <c r="K88" s="19">
        <v>4088</v>
      </c>
      <c r="L88" s="16">
        <f>AVERAGE(B88:I88)</f>
        <v>7475.875</v>
      </c>
    </row>
    <row r="89" spans="1:13">
      <c r="A89" s="6" t="s">
        <v>5</v>
      </c>
      <c r="B89" s="6">
        <v>0</v>
      </c>
      <c r="C89" s="6">
        <v>255</v>
      </c>
      <c r="D89" s="6">
        <v>82</v>
      </c>
      <c r="E89" s="6">
        <v>397</v>
      </c>
      <c r="F89" s="6">
        <v>0</v>
      </c>
      <c r="G89" s="6">
        <v>0</v>
      </c>
      <c r="H89" s="6">
        <v>0</v>
      </c>
      <c r="I89" s="6">
        <v>254</v>
      </c>
      <c r="J89" s="19">
        <v>0</v>
      </c>
      <c r="K89" s="19">
        <v>0</v>
      </c>
      <c r="L89" s="16">
        <f>SUM(B89:K89)</f>
        <v>988</v>
      </c>
      <c r="M89">
        <f>SUM(B89:K89)</f>
        <v>988</v>
      </c>
    </row>
    <row r="92" spans="1:13">
      <c r="A92" s="6" t="s">
        <v>56</v>
      </c>
      <c r="B92" s="6"/>
      <c r="C92" s="6"/>
      <c r="D92" s="6"/>
      <c r="E92" s="6"/>
      <c r="F92" s="6"/>
      <c r="G92" s="6"/>
      <c r="H92" s="6"/>
      <c r="I92" s="6"/>
      <c r="J92" s="6"/>
    </row>
    <row r="93" spans="1:13" ht="18">
      <c r="A93" s="6" t="s">
        <v>3</v>
      </c>
      <c r="B93" s="7">
        <v>0.65019675925925924</v>
      </c>
      <c r="C93" s="7">
        <v>0.65342592592592597</v>
      </c>
      <c r="D93" s="6"/>
      <c r="E93" s="6"/>
      <c r="F93" s="6"/>
      <c r="G93" s="6"/>
      <c r="H93" s="6"/>
      <c r="I93" s="6"/>
      <c r="J93" s="6"/>
    </row>
    <row r="94" spans="1:13" ht="18">
      <c r="A94" s="6" t="s">
        <v>6</v>
      </c>
      <c r="B94" s="7">
        <v>3.1481481481481482E-3</v>
      </c>
      <c r="C94" s="6"/>
      <c r="D94" s="6"/>
      <c r="E94" s="6"/>
      <c r="F94" s="6"/>
      <c r="G94" s="6"/>
      <c r="H94" s="6"/>
      <c r="I94" s="6"/>
      <c r="J94" s="6"/>
    </row>
    <row r="95" spans="1:13" ht="18">
      <c r="A95" s="6" t="s">
        <v>7</v>
      </c>
      <c r="B95" s="7">
        <v>3.2175925925925926E-3</v>
      </c>
      <c r="C95" s="6"/>
      <c r="D95" s="6"/>
      <c r="E95" s="6"/>
      <c r="F95" s="6"/>
      <c r="G95" s="6"/>
      <c r="H95" s="6"/>
      <c r="I95" s="6"/>
      <c r="J95" s="6"/>
    </row>
    <row r="96" spans="1:13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3">
      <c r="A97" s="6"/>
      <c r="B97" s="15" t="s">
        <v>57</v>
      </c>
      <c r="C97" s="15" t="s">
        <v>58</v>
      </c>
      <c r="D97" s="15" t="s">
        <v>59</v>
      </c>
      <c r="E97" s="15" t="s">
        <v>60</v>
      </c>
      <c r="F97" s="15" t="s">
        <v>61</v>
      </c>
      <c r="G97" s="15" t="s">
        <v>62</v>
      </c>
      <c r="H97" s="15" t="s">
        <v>63</v>
      </c>
      <c r="I97" s="15" t="s">
        <v>40</v>
      </c>
      <c r="J97" s="15"/>
    </row>
    <row r="98" spans="1:13" ht="18">
      <c r="A98" s="6" t="s">
        <v>0</v>
      </c>
      <c r="B98" s="11">
        <v>6.86</v>
      </c>
      <c r="C98" s="12">
        <v>9.69</v>
      </c>
      <c r="D98" s="12">
        <v>12.1</v>
      </c>
      <c r="E98" s="12">
        <v>10.54</v>
      </c>
      <c r="F98" s="12">
        <v>7.82</v>
      </c>
      <c r="G98" s="12">
        <v>8.4499999999999993</v>
      </c>
      <c r="H98" s="12">
        <v>23.25</v>
      </c>
      <c r="I98" s="21">
        <v>8.99</v>
      </c>
      <c r="J98" s="21">
        <v>7.05</v>
      </c>
      <c r="L98" s="18">
        <f>AVERAGE(B98:I98)</f>
        <v>10.962499999999999</v>
      </c>
    </row>
    <row r="99" spans="1:13">
      <c r="A99" s="6" t="s">
        <v>1</v>
      </c>
      <c r="B99" s="12">
        <v>0.27</v>
      </c>
      <c r="C99" s="12">
        <v>0.28000000000000003</v>
      </c>
      <c r="D99" s="12">
        <v>0.45</v>
      </c>
      <c r="E99" s="12">
        <v>0.46</v>
      </c>
      <c r="F99" s="12">
        <v>0.48</v>
      </c>
      <c r="G99" s="12">
        <v>0.4</v>
      </c>
      <c r="H99" s="12">
        <v>0.7</v>
      </c>
      <c r="I99" s="21">
        <v>0.52</v>
      </c>
      <c r="J99" s="21">
        <v>0.51</v>
      </c>
      <c r="L99" s="18">
        <f>AVERAGE(B99:I99)</f>
        <v>0.44500000000000001</v>
      </c>
    </row>
    <row r="100" spans="1:13">
      <c r="A100" s="6" t="s">
        <v>2</v>
      </c>
      <c r="B100" s="12">
        <v>28.94</v>
      </c>
      <c r="C100" s="12">
        <v>36.69</v>
      </c>
      <c r="D100" s="12">
        <v>43.03</v>
      </c>
      <c r="E100" s="12">
        <v>57.49</v>
      </c>
      <c r="F100" s="12">
        <v>58.19</v>
      </c>
      <c r="G100" s="12">
        <v>51.79</v>
      </c>
      <c r="H100" s="12">
        <v>31.59</v>
      </c>
      <c r="I100" s="21">
        <v>31.6</v>
      </c>
      <c r="J100" s="21">
        <v>31.61</v>
      </c>
      <c r="L100" s="18">
        <f>AVERAGE(B100:H100)</f>
        <v>43.959999999999994</v>
      </c>
    </row>
    <row r="101" spans="1:13">
      <c r="A101" s="6" t="s">
        <v>4</v>
      </c>
      <c r="B101" s="6">
        <v>3586</v>
      </c>
      <c r="C101" s="6">
        <v>4978</v>
      </c>
      <c r="D101" s="6">
        <v>8255</v>
      </c>
      <c r="E101" s="6">
        <v>13728</v>
      </c>
      <c r="F101" s="6">
        <v>11425</v>
      </c>
      <c r="G101" s="6">
        <v>9077</v>
      </c>
      <c r="H101" s="6">
        <v>4325</v>
      </c>
      <c r="I101" s="19">
        <v>3800</v>
      </c>
      <c r="J101" s="19">
        <v>4063</v>
      </c>
      <c r="L101" s="16">
        <f>AVERAGE(B101:I101)</f>
        <v>7396.75</v>
      </c>
    </row>
    <row r="102" spans="1:13">
      <c r="A102" s="6" t="s">
        <v>5</v>
      </c>
      <c r="B102" s="6">
        <v>0</v>
      </c>
      <c r="C102" s="6">
        <v>308</v>
      </c>
      <c r="D102" s="6">
        <v>426</v>
      </c>
      <c r="E102" s="6">
        <v>0</v>
      </c>
      <c r="F102" s="6">
        <v>0</v>
      </c>
      <c r="G102" s="6">
        <v>0</v>
      </c>
      <c r="H102" s="6">
        <v>247</v>
      </c>
      <c r="I102" s="19">
        <v>0</v>
      </c>
      <c r="J102" s="19">
        <v>0</v>
      </c>
      <c r="L102" s="16">
        <f>SUM(B102:J102)</f>
        <v>981</v>
      </c>
      <c r="M102">
        <f>SUM(B102:J102)</f>
        <v>981</v>
      </c>
    </row>
    <row r="105" spans="1:13">
      <c r="A105" s="27" t="s">
        <v>108</v>
      </c>
    </row>
    <row r="107" spans="1:13">
      <c r="A107" t="s">
        <v>2</v>
      </c>
    </row>
    <row r="108" spans="1:13">
      <c r="A108" s="28">
        <v>28.45</v>
      </c>
      <c r="B108" s="29">
        <v>46.62</v>
      </c>
      <c r="C108" s="29">
        <v>38.17</v>
      </c>
      <c r="D108" s="29">
        <v>50.78</v>
      </c>
      <c r="E108" s="29">
        <v>49.33</v>
      </c>
      <c r="F108" s="29">
        <v>40.54</v>
      </c>
      <c r="G108" s="29">
        <v>31.5</v>
      </c>
      <c r="H108" s="29"/>
      <c r="I108" s="29"/>
      <c r="L108" s="16">
        <f>AVERAGE(B108:F108)</f>
        <v>45.087999999999994</v>
      </c>
    </row>
    <row r="109" spans="1:13">
      <c r="A109" s="28">
        <v>28.48</v>
      </c>
      <c r="B109" s="29">
        <v>33.229999999999997</v>
      </c>
      <c r="C109" s="29">
        <v>40.31</v>
      </c>
      <c r="D109" s="29">
        <v>41.26</v>
      </c>
      <c r="E109" s="29">
        <v>50.89</v>
      </c>
      <c r="F109" s="29">
        <v>49.7</v>
      </c>
      <c r="G109" s="29">
        <v>40.630000000000003</v>
      </c>
      <c r="H109" s="29">
        <v>31.49</v>
      </c>
      <c r="I109" s="29"/>
      <c r="L109" s="16">
        <f>AVERAGE(C109:G109)</f>
        <v>44.557999999999993</v>
      </c>
    </row>
    <row r="110" spans="1:13">
      <c r="A110" s="28">
        <v>29.17</v>
      </c>
      <c r="B110" s="29">
        <v>46.64</v>
      </c>
      <c r="C110" s="29">
        <v>44.1</v>
      </c>
      <c r="D110" s="29">
        <v>50.83</v>
      </c>
      <c r="E110" s="29">
        <v>52.12</v>
      </c>
      <c r="F110" s="29">
        <v>32.17</v>
      </c>
      <c r="G110" s="29"/>
      <c r="H110" s="29"/>
      <c r="I110" s="29"/>
      <c r="L110" s="16">
        <f>AVERAGE(B110:E110)</f>
        <v>48.422499999999999</v>
      </c>
    </row>
    <row r="111" spans="1:13">
      <c r="A111" s="28">
        <v>28.41</v>
      </c>
      <c r="B111" s="29">
        <v>31.28</v>
      </c>
      <c r="C111" s="29">
        <v>46.75</v>
      </c>
      <c r="D111" s="29">
        <v>44.14</v>
      </c>
      <c r="E111" s="29">
        <v>50.86</v>
      </c>
      <c r="F111" s="29">
        <v>49.93</v>
      </c>
      <c r="G111" s="29">
        <v>32.9</v>
      </c>
      <c r="H111" s="29">
        <v>31.6</v>
      </c>
      <c r="I111" s="29"/>
      <c r="L111" s="16">
        <f>AVERAGE(C111:F111)</f>
        <v>47.92</v>
      </c>
    </row>
    <row r="112" spans="1:13">
      <c r="A112" s="28">
        <v>28.44</v>
      </c>
      <c r="B112" s="29">
        <v>41.05</v>
      </c>
      <c r="C112" s="29">
        <v>39.67</v>
      </c>
      <c r="D112" s="29">
        <v>50.74</v>
      </c>
      <c r="E112" s="29">
        <v>50.82</v>
      </c>
      <c r="F112" s="29">
        <v>48.81</v>
      </c>
      <c r="G112" s="29">
        <v>33.43</v>
      </c>
      <c r="H112" s="29">
        <v>31.51</v>
      </c>
      <c r="I112" s="29"/>
      <c r="L112" s="16">
        <f t="shared" ref="L112:L137" si="0">AVERAGE(B112:F112)</f>
        <v>46.218000000000004</v>
      </c>
    </row>
    <row r="113" spans="1:12">
      <c r="A113" s="28">
        <v>28.69</v>
      </c>
      <c r="B113" s="29">
        <v>46.71</v>
      </c>
      <c r="C113" s="29">
        <v>41.26</v>
      </c>
      <c r="D113" s="29">
        <v>50.8</v>
      </c>
      <c r="E113" s="29">
        <v>48.44</v>
      </c>
      <c r="F113" s="29">
        <v>31.66</v>
      </c>
      <c r="G113" s="29"/>
      <c r="H113" s="29"/>
      <c r="I113" s="29"/>
      <c r="L113" s="16">
        <f>AVERAGE(B113:E113)</f>
        <v>46.802499999999995</v>
      </c>
    </row>
    <row r="114" spans="1:12">
      <c r="A114" s="28">
        <v>28.42</v>
      </c>
      <c r="B114" s="29">
        <v>31.46</v>
      </c>
      <c r="C114" s="29">
        <v>38.67</v>
      </c>
      <c r="D114" s="29">
        <v>49.11</v>
      </c>
      <c r="E114" s="29">
        <v>50.86</v>
      </c>
      <c r="F114" s="29">
        <v>52.09</v>
      </c>
      <c r="G114" s="29">
        <v>41.17</v>
      </c>
      <c r="H114" s="29">
        <v>31.43</v>
      </c>
      <c r="I114" s="29"/>
      <c r="L114" s="16">
        <f>AVERAGE(C114:G114)</f>
        <v>46.379999999999995</v>
      </c>
    </row>
    <row r="115" spans="1:12">
      <c r="A115" s="28">
        <v>28.43</v>
      </c>
      <c r="B115" s="29">
        <v>34.86</v>
      </c>
      <c r="C115" s="29">
        <v>39.869999999999997</v>
      </c>
      <c r="D115" s="29">
        <v>50.74</v>
      </c>
      <c r="E115" s="29">
        <v>50.85</v>
      </c>
      <c r="F115" s="29">
        <v>48.82</v>
      </c>
      <c r="G115" s="29">
        <v>31.49</v>
      </c>
      <c r="H115" s="29"/>
      <c r="I115" s="29"/>
      <c r="L115" s="16">
        <f t="shared" si="0"/>
        <v>45.027999999999999</v>
      </c>
    </row>
    <row r="116" spans="1:12">
      <c r="A116" s="28">
        <v>28.42</v>
      </c>
      <c r="B116" s="29">
        <v>38.58</v>
      </c>
      <c r="C116" s="29">
        <v>37.19</v>
      </c>
      <c r="D116" s="29">
        <v>34.72</v>
      </c>
      <c r="E116" s="29">
        <v>50.79</v>
      </c>
      <c r="F116" s="29">
        <v>53.09</v>
      </c>
      <c r="G116" s="29">
        <v>49.02</v>
      </c>
      <c r="H116" s="29">
        <v>31.82</v>
      </c>
      <c r="I116" s="29"/>
      <c r="L116" s="16">
        <f>AVERAGE(B116:G116)</f>
        <v>43.898333333333333</v>
      </c>
    </row>
    <row r="117" spans="1:12">
      <c r="A117" s="28">
        <v>28.41</v>
      </c>
      <c r="B117" s="29">
        <v>33.97</v>
      </c>
      <c r="C117" s="29">
        <v>38.630000000000003</v>
      </c>
      <c r="D117" s="29">
        <v>49.6</v>
      </c>
      <c r="E117" s="29">
        <v>50.86</v>
      </c>
      <c r="F117" s="29">
        <v>55.29</v>
      </c>
      <c r="G117" s="29">
        <v>40.42</v>
      </c>
      <c r="H117" s="29">
        <v>31.72</v>
      </c>
      <c r="I117" s="29"/>
      <c r="L117" s="16">
        <f>AVERAGE(C117:G117)</f>
        <v>46.96</v>
      </c>
    </row>
    <row r="118" spans="1:12">
      <c r="A118" s="28">
        <v>28.14</v>
      </c>
      <c r="B118" s="29">
        <v>42.31</v>
      </c>
      <c r="C118" s="29">
        <v>36.57</v>
      </c>
      <c r="D118" s="29">
        <v>41.56</v>
      </c>
      <c r="E118" s="29">
        <v>50.33</v>
      </c>
      <c r="F118" s="29">
        <v>54.77</v>
      </c>
      <c r="G118" s="29">
        <v>41.76</v>
      </c>
      <c r="H118" s="29">
        <v>31.21</v>
      </c>
      <c r="I118" s="29"/>
      <c r="L118" s="16">
        <f>AVERAGE(B118:G118)</f>
        <v>44.550000000000004</v>
      </c>
    </row>
    <row r="119" spans="1:12">
      <c r="A119" s="28">
        <v>27.77</v>
      </c>
      <c r="B119" s="29">
        <v>30.66</v>
      </c>
      <c r="C119" s="29">
        <v>45.93</v>
      </c>
      <c r="D119" s="29">
        <v>40.549999999999997</v>
      </c>
      <c r="E119" s="29">
        <v>50.22</v>
      </c>
      <c r="F119" s="29">
        <v>50.24</v>
      </c>
      <c r="G119" s="29">
        <v>50.27</v>
      </c>
      <c r="H119" s="29">
        <v>48.3</v>
      </c>
      <c r="I119" s="29">
        <v>31.49</v>
      </c>
      <c r="L119" s="16">
        <f>AVERAGE(C119:H119)</f>
        <v>47.585000000000001</v>
      </c>
    </row>
    <row r="120" spans="1:12">
      <c r="A120" s="28">
        <v>27.8</v>
      </c>
      <c r="B120" s="29">
        <v>40.44</v>
      </c>
      <c r="C120" s="29">
        <v>37.76</v>
      </c>
      <c r="D120" s="29">
        <v>50.21</v>
      </c>
      <c r="E120" s="29">
        <v>50.25</v>
      </c>
      <c r="F120" s="29">
        <v>51.82</v>
      </c>
      <c r="G120" s="29">
        <v>46.83</v>
      </c>
      <c r="H120" s="29">
        <v>31.22</v>
      </c>
      <c r="I120" s="29"/>
      <c r="L120" s="16">
        <f>AVERAGE(B120:G120)</f>
        <v>46.218333333333334</v>
      </c>
    </row>
    <row r="121" spans="1:12">
      <c r="A121" s="28">
        <v>27.84</v>
      </c>
      <c r="B121" s="29">
        <v>40.54</v>
      </c>
      <c r="C121" s="29">
        <v>46.02</v>
      </c>
      <c r="D121" s="29">
        <v>35.36</v>
      </c>
      <c r="E121" s="29">
        <v>50.27</v>
      </c>
      <c r="F121" s="29">
        <v>50.29</v>
      </c>
      <c r="G121" s="29">
        <v>54.06</v>
      </c>
      <c r="H121" s="29">
        <v>41.29</v>
      </c>
      <c r="I121" s="29">
        <v>31.21</v>
      </c>
      <c r="L121" s="16">
        <f>AVERAGE(B121:H121)</f>
        <v>45.404285714285713</v>
      </c>
    </row>
    <row r="122" spans="1:12">
      <c r="A122" s="28">
        <v>27.84</v>
      </c>
      <c r="B122" s="29">
        <v>29.36</v>
      </c>
      <c r="C122" s="29">
        <v>46.03</v>
      </c>
      <c r="D122" s="29">
        <v>43.23</v>
      </c>
      <c r="E122" s="29">
        <v>50.35</v>
      </c>
      <c r="F122" s="29">
        <v>52.6</v>
      </c>
      <c r="G122" s="29">
        <v>48.49</v>
      </c>
      <c r="H122" s="29">
        <v>31.52</v>
      </c>
      <c r="I122" s="29"/>
      <c r="L122" s="16">
        <f>AVERAGE(C122:G122)</f>
        <v>48.14</v>
      </c>
    </row>
    <row r="123" spans="1:12">
      <c r="A123" s="28">
        <v>27.82</v>
      </c>
      <c r="B123" s="29">
        <v>33.44</v>
      </c>
      <c r="C123" s="29">
        <v>47.45</v>
      </c>
      <c r="D123" s="29">
        <v>38.56</v>
      </c>
      <c r="E123" s="29">
        <v>50.27</v>
      </c>
      <c r="F123" s="29">
        <v>50.3</v>
      </c>
      <c r="G123" s="29">
        <v>48.29</v>
      </c>
      <c r="H123" s="29">
        <v>31.38</v>
      </c>
      <c r="I123" s="29"/>
      <c r="L123" s="16">
        <f>AVERAGE(C123:G123)</f>
        <v>46.973999999999997</v>
      </c>
    </row>
    <row r="124" spans="1:12">
      <c r="A124" s="28">
        <v>27.82</v>
      </c>
      <c r="B124" s="29">
        <v>40.76</v>
      </c>
      <c r="C124" s="29">
        <v>34.26</v>
      </c>
      <c r="D124" s="29">
        <v>50.26</v>
      </c>
      <c r="E124" s="29">
        <v>52.57</v>
      </c>
      <c r="F124" s="29">
        <v>51.02</v>
      </c>
      <c r="G124" s="29">
        <v>32.659999999999997</v>
      </c>
      <c r="H124" s="29"/>
      <c r="I124" s="29"/>
      <c r="L124" s="16">
        <f t="shared" si="0"/>
        <v>45.774000000000001</v>
      </c>
    </row>
    <row r="125" spans="1:12">
      <c r="A125" s="28">
        <v>28.15</v>
      </c>
      <c r="B125" s="29">
        <v>41.08</v>
      </c>
      <c r="C125" s="29">
        <v>34.299999999999997</v>
      </c>
      <c r="D125" s="29">
        <v>50.27</v>
      </c>
      <c r="E125" s="29">
        <v>52.62</v>
      </c>
      <c r="F125" s="29">
        <v>41.39</v>
      </c>
      <c r="G125" s="29">
        <v>31.26</v>
      </c>
      <c r="H125" s="29"/>
      <c r="I125" s="29"/>
      <c r="L125" s="16">
        <f t="shared" si="0"/>
        <v>43.932000000000002</v>
      </c>
    </row>
    <row r="126" spans="1:12">
      <c r="A126" s="28">
        <v>27.84</v>
      </c>
      <c r="B126" s="29">
        <v>30.76</v>
      </c>
      <c r="C126" s="29">
        <v>46.02</v>
      </c>
      <c r="D126" s="29">
        <v>43.56</v>
      </c>
      <c r="E126" s="29">
        <v>50.32</v>
      </c>
      <c r="F126" s="29">
        <v>51.91</v>
      </c>
      <c r="G126" s="29">
        <v>40.24</v>
      </c>
      <c r="H126" s="29">
        <v>31.21</v>
      </c>
      <c r="I126" s="29"/>
      <c r="L126" s="16">
        <f>AVERAGE(C126:G126)</f>
        <v>46.410000000000004</v>
      </c>
    </row>
    <row r="127" spans="1:12">
      <c r="A127" s="28">
        <v>27.83</v>
      </c>
      <c r="B127" s="29">
        <v>37.97</v>
      </c>
      <c r="C127" s="29">
        <v>40.130000000000003</v>
      </c>
      <c r="D127" s="29">
        <v>45.08</v>
      </c>
      <c r="E127" s="29">
        <v>50.32</v>
      </c>
      <c r="F127" s="29">
        <v>50.28</v>
      </c>
      <c r="G127" s="29">
        <v>48.38</v>
      </c>
      <c r="H127" s="29">
        <v>31.46</v>
      </c>
      <c r="I127" s="29"/>
      <c r="L127" s="16">
        <f>AVERAGE(B127:G127)</f>
        <v>45.360000000000007</v>
      </c>
    </row>
    <row r="128" spans="1:12">
      <c r="A128" s="28">
        <v>28.09</v>
      </c>
      <c r="B128" s="29">
        <v>42.83</v>
      </c>
      <c r="C128" s="29">
        <v>35.520000000000003</v>
      </c>
      <c r="D128" s="29">
        <v>50.24</v>
      </c>
      <c r="E128" s="29">
        <v>50.32</v>
      </c>
      <c r="F128" s="29">
        <v>48.39</v>
      </c>
      <c r="G128" s="29">
        <v>32.78</v>
      </c>
      <c r="H128" s="29">
        <v>32.22</v>
      </c>
      <c r="I128" s="29"/>
      <c r="L128" s="16">
        <f t="shared" si="0"/>
        <v>45.46</v>
      </c>
    </row>
    <row r="129" spans="1:12">
      <c r="A129" s="28">
        <v>27.9</v>
      </c>
      <c r="B129" s="29">
        <v>40.79</v>
      </c>
      <c r="C129" s="29">
        <v>40.65</v>
      </c>
      <c r="D129" s="29">
        <v>50.3</v>
      </c>
      <c r="E129" s="29">
        <v>50.35</v>
      </c>
      <c r="F129" s="29">
        <v>50.89</v>
      </c>
      <c r="G129" s="29">
        <v>41.84</v>
      </c>
      <c r="H129" s="29">
        <v>31.27</v>
      </c>
      <c r="I129" s="29"/>
      <c r="L129" s="16">
        <f>AVERAGE(B129:G129)</f>
        <v>45.803333333333342</v>
      </c>
    </row>
    <row r="130" spans="1:12">
      <c r="A130">
        <f>B9</f>
        <v>29.04</v>
      </c>
      <c r="B130">
        <f t="shared" ref="B130:I130" si="1">C9</f>
        <v>41.64</v>
      </c>
      <c r="C130">
        <f t="shared" si="1"/>
        <v>52.56</v>
      </c>
      <c r="D130">
        <f t="shared" si="1"/>
        <v>53.44</v>
      </c>
      <c r="E130">
        <f t="shared" si="1"/>
        <v>31.78</v>
      </c>
      <c r="F130">
        <f t="shared" si="1"/>
        <v>31.69</v>
      </c>
      <c r="G130">
        <f t="shared" si="1"/>
        <v>0</v>
      </c>
      <c r="H130">
        <f t="shared" si="1"/>
        <v>0</v>
      </c>
      <c r="I130">
        <f t="shared" si="1"/>
        <v>0</v>
      </c>
      <c r="L130" s="16">
        <f>AVERAGE(B130:D130)</f>
        <v>49.213333333333331</v>
      </c>
    </row>
    <row r="131" spans="1:12">
      <c r="A131" s="1">
        <f>B22</f>
        <v>29.01</v>
      </c>
      <c r="B131" s="1">
        <f t="shared" ref="B131:I131" si="2">C22</f>
        <v>29.06</v>
      </c>
      <c r="C131" s="1">
        <f t="shared" si="2"/>
        <v>41.64</v>
      </c>
      <c r="D131" s="1">
        <f t="shared" si="2"/>
        <v>56.35</v>
      </c>
      <c r="E131" s="1">
        <f t="shared" si="2"/>
        <v>52.84</v>
      </c>
      <c r="F131" s="1">
        <f t="shared" si="2"/>
        <v>31.43</v>
      </c>
      <c r="G131" s="1">
        <f t="shared" si="2"/>
        <v>31.4</v>
      </c>
      <c r="H131" s="1">
        <f t="shared" si="2"/>
        <v>0</v>
      </c>
      <c r="I131" s="1">
        <f t="shared" si="2"/>
        <v>0</v>
      </c>
      <c r="L131" s="18">
        <f>AVERAGE(C131:E131)</f>
        <v>50.276666666666671</v>
      </c>
    </row>
    <row r="132" spans="1:12">
      <c r="A132" s="1">
        <f>B35</f>
        <v>29.05</v>
      </c>
      <c r="B132" s="1">
        <f t="shared" ref="B132:I132" si="3">C35</f>
        <v>29.02</v>
      </c>
      <c r="C132" s="1">
        <f t="shared" si="3"/>
        <v>36.520000000000003</v>
      </c>
      <c r="D132" s="1">
        <f t="shared" si="3"/>
        <v>53.24</v>
      </c>
      <c r="E132" s="1">
        <f t="shared" si="3"/>
        <v>52.62</v>
      </c>
      <c r="F132" s="1">
        <f t="shared" si="3"/>
        <v>31.61</v>
      </c>
      <c r="G132" s="1">
        <f t="shared" si="3"/>
        <v>31.62</v>
      </c>
      <c r="H132" s="1">
        <f t="shared" si="3"/>
        <v>31.65</v>
      </c>
      <c r="I132" s="1">
        <f t="shared" si="3"/>
        <v>0</v>
      </c>
      <c r="L132" s="18">
        <f t="shared" ref="L132:L133" si="4">AVERAGE(C132:E132)</f>
        <v>47.46</v>
      </c>
    </row>
    <row r="133" spans="1:12">
      <c r="A133" s="1">
        <f>B48</f>
        <v>29.25</v>
      </c>
      <c r="B133" s="1">
        <f t="shared" ref="B133:I133" si="5">C48</f>
        <v>29.27</v>
      </c>
      <c r="C133" s="1">
        <f t="shared" si="5"/>
        <v>43.73</v>
      </c>
      <c r="D133" s="1">
        <f t="shared" si="5"/>
        <v>56.69</v>
      </c>
      <c r="E133" s="1">
        <f t="shared" si="5"/>
        <v>52.82</v>
      </c>
      <c r="F133" s="1">
        <f t="shared" si="5"/>
        <v>31.75</v>
      </c>
      <c r="G133" s="1">
        <f t="shared" si="5"/>
        <v>31.72</v>
      </c>
      <c r="H133" s="1">
        <f t="shared" si="5"/>
        <v>0</v>
      </c>
      <c r="I133" s="1">
        <f t="shared" si="5"/>
        <v>0</v>
      </c>
      <c r="L133" s="18">
        <f t="shared" si="4"/>
        <v>51.079999999999991</v>
      </c>
    </row>
    <row r="134" spans="1:12">
      <c r="A134" s="1">
        <f>B61</f>
        <v>29.05</v>
      </c>
      <c r="B134" s="1">
        <f t="shared" ref="B134:I134" si="6">C61</f>
        <v>29.08</v>
      </c>
      <c r="C134" s="1">
        <f t="shared" si="6"/>
        <v>37.020000000000003</v>
      </c>
      <c r="D134" s="1">
        <f t="shared" si="6"/>
        <v>53.08</v>
      </c>
      <c r="E134" s="1">
        <f t="shared" si="6"/>
        <v>58.84</v>
      </c>
      <c r="F134" s="1">
        <f t="shared" si="6"/>
        <v>44.06</v>
      </c>
      <c r="G134" s="1">
        <f t="shared" si="6"/>
        <v>31.59</v>
      </c>
      <c r="H134" s="1">
        <f t="shared" si="6"/>
        <v>31.6</v>
      </c>
      <c r="I134" s="1">
        <f t="shared" si="6"/>
        <v>0</v>
      </c>
      <c r="L134" s="18">
        <f>AVERAGE(C134:F134)</f>
        <v>48.25</v>
      </c>
    </row>
    <row r="135" spans="1:12">
      <c r="A135" s="1">
        <f>B74</f>
        <v>28.74</v>
      </c>
      <c r="B135" s="1">
        <f t="shared" ref="B135:I135" si="7">C74</f>
        <v>28.75</v>
      </c>
      <c r="C135" s="1">
        <f t="shared" si="7"/>
        <v>39.42</v>
      </c>
      <c r="D135" s="1">
        <f t="shared" si="7"/>
        <v>55.15</v>
      </c>
      <c r="E135" s="1">
        <f t="shared" si="7"/>
        <v>51.84</v>
      </c>
      <c r="F135" s="1">
        <f t="shared" si="7"/>
        <v>31.68</v>
      </c>
      <c r="G135" s="1">
        <f t="shared" si="7"/>
        <v>31.71</v>
      </c>
      <c r="H135" s="1">
        <f t="shared" si="7"/>
        <v>31.72</v>
      </c>
      <c r="I135" s="1">
        <f t="shared" si="7"/>
        <v>0</v>
      </c>
      <c r="L135" s="18">
        <f>AVERAGE(C135:E135)</f>
        <v>48.803333333333335</v>
      </c>
    </row>
    <row r="136" spans="1:12">
      <c r="A136" s="1">
        <f>B87</f>
        <v>28.86</v>
      </c>
      <c r="B136" s="1">
        <f t="shared" ref="B136:I136" si="8">C87</f>
        <v>28.86</v>
      </c>
      <c r="C136" s="1">
        <f t="shared" si="8"/>
        <v>45.4</v>
      </c>
      <c r="D136" s="1">
        <f t="shared" si="8"/>
        <v>49.18</v>
      </c>
      <c r="E136" s="1">
        <f t="shared" si="8"/>
        <v>56.86</v>
      </c>
      <c r="F136" s="1">
        <f t="shared" si="8"/>
        <v>56.98</v>
      </c>
      <c r="G136" s="1">
        <f t="shared" si="8"/>
        <v>47.35</v>
      </c>
      <c r="H136" s="1">
        <f t="shared" si="8"/>
        <v>31.5</v>
      </c>
      <c r="I136" s="1">
        <f t="shared" si="8"/>
        <v>31.53</v>
      </c>
      <c r="J136" s="1">
        <f>K87</f>
        <v>31.53</v>
      </c>
      <c r="K136" s="1">
        <f>L87</f>
        <v>43.123750000000008</v>
      </c>
      <c r="L136" s="18">
        <f>AVERAGE(C136:G136)</f>
        <v>51.153999999999996</v>
      </c>
    </row>
    <row r="137" spans="1:12">
      <c r="A137" s="1">
        <f>B100</f>
        <v>28.94</v>
      </c>
      <c r="B137" s="1">
        <f t="shared" ref="B137:K137" si="9">C100</f>
        <v>36.69</v>
      </c>
      <c r="C137" s="1">
        <f t="shared" si="9"/>
        <v>43.03</v>
      </c>
      <c r="D137" s="1">
        <f t="shared" si="9"/>
        <v>57.49</v>
      </c>
      <c r="E137" s="1">
        <f t="shared" si="9"/>
        <v>58.19</v>
      </c>
      <c r="F137" s="1">
        <f t="shared" si="9"/>
        <v>51.79</v>
      </c>
      <c r="G137" s="1">
        <f t="shared" si="9"/>
        <v>31.59</v>
      </c>
      <c r="H137" s="1">
        <f t="shared" si="9"/>
        <v>31.6</v>
      </c>
      <c r="I137" s="1">
        <f t="shared" si="9"/>
        <v>31.61</v>
      </c>
      <c r="J137" s="1">
        <f t="shared" si="9"/>
        <v>0</v>
      </c>
      <c r="K137" s="1">
        <f t="shared" si="9"/>
        <v>43.959999999999994</v>
      </c>
      <c r="L137" s="16">
        <f t="shared" si="0"/>
        <v>49.438000000000002</v>
      </c>
    </row>
  </sheetData>
  <conditionalFormatting sqref="A108:I129">
    <cfRule type="cellIs" dxfId="3" priority="2" operator="lessThan">
      <formula>34</formula>
    </cfRule>
  </conditionalFormatting>
  <conditionalFormatting sqref="A130:K137">
    <cfRule type="cellIs" dxfId="2" priority="1" operator="lessThan">
      <formula>34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opLeftCell="A120" zoomScale="92" zoomScaleNormal="92" zoomScalePageLayoutView="92" workbookViewId="0">
      <selection activeCell="J139" sqref="J139"/>
    </sheetView>
  </sheetViews>
  <sheetFormatPr defaultColWidth="11" defaultRowHeight="15.75"/>
  <cols>
    <col min="20" max="20" width="10.875" style="23"/>
  </cols>
  <sheetData>
    <row r="1" spans="1:20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>
      <c r="A2" s="6" t="s">
        <v>64</v>
      </c>
      <c r="B2" s="6" t="s">
        <v>65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0">
      <c r="B6" s="5" t="s">
        <v>30</v>
      </c>
      <c r="C6" t="s">
        <v>16</v>
      </c>
      <c r="D6" t="s">
        <v>66</v>
      </c>
      <c r="E6" t="s">
        <v>67</v>
      </c>
      <c r="F6" t="s">
        <v>68</v>
      </c>
      <c r="L6" s="5"/>
      <c r="M6" s="5"/>
      <c r="N6" s="5"/>
      <c r="O6" s="5"/>
      <c r="P6" s="5"/>
      <c r="Q6" s="5"/>
      <c r="R6" s="5"/>
      <c r="S6" s="5"/>
    </row>
    <row r="7" spans="1:20">
      <c r="A7" t="s">
        <v>69</v>
      </c>
      <c r="B7">
        <v>9.14</v>
      </c>
      <c r="C7">
        <v>5.95</v>
      </c>
      <c r="D7">
        <v>12.52</v>
      </c>
      <c r="E7">
        <v>8.69</v>
      </c>
      <c r="F7">
        <v>7.1</v>
      </c>
      <c r="G7">
        <v>11.25</v>
      </c>
      <c r="H7">
        <v>6.84</v>
      </c>
      <c r="I7">
        <v>7.04</v>
      </c>
      <c r="J7">
        <v>8.09</v>
      </c>
      <c r="K7">
        <v>17</v>
      </c>
      <c r="L7">
        <v>5.98</v>
      </c>
      <c r="T7" s="23">
        <f>AVERAGE(B7:L7)</f>
        <v>9.0545454545454547</v>
      </c>
    </row>
    <row r="8" spans="1:20">
      <c r="A8" t="s">
        <v>1</v>
      </c>
      <c r="B8" s="5">
        <v>0.43</v>
      </c>
      <c r="C8">
        <v>0.41</v>
      </c>
      <c r="D8">
        <v>0.3</v>
      </c>
      <c r="E8">
        <v>0.52</v>
      </c>
      <c r="F8">
        <v>0.6</v>
      </c>
      <c r="G8">
        <v>0.45</v>
      </c>
      <c r="H8">
        <v>0.46</v>
      </c>
      <c r="I8">
        <v>0.37</v>
      </c>
      <c r="J8">
        <v>0.27</v>
      </c>
      <c r="K8">
        <v>0.73</v>
      </c>
      <c r="L8" s="5">
        <v>0.59</v>
      </c>
      <c r="M8" s="5"/>
      <c r="N8" s="5"/>
      <c r="O8" s="5"/>
      <c r="P8" s="5"/>
      <c r="Q8" s="5"/>
      <c r="R8" s="5"/>
      <c r="S8" s="5"/>
      <c r="T8" s="23">
        <f>AVERAGE(B8:K8)</f>
        <v>0.45400000000000001</v>
      </c>
    </row>
    <row r="9" spans="1:20">
      <c r="A9" t="s">
        <v>70</v>
      </c>
      <c r="B9" s="5">
        <v>39.590000000000003</v>
      </c>
      <c r="C9">
        <v>39.590000000000003</v>
      </c>
      <c r="D9">
        <v>44</v>
      </c>
      <c r="E9">
        <v>64.27</v>
      </c>
      <c r="F9">
        <v>63.42</v>
      </c>
      <c r="G9">
        <v>65.2</v>
      </c>
      <c r="H9">
        <v>67.47</v>
      </c>
      <c r="I9">
        <v>67.819999999999993</v>
      </c>
      <c r="J9">
        <v>65.63</v>
      </c>
      <c r="K9">
        <v>55.46</v>
      </c>
      <c r="L9" s="5">
        <v>53.02</v>
      </c>
      <c r="M9" s="5"/>
      <c r="N9" s="5"/>
      <c r="O9" s="5"/>
      <c r="P9" s="5"/>
      <c r="Q9" s="5"/>
      <c r="R9" s="5"/>
      <c r="S9" s="5"/>
      <c r="T9" s="23">
        <f>AVERAGE(B9:K9)</f>
        <v>57.245000000000005</v>
      </c>
    </row>
    <row r="10" spans="1:20">
      <c r="A10" t="s">
        <v>4</v>
      </c>
      <c r="B10" s="5">
        <v>4229</v>
      </c>
      <c r="C10">
        <v>4109</v>
      </c>
      <c r="D10">
        <v>4498</v>
      </c>
      <c r="E10">
        <v>6150</v>
      </c>
      <c r="F10">
        <v>7353</v>
      </c>
      <c r="G10">
        <v>10365</v>
      </c>
      <c r="H10">
        <v>11960</v>
      </c>
      <c r="I10">
        <v>8522</v>
      </c>
      <c r="J10">
        <v>6861</v>
      </c>
      <c r="K10">
        <v>5508</v>
      </c>
      <c r="L10" s="5">
        <v>4982</v>
      </c>
      <c r="M10" s="5"/>
      <c r="N10" s="5"/>
      <c r="O10" s="5"/>
      <c r="P10" s="5"/>
      <c r="Q10" s="5"/>
      <c r="R10" s="5"/>
      <c r="S10" s="5"/>
      <c r="T10" s="23">
        <f>AVERAGE(B11:K11)</f>
        <v>172.8</v>
      </c>
    </row>
    <row r="11" spans="1:20">
      <c r="A11" t="s">
        <v>5</v>
      </c>
      <c r="B11" s="5">
        <v>0</v>
      </c>
      <c r="C11">
        <v>21</v>
      </c>
      <c r="D11">
        <v>1015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689</v>
      </c>
      <c r="L11" s="5">
        <v>0</v>
      </c>
      <c r="M11" s="5"/>
      <c r="N11" s="5"/>
      <c r="O11" s="5"/>
      <c r="P11" s="5"/>
      <c r="Q11" s="5"/>
      <c r="R11" s="5"/>
      <c r="S11" s="5"/>
      <c r="T11" s="23">
        <f>SUM(B11:L11)</f>
        <v>1728</v>
      </c>
    </row>
    <row r="14" spans="1:20">
      <c r="A14" s="6" t="s">
        <v>86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0">
      <c r="A15" s="6" t="s">
        <v>64</v>
      </c>
      <c r="B15" s="22" t="s">
        <v>101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0">
      <c r="A16" s="6"/>
      <c r="B16" s="2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20">
      <c r="A17" s="6"/>
      <c r="B17" s="2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20">
      <c r="A18" s="6"/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0">
      <c r="A19" s="24"/>
      <c r="B19" s="24" t="s">
        <v>57</v>
      </c>
      <c r="C19" s="24"/>
      <c r="D19" s="24"/>
      <c r="E19" s="24"/>
      <c r="F19" s="24"/>
      <c r="G19" s="24"/>
      <c r="H19" s="24"/>
      <c r="I19" s="24" t="s">
        <v>40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20">
      <c r="A20" s="24" t="s">
        <v>69</v>
      </c>
      <c r="B20" s="24">
        <v>8.31</v>
      </c>
      <c r="C20" s="24">
        <v>11.99</v>
      </c>
      <c r="D20" s="24">
        <v>19.66</v>
      </c>
      <c r="E20" s="24">
        <v>12.6</v>
      </c>
      <c r="F20" s="24">
        <v>17.61</v>
      </c>
      <c r="G20" s="24">
        <v>8.56</v>
      </c>
      <c r="H20" s="24">
        <v>9.4600000000000009</v>
      </c>
      <c r="I20" s="24">
        <v>6.78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3">
        <f>AVERAGE(B20:H20)</f>
        <v>12.598571428571429</v>
      </c>
    </row>
    <row r="21" spans="1:20">
      <c r="A21" s="24" t="s">
        <v>1</v>
      </c>
      <c r="B21" s="24">
        <v>0.26</v>
      </c>
      <c r="C21" s="24">
        <v>0.14000000000000001</v>
      </c>
      <c r="D21" s="24">
        <v>0.18</v>
      </c>
      <c r="E21" s="24">
        <v>0.28999999999999998</v>
      </c>
      <c r="F21" s="24">
        <v>0.18</v>
      </c>
      <c r="G21" s="24">
        <v>0.18</v>
      </c>
      <c r="H21" s="24">
        <v>0.11</v>
      </c>
      <c r="I21" s="24">
        <v>6.8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3">
        <f>AVERAGE(B21:I21)</f>
        <v>1.0175000000000001</v>
      </c>
    </row>
    <row r="22" spans="1:20">
      <c r="A22" s="24" t="s">
        <v>70</v>
      </c>
      <c r="B22" s="24">
        <v>37.9</v>
      </c>
      <c r="C22" s="24">
        <v>38.67</v>
      </c>
      <c r="D22" s="24">
        <v>49.63</v>
      </c>
      <c r="E22" s="24">
        <v>62.99</v>
      </c>
      <c r="F22" s="24">
        <v>58.35</v>
      </c>
      <c r="G22" s="24">
        <v>38.33</v>
      </c>
      <c r="H22" s="24">
        <v>38.24</v>
      </c>
      <c r="I22" s="24">
        <v>38.270000000000003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3">
        <f>AVERAGE(B22:I22)</f>
        <v>45.297499999999999</v>
      </c>
    </row>
    <row r="23" spans="1:20">
      <c r="A23" s="24" t="s">
        <v>4</v>
      </c>
      <c r="B23" s="24">
        <v>3912</v>
      </c>
      <c r="C23" s="24">
        <v>4351</v>
      </c>
      <c r="D23" s="24">
        <v>4147</v>
      </c>
      <c r="E23" s="24">
        <v>8934</v>
      </c>
      <c r="F23" s="24">
        <v>19805</v>
      </c>
      <c r="G23" s="24">
        <v>9481</v>
      </c>
      <c r="H23" s="24">
        <v>4771</v>
      </c>
      <c r="I23" s="24">
        <v>4762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3">
        <f>AVERAGE(B23:I23)</f>
        <v>7520.375</v>
      </c>
    </row>
    <row r="24" spans="1:20">
      <c r="A24" s="24" t="s">
        <v>5</v>
      </c>
      <c r="B24" s="24">
        <v>0</v>
      </c>
      <c r="C24" s="24">
        <v>294</v>
      </c>
      <c r="D24" s="24">
        <v>188</v>
      </c>
      <c r="E24" s="24">
        <v>851</v>
      </c>
      <c r="F24" s="24">
        <v>0</v>
      </c>
      <c r="G24" s="24">
        <v>750</v>
      </c>
      <c r="H24" s="24">
        <v>0</v>
      </c>
      <c r="I24" s="24">
        <v>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3">
        <f>SUM(B24:I24)</f>
        <v>2083</v>
      </c>
    </row>
    <row r="26" spans="1:20">
      <c r="A26" s="6" t="s">
        <v>87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20">
      <c r="A27" s="6" t="s">
        <v>64</v>
      </c>
      <c r="B27" s="22" t="s">
        <v>71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>
      <c r="A28" s="6"/>
      <c r="B28" s="2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20">
      <c r="A29" s="6"/>
      <c r="B29" s="2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20">
      <c r="A30" s="6"/>
      <c r="B30" s="2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0">
      <c r="B31" s="5" t="s">
        <v>17</v>
      </c>
      <c r="G31" s="5"/>
      <c r="H31" s="5"/>
    </row>
    <row r="32" spans="1:20">
      <c r="A32" t="s">
        <v>69</v>
      </c>
      <c r="B32" s="5">
        <v>6.18</v>
      </c>
      <c r="C32">
        <v>11.61</v>
      </c>
      <c r="D32">
        <v>21.79</v>
      </c>
      <c r="E32">
        <v>7.67</v>
      </c>
      <c r="F32">
        <v>17.68</v>
      </c>
      <c r="G32" s="5">
        <v>13.25</v>
      </c>
      <c r="H32" s="5">
        <v>8.77</v>
      </c>
      <c r="T32" s="23">
        <f>AVERAGE(B32:H32)</f>
        <v>12.421428571428573</v>
      </c>
    </row>
    <row r="33" spans="1:20">
      <c r="A33" t="s">
        <v>1</v>
      </c>
      <c r="B33" s="5">
        <v>0</v>
      </c>
      <c r="C33">
        <v>0</v>
      </c>
      <c r="D33">
        <v>0.1</v>
      </c>
      <c r="E33">
        <v>0.04</v>
      </c>
      <c r="F33">
        <v>0.03</v>
      </c>
      <c r="G33" s="5">
        <v>0.15</v>
      </c>
      <c r="H33" s="5">
        <v>0.06</v>
      </c>
      <c r="T33" s="23">
        <f>AVERAGE(B33:H33)</f>
        <v>5.4285714285714284E-2</v>
      </c>
    </row>
    <row r="34" spans="1:20">
      <c r="A34" t="s">
        <v>70</v>
      </c>
      <c r="B34" s="5">
        <v>37.56</v>
      </c>
      <c r="C34">
        <v>38.49</v>
      </c>
      <c r="D34">
        <v>47.93</v>
      </c>
      <c r="E34">
        <v>63.26</v>
      </c>
      <c r="F34">
        <v>67.040000000000006</v>
      </c>
      <c r="G34" s="5">
        <v>60.77</v>
      </c>
      <c r="H34" s="5">
        <v>54.35</v>
      </c>
      <c r="T34" s="23">
        <f>AVERAGE(B34:H34)</f>
        <v>52.771428571428579</v>
      </c>
    </row>
    <row r="35" spans="1:20">
      <c r="A35" t="s">
        <v>4</v>
      </c>
      <c r="B35" s="5">
        <v>3749</v>
      </c>
      <c r="C35">
        <v>4489</v>
      </c>
      <c r="D35">
        <v>12998</v>
      </c>
      <c r="E35">
        <v>16548</v>
      </c>
      <c r="F35">
        <v>10137</v>
      </c>
      <c r="G35" s="5">
        <v>4967</v>
      </c>
      <c r="H35" s="5">
        <v>4943</v>
      </c>
      <c r="T35" s="23">
        <f>AVERAGE(B35:H35)</f>
        <v>8261.5714285714294</v>
      </c>
    </row>
    <row r="36" spans="1:20">
      <c r="A36" t="s">
        <v>5</v>
      </c>
      <c r="B36" s="5">
        <v>0</v>
      </c>
      <c r="C36">
        <v>840</v>
      </c>
      <c r="D36">
        <v>316</v>
      </c>
      <c r="E36">
        <v>0</v>
      </c>
      <c r="F36">
        <v>736</v>
      </c>
      <c r="G36" s="5">
        <v>30</v>
      </c>
      <c r="H36" s="5">
        <v>0</v>
      </c>
      <c r="T36" s="23">
        <f>SUM(B36:H36)</f>
        <v>1922</v>
      </c>
    </row>
    <row r="39" spans="1:20">
      <c r="A39" t="s">
        <v>72</v>
      </c>
    </row>
    <row r="41" spans="1:20">
      <c r="A41" s="6" t="s">
        <v>88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20">
      <c r="A42" s="6" t="s">
        <v>64</v>
      </c>
      <c r="B42" s="22" t="s">
        <v>73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20">
      <c r="A43" s="6"/>
      <c r="B43" s="2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20">
      <c r="A44" s="6"/>
      <c r="B44" s="2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20">
      <c r="A45" s="6"/>
      <c r="B45" s="2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20">
      <c r="A46" s="6"/>
      <c r="B46" s="6" t="s">
        <v>59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20">
      <c r="A47" t="s">
        <v>69</v>
      </c>
      <c r="B47">
        <v>16.28</v>
      </c>
      <c r="C47">
        <v>24.34</v>
      </c>
      <c r="D47">
        <v>11.13</v>
      </c>
      <c r="E47">
        <v>11.81</v>
      </c>
      <c r="F47">
        <v>8.64</v>
      </c>
      <c r="G47">
        <v>8.73</v>
      </c>
      <c r="H47">
        <v>13.4</v>
      </c>
      <c r="I47">
        <v>12.8</v>
      </c>
      <c r="T47" s="23">
        <f>AVERAGE(B47:I47)</f>
        <v>13.391250000000003</v>
      </c>
    </row>
    <row r="48" spans="1:20">
      <c r="A48" t="s">
        <v>1</v>
      </c>
      <c r="B48">
        <v>0.23</v>
      </c>
      <c r="C48">
        <v>0.34</v>
      </c>
      <c r="D48">
        <v>0.18</v>
      </c>
      <c r="E48">
        <v>0.23</v>
      </c>
      <c r="F48">
        <v>0.13</v>
      </c>
      <c r="G48">
        <v>0.05</v>
      </c>
      <c r="H48">
        <v>0.05</v>
      </c>
      <c r="I48">
        <v>0.04</v>
      </c>
      <c r="T48" s="23">
        <f>AVERAGE(B48:I48)</f>
        <v>0.15625</v>
      </c>
    </row>
    <row r="49" spans="1:21">
      <c r="A49" t="s">
        <v>70</v>
      </c>
      <c r="B49">
        <v>41.69</v>
      </c>
      <c r="C49">
        <v>43.22</v>
      </c>
      <c r="D49">
        <v>65.099999999999994</v>
      </c>
      <c r="E49">
        <v>62.58</v>
      </c>
      <c r="F49">
        <v>66.239999999999995</v>
      </c>
      <c r="G49">
        <v>66.400000000000006</v>
      </c>
      <c r="H49">
        <v>60.82</v>
      </c>
      <c r="I49">
        <v>41.29</v>
      </c>
      <c r="T49" s="23">
        <f>AVERAGE(B49:I49)</f>
        <v>55.917500000000004</v>
      </c>
    </row>
    <row r="50" spans="1:21">
      <c r="A50" t="s">
        <v>4</v>
      </c>
      <c r="B50">
        <v>4344</v>
      </c>
      <c r="C50">
        <v>8033</v>
      </c>
      <c r="D50">
        <v>5745</v>
      </c>
      <c r="E50">
        <v>13407</v>
      </c>
      <c r="F50">
        <v>13539</v>
      </c>
      <c r="G50">
        <v>7102</v>
      </c>
      <c r="H50">
        <v>5332</v>
      </c>
      <c r="I50">
        <v>4456</v>
      </c>
      <c r="T50" s="23">
        <f>AVERAGE(B50:I50)</f>
        <v>7744.75</v>
      </c>
    </row>
    <row r="51" spans="1:21">
      <c r="A51" t="s">
        <v>5</v>
      </c>
      <c r="B51">
        <v>170</v>
      </c>
      <c r="C51">
        <v>856</v>
      </c>
      <c r="D51">
        <v>0</v>
      </c>
      <c r="E51">
        <v>0</v>
      </c>
      <c r="F51">
        <v>0</v>
      </c>
      <c r="G51">
        <v>0</v>
      </c>
      <c r="H51">
        <v>720</v>
      </c>
      <c r="I51">
        <v>0</v>
      </c>
      <c r="T51" s="23">
        <f>SUM(B51:I51)</f>
        <v>1746</v>
      </c>
    </row>
    <row r="54" spans="1:21">
      <c r="A54" s="6" t="s">
        <v>89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21">
      <c r="A55" s="6" t="s">
        <v>64</v>
      </c>
      <c r="B55" s="4" t="s">
        <v>78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21">
      <c r="A56" s="6"/>
      <c r="B56" s="22"/>
      <c r="C56" s="6"/>
      <c r="D56" s="6"/>
      <c r="E56" s="6"/>
      <c r="F56" s="6"/>
      <c r="G56" s="6"/>
      <c r="H56" s="6"/>
      <c r="I56" s="6" t="s">
        <v>79</v>
      </c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21">
      <c r="A57" s="6"/>
      <c r="B57" s="22"/>
      <c r="C57" s="6"/>
      <c r="D57" s="6"/>
      <c r="E57" s="6"/>
      <c r="F57" s="6"/>
      <c r="G57" s="6"/>
      <c r="H57" s="6"/>
      <c r="I57" s="6" t="s">
        <v>80</v>
      </c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21">
      <c r="A58" s="6"/>
      <c r="B58" s="2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21">
      <c r="A59" s="6"/>
      <c r="B59" s="6" t="s">
        <v>42</v>
      </c>
      <c r="C59" s="6"/>
      <c r="D59" s="6"/>
      <c r="E59" s="6"/>
      <c r="F59" s="6" t="s">
        <v>46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21">
      <c r="A60" s="6" t="s">
        <v>69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23" t="e">
        <f>AVERAGE(B60:S60)</f>
        <v>#DIV/0!</v>
      </c>
    </row>
    <row r="61" spans="1:21">
      <c r="A61" s="6" t="s">
        <v>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23" t="e">
        <f>AVERAGE(B61:S61)</f>
        <v>#DIV/0!</v>
      </c>
    </row>
    <row r="62" spans="1:21">
      <c r="A62" s="6" t="s">
        <v>70</v>
      </c>
      <c r="B62" s="6">
        <v>36.909999999999997</v>
      </c>
      <c r="C62" s="6">
        <v>46.92</v>
      </c>
      <c r="D62" s="6">
        <v>62.93</v>
      </c>
      <c r="E62" s="6">
        <v>55.84</v>
      </c>
      <c r="F62" s="6">
        <v>39.08</v>
      </c>
      <c r="G62" s="6">
        <v>38.29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23">
        <f>AVERAGE(B62:S62)</f>
        <v>46.661666666666669</v>
      </c>
      <c r="U62">
        <f>AVERAGE(B62:O62)</f>
        <v>46.661666666666669</v>
      </c>
    </row>
    <row r="63" spans="1:21">
      <c r="A63" s="6" t="s">
        <v>4</v>
      </c>
      <c r="B63" s="6">
        <v>41.06</v>
      </c>
      <c r="C63" s="6">
        <v>1021</v>
      </c>
      <c r="D63" s="6">
        <v>3</v>
      </c>
      <c r="E63" s="6">
        <v>707</v>
      </c>
      <c r="F63" s="6">
        <v>34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23">
        <f>AVERAGE(B63:S63)</f>
        <v>361.21199999999999</v>
      </c>
    </row>
    <row r="64" spans="1:21">
      <c r="A64" s="6" t="s">
        <v>5</v>
      </c>
      <c r="B64">
        <v>0</v>
      </c>
      <c r="C64" s="6">
        <v>1494</v>
      </c>
      <c r="D64" s="6">
        <v>0</v>
      </c>
      <c r="E64" s="6">
        <v>0</v>
      </c>
      <c r="F64" s="6">
        <v>709</v>
      </c>
      <c r="G64" s="6">
        <v>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23">
        <f>SUM(B64:S64)</f>
        <v>2203</v>
      </c>
    </row>
    <row r="67" spans="1:21">
      <c r="A67" s="6" t="s">
        <v>90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21">
      <c r="A68" s="6" t="s">
        <v>64</v>
      </c>
      <c r="B68" s="4" t="s">
        <v>81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21">
      <c r="A72" s="6"/>
      <c r="B72" s="6" t="s">
        <v>82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21">
      <c r="A73" s="6" t="s">
        <v>69</v>
      </c>
      <c r="B73" s="6">
        <v>6.18</v>
      </c>
      <c r="C73" s="6">
        <v>18.760000000000002</v>
      </c>
      <c r="D73" s="6">
        <v>7.27</v>
      </c>
      <c r="E73" s="6">
        <v>11.67</v>
      </c>
      <c r="F73" s="6">
        <v>7.15</v>
      </c>
      <c r="G73" s="6">
        <v>7.7</v>
      </c>
      <c r="H73" s="6">
        <v>8.3699999999999992</v>
      </c>
      <c r="I73" s="6">
        <v>18.64</v>
      </c>
      <c r="J73" s="6">
        <v>8.44</v>
      </c>
      <c r="K73" s="6"/>
      <c r="L73" s="6"/>
      <c r="M73" s="6"/>
      <c r="N73" s="6"/>
      <c r="O73" s="6"/>
      <c r="P73" s="6"/>
      <c r="Q73" s="6"/>
      <c r="R73" s="6"/>
      <c r="S73" s="6"/>
      <c r="T73" s="23">
        <f>AVERAGE(B73:J73)</f>
        <v>10.464444444444446</v>
      </c>
    </row>
    <row r="74" spans="1:21">
      <c r="A74" s="6" t="s">
        <v>1</v>
      </c>
      <c r="B74" s="6">
        <v>0</v>
      </c>
      <c r="C74" s="6">
        <v>0.23</v>
      </c>
      <c r="D74" s="6">
        <v>0.28999999999999998</v>
      </c>
      <c r="E74" s="6">
        <v>0.2</v>
      </c>
      <c r="F74" s="6">
        <v>0.08</v>
      </c>
      <c r="G74" s="6">
        <v>0.03</v>
      </c>
      <c r="H74" s="6">
        <v>0.13</v>
      </c>
      <c r="I74" s="6">
        <v>0.17</v>
      </c>
      <c r="J74" s="6">
        <v>0.14000000000000001</v>
      </c>
      <c r="K74" s="6"/>
      <c r="L74" s="6"/>
      <c r="M74" s="6"/>
      <c r="N74" s="6"/>
      <c r="O74" s="6"/>
      <c r="P74" s="6"/>
      <c r="Q74" s="6"/>
      <c r="R74" s="6"/>
      <c r="S74" s="6"/>
      <c r="T74" s="23">
        <f>AVERAGE(B74:J74)</f>
        <v>0.1411111111111111</v>
      </c>
    </row>
    <row r="75" spans="1:21">
      <c r="A75" s="6" t="s">
        <v>70</v>
      </c>
      <c r="B75" s="6">
        <v>37.4</v>
      </c>
      <c r="C75" s="6">
        <v>51.62</v>
      </c>
      <c r="D75" s="6">
        <v>62.19</v>
      </c>
      <c r="E75" s="6">
        <v>65.239999999999995</v>
      </c>
      <c r="F75" s="6">
        <v>66.41</v>
      </c>
      <c r="G75" s="6">
        <v>66.39</v>
      </c>
      <c r="H75" s="6">
        <v>66.28</v>
      </c>
      <c r="I75" s="6">
        <v>55.05</v>
      </c>
      <c r="J75" s="6">
        <v>38.130000000000003</v>
      </c>
      <c r="K75" s="6"/>
      <c r="L75" s="6"/>
      <c r="M75" s="6"/>
      <c r="N75" s="6"/>
      <c r="O75" s="6"/>
      <c r="P75" s="6"/>
      <c r="Q75" s="6"/>
      <c r="R75" s="6"/>
      <c r="S75" s="6"/>
      <c r="T75" s="23">
        <f>AVERAGE(B75:J75)</f>
        <v>56.523333333333333</v>
      </c>
      <c r="U75">
        <f>AVERAGE(C75:I75)</f>
        <v>61.882857142857141</v>
      </c>
    </row>
    <row r="76" spans="1:21">
      <c r="A76" s="6" t="s">
        <v>4</v>
      </c>
      <c r="B76" s="6">
        <v>3844</v>
      </c>
      <c r="C76" s="6">
        <v>5515</v>
      </c>
      <c r="D76" s="6">
        <v>8627</v>
      </c>
      <c r="E76" s="6">
        <v>9711</v>
      </c>
      <c r="F76" s="6">
        <v>10262</v>
      </c>
      <c r="G76" s="6">
        <v>9156</v>
      </c>
      <c r="H76" s="6">
        <v>7670</v>
      </c>
      <c r="I76" s="6">
        <v>7267</v>
      </c>
      <c r="J76" s="6">
        <v>5059</v>
      </c>
      <c r="K76" s="6"/>
      <c r="L76" s="6"/>
      <c r="M76" s="6"/>
      <c r="N76" s="6"/>
      <c r="O76" s="6"/>
      <c r="P76" s="6"/>
      <c r="Q76" s="6"/>
      <c r="R76" s="6"/>
      <c r="S76" s="6"/>
      <c r="T76" s="23">
        <f>AVERAGE(B76:J76)</f>
        <v>7456.7777777777774</v>
      </c>
    </row>
    <row r="77" spans="1:21">
      <c r="A77" s="6" t="s">
        <v>5</v>
      </c>
      <c r="B77" s="6">
        <v>0</v>
      </c>
      <c r="C77" s="6">
        <v>1013</v>
      </c>
      <c r="D77" s="6">
        <v>3.2</v>
      </c>
      <c r="E77" s="6">
        <v>0</v>
      </c>
      <c r="F77" s="6">
        <v>0</v>
      </c>
      <c r="G77" s="6">
        <v>0</v>
      </c>
      <c r="H77" s="6">
        <v>0</v>
      </c>
      <c r="I77" s="6">
        <v>713</v>
      </c>
      <c r="J77" s="6">
        <v>0</v>
      </c>
      <c r="K77" s="6"/>
      <c r="L77" s="6"/>
      <c r="M77" s="6"/>
      <c r="N77" s="6"/>
      <c r="O77" s="6"/>
      <c r="P77" s="6"/>
      <c r="Q77" s="6"/>
      <c r="R77" s="6"/>
      <c r="S77" s="6"/>
      <c r="T77" s="23">
        <f>SUM(B77:J77)</f>
        <v>1729.2</v>
      </c>
    </row>
    <row r="78" spans="1:21">
      <c r="A78" s="6"/>
      <c r="K78" s="6"/>
      <c r="L78" s="6"/>
      <c r="M78" s="6"/>
      <c r="N78" s="6"/>
      <c r="O78" s="6"/>
      <c r="P78" s="6"/>
      <c r="Q78" s="6"/>
      <c r="R78" s="6"/>
      <c r="S78" s="6"/>
    </row>
    <row r="81" spans="1:21">
      <c r="A81" s="6" t="s">
        <v>91</v>
      </c>
      <c r="B81" s="4" t="s">
        <v>83</v>
      </c>
    </row>
    <row r="82" spans="1:21">
      <c r="A82" s="6" t="s">
        <v>64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21">
      <c r="A86" s="6"/>
      <c r="B86" s="6" t="s">
        <v>25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21">
      <c r="A87" s="6" t="s">
        <v>69</v>
      </c>
      <c r="B87" s="6">
        <v>5.28</v>
      </c>
      <c r="C87" s="6">
        <v>14.5</v>
      </c>
      <c r="D87" s="6">
        <v>10.78</v>
      </c>
      <c r="E87" s="6">
        <v>6.69</v>
      </c>
      <c r="F87" s="6">
        <v>6.77</v>
      </c>
      <c r="G87" s="6">
        <v>7.19</v>
      </c>
      <c r="H87" s="6">
        <v>16.38</v>
      </c>
      <c r="I87" s="6">
        <v>6.66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23">
        <f>AVERAGE(B87:I87)</f>
        <v>9.2812499999999982</v>
      </c>
    </row>
    <row r="88" spans="1:21">
      <c r="A88" s="6" t="s">
        <v>1</v>
      </c>
      <c r="B88" s="6">
        <v>0.3</v>
      </c>
      <c r="C88" s="6">
        <v>0.55000000000000004</v>
      </c>
      <c r="D88" s="6">
        <v>0.64</v>
      </c>
      <c r="E88" s="6">
        <v>0.47</v>
      </c>
      <c r="F88" s="6">
        <v>0.46</v>
      </c>
      <c r="G88" s="6">
        <v>0.68</v>
      </c>
      <c r="H88" s="6">
        <v>0.64</v>
      </c>
      <c r="I88" s="6">
        <v>0.45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23">
        <f>AVERAGE(B88:I88)</f>
        <v>0.52375000000000005</v>
      </c>
    </row>
    <row r="89" spans="1:21">
      <c r="A89" s="6" t="s">
        <v>70</v>
      </c>
      <c r="B89" s="6">
        <v>39</v>
      </c>
      <c r="C89" s="6">
        <v>60.44</v>
      </c>
      <c r="D89" s="6">
        <v>62.73</v>
      </c>
      <c r="E89" s="6">
        <v>66.12</v>
      </c>
      <c r="F89" s="6">
        <v>66.510000000000005</v>
      </c>
      <c r="G89" s="6">
        <v>55.67</v>
      </c>
      <c r="H89" s="6">
        <v>38.46</v>
      </c>
      <c r="I89" s="6">
        <v>38.479999999999997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23">
        <f>AVERAGE(B89:I89)</f>
        <v>53.426250000000003</v>
      </c>
      <c r="U89">
        <f>AVERAGE(C89:G89)</f>
        <v>62.294000000000004</v>
      </c>
    </row>
    <row r="90" spans="1:21">
      <c r="A90" s="6" t="s">
        <v>4</v>
      </c>
      <c r="B90" s="6">
        <v>4238</v>
      </c>
      <c r="C90" s="6">
        <v>6169</v>
      </c>
      <c r="D90" s="6">
        <v>10413</v>
      </c>
      <c r="E90" s="6">
        <v>9978</v>
      </c>
      <c r="F90" s="6">
        <v>12100</v>
      </c>
      <c r="G90" s="6">
        <v>8838</v>
      </c>
      <c r="H90" s="6">
        <v>5490</v>
      </c>
      <c r="I90" s="6">
        <v>4903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23">
        <f>AVERAGE(B90:I90)</f>
        <v>7766.125</v>
      </c>
    </row>
    <row r="91" spans="1:21">
      <c r="A91" s="6" t="s">
        <v>5</v>
      </c>
      <c r="B91" s="6">
        <v>0</v>
      </c>
      <c r="C91" s="6">
        <v>948</v>
      </c>
      <c r="D91" s="6">
        <v>3</v>
      </c>
      <c r="E91" s="6">
        <v>0</v>
      </c>
      <c r="F91" s="6">
        <v>0</v>
      </c>
      <c r="G91" s="6">
        <v>0</v>
      </c>
      <c r="H91" s="6">
        <v>711</v>
      </c>
      <c r="I91" s="6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23">
        <f>SUM(B91:I91)</f>
        <v>1662</v>
      </c>
    </row>
    <row r="94" spans="1:21">
      <c r="A94" s="6" t="s">
        <v>92</v>
      </c>
    </row>
    <row r="95" spans="1:21">
      <c r="A95" s="6" t="s">
        <v>64</v>
      </c>
      <c r="B95" s="4" t="s">
        <v>84</v>
      </c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21">
      <c r="A99" s="6"/>
      <c r="B99" s="6" t="s">
        <v>40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21">
      <c r="A100" s="6" t="s">
        <v>69</v>
      </c>
      <c r="B100" s="6">
        <v>10.25</v>
      </c>
      <c r="C100" s="6">
        <v>5.51</v>
      </c>
      <c r="D100" s="6">
        <v>15.35</v>
      </c>
      <c r="E100" s="6">
        <v>13.7</v>
      </c>
      <c r="F100" s="6">
        <v>9.15</v>
      </c>
      <c r="G100" s="6">
        <v>7.2</v>
      </c>
      <c r="H100" s="6">
        <v>10.49</v>
      </c>
      <c r="I100" s="6">
        <v>12.43</v>
      </c>
      <c r="J100" s="6">
        <v>5.55</v>
      </c>
      <c r="K100" s="6"/>
      <c r="L100" s="6"/>
      <c r="M100" s="6"/>
      <c r="N100" s="6"/>
      <c r="O100" s="6"/>
      <c r="P100" s="6"/>
      <c r="Q100" s="6"/>
      <c r="R100" s="6"/>
      <c r="S100" s="6"/>
      <c r="T100" s="23">
        <f>AVERAGE(B100:J100)</f>
        <v>9.9588888888888896</v>
      </c>
    </row>
    <row r="101" spans="1:21">
      <c r="A101" s="6" t="s">
        <v>1</v>
      </c>
      <c r="B101" s="6">
        <v>0.45</v>
      </c>
      <c r="C101" s="6">
        <v>0.44</v>
      </c>
      <c r="D101" s="6">
        <v>0.49</v>
      </c>
      <c r="E101" s="6">
        <v>0.48</v>
      </c>
      <c r="F101" s="6">
        <v>0.28999999999999998</v>
      </c>
      <c r="G101" s="6">
        <v>0.24</v>
      </c>
      <c r="H101" s="6">
        <v>0.32</v>
      </c>
      <c r="I101" s="6">
        <v>0.34</v>
      </c>
      <c r="J101" s="6">
        <v>0.37</v>
      </c>
      <c r="K101" s="6"/>
      <c r="L101" s="6"/>
      <c r="M101" s="6"/>
      <c r="N101" s="6"/>
      <c r="O101" s="6"/>
      <c r="P101" s="6"/>
      <c r="Q101" s="6"/>
      <c r="R101" s="6"/>
      <c r="S101" s="6"/>
      <c r="T101" s="23">
        <f>AVERAGE(B101:J101)</f>
        <v>0.37999999999999995</v>
      </c>
    </row>
    <row r="102" spans="1:21">
      <c r="A102" s="6" t="s">
        <v>70</v>
      </c>
      <c r="B102" s="6">
        <v>37.9</v>
      </c>
      <c r="C102" s="6">
        <v>38</v>
      </c>
      <c r="D102" s="6">
        <v>59.88</v>
      </c>
      <c r="E102" s="6">
        <v>61.96</v>
      </c>
      <c r="F102" s="6">
        <v>66.42</v>
      </c>
      <c r="G102" s="6">
        <v>66.400000000000006</v>
      </c>
      <c r="H102" s="6">
        <v>55.48</v>
      </c>
      <c r="I102" s="6">
        <v>38.4</v>
      </c>
      <c r="J102" s="6">
        <v>38.42</v>
      </c>
      <c r="K102" s="6"/>
      <c r="L102" s="6"/>
      <c r="M102" s="6"/>
      <c r="N102" s="6"/>
      <c r="O102" s="6"/>
      <c r="P102" s="6"/>
      <c r="Q102" s="6"/>
      <c r="R102" s="6"/>
      <c r="S102" s="6"/>
      <c r="T102" s="23">
        <f>AVERAGE(B102:J102)</f>
        <v>51.428888888888899</v>
      </c>
      <c r="U102">
        <f>AVERAGE(D102:H102)</f>
        <v>62.027999999999999</v>
      </c>
    </row>
    <row r="103" spans="1:21">
      <c r="A103" s="6" t="s">
        <v>4</v>
      </c>
      <c r="B103" s="6">
        <v>4172</v>
      </c>
      <c r="C103" s="6">
        <v>4257</v>
      </c>
      <c r="D103" s="6">
        <v>4568</v>
      </c>
      <c r="E103" s="6">
        <v>9155</v>
      </c>
      <c r="F103" s="6">
        <v>12998</v>
      </c>
      <c r="G103" s="6">
        <v>11287</v>
      </c>
      <c r="H103" s="6">
        <v>8327</v>
      </c>
      <c r="I103" s="6">
        <v>5919</v>
      </c>
      <c r="J103" s="6">
        <v>4701</v>
      </c>
      <c r="K103" s="6"/>
      <c r="L103" s="6"/>
      <c r="M103" s="6"/>
      <c r="N103" s="6"/>
      <c r="O103" s="6"/>
      <c r="P103" s="6"/>
      <c r="Q103" s="6"/>
      <c r="R103" s="6"/>
      <c r="S103" s="6"/>
      <c r="T103" s="23">
        <f>AVERAGE(B103:J103)</f>
        <v>7264.8888888888887</v>
      </c>
    </row>
    <row r="104" spans="1:21">
      <c r="A104" s="6" t="s">
        <v>5</v>
      </c>
      <c r="B104" s="6">
        <v>0</v>
      </c>
      <c r="C104" s="6">
        <v>167</v>
      </c>
      <c r="D104" s="6">
        <v>945</v>
      </c>
      <c r="E104" s="6">
        <v>2</v>
      </c>
      <c r="F104" s="6">
        <v>0</v>
      </c>
      <c r="G104" s="6">
        <v>0</v>
      </c>
      <c r="H104" s="6">
        <v>0</v>
      </c>
      <c r="I104" s="6">
        <v>706</v>
      </c>
      <c r="J104" s="6">
        <v>0</v>
      </c>
      <c r="K104" s="6"/>
      <c r="L104" s="6"/>
      <c r="M104" s="6"/>
      <c r="N104" s="6"/>
      <c r="O104" s="6"/>
      <c r="P104" s="6"/>
      <c r="Q104" s="6"/>
      <c r="R104" s="6"/>
      <c r="S104" s="6"/>
      <c r="T104" s="23">
        <f>SUM(B104:J104)</f>
        <v>1820</v>
      </c>
    </row>
    <row r="122" spans="1:20">
      <c r="K122" s="30"/>
    </row>
    <row r="125" spans="1:20">
      <c r="A125" t="s">
        <v>109</v>
      </c>
      <c r="B125" t="s">
        <v>110</v>
      </c>
    </row>
    <row r="126" spans="1:20">
      <c r="A126">
        <v>38.020000000000003</v>
      </c>
      <c r="B126">
        <v>48.85</v>
      </c>
      <c r="C126">
        <v>64.39</v>
      </c>
      <c r="D126">
        <v>58.46</v>
      </c>
      <c r="E126">
        <v>67.23</v>
      </c>
      <c r="F126">
        <v>68.150000000000006</v>
      </c>
      <c r="G126">
        <v>63.54</v>
      </c>
      <c r="H126">
        <v>57.98</v>
      </c>
      <c r="I126">
        <v>39.22</v>
      </c>
      <c r="T126" s="23">
        <f>AVERAGE(B126:H126)</f>
        <v>61.228571428571442</v>
      </c>
    </row>
    <row r="127" spans="1:20">
      <c r="A127">
        <v>37.42</v>
      </c>
      <c r="B127">
        <v>46.06</v>
      </c>
      <c r="C127">
        <v>57.93</v>
      </c>
      <c r="D127">
        <v>57.77</v>
      </c>
      <c r="E127">
        <v>65.97</v>
      </c>
      <c r="F127">
        <v>68.31</v>
      </c>
      <c r="G127">
        <v>63.2</v>
      </c>
      <c r="H127">
        <v>53.36</v>
      </c>
      <c r="I127">
        <v>38.659999999999997</v>
      </c>
      <c r="T127" s="23">
        <f t="shared" ref="T127:T154" si="0">AVERAGE(B127:H127)</f>
        <v>58.942857142857143</v>
      </c>
    </row>
    <row r="128" spans="1:20">
      <c r="A128">
        <v>37.700000000000003</v>
      </c>
      <c r="B128">
        <v>42.26</v>
      </c>
      <c r="C128">
        <v>57.95</v>
      </c>
      <c r="D128">
        <v>55.13</v>
      </c>
      <c r="E128">
        <v>66</v>
      </c>
      <c r="F128">
        <v>67.53</v>
      </c>
      <c r="G128">
        <v>67.56</v>
      </c>
      <c r="H128">
        <v>62.64</v>
      </c>
      <c r="I128">
        <v>45.18</v>
      </c>
      <c r="J128">
        <v>38.93</v>
      </c>
      <c r="T128" s="23">
        <f>AVERAGE(B128:I128)</f>
        <v>58.03125</v>
      </c>
    </row>
    <row r="129" spans="1:20">
      <c r="A129">
        <v>36.67</v>
      </c>
      <c r="B129">
        <v>41.61</v>
      </c>
      <c r="C129">
        <v>58.03</v>
      </c>
      <c r="D129">
        <v>56.97</v>
      </c>
      <c r="E129">
        <v>65.13</v>
      </c>
      <c r="F129">
        <v>66.72</v>
      </c>
      <c r="G129">
        <v>62.52</v>
      </c>
      <c r="H129">
        <v>53.49</v>
      </c>
      <c r="I129">
        <v>42.39</v>
      </c>
      <c r="T129" s="23">
        <f t="shared" ref="T129:T130" si="1">AVERAGE(B129:I129)</f>
        <v>55.857500000000002</v>
      </c>
    </row>
    <row r="130" spans="1:20">
      <c r="A130">
        <v>36.99</v>
      </c>
      <c r="B130">
        <v>41.3</v>
      </c>
      <c r="C130">
        <v>48.8</v>
      </c>
      <c r="D130">
        <v>57.57</v>
      </c>
      <c r="E130">
        <v>65.010000000000005</v>
      </c>
      <c r="F130">
        <v>67.319999999999993</v>
      </c>
      <c r="G130">
        <v>63</v>
      </c>
      <c r="H130">
        <v>51.31</v>
      </c>
      <c r="I130">
        <v>41.55</v>
      </c>
      <c r="J130">
        <v>38.71</v>
      </c>
      <c r="T130" s="23">
        <f t="shared" si="1"/>
        <v>54.482500000000002</v>
      </c>
    </row>
    <row r="131" spans="1:20">
      <c r="A131">
        <v>36.799999999999997</v>
      </c>
      <c r="B131">
        <v>41.61</v>
      </c>
      <c r="C131">
        <v>57.52</v>
      </c>
      <c r="D131">
        <v>54.85</v>
      </c>
      <c r="E131">
        <v>61.38</v>
      </c>
      <c r="F131">
        <v>66.61</v>
      </c>
      <c r="G131">
        <v>62.32</v>
      </c>
      <c r="H131">
        <v>53.7</v>
      </c>
      <c r="I131">
        <v>39.340000000000003</v>
      </c>
      <c r="T131" s="23">
        <f t="shared" si="0"/>
        <v>56.855714285714278</v>
      </c>
    </row>
    <row r="132" spans="1:20">
      <c r="A132">
        <v>38</v>
      </c>
      <c r="B132">
        <v>48.7</v>
      </c>
      <c r="C132">
        <v>61.46</v>
      </c>
      <c r="D132">
        <v>60.96</v>
      </c>
      <c r="E132">
        <v>66.709999999999994</v>
      </c>
      <c r="F132">
        <v>62.36</v>
      </c>
      <c r="G132">
        <v>54.25</v>
      </c>
      <c r="H132">
        <v>42.47</v>
      </c>
      <c r="I132">
        <v>39.19</v>
      </c>
      <c r="T132" s="23">
        <f t="shared" si="0"/>
        <v>56.701428571428565</v>
      </c>
    </row>
    <row r="133" spans="1:20">
      <c r="A133">
        <v>36.69</v>
      </c>
      <c r="B133">
        <v>41.75</v>
      </c>
      <c r="C133">
        <v>57.98</v>
      </c>
      <c r="D133">
        <v>51.38</v>
      </c>
      <c r="E133">
        <v>66.52</v>
      </c>
      <c r="F133">
        <v>68.44</v>
      </c>
      <c r="G133">
        <v>62.63</v>
      </c>
      <c r="H133">
        <v>47.55</v>
      </c>
      <c r="I133">
        <v>38.74</v>
      </c>
      <c r="T133" s="23">
        <f t="shared" si="0"/>
        <v>56.607142857142854</v>
      </c>
    </row>
    <row r="134" spans="1:20">
      <c r="A134">
        <v>37.33</v>
      </c>
      <c r="B134">
        <v>45.9</v>
      </c>
      <c r="C134">
        <v>64.3</v>
      </c>
      <c r="D134">
        <v>57.66</v>
      </c>
      <c r="E134">
        <v>67.31</v>
      </c>
      <c r="F134">
        <v>67.22</v>
      </c>
      <c r="G134">
        <v>53.91</v>
      </c>
      <c r="H134">
        <v>39.159999999999997</v>
      </c>
      <c r="T134" s="23">
        <f>AVERAGE(B134:G134)</f>
        <v>59.383333333333326</v>
      </c>
    </row>
    <row r="135" spans="1:20">
      <c r="A135">
        <v>37.03</v>
      </c>
      <c r="B135">
        <v>41.58</v>
      </c>
      <c r="C135">
        <v>48.73</v>
      </c>
      <c r="D135">
        <v>57.59</v>
      </c>
      <c r="E135">
        <v>57.75</v>
      </c>
      <c r="F135">
        <v>67.14</v>
      </c>
      <c r="G135">
        <v>67.95</v>
      </c>
      <c r="H135">
        <v>62.56</v>
      </c>
      <c r="I135">
        <v>55.44</v>
      </c>
      <c r="J135">
        <v>38.83</v>
      </c>
      <c r="T135" s="23">
        <f>AVERAGE(B135:I135)</f>
        <v>57.342500000000001</v>
      </c>
    </row>
    <row r="136" spans="1:20">
      <c r="A136">
        <v>37</v>
      </c>
      <c r="B136">
        <v>42.37</v>
      </c>
      <c r="C136">
        <v>59.58</v>
      </c>
      <c r="D136">
        <v>55.64</v>
      </c>
      <c r="E136">
        <v>58.48</v>
      </c>
      <c r="F136">
        <v>67.23</v>
      </c>
      <c r="G136">
        <v>67.08</v>
      </c>
      <c r="H136">
        <v>62.18</v>
      </c>
      <c r="I136">
        <v>53.87</v>
      </c>
      <c r="J136">
        <v>38.65</v>
      </c>
      <c r="T136" s="23">
        <f>AVERAGE(B136:I136)</f>
        <v>58.303749999999994</v>
      </c>
    </row>
    <row r="137" spans="1:20">
      <c r="A137">
        <v>37</v>
      </c>
      <c r="B137">
        <v>41.61</v>
      </c>
      <c r="C137">
        <v>57.97</v>
      </c>
      <c r="D137">
        <v>54.09</v>
      </c>
      <c r="E137">
        <v>66.489999999999995</v>
      </c>
      <c r="F137">
        <v>68.040000000000006</v>
      </c>
      <c r="G137">
        <v>66.36</v>
      </c>
      <c r="H137">
        <v>51.82</v>
      </c>
      <c r="I137">
        <v>39.090000000000003</v>
      </c>
      <c r="T137" s="23">
        <f t="shared" si="0"/>
        <v>58.054285714285719</v>
      </c>
    </row>
    <row r="138" spans="1:20">
      <c r="A138">
        <v>37.03</v>
      </c>
      <c r="B138">
        <v>48.05</v>
      </c>
      <c r="C138">
        <v>64.319999999999993</v>
      </c>
      <c r="D138">
        <v>57.52</v>
      </c>
      <c r="E138">
        <v>67.27</v>
      </c>
      <c r="F138">
        <v>68.38</v>
      </c>
      <c r="G138">
        <v>62.5</v>
      </c>
      <c r="H138">
        <v>45.87</v>
      </c>
      <c r="I138">
        <v>38.659999999999997</v>
      </c>
      <c r="T138" s="23">
        <f t="shared" si="0"/>
        <v>59.129999999999995</v>
      </c>
    </row>
    <row r="139" spans="1:20">
      <c r="A139">
        <v>36.69</v>
      </c>
      <c r="B139">
        <v>41.63</v>
      </c>
      <c r="C139">
        <v>57.97</v>
      </c>
      <c r="D139">
        <v>55.94</v>
      </c>
      <c r="E139">
        <v>65.91</v>
      </c>
      <c r="F139">
        <v>67.98</v>
      </c>
      <c r="G139">
        <v>68.05</v>
      </c>
      <c r="H139">
        <v>58.06</v>
      </c>
      <c r="I139">
        <v>43.89</v>
      </c>
      <c r="J139">
        <v>38.49</v>
      </c>
      <c r="T139" s="23">
        <f>AVERAGE(B139:I139)</f>
        <v>57.428750000000001</v>
      </c>
    </row>
    <row r="140" spans="1:20">
      <c r="A140">
        <v>37.69</v>
      </c>
      <c r="B140">
        <v>48.63</v>
      </c>
      <c r="C140">
        <v>63.75</v>
      </c>
      <c r="D140">
        <v>58.6</v>
      </c>
      <c r="E140">
        <v>65.06</v>
      </c>
      <c r="F140">
        <v>66.849999999999994</v>
      </c>
      <c r="G140">
        <v>62.89</v>
      </c>
      <c r="H140">
        <v>47.65</v>
      </c>
      <c r="I140">
        <v>38.99</v>
      </c>
      <c r="T140" s="23">
        <f t="shared" si="0"/>
        <v>59.061428571428564</v>
      </c>
    </row>
    <row r="141" spans="1:20">
      <c r="A141">
        <v>37.31</v>
      </c>
      <c r="B141">
        <v>45.07</v>
      </c>
      <c r="C141">
        <v>61.34</v>
      </c>
      <c r="D141">
        <v>56.72</v>
      </c>
      <c r="E141">
        <v>67.33</v>
      </c>
      <c r="F141">
        <v>68.22</v>
      </c>
      <c r="G141">
        <v>57.82</v>
      </c>
      <c r="H141">
        <v>46.82</v>
      </c>
      <c r="I141">
        <v>41.8</v>
      </c>
      <c r="J141">
        <v>38.76</v>
      </c>
      <c r="T141" s="23">
        <f>AVERAGE(B141:I141)</f>
        <v>55.639999999999993</v>
      </c>
    </row>
    <row r="142" spans="1:20">
      <c r="A142">
        <v>36.99</v>
      </c>
      <c r="B142">
        <v>42.2</v>
      </c>
      <c r="C142">
        <v>57.28</v>
      </c>
      <c r="D142">
        <v>55.5</v>
      </c>
      <c r="E142">
        <v>65.739999999999995</v>
      </c>
      <c r="F142">
        <v>67.319999999999993</v>
      </c>
      <c r="G142">
        <v>49.68</v>
      </c>
      <c r="H142">
        <v>42.23</v>
      </c>
      <c r="I142">
        <v>39.369999999999997</v>
      </c>
      <c r="T142" s="23">
        <f>AVERAGE(B142:H142)</f>
        <v>54.278571428571432</v>
      </c>
    </row>
    <row r="143" spans="1:20">
      <c r="A143">
        <v>36.69</v>
      </c>
      <c r="B143">
        <v>41.3</v>
      </c>
      <c r="C143">
        <v>48.8</v>
      </c>
      <c r="D143">
        <v>64.3</v>
      </c>
      <c r="E143">
        <v>57.73</v>
      </c>
      <c r="F143">
        <v>64.5</v>
      </c>
      <c r="G143">
        <v>65.599999999999994</v>
      </c>
      <c r="H143">
        <v>66.38</v>
      </c>
      <c r="I143">
        <v>62.41</v>
      </c>
      <c r="J143">
        <v>53.99</v>
      </c>
      <c r="K143">
        <v>38.83</v>
      </c>
      <c r="T143" s="23">
        <f>AVERAGE(B143:J143)</f>
        <v>58.334444444444443</v>
      </c>
    </row>
    <row r="144" spans="1:20">
      <c r="A144">
        <v>37.67</v>
      </c>
      <c r="B144">
        <v>48.66</v>
      </c>
      <c r="C144">
        <v>60.56</v>
      </c>
      <c r="D144">
        <v>58.47</v>
      </c>
      <c r="E144">
        <v>65.7</v>
      </c>
      <c r="F144">
        <v>66.319999999999993</v>
      </c>
      <c r="G144">
        <v>62.3</v>
      </c>
      <c r="H144">
        <v>49.6</v>
      </c>
      <c r="I144">
        <v>38.51</v>
      </c>
      <c r="T144" s="23">
        <f t="shared" si="0"/>
        <v>58.801428571428573</v>
      </c>
    </row>
    <row r="145" spans="1:20">
      <c r="A145">
        <v>37.33</v>
      </c>
      <c r="B145">
        <v>48.02</v>
      </c>
      <c r="C145">
        <v>64.34</v>
      </c>
      <c r="D145">
        <v>56.08</v>
      </c>
      <c r="E145">
        <v>65.73</v>
      </c>
      <c r="F145">
        <v>66.510000000000005</v>
      </c>
      <c r="G145">
        <v>57.94</v>
      </c>
      <c r="H145">
        <v>43.94</v>
      </c>
      <c r="I145">
        <v>38.840000000000003</v>
      </c>
      <c r="T145" s="23">
        <f t="shared" si="0"/>
        <v>57.508571428571429</v>
      </c>
    </row>
    <row r="146" spans="1:20">
      <c r="A146">
        <v>36.89</v>
      </c>
      <c r="B146">
        <v>44.85</v>
      </c>
      <c r="C146">
        <v>57.86</v>
      </c>
      <c r="D146">
        <v>48.88</v>
      </c>
      <c r="E146">
        <v>66.55</v>
      </c>
      <c r="F146">
        <v>68.41</v>
      </c>
      <c r="G146">
        <v>57.49</v>
      </c>
      <c r="H146">
        <v>44.51</v>
      </c>
      <c r="I146">
        <v>38.18</v>
      </c>
      <c r="T146" s="23">
        <f t="shared" si="0"/>
        <v>55.507142857142853</v>
      </c>
    </row>
    <row r="147" spans="1:20">
      <c r="A147">
        <v>37.770000000000003</v>
      </c>
      <c r="B147">
        <v>48.71</v>
      </c>
      <c r="C147">
        <v>64.349999999999994</v>
      </c>
      <c r="D147">
        <v>57.59</v>
      </c>
      <c r="E147">
        <v>66.52</v>
      </c>
      <c r="F147">
        <v>68.03</v>
      </c>
      <c r="G147">
        <v>67.900000000000006</v>
      </c>
      <c r="H147">
        <v>57.86</v>
      </c>
      <c r="I147">
        <v>52.6</v>
      </c>
      <c r="J147">
        <v>38.71</v>
      </c>
      <c r="T147" s="23">
        <f>AVERAGE(B147:I147)</f>
        <v>60.445000000000007</v>
      </c>
    </row>
    <row r="148" spans="1:20">
      <c r="A148">
        <f>B9</f>
        <v>39.590000000000003</v>
      </c>
      <c r="B148">
        <f t="shared" ref="B148:K148" si="2">C9</f>
        <v>39.590000000000003</v>
      </c>
      <c r="C148">
        <f t="shared" si="2"/>
        <v>44</v>
      </c>
      <c r="D148">
        <f t="shared" si="2"/>
        <v>64.27</v>
      </c>
      <c r="E148">
        <f t="shared" si="2"/>
        <v>63.42</v>
      </c>
      <c r="F148">
        <f t="shared" si="2"/>
        <v>65.2</v>
      </c>
      <c r="G148">
        <f t="shared" si="2"/>
        <v>67.47</v>
      </c>
      <c r="H148">
        <f t="shared" si="2"/>
        <v>67.819999999999993</v>
      </c>
      <c r="I148">
        <f t="shared" si="2"/>
        <v>65.63</v>
      </c>
      <c r="J148">
        <f t="shared" si="2"/>
        <v>55.46</v>
      </c>
      <c r="K148">
        <f t="shared" si="2"/>
        <v>53.02</v>
      </c>
      <c r="T148" s="23">
        <f>AVERAGE(C148:K148)</f>
        <v>60.698888888888888</v>
      </c>
    </row>
    <row r="149" spans="1:20">
      <c r="A149">
        <f>B22</f>
        <v>37.9</v>
      </c>
      <c r="B149">
        <f t="shared" ref="B149:H149" si="3">C22</f>
        <v>38.67</v>
      </c>
      <c r="C149">
        <f t="shared" si="3"/>
        <v>49.63</v>
      </c>
      <c r="D149">
        <f t="shared" si="3"/>
        <v>62.99</v>
      </c>
      <c r="E149">
        <f t="shared" si="3"/>
        <v>58.35</v>
      </c>
      <c r="F149">
        <f t="shared" si="3"/>
        <v>38.33</v>
      </c>
      <c r="G149">
        <f t="shared" si="3"/>
        <v>38.24</v>
      </c>
      <c r="H149">
        <f t="shared" si="3"/>
        <v>38.270000000000003</v>
      </c>
      <c r="T149" s="23">
        <f>AVERAGE(C149:E149)</f>
        <v>56.99</v>
      </c>
    </row>
    <row r="150" spans="1:20">
      <c r="A150">
        <f>B34</f>
        <v>37.56</v>
      </c>
      <c r="B150">
        <f t="shared" ref="B150:G150" si="4">C34</f>
        <v>38.49</v>
      </c>
      <c r="C150">
        <f t="shared" si="4"/>
        <v>47.93</v>
      </c>
      <c r="D150">
        <f t="shared" si="4"/>
        <v>63.26</v>
      </c>
      <c r="E150">
        <f t="shared" si="4"/>
        <v>67.040000000000006</v>
      </c>
      <c r="F150">
        <f t="shared" si="4"/>
        <v>60.77</v>
      </c>
      <c r="G150">
        <f t="shared" si="4"/>
        <v>54.35</v>
      </c>
      <c r="T150" s="23">
        <f>AVERAGE(C150:G150)</f>
        <v>58.67</v>
      </c>
    </row>
    <row r="151" spans="1:20">
      <c r="A151">
        <f>B49</f>
        <v>41.69</v>
      </c>
      <c r="B151">
        <f t="shared" ref="B151:H151" si="5">C49</f>
        <v>43.22</v>
      </c>
      <c r="C151">
        <f t="shared" si="5"/>
        <v>65.099999999999994</v>
      </c>
      <c r="D151">
        <f t="shared" si="5"/>
        <v>62.58</v>
      </c>
      <c r="E151">
        <f t="shared" si="5"/>
        <v>66.239999999999995</v>
      </c>
      <c r="F151">
        <f t="shared" si="5"/>
        <v>66.400000000000006</v>
      </c>
      <c r="G151">
        <f t="shared" si="5"/>
        <v>60.82</v>
      </c>
      <c r="H151">
        <f t="shared" si="5"/>
        <v>41.29</v>
      </c>
      <c r="T151" s="23">
        <f t="shared" si="0"/>
        <v>57.949999999999996</v>
      </c>
    </row>
    <row r="152" spans="1:20">
      <c r="A152">
        <f>B62</f>
        <v>36.909999999999997</v>
      </c>
      <c r="B152">
        <f t="shared" ref="B152:F152" si="6">C62</f>
        <v>46.92</v>
      </c>
      <c r="C152">
        <f t="shared" si="6"/>
        <v>62.93</v>
      </c>
      <c r="D152">
        <f t="shared" si="6"/>
        <v>55.84</v>
      </c>
      <c r="E152">
        <f t="shared" si="6"/>
        <v>39.08</v>
      </c>
      <c r="F152">
        <f t="shared" si="6"/>
        <v>38.29</v>
      </c>
      <c r="T152" s="23">
        <f>AVERAGE(A151:H151)</f>
        <v>55.917500000000004</v>
      </c>
    </row>
    <row r="153" spans="1:20">
      <c r="A153">
        <f>B75</f>
        <v>37.4</v>
      </c>
      <c r="B153">
        <f t="shared" ref="B153:I153" si="7">C75</f>
        <v>51.62</v>
      </c>
      <c r="C153">
        <f t="shared" si="7"/>
        <v>62.19</v>
      </c>
      <c r="D153">
        <f t="shared" si="7"/>
        <v>65.239999999999995</v>
      </c>
      <c r="E153">
        <f t="shared" si="7"/>
        <v>66.41</v>
      </c>
      <c r="F153">
        <f t="shared" si="7"/>
        <v>66.39</v>
      </c>
      <c r="G153">
        <f t="shared" si="7"/>
        <v>66.28</v>
      </c>
      <c r="H153">
        <f t="shared" si="7"/>
        <v>55.05</v>
      </c>
      <c r="I153">
        <f t="shared" si="7"/>
        <v>38.130000000000003</v>
      </c>
      <c r="T153" s="23">
        <f>AVERAGE(B152:D152)</f>
        <v>55.23</v>
      </c>
    </row>
    <row r="154" spans="1:20">
      <c r="A154">
        <f>B89</f>
        <v>39</v>
      </c>
      <c r="B154">
        <f t="shared" ref="B154:H154" si="8">C89</f>
        <v>60.44</v>
      </c>
      <c r="C154">
        <f t="shared" si="8"/>
        <v>62.73</v>
      </c>
      <c r="D154">
        <f t="shared" si="8"/>
        <v>66.12</v>
      </c>
      <c r="E154">
        <f t="shared" si="8"/>
        <v>66.510000000000005</v>
      </c>
      <c r="F154">
        <f t="shared" si="8"/>
        <v>55.67</v>
      </c>
      <c r="G154">
        <f t="shared" si="8"/>
        <v>38.46</v>
      </c>
      <c r="H154">
        <f t="shared" si="8"/>
        <v>38.479999999999997</v>
      </c>
      <c r="T154" s="23">
        <f t="shared" si="0"/>
        <v>55.487142857142864</v>
      </c>
    </row>
    <row r="155" spans="1:20">
      <c r="A155">
        <f>B102</f>
        <v>37.9</v>
      </c>
      <c r="B155">
        <f t="shared" ref="B155:I155" si="9">C102</f>
        <v>38</v>
      </c>
      <c r="C155">
        <f t="shared" si="9"/>
        <v>59.88</v>
      </c>
      <c r="D155">
        <f t="shared" si="9"/>
        <v>61.96</v>
      </c>
      <c r="E155">
        <f t="shared" si="9"/>
        <v>66.42</v>
      </c>
      <c r="F155">
        <f t="shared" si="9"/>
        <v>66.400000000000006</v>
      </c>
      <c r="G155">
        <f t="shared" si="9"/>
        <v>55.48</v>
      </c>
      <c r="H155">
        <f t="shared" si="9"/>
        <v>38.4</v>
      </c>
      <c r="I155">
        <f t="shared" si="9"/>
        <v>38.42</v>
      </c>
      <c r="T155" s="23">
        <f>AVERAGE(C155:G155)</f>
        <v>62.027999999999999</v>
      </c>
    </row>
  </sheetData>
  <conditionalFormatting sqref="A126:J147 K143">
    <cfRule type="cellIs" dxfId="1" priority="2" operator="lessThan">
      <formula>40</formula>
    </cfRule>
  </conditionalFormatting>
  <conditionalFormatting sqref="A148:K155">
    <cfRule type="cellIs" dxfId="0" priority="1" operator="lessThan">
      <formula>40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3"/>
  <sheetViews>
    <sheetView tabSelected="1" topLeftCell="C55" zoomScale="160" zoomScaleNormal="160" workbookViewId="0">
      <selection activeCell="D60" sqref="D60"/>
    </sheetView>
  </sheetViews>
  <sheetFormatPr defaultColWidth="11" defaultRowHeight="15.75"/>
  <sheetData>
    <row r="3" spans="2:5">
      <c r="C3" t="s">
        <v>96</v>
      </c>
      <c r="D3" t="s">
        <v>98</v>
      </c>
    </row>
    <row r="5" spans="2:5">
      <c r="B5">
        <v>10000</v>
      </c>
      <c r="C5">
        <v>29.02</v>
      </c>
      <c r="D5">
        <v>36.340000000000003</v>
      </c>
      <c r="E5">
        <f>D5-C5</f>
        <v>7.3200000000000038</v>
      </c>
    </row>
    <row r="6" spans="2:5">
      <c r="B6" t="s">
        <v>97</v>
      </c>
      <c r="C6">
        <v>31.07</v>
      </c>
      <c r="D6">
        <v>38.340000000000003</v>
      </c>
      <c r="E6">
        <f>D6-C6</f>
        <v>7.2700000000000031</v>
      </c>
    </row>
    <row r="7" spans="2:5">
      <c r="C7" t="s">
        <v>93</v>
      </c>
    </row>
    <row r="8" spans="2:5">
      <c r="C8" t="s">
        <v>94</v>
      </c>
    </row>
    <row r="9" spans="2:5">
      <c r="C9" t="s">
        <v>95</v>
      </c>
    </row>
    <row r="43" spans="1:15">
      <c r="B43" t="s">
        <v>75</v>
      </c>
    </row>
    <row r="46" spans="1:1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</row>
    <row r="47" spans="1:15">
      <c r="A47" t="s">
        <v>76</v>
      </c>
      <c r="B47" s="25">
        <f>AVERAGE(Ansible!B9,Ansible!B22,Ansible!C35,Ansible!B48,Ansible!C61,Ansible!C74,Ansible!C87,Ansible!B100)/100</f>
        <v>0.28993749999999996</v>
      </c>
      <c r="C47" s="25">
        <f>AVERAGE(Ansible!C9,Ansible!C22,Ansible!D35,Ansible!C48,Ansible!D61,Ansible!D74,Ansible!D87,Ansible!C100)/100</f>
        <v>0.36877499999999996</v>
      </c>
      <c r="D47" s="25">
        <f>AVERAGE(Ansible!D9,Ansible!D22,Ansible!E35,Ansible!D48,Ansible!E61,Ansible!E74,Ansible!E87,Ansible!D100)/100</f>
        <v>0.48951250000000002</v>
      </c>
      <c r="E47" s="25">
        <f>AVERAGE(Ansible!E9,Ansible!E22,Ansible!F35,Ansible!E48,Ansible!F61,Ansible!F74,Ansible!F87,Ansible!E100)/100</f>
        <v>0.5551625</v>
      </c>
      <c r="F47" s="25">
        <f>AVERAGE(Ansible!F9,Ansible!F22,Ansible!G35,Ansible!F48,Ansible!G61,Ansible!G74,Ansible!G87,Ansible!F100)/100</f>
        <v>0.44995000000000007</v>
      </c>
      <c r="G47" s="25">
        <f>AVERAGE(Ansible!G9,Ansible!G22,Ansible!H35,Ansible!G48,Ansible!H61,Ansible!H74,Ansible!H87,Ansible!G100)/100</f>
        <v>0.3611625</v>
      </c>
      <c r="H47" s="25">
        <f>AVERAGE(Ansible!H9,Ansible!H22,Ansible!I35,Ansible!H48,Ansible!I61,Ansible!I74,Ansible!I87,Ansible!H100)/100</f>
        <v>0.31597142857142857</v>
      </c>
      <c r="I47" s="25">
        <f>AVERAGE(Ansible!I9,Ansible!I22,Ansible!J35,Ansible!I48,Ansible!J61,Ansible!J74,Ansible!J87,Ansible!I100)/100</f>
        <v>0.31564999999999999</v>
      </c>
      <c r="J47" s="25">
        <f>AVERAGE(Ansible!J9,Ansible!J22,Ansible!K35,Ansible!J48,Ansible!K61,Ansible!K74,Ansible!K87,Ansible!J100)/100</f>
        <v>0.31569999999999998</v>
      </c>
      <c r="K47" s="25"/>
      <c r="L47" s="1" t="s">
        <v>111</v>
      </c>
      <c r="M47" s="1"/>
      <c r="N47" s="1"/>
      <c r="O47" s="1"/>
    </row>
    <row r="48" spans="1:15">
      <c r="A48" t="s">
        <v>99</v>
      </c>
      <c r="B48" s="25">
        <f>AVERAGE(Puppet!C9,Puppet!C22,Puppet!C34,Puppet!B49,Puppet!B62,Puppet!B75,Puppet!B89,Puppet!B102)/100</f>
        <v>0.38706249999999998</v>
      </c>
      <c r="C48" s="25">
        <f>AVERAGE(Puppet!D9,Puppet!D22,Puppet!D34,Puppet!C49,Puppet!C62,Puppet!C75,Puppet!C89,Puppet!C102)/100</f>
        <v>0.47720000000000001</v>
      </c>
      <c r="D48" s="25">
        <f>AVERAGE(Puppet!E9,Puppet!E22,Puppet!E34,Puppet!D49,Puppet!D62,Puppet!D75,Puppet!D89,Puppet!D102)/100</f>
        <v>0.62918750000000001</v>
      </c>
      <c r="E48" s="25">
        <f>AVERAGE(Puppet!F9,Puppet!F22,Puppet!F34,Puppet!E49,Puppet!E62,Puppet!E75,Puppet!E89,Puppet!E102)/100</f>
        <v>0.62568750000000006</v>
      </c>
      <c r="F48" s="25">
        <f>AVERAGE(Puppet!G9,Puppet!G22,Puppet!G34,Puppet!F49,Puppet!F62,Puppet!F75,Puppet!F89,Puppet!F102)/100</f>
        <v>0.58619999999999994</v>
      </c>
      <c r="G48" s="25">
        <f>AVERAGE(Puppet!H9,Puppet!H22,Puppet!H34,Puppet!G49,Puppet!G62,Puppet!G75,Puppet!G89,Puppet!G102)/100</f>
        <v>0.56651250000000009</v>
      </c>
      <c r="H48" s="25">
        <f>AVERAGE(Puppet!I9,Puppet!I22,Puppet!I34,Puppet!H49,Puppet!H62,Puppet!H75,Puppet!H89,Puppet!H102)/100</f>
        <v>0.54521666666666668</v>
      </c>
      <c r="I48" s="25">
        <f>AVERAGE(Puppet!J9,Puppet!J22,Puppet!J34,Puppet!I49,Puppet!I62,Puppet!I75,Puppet!I89,Puppet!I102)/100</f>
        <v>0.47769999999999996</v>
      </c>
      <c r="J48" s="25">
        <f>AVERAGE(Puppet!K9,Puppet!K22,Puppet!K34,Puppet!J49,Puppet!J62,Puppet!J75,Puppet!J89,Puppet!J102)/100</f>
        <v>0.44003333333333328</v>
      </c>
    </row>
    <row r="49" spans="1:11">
      <c r="A49" t="s">
        <v>100</v>
      </c>
      <c r="B49" s="25">
        <f>B47+((B48-B47)/2)</f>
        <v>0.33849999999999997</v>
      </c>
      <c r="C49" s="25">
        <f t="shared" ref="C49:J49" si="0">C47+((C48-C47)/2)</f>
        <v>0.42298749999999996</v>
      </c>
      <c r="D49" s="25">
        <f t="shared" si="0"/>
        <v>0.55935000000000001</v>
      </c>
      <c r="E49" s="25">
        <f t="shared" si="0"/>
        <v>0.59042499999999998</v>
      </c>
      <c r="F49" s="25">
        <f t="shared" si="0"/>
        <v>0.51807500000000006</v>
      </c>
      <c r="G49" s="25">
        <f t="shared" si="0"/>
        <v>0.46383750000000001</v>
      </c>
      <c r="H49" s="25">
        <f t="shared" si="0"/>
        <v>0.43059404761904763</v>
      </c>
      <c r="I49" s="25">
        <f t="shared" si="0"/>
        <v>0.396675</v>
      </c>
      <c r="J49" s="25">
        <f t="shared" si="0"/>
        <v>0.37786666666666663</v>
      </c>
    </row>
    <row r="50" spans="1:11">
      <c r="A50" t="s">
        <v>105</v>
      </c>
      <c r="B50" s="25">
        <f>B48-B47</f>
        <v>9.7125000000000017E-2</v>
      </c>
      <c r="C50" s="25">
        <f t="shared" ref="C50:J50" si="1">C48-C47</f>
        <v>0.10842500000000005</v>
      </c>
      <c r="D50" s="25">
        <f t="shared" si="1"/>
        <v>0.13967499999999999</v>
      </c>
      <c r="E50" s="25">
        <f t="shared" si="1"/>
        <v>7.052500000000006E-2</v>
      </c>
      <c r="F50" s="25">
        <f t="shared" si="1"/>
        <v>0.13624999999999987</v>
      </c>
      <c r="G50" s="25">
        <f t="shared" si="1"/>
        <v>0.20535000000000009</v>
      </c>
      <c r="H50" s="25">
        <f t="shared" si="1"/>
        <v>0.22924523809523811</v>
      </c>
      <c r="I50" s="25">
        <f t="shared" si="1"/>
        <v>0.16204999999999997</v>
      </c>
      <c r="J50" s="25">
        <f t="shared" si="1"/>
        <v>0.1243333333333333</v>
      </c>
      <c r="K50" s="26"/>
    </row>
    <row r="55" spans="1:11">
      <c r="B55" t="s">
        <v>112</v>
      </c>
      <c r="C55" t="s">
        <v>113</v>
      </c>
    </row>
    <row r="56" spans="1:11">
      <c r="B56" s="25">
        <f>Ansible!L108/100</f>
        <v>0.45087999999999995</v>
      </c>
      <c r="C56" s="25">
        <f>Puppet!T126/100</f>
        <v>0.61228571428571443</v>
      </c>
    </row>
    <row r="57" spans="1:11">
      <c r="B57" s="25">
        <f>Ansible!L109/100</f>
        <v>0.44557999999999992</v>
      </c>
      <c r="C57" s="25">
        <f>Puppet!T127/100</f>
        <v>0.58942857142857141</v>
      </c>
    </row>
    <row r="58" spans="1:11">
      <c r="B58" s="25">
        <f>Ansible!L110/100</f>
        <v>0.48422500000000002</v>
      </c>
      <c r="C58" s="25">
        <f>Puppet!T128/100</f>
        <v>0.58031250000000001</v>
      </c>
    </row>
    <row r="59" spans="1:11">
      <c r="B59" s="25">
        <f>Ansible!L111/100</f>
        <v>0.47920000000000001</v>
      </c>
      <c r="C59" s="25">
        <f>Puppet!T129/100</f>
        <v>0.55857500000000004</v>
      </c>
    </row>
    <row r="60" spans="1:11">
      <c r="B60" s="25">
        <f>Ansible!L112/100</f>
        <v>0.46218000000000004</v>
      </c>
      <c r="C60" s="25">
        <f>Puppet!T130/100</f>
        <v>0.544825</v>
      </c>
    </row>
    <row r="61" spans="1:11">
      <c r="B61" s="25">
        <f>Ansible!L113/100</f>
        <v>0.46802499999999997</v>
      </c>
      <c r="C61" s="25">
        <f>Puppet!T131/100</f>
        <v>0.56855714285714276</v>
      </c>
    </row>
    <row r="62" spans="1:11">
      <c r="B62" s="25">
        <f>Ansible!L114/100</f>
        <v>0.46379999999999993</v>
      </c>
      <c r="C62" s="25">
        <f>Puppet!T132/100</f>
        <v>0.56701428571428569</v>
      </c>
    </row>
    <row r="63" spans="1:11">
      <c r="B63" s="25">
        <f>Ansible!L115/100</f>
        <v>0.45028000000000001</v>
      </c>
      <c r="C63" s="25">
        <f>Puppet!T133/100</f>
        <v>0.56607142857142856</v>
      </c>
    </row>
    <row r="64" spans="1:11">
      <c r="B64" s="25">
        <f>Ansible!L116/100</f>
        <v>0.43898333333333334</v>
      </c>
      <c r="C64" s="25">
        <f>Puppet!T134/100</f>
        <v>0.59383333333333321</v>
      </c>
    </row>
    <row r="65" spans="2:13">
      <c r="B65" s="25">
        <f>Ansible!L117/100</f>
        <v>0.46960000000000002</v>
      </c>
      <c r="C65" s="25">
        <f>Puppet!T135/100</f>
        <v>0.57342499999999996</v>
      </c>
    </row>
    <row r="66" spans="2:13">
      <c r="B66" s="25">
        <f>Ansible!L118/100</f>
        <v>0.44550000000000006</v>
      </c>
      <c r="C66" s="25">
        <f>Puppet!T136/100</f>
        <v>0.58303749999999999</v>
      </c>
      <c r="M66" t="s">
        <v>104</v>
      </c>
    </row>
    <row r="67" spans="2:13">
      <c r="B67" s="25">
        <f>Ansible!L119/100</f>
        <v>0.47585</v>
      </c>
      <c r="C67" s="25">
        <f>Puppet!T137/100</f>
        <v>0.58054285714285714</v>
      </c>
    </row>
    <row r="68" spans="2:13">
      <c r="B68" s="25">
        <f>Ansible!L120/100</f>
        <v>0.46218333333333333</v>
      </c>
      <c r="C68" s="25">
        <f>Puppet!T138/100</f>
        <v>0.59129999999999994</v>
      </c>
    </row>
    <row r="69" spans="2:13">
      <c r="B69" s="25">
        <f>Ansible!L121/100</f>
        <v>0.45404285714285714</v>
      </c>
      <c r="C69" s="25">
        <f>Puppet!T139/100</f>
        <v>0.57428750000000006</v>
      </c>
    </row>
    <row r="70" spans="2:13">
      <c r="B70" s="25">
        <f>Ansible!L122/100</f>
        <v>0.48139999999999999</v>
      </c>
      <c r="C70" s="25">
        <f>Puppet!T140/100</f>
        <v>0.59061428571428565</v>
      </c>
    </row>
    <row r="71" spans="2:13">
      <c r="B71" s="25">
        <f>Ansible!L123/100</f>
        <v>0.46973999999999999</v>
      </c>
      <c r="C71" s="25">
        <f>Puppet!T141/100</f>
        <v>0.55639999999999989</v>
      </c>
    </row>
    <row r="72" spans="2:13">
      <c r="B72" s="25">
        <f>Ansible!L124/100</f>
        <v>0.45774000000000004</v>
      </c>
      <c r="C72" s="25">
        <f>Puppet!T142/100</f>
        <v>0.54278571428571432</v>
      </c>
    </row>
    <row r="73" spans="2:13">
      <c r="B73" s="25">
        <f>Ansible!L125/100</f>
        <v>0.43932000000000004</v>
      </c>
      <c r="C73" s="25">
        <f>Puppet!T143/100</f>
        <v>0.58334444444444444</v>
      </c>
    </row>
    <row r="74" spans="2:13">
      <c r="B74" s="25">
        <f>Ansible!L126/100</f>
        <v>0.46410000000000001</v>
      </c>
      <c r="C74" s="25">
        <f>Puppet!T144/100</f>
        <v>0.58801428571428571</v>
      </c>
    </row>
    <row r="75" spans="2:13">
      <c r="B75" s="25">
        <f>Ansible!L127/100</f>
        <v>0.45360000000000006</v>
      </c>
      <c r="C75" s="25">
        <f>Puppet!T145/100</f>
        <v>0.57508571428571431</v>
      </c>
    </row>
    <row r="76" spans="2:13">
      <c r="B76" s="25">
        <f>Ansible!L128/100</f>
        <v>0.4546</v>
      </c>
      <c r="C76" s="25">
        <f>Puppet!T146/100</f>
        <v>0.55507142857142855</v>
      </c>
      <c r="F76" s="26">
        <f>AVERAGE(B56:B85)</f>
        <v>0.46952053968253965</v>
      </c>
    </row>
    <row r="77" spans="2:13">
      <c r="B77" s="25">
        <f>Ansible!L129/100</f>
        <v>0.4580333333333334</v>
      </c>
      <c r="C77" s="25">
        <f>Puppet!T147/100</f>
        <v>0.60445000000000004</v>
      </c>
      <c r="F77" s="26">
        <f>AVERAGE(C56:C85)</f>
        <v>0.57696590079365084</v>
      </c>
    </row>
    <row r="78" spans="2:13">
      <c r="B78" s="25">
        <f>Ansible!L130/100</f>
        <v>0.49213333333333331</v>
      </c>
      <c r="C78" s="25">
        <f>Puppet!T148/100</f>
        <v>0.60698888888888891</v>
      </c>
    </row>
    <row r="79" spans="2:13">
      <c r="B79" s="25">
        <f>Ansible!L131/100</f>
        <v>0.5027666666666667</v>
      </c>
      <c r="C79" s="25">
        <f>Puppet!T149/100</f>
        <v>0.56990000000000007</v>
      </c>
    </row>
    <row r="80" spans="2:13">
      <c r="B80" s="25">
        <f>Ansible!L132/100</f>
        <v>0.47460000000000002</v>
      </c>
      <c r="C80" s="25">
        <f>Puppet!T150/100</f>
        <v>0.5867</v>
      </c>
    </row>
    <row r="81" spans="2:3">
      <c r="B81" s="25">
        <f>Ansible!L133/100</f>
        <v>0.51079999999999992</v>
      </c>
      <c r="C81" s="25">
        <f>Puppet!T151/100</f>
        <v>0.5794999999999999</v>
      </c>
    </row>
    <row r="82" spans="2:3">
      <c r="B82" s="25">
        <f>Ansible!L134/100</f>
        <v>0.48249999999999998</v>
      </c>
      <c r="C82" s="25">
        <f>Puppet!T152/100</f>
        <v>0.55917500000000009</v>
      </c>
    </row>
    <row r="83" spans="2:3">
      <c r="B83" s="25">
        <f>Ansible!L135/100</f>
        <v>0.48803333333333332</v>
      </c>
      <c r="C83" s="25">
        <f>Puppet!T153/100</f>
        <v>0.55230000000000001</v>
      </c>
    </row>
    <row r="84" spans="2:3">
      <c r="B84" s="25">
        <f>Ansible!L136/100</f>
        <v>0.51153999999999999</v>
      </c>
      <c r="C84" s="25">
        <f>Puppet!T154/100</f>
        <v>0.55487142857142868</v>
      </c>
    </row>
    <row r="85" spans="2:3">
      <c r="B85" s="25">
        <f>Ansible!L137/100</f>
        <v>0.49438000000000004</v>
      </c>
      <c r="C85" s="25">
        <f>Puppet!T155/100</f>
        <v>0.62027999999999994</v>
      </c>
    </row>
    <row r="86" spans="2:3">
      <c r="B86" s="25"/>
    </row>
    <row r="87" spans="2:3">
      <c r="B87" s="25"/>
    </row>
    <row r="88" spans="2:3">
      <c r="B88" s="25"/>
    </row>
    <row r="89" spans="2:3">
      <c r="B89" s="25"/>
    </row>
    <row r="90" spans="2:3">
      <c r="B90" s="25"/>
    </row>
    <row r="91" spans="2:3">
      <c r="B91" s="25"/>
    </row>
    <row r="92" spans="2:3">
      <c r="B92" s="25"/>
    </row>
    <row r="93" spans="2:3">
      <c r="B93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11" defaultRowHeight="15.75"/>
  <sheetData>
    <row r="1" spans="1:3">
      <c r="B1" t="s">
        <v>106</v>
      </c>
      <c r="C1" t="s">
        <v>107</v>
      </c>
    </row>
    <row r="2" spans="1:3">
      <c r="A2">
        <v>1</v>
      </c>
      <c r="B2">
        <v>46</v>
      </c>
      <c r="C2">
        <v>38.1</v>
      </c>
    </row>
    <row r="3" spans="1:3">
      <c r="A3">
        <v>2</v>
      </c>
      <c r="B3">
        <v>47.5</v>
      </c>
      <c r="C3">
        <v>38.4</v>
      </c>
    </row>
    <row r="4" spans="1:3">
      <c r="A4">
        <v>3</v>
      </c>
      <c r="B4">
        <v>46.2</v>
      </c>
      <c r="C4">
        <v>38.1</v>
      </c>
    </row>
    <row r="5" spans="1:3">
      <c r="A5">
        <v>4</v>
      </c>
      <c r="B5">
        <v>47.4</v>
      </c>
    </row>
    <row r="6" spans="1:3">
      <c r="B6">
        <f>AVERAGE(B2:B5)</f>
        <v>46.774999999999999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3"/>
  <sheetViews>
    <sheetView showGridLines="0" topLeftCell="A28" zoomScale="86" workbookViewId="0">
      <selection activeCell="N56" sqref="N56:O56"/>
    </sheetView>
  </sheetViews>
  <sheetFormatPr defaultColWidth="11" defaultRowHeight="15.75"/>
  <cols>
    <col min="7" max="7" width="2.5" customWidth="1"/>
  </cols>
  <sheetData>
    <row r="23" spans="25:25">
      <c r="Y23" t="s">
        <v>104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10" zoomScale="113" zoomScaleNormal="113" zoomScalePageLayoutView="113" workbookViewId="0">
      <selection activeCell="I7" sqref="I7"/>
    </sheetView>
  </sheetViews>
  <sheetFormatPr defaultColWidth="11" defaultRowHeight="15.75"/>
  <sheetData>
    <row r="1" spans="1:9">
      <c r="A1" t="s">
        <v>76</v>
      </c>
      <c r="F1" t="s">
        <v>77</v>
      </c>
    </row>
    <row r="2" spans="1:9">
      <c r="B2" t="s">
        <v>69</v>
      </c>
      <c r="C2" t="s">
        <v>74</v>
      </c>
      <c r="D2" t="s">
        <v>103</v>
      </c>
      <c r="G2" t="s">
        <v>69</v>
      </c>
      <c r="H2" t="s">
        <v>74</v>
      </c>
      <c r="I2" t="s">
        <v>103</v>
      </c>
    </row>
    <row r="3" spans="1:9">
      <c r="A3" t="str">
        <f>Ansible!A1</f>
        <v>Anode7</v>
      </c>
      <c r="B3" s="3">
        <f>Ansible!L7</f>
        <v>12.156666666666668</v>
      </c>
      <c r="C3" s="3">
        <f>Ansible!L9</f>
        <v>40.024999999999999</v>
      </c>
      <c r="D3">
        <f>Ansible!L11</f>
        <v>589.58999999999992</v>
      </c>
      <c r="F3" t="str">
        <f>Puppet!A1</f>
        <v>PPnode1</v>
      </c>
      <c r="G3">
        <f>Puppet!T7</f>
        <v>9.0545454545454547</v>
      </c>
      <c r="H3">
        <f>Puppet!T9</f>
        <v>57.245000000000005</v>
      </c>
      <c r="I3">
        <f>Puppet!T24</f>
        <v>2083</v>
      </c>
    </row>
    <row r="4" spans="1:9">
      <c r="A4" t="str">
        <f>Ansible!A14</f>
        <v>Anode8</v>
      </c>
      <c r="B4" s="1">
        <f>Ansible!L20</f>
        <v>12.424285714285714</v>
      </c>
      <c r="C4" s="1">
        <f>Ansible!L22</f>
        <v>38.818571428571431</v>
      </c>
      <c r="D4" s="1">
        <f>Ansible!L24</f>
        <v>1003</v>
      </c>
      <c r="F4" t="str">
        <f>Puppet!A14</f>
        <v>PPnode2</v>
      </c>
      <c r="G4">
        <f>Puppet!T20</f>
        <v>12.598571428571429</v>
      </c>
      <c r="H4">
        <f>Puppet!T22</f>
        <v>45.297499999999999</v>
      </c>
      <c r="I4">
        <f>Puppet!T36</f>
        <v>1922</v>
      </c>
    </row>
    <row r="5" spans="1:9">
      <c r="A5" t="str">
        <f>Ansible!A27</f>
        <v>Anode9</v>
      </c>
      <c r="B5" s="1">
        <f>Ansible!L33</f>
        <v>38.745000000000005</v>
      </c>
      <c r="C5" s="1">
        <f>Ansible!L35</f>
        <v>39.104999999999997</v>
      </c>
      <c r="D5">
        <f>Ansible!L37</f>
        <v>964</v>
      </c>
      <c r="F5" t="str">
        <f>Puppet!A26</f>
        <v>PPnode3</v>
      </c>
      <c r="G5">
        <f>Puppet!T32</f>
        <v>12.421428571428573</v>
      </c>
      <c r="H5">
        <f>Puppet!T34</f>
        <v>52.771428571428579</v>
      </c>
      <c r="I5">
        <f>Puppet!T36</f>
        <v>1922</v>
      </c>
    </row>
    <row r="6" spans="1:9">
      <c r="A6" t="str">
        <f>Ansible!A40</f>
        <v>Anode10</v>
      </c>
      <c r="B6" s="1">
        <f>Ansible!L46</f>
        <v>12.111428571428572</v>
      </c>
      <c r="C6" s="1">
        <f>Ansible!L48</f>
        <v>39.318571428571431</v>
      </c>
      <c r="D6">
        <f>Ansible!L50</f>
        <v>975</v>
      </c>
      <c r="F6" t="str">
        <f>Puppet!A41</f>
        <v>PPnode4</v>
      </c>
      <c r="G6">
        <f>Puppet!T47</f>
        <v>13.391250000000003</v>
      </c>
      <c r="H6">
        <f>Puppet!T49</f>
        <v>55.917500000000004</v>
      </c>
      <c r="I6">
        <f>Puppet!T51</f>
        <v>1746</v>
      </c>
    </row>
    <row r="7" spans="1:9">
      <c r="A7" t="str">
        <f>Ansible!A53</f>
        <v>Anode1</v>
      </c>
      <c r="B7" s="1">
        <f>Ansible!L59</f>
        <v>13.741666666666665</v>
      </c>
      <c r="C7" s="1">
        <f>Ansible!L61</f>
        <v>42.278333333333329</v>
      </c>
      <c r="D7">
        <f>Ansible!L63</f>
        <v>941</v>
      </c>
      <c r="F7" t="str">
        <f>Puppet!A54</f>
        <v>PPnode5</v>
      </c>
      <c r="G7" t="e">
        <f>Puppet!T60</f>
        <v>#DIV/0!</v>
      </c>
      <c r="H7">
        <f>Puppet!T62</f>
        <v>46.661666666666669</v>
      </c>
      <c r="I7">
        <f>Puppet!T64</f>
        <v>2203</v>
      </c>
    </row>
    <row r="8" spans="1:9">
      <c r="A8" t="str">
        <f>Ansible!A66</f>
        <v>Anode2</v>
      </c>
      <c r="B8" s="1">
        <f>Ansible!L72</f>
        <v>13.575000000000001</v>
      </c>
      <c r="C8" s="1">
        <f>Ansible!L74</f>
        <v>39.758333333333333</v>
      </c>
      <c r="D8">
        <f>Ansible!L76</f>
        <v>977</v>
      </c>
      <c r="F8" t="str">
        <f>Puppet!A67</f>
        <v>PPnode6</v>
      </c>
      <c r="G8">
        <f>Puppet!T73</f>
        <v>10.464444444444446</v>
      </c>
      <c r="H8">
        <f>Puppet!T75</f>
        <v>56.523333333333333</v>
      </c>
      <c r="I8">
        <f>Puppet!T77</f>
        <v>1729.2</v>
      </c>
    </row>
    <row r="9" spans="1:9">
      <c r="A9" t="str">
        <f>Ansible!A79</f>
        <v>Anode3</v>
      </c>
      <c r="B9" s="1">
        <f>Ansible!L85</f>
        <v>11.431111111111111</v>
      </c>
      <c r="C9" s="1">
        <f>Ansible!L87</f>
        <v>43.123750000000008</v>
      </c>
      <c r="D9">
        <f>Ansible!L89</f>
        <v>988</v>
      </c>
      <c r="F9" t="str">
        <f>Puppet!A81</f>
        <v>PPnode7</v>
      </c>
      <c r="G9">
        <f>Puppet!T87</f>
        <v>9.2812499999999982</v>
      </c>
      <c r="H9">
        <f>Puppet!T89</f>
        <v>53.426250000000003</v>
      </c>
      <c r="I9">
        <f>Puppet!T91</f>
        <v>1662</v>
      </c>
    </row>
    <row r="10" spans="1:9">
      <c r="A10" t="str">
        <f>Ansible!A92</f>
        <v>Anode4</v>
      </c>
      <c r="B10" s="1">
        <f>Ansible!L98</f>
        <v>10.962499999999999</v>
      </c>
      <c r="C10" s="1">
        <f>Ansible!L100</f>
        <v>43.959999999999994</v>
      </c>
      <c r="D10">
        <f>Ansible!L102</f>
        <v>981</v>
      </c>
      <c r="F10" t="str">
        <f>Puppet!A94</f>
        <v>PPnode8</v>
      </c>
      <c r="G10">
        <f>Puppet!T100</f>
        <v>9.9588888888888896</v>
      </c>
      <c r="H10">
        <f>Puppet!T102</f>
        <v>51.428888888888899</v>
      </c>
      <c r="I10">
        <f>Puppet!T104</f>
        <v>1820</v>
      </c>
    </row>
    <row r="11" spans="1:9">
      <c r="D11">
        <f>AVERAGE(D3:D10)</f>
        <v>927.32375000000002</v>
      </c>
      <c r="I11">
        <f>AVERAGE(I3:I10)</f>
        <v>1885.9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Ansible</vt:lpstr>
      <vt:lpstr>Puppet</vt:lpstr>
      <vt:lpstr>Memory</vt:lpstr>
      <vt:lpstr>MemoryWithoutConfig</vt:lpstr>
      <vt:lpstr>enp0s8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Thomas</cp:lastModifiedBy>
  <dcterms:created xsi:type="dcterms:W3CDTF">2017-03-17T12:26:27Z</dcterms:created>
  <dcterms:modified xsi:type="dcterms:W3CDTF">2017-03-31T16:21:08Z</dcterms:modified>
</cp:coreProperties>
</file>