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/>
  </bookViews>
  <sheets>
    <sheet name="Puppet" sheetId="1" r:id="rId1"/>
    <sheet name="Ansible" sheetId="2" r:id="rId2"/>
    <sheet name="grafie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" i="2" l="1"/>
  <c r="AB6" i="2"/>
  <c r="AC6" i="2"/>
  <c r="AD6" i="2"/>
  <c r="AE6" i="2"/>
  <c r="AA7" i="2"/>
  <c r="AB7" i="2"/>
  <c r="AC7" i="2"/>
  <c r="AD7" i="2"/>
  <c r="AE7" i="2"/>
  <c r="V6" i="2"/>
  <c r="W6" i="2"/>
  <c r="X6" i="2"/>
  <c r="Y6" i="2"/>
  <c r="Z6" i="2"/>
  <c r="V7" i="2"/>
  <c r="W7" i="2"/>
  <c r="X7" i="2"/>
  <c r="Y7" i="2"/>
  <c r="Z7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3" i="3"/>
  <c r="D2" i="3"/>
  <c r="D3" i="3"/>
  <c r="C2" i="3"/>
  <c r="D5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5" i="3"/>
  <c r="D4" i="3"/>
  <c r="C4" i="3"/>
  <c r="P4" i="1"/>
  <c r="Q4" i="1"/>
  <c r="R4" i="1"/>
  <c r="S4" i="1"/>
  <c r="O4" i="1"/>
  <c r="K4" i="1"/>
  <c r="L4" i="1"/>
  <c r="M4" i="1"/>
  <c r="N4" i="1"/>
  <c r="B4" i="1"/>
  <c r="C4" i="1"/>
  <c r="D4" i="1"/>
  <c r="E4" i="1"/>
  <c r="F4" i="1"/>
  <c r="G4" i="1"/>
  <c r="H4" i="1"/>
  <c r="I4" i="1"/>
  <c r="J4" i="1"/>
  <c r="C6" i="3"/>
</calcChain>
</file>

<file path=xl/sharedStrings.xml><?xml version="1.0" encoding="utf-8"?>
<sst xmlns="http://schemas.openxmlformats.org/spreadsheetml/2006/main" count="111" uniqueCount="57">
  <si>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</si>
  <si>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</si>
  <si>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</si>
  <si>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</si>
  <si>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</si>
  <si>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</si>
  <si>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</si>
  <si>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</si>
  <si>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</si>
  <si>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</si>
  <si>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</si>
  <si>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</si>
  <si>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</si>
  <si>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</si>
  <si>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</si>
  <si>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</si>
  <si>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</si>
  <si>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</si>
  <si>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</si>
  <si>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</si>
  <si>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</si>
  <si>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</si>
  <si>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</si>
  <si>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</si>
  <si>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puppet</t>
  </si>
  <si>
    <t>ansible</t>
  </si>
  <si>
    <t>gemiddelde config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</si>
  <si>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</si>
  <si>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</si>
  <si>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</si>
  <si>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</si>
  <si>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</si>
  <si>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</si>
  <si>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</si>
  <si>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</si>
  <si>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</si>
  <si>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</si>
  <si>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</si>
  <si>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</si>
  <si>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</si>
  <si>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</si>
  <si>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</si>
  <si>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</si>
  <si>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gemiddelde connection / pre</t>
  </si>
  <si>
    <t>standard deviation config</t>
  </si>
  <si>
    <t>Standard deviation config/pre</t>
  </si>
  <si>
    <t>correllation between config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</si>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</sst>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2" borderId="0" xfId="0" applyNumberFormat="1" applyFill="1"/>
  </cellXfs>
  <cellStyles count="1">
    <cellStyle name="Stand." xfId="0" builtinId="0"/>
  </cellStyles>
  <dxfs count="31">
    <dxf>
      <fill>
        <patternFill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Puppet!$A$5</c:f>
              <c:strCache>
                <c:ptCount val="1"/>
                <c:pt idx="0">
                  <c:v>official (applying config puppet gemeten)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77648"/>
        <c:axId val="1544579968"/>
      </c:areaChart>
      <c:catAx>
        <c:axId val="154457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4579968"/>
        <c:crosses val="autoZero"/>
        <c:auto val="1"/>
        <c:lblAlgn val="ctr"/>
        <c:lblOffset val="100"/>
        <c:noMultiLvlLbl val="0"/>
      </c:catAx>
      <c:valAx>
        <c:axId val="1544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457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596364829396325"/>
          <c:y val="0.180094562647754"/>
          <c:w val="0.895919072615923"/>
          <c:h val="0.566603376705571"/>
        </c:manualLayout>
      </c:layout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598848"/>
        <c:axId val="1544601168"/>
      </c:lineChart>
      <c:catAx>
        <c:axId val="154459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4601168"/>
        <c:crosses val="autoZero"/>
        <c:auto val="1"/>
        <c:lblAlgn val="ctr"/>
        <c:lblOffset val="100"/>
        <c:noMultiLvlLbl val="0"/>
      </c:catAx>
      <c:valAx>
        <c:axId val="1544601168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45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Ansible!$A$7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22704"/>
        <c:axId val="1472827216"/>
      </c:areaChart>
      <c:catAx>
        <c:axId val="1472822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2827216"/>
        <c:crosses val="autoZero"/>
        <c:auto val="1"/>
        <c:lblAlgn val="ctr"/>
        <c:lblOffset val="100"/>
        <c:noMultiLvlLbl val="0"/>
      </c:catAx>
      <c:valAx>
        <c:axId val="1472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282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connection establishment</a:t>
            </a:r>
          </a:p>
          <a:p>
            <a:pPr>
              <a:defRPr/>
            </a:pP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Puppet!$B$2:$U$2</c:f>
              <c:numCache>
                <c:formatCode>0.00</c:formatCode>
                <c:ptCount val="2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</c:numCache>
            </c:numRef>
          </c:val>
          <c:smooth val="0"/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Ansible!$B$6:$U$6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870400"/>
        <c:axId val="1472872176"/>
      </c:lineChart>
      <c:catAx>
        <c:axId val="14728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2872176"/>
        <c:crosses val="autoZero"/>
        <c:auto val="1"/>
        <c:lblAlgn val="ctr"/>
        <c:lblOffset val="100"/>
        <c:noMultiLvlLbl val="0"/>
      </c:catAx>
      <c:valAx>
        <c:axId val="14728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28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Ansible (deploy)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Ansible!$B$7:$U$7</c:f>
              <c:numCache>
                <c:formatCode>General</c:formatCode>
                <c:ptCount val="2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</c:numCache>
            </c:numRef>
          </c:val>
          <c:smooth val="0"/>
        </c:ser>
        <c:ser>
          <c:idx val="0"/>
          <c:order val="0"/>
          <c:tx>
            <c:v>Puppet (deploy)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Puppet!$B$5:$U$5</c:f>
              <c:numCache>
                <c:formatCode>0.00</c:formatCode>
                <c:ptCount val="2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616592"/>
        <c:axId val="1544619344"/>
      </c:lineChart>
      <c:catAx>
        <c:axId val="15446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4619344"/>
        <c:crosses val="autoZero"/>
        <c:auto val="1"/>
        <c:lblAlgn val="ctr"/>
        <c:lblOffset val="100"/>
        <c:noMultiLvlLbl val="0"/>
      </c:catAx>
      <c:valAx>
        <c:axId val="1544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46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15</xdr:col>
      <xdr:colOff>482600</xdr:colOff>
      <xdr:row>23</xdr:row>
      <xdr:rowOff>57150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57150</xdr:rowOff>
    </xdr:from>
    <xdr:to>
      <xdr:col>11</xdr:col>
      <xdr:colOff>793750</xdr:colOff>
      <xdr:row>37</xdr:row>
      <xdr:rowOff>101600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19</xdr:row>
      <xdr:rowOff>120650</xdr:rowOff>
    </xdr:from>
    <xdr:to>
      <xdr:col>10</xdr:col>
      <xdr:colOff>76200</xdr:colOff>
      <xdr:row>33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196850</xdr:rowOff>
    </xdr:from>
    <xdr:to>
      <xdr:col>8</xdr:col>
      <xdr:colOff>762000</xdr:colOff>
      <xdr:row>40</xdr:row>
      <xdr:rowOff>190500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57150</xdr:rowOff>
    </xdr:from>
    <xdr:to>
      <xdr:col>19</xdr:col>
      <xdr:colOff>685800</xdr:colOff>
      <xdr:row>19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AE5" totalsRowShown="0">
  <autoFilter ref="A1:AE5"/>
  <tableColumns count="31">
    <tableColumn id="1" name="in seconden"/>
    <tableColumn id="2" name="1" dataDxfId="30"/>
    <tableColumn id="3" name="2" dataDxfId="29"/>
    <tableColumn id="4" name="3" dataDxfId="28"/>
    <tableColumn id="5" name="4" dataDxfId="27"/>
    <tableColumn id="6" name="5" dataDxfId="26"/>
    <tableColumn id="7" name="6" dataDxfId="25"/>
    <tableColumn id="8" name="7" dataDxfId="24"/>
    <tableColumn id="9" name="8" dataDxfId="23"/>
    <tableColumn id="10" name="9" dataDxfId="22"/>
    <tableColumn id="11" name="10" dataDxfId="21"/>
    <tableColumn id="12" name="11" dataDxfId="20"/>
    <tableColumn id="13" name="12" dataDxfId="19"/>
    <tableColumn id="14" name="13" dataDxfId="18"/>
    <tableColumn id="15" name="14" dataDxfId="17"/>
    <tableColumn id="16" name="15" dataDxfId="16"/>
    <tableColumn id="17" name="16" dataDxfId="15"/>
    <tableColumn id="18" name="17" dataDxfId="14"/>
    <tableColumn id="19" name="18" dataDxfId="13"/>
    <tableColumn id="20" name="19" dataDxfId="12"/>
    <tableColumn id="21" name="20" dataDxfId="11"/>
    <tableColumn id="22" name="21" dataDxfId="10"/>
    <tableColumn id="23" name="22" dataDxfId="9"/>
    <tableColumn id="24" name="23" dataDxfId="8"/>
    <tableColumn id="25" name="24" dataDxfId="7"/>
    <tableColumn id="26" name="25" dataDxfId="6"/>
    <tableColumn id="27" name="26" dataDxfId="5"/>
    <tableColumn id="28" name="27" dataDxfId="4"/>
    <tableColumn id="29" name="28" dataDxfId="3"/>
    <tableColumn id="30" name="29" dataDxfId="2"/>
    <tableColumn id="31" name="30" dataDxfId="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AE3" totalsRowShown="0">
  <autoFilter ref="A1:AE3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0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Q1" workbookViewId="0">
      <selection activeCell="AE5" sqref="AE5"/>
    </sheetView>
  </sheetViews>
  <sheetFormatPr baseColWidth="10" defaultRowHeight="16" x14ac:dyDescent="0.2"/>
  <cols>
    <col min="1" max="1" width="19" customWidth="1"/>
  </cols>
  <sheetData>
    <row r="1" spans="1:3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s="5" t="s">
        <v>32</v>
      </c>
      <c r="Q1" s="5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">
      <c r="A2" t="s">
        <v>40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  <c r="V2" s="10">
        <v>11</v>
      </c>
      <c r="W2" s="2">
        <v>13</v>
      </c>
      <c r="X2" s="2">
        <v>13</v>
      </c>
      <c r="Y2" s="2">
        <v>8</v>
      </c>
      <c r="Z2" s="2">
        <v>12</v>
      </c>
      <c r="AA2" s="2">
        <v>8</v>
      </c>
      <c r="AB2" s="2">
        <v>7</v>
      </c>
      <c r="AC2" s="2">
        <v>7</v>
      </c>
      <c r="AD2" s="2">
        <v>8</v>
      </c>
      <c r="AE2" s="2">
        <v>10</v>
      </c>
    </row>
    <row r="3" spans="1:31" x14ac:dyDescent="0.2">
      <c r="A3" t="s">
        <v>38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41</v>
      </c>
      <c r="U3" s="2" t="s">
        <v>41</v>
      </c>
      <c r="V3" s="2" t="s">
        <v>41</v>
      </c>
      <c r="W3" s="2" t="s">
        <v>41</v>
      </c>
      <c r="X3" s="2" t="s">
        <v>41</v>
      </c>
      <c r="Y3" s="2" t="s">
        <v>41</v>
      </c>
      <c r="Z3" s="2" t="s">
        <v>41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:S4" si="1">SUM(K2:K3)</f>
        <v>51.13</v>
      </c>
      <c r="L4" s="2">
        <f t="shared" si="1"/>
        <v>48.83</v>
      </c>
      <c r="M4" s="2">
        <f t="shared" si="1"/>
        <v>103.6</v>
      </c>
      <c r="N4" s="2">
        <f t="shared" si="1"/>
        <v>40.68</v>
      </c>
      <c r="O4" s="2">
        <f t="shared" si="1"/>
        <v>57.25</v>
      </c>
      <c r="P4" s="2">
        <f t="shared" si="1"/>
        <v>46.34</v>
      </c>
      <c r="Q4" s="2">
        <f t="shared" si="1"/>
        <v>64.53</v>
      </c>
      <c r="R4" s="2">
        <f t="shared" si="1"/>
        <v>62.57</v>
      </c>
      <c r="S4" s="2">
        <f t="shared" si="1"/>
        <v>80.960000000000008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">
      <c r="A5" t="s">
        <v>39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  <c r="V5" s="10">
        <v>47.43</v>
      </c>
      <c r="W5" s="2">
        <v>56.98</v>
      </c>
      <c r="X5" s="2">
        <v>59.97</v>
      </c>
      <c r="Y5" s="2">
        <v>61.28</v>
      </c>
      <c r="Z5" s="2">
        <v>53.98</v>
      </c>
      <c r="AA5" s="2">
        <v>56.56</v>
      </c>
      <c r="AB5" s="2">
        <v>53.57</v>
      </c>
      <c r="AC5" s="2">
        <v>49.01</v>
      </c>
      <c r="AD5" s="2">
        <v>50.21</v>
      </c>
      <c r="AE5" s="2">
        <v>51.3</v>
      </c>
    </row>
    <row r="6" spans="1:3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opLeftCell="O1" workbookViewId="0">
      <selection activeCell="T17" sqref="T17"/>
    </sheetView>
  </sheetViews>
  <sheetFormatPr baseColWidth="10" defaultRowHeight="16" x14ac:dyDescent="0.2"/>
  <cols>
    <col min="1" max="1" width="12.33203125" customWidth="1"/>
  </cols>
  <sheetData>
    <row r="1" spans="1:31" x14ac:dyDescent="0.2">
      <c r="A1" t="s">
        <v>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s="5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  <c r="V2" s="5">
        <v>106</v>
      </c>
      <c r="W2">
        <v>81</v>
      </c>
      <c r="X2">
        <v>67</v>
      </c>
      <c r="Y2">
        <v>67</v>
      </c>
      <c r="Z2">
        <v>64</v>
      </c>
      <c r="AA2">
        <v>69</v>
      </c>
      <c r="AB2">
        <v>70</v>
      </c>
      <c r="AC2">
        <v>71</v>
      </c>
      <c r="AD2">
        <v>82</v>
      </c>
      <c r="AE2">
        <v>76</v>
      </c>
    </row>
    <row r="3" spans="1:3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  <c r="V3" s="5">
        <v>96</v>
      </c>
      <c r="W3">
        <v>73</v>
      </c>
      <c r="X3">
        <v>61</v>
      </c>
      <c r="Y3">
        <v>62</v>
      </c>
      <c r="Z3">
        <v>59</v>
      </c>
      <c r="AA3">
        <v>64</v>
      </c>
      <c r="AB3">
        <v>65</v>
      </c>
      <c r="AC3">
        <v>64</v>
      </c>
      <c r="AD3">
        <v>76</v>
      </c>
      <c r="AE3">
        <v>61</v>
      </c>
    </row>
    <row r="4" spans="1:31" x14ac:dyDescent="0.2">
      <c r="V4" s="5"/>
    </row>
    <row r="5" spans="1:31" x14ac:dyDescent="0.2">
      <c r="V5" s="5"/>
    </row>
    <row r="6" spans="1:31" x14ac:dyDescent="0.2">
      <c r="A6" t="s">
        <v>19</v>
      </c>
      <c r="B6" s="6">
        <f t="shared" ref="B6:I6" si="0">B2-B3</f>
        <v>9</v>
      </c>
      <c r="C6" s="6">
        <f t="shared" si="0"/>
        <v>5</v>
      </c>
      <c r="D6" s="6">
        <f t="shared" si="0"/>
        <v>5</v>
      </c>
      <c r="E6" s="6">
        <f t="shared" si="0"/>
        <v>7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5</v>
      </c>
      <c r="J6" s="6">
        <f t="shared" ref="J6:AE6" si="1">J2-J3</f>
        <v>4</v>
      </c>
      <c r="K6" s="6">
        <f t="shared" si="1"/>
        <v>11</v>
      </c>
      <c r="L6" s="6">
        <f t="shared" si="1"/>
        <v>6</v>
      </c>
      <c r="M6" s="6">
        <f t="shared" si="1"/>
        <v>4</v>
      </c>
      <c r="N6" s="6">
        <f t="shared" si="1"/>
        <v>8</v>
      </c>
      <c r="O6" s="6">
        <f t="shared" si="1"/>
        <v>10</v>
      </c>
      <c r="P6" s="6">
        <f t="shared" si="1"/>
        <v>7</v>
      </c>
      <c r="Q6" s="6">
        <f t="shared" si="1"/>
        <v>5</v>
      </c>
      <c r="R6" s="6">
        <f t="shared" si="1"/>
        <v>6</v>
      </c>
      <c r="S6" s="6">
        <f t="shared" si="1"/>
        <v>4</v>
      </c>
      <c r="T6" s="6">
        <f t="shared" si="1"/>
        <v>9</v>
      </c>
      <c r="U6" s="6">
        <f t="shared" si="1"/>
        <v>5</v>
      </c>
      <c r="V6" s="5">
        <f t="shared" si="1"/>
        <v>10</v>
      </c>
      <c r="W6" s="6">
        <f t="shared" si="1"/>
        <v>8</v>
      </c>
      <c r="X6" s="6">
        <f t="shared" si="1"/>
        <v>6</v>
      </c>
      <c r="Y6" s="6">
        <f t="shared" si="1"/>
        <v>5</v>
      </c>
      <c r="Z6" s="6">
        <f t="shared" si="1"/>
        <v>5</v>
      </c>
      <c r="AA6" s="6">
        <f t="shared" si="1"/>
        <v>5</v>
      </c>
      <c r="AB6" s="6">
        <f t="shared" si="1"/>
        <v>5</v>
      </c>
      <c r="AC6" s="6">
        <f t="shared" si="1"/>
        <v>7</v>
      </c>
      <c r="AD6" s="6">
        <f t="shared" si="1"/>
        <v>6</v>
      </c>
      <c r="AE6" s="6">
        <f t="shared" si="1"/>
        <v>15</v>
      </c>
    </row>
    <row r="7" spans="1:31" x14ac:dyDescent="0.2">
      <c r="A7" t="s">
        <v>20</v>
      </c>
      <c r="B7" s="6">
        <f t="shared" ref="B7:I7" si="2">B3</f>
        <v>67</v>
      </c>
      <c r="C7" s="6">
        <f t="shared" si="2"/>
        <v>60</v>
      </c>
      <c r="D7" s="6">
        <f t="shared" si="2"/>
        <v>51</v>
      </c>
      <c r="E7" s="6">
        <f t="shared" si="2"/>
        <v>59</v>
      </c>
      <c r="F7" s="6">
        <f t="shared" si="2"/>
        <v>51</v>
      </c>
      <c r="G7" s="6">
        <f t="shared" si="2"/>
        <v>51</v>
      </c>
      <c r="H7" s="6">
        <f t="shared" si="2"/>
        <v>59</v>
      </c>
      <c r="I7" s="6">
        <f t="shared" si="2"/>
        <v>57</v>
      </c>
      <c r="J7" s="6">
        <f t="shared" ref="J7:AE7" si="3">J3</f>
        <v>45</v>
      </c>
      <c r="K7" s="6">
        <f t="shared" si="3"/>
        <v>90</v>
      </c>
      <c r="L7" s="6">
        <f t="shared" si="3"/>
        <v>52</v>
      </c>
      <c r="M7" s="6">
        <f t="shared" si="3"/>
        <v>53</v>
      </c>
      <c r="N7" s="6">
        <f t="shared" si="3"/>
        <v>54</v>
      </c>
      <c r="O7" s="6">
        <f t="shared" si="3"/>
        <v>52</v>
      </c>
      <c r="P7" s="6">
        <f t="shared" si="3"/>
        <v>62</v>
      </c>
      <c r="Q7" s="6">
        <f t="shared" si="3"/>
        <v>68</v>
      </c>
      <c r="R7" s="6">
        <f t="shared" si="3"/>
        <v>51</v>
      </c>
      <c r="S7" s="6">
        <f t="shared" si="3"/>
        <v>59</v>
      </c>
      <c r="T7" s="6">
        <f t="shared" si="3"/>
        <v>53</v>
      </c>
      <c r="U7" s="6">
        <f t="shared" si="3"/>
        <v>45</v>
      </c>
      <c r="V7" s="5">
        <f t="shared" si="3"/>
        <v>96</v>
      </c>
      <c r="W7" s="6">
        <f t="shared" si="3"/>
        <v>73</v>
      </c>
      <c r="X7" s="6">
        <f t="shared" si="3"/>
        <v>61</v>
      </c>
      <c r="Y7" s="6">
        <f t="shared" si="3"/>
        <v>62</v>
      </c>
      <c r="Z7" s="6">
        <f t="shared" si="3"/>
        <v>59</v>
      </c>
      <c r="AA7" s="6">
        <f t="shared" si="3"/>
        <v>64</v>
      </c>
      <c r="AB7" s="6">
        <f t="shared" si="3"/>
        <v>65</v>
      </c>
      <c r="AC7" s="6">
        <f t="shared" si="3"/>
        <v>64</v>
      </c>
      <c r="AD7" s="6">
        <f t="shared" si="3"/>
        <v>76</v>
      </c>
      <c r="AE7" s="6">
        <f t="shared" si="3"/>
        <v>61</v>
      </c>
    </row>
    <row r="8" spans="1:31" x14ac:dyDescent="0.2">
      <c r="B8" s="7"/>
      <c r="C8" s="7"/>
      <c r="D8" s="7"/>
      <c r="E8" s="7"/>
      <c r="F8" s="7"/>
      <c r="G8" s="7"/>
      <c r="H8" s="7"/>
      <c r="I8" s="7"/>
      <c r="R8" s="7"/>
      <c r="S8" s="7"/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B7" sqref="B7"/>
    </sheetView>
  </sheetViews>
  <sheetFormatPr baseColWidth="10" defaultRowHeight="16" x14ac:dyDescent="0.2"/>
  <cols>
    <col min="2" max="2" width="37" customWidth="1"/>
  </cols>
  <sheetData>
    <row r="1" spans="2:4" ht="21" x14ac:dyDescent="0.25">
      <c r="B1" s="8" t="s">
        <v>23</v>
      </c>
      <c r="C1" t="s">
        <v>25</v>
      </c>
      <c r="D1" t="s">
        <v>24</v>
      </c>
    </row>
    <row r="2" spans="2:4" x14ac:dyDescent="0.2">
      <c r="B2" t="s">
        <v>43</v>
      </c>
      <c r="C2" s="9">
        <f>AVERAGE(Ansible!B6:U6)</f>
        <v>6.25</v>
      </c>
      <c r="D2" s="9">
        <f>AVERAGE(Tabel1[[#This Row],[1]:[20]])</f>
        <v>7.5545</v>
      </c>
    </row>
    <row r="3" spans="2:4" x14ac:dyDescent="0.2">
      <c r="B3" t="s">
        <v>45</v>
      </c>
      <c r="C3" s="9">
        <f>STDEV(Ansible!B6:U6)</f>
        <v>2.1244194253340942</v>
      </c>
      <c r="D3" s="9">
        <f>STDEV(Puppet!B2:U2)</f>
        <v>1.4570282481096533</v>
      </c>
    </row>
    <row r="4" spans="2:4" x14ac:dyDescent="0.2">
      <c r="B4" t="s">
        <v>26</v>
      </c>
      <c r="C4" s="9">
        <f>AVERAGE(Ansible!B7:U7)</f>
        <v>56.95</v>
      </c>
      <c r="D4" s="9">
        <f>AVERAGE(Puppet!B5:U5)</f>
        <v>47.063500000000012</v>
      </c>
    </row>
    <row r="5" spans="2:4" x14ac:dyDescent="0.2">
      <c r="B5" t="s">
        <v>44</v>
      </c>
      <c r="C5" s="9">
        <f>STDEV(Ansible!B7:U7)</f>
        <v>9.9444509784682307</v>
      </c>
      <c r="D5" s="9">
        <f>STDEV(Puppet!B5:U5)</f>
        <v>13.302964558797811</v>
      </c>
    </row>
    <row r="6" spans="2:4" x14ac:dyDescent="0.2">
      <c r="B6" t="s">
        <v>46</v>
      </c>
      <c r="C6">
        <f>CORREL(Puppet!B5:U5,Ansible!B7:U7)</f>
        <v>-4.5615856541784447E-2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Puppet</vt:lpstr>
      <vt:lpstr>Ansible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2017-03-26T21:00:12Z</dcterms:modified>
</cp:coreProperties>
</file>