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0" windowWidth="22640" windowHeight="18000" tabRatio="500"/>
  </bookViews>
  <sheets>
    <sheet name="Puppet" sheetId="1" r:id="rId1"/>
    <sheet name="Ansible" sheetId="2" r:id="rId2"/>
    <sheet name="grafiek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Q4" i="1"/>
  <c r="R4" i="1"/>
  <c r="S4" i="1"/>
  <c r="T4" i="1"/>
  <c r="U4" i="1"/>
  <c r="O4" i="1"/>
  <c r="U8" i="2"/>
  <c r="U7" i="2"/>
  <c r="T8" i="2"/>
  <c r="T7" i="2"/>
  <c r="S8" i="2"/>
  <c r="S7" i="2"/>
  <c r="R8" i="2"/>
  <c r="R7" i="2"/>
  <c r="K4" i="1"/>
  <c r="L4" i="1"/>
  <c r="M4" i="1"/>
  <c r="N4" i="1"/>
  <c r="C5" i="3"/>
  <c r="D4" i="3"/>
  <c r="B4" i="1"/>
  <c r="C4" i="1"/>
  <c r="D4" i="1"/>
  <c r="E4" i="1"/>
  <c r="F4" i="1"/>
  <c r="G4" i="1"/>
  <c r="H4" i="1"/>
  <c r="I4" i="1"/>
  <c r="J4" i="1"/>
  <c r="C4" i="3"/>
  <c r="D3" i="3"/>
  <c r="C3" i="3"/>
  <c r="D2" i="3"/>
  <c r="C2" i="3"/>
  <c r="O7" i="2"/>
  <c r="P7" i="2"/>
  <c r="Q7" i="2"/>
  <c r="O8" i="2"/>
  <c r="P8" i="2"/>
  <c r="Q8" i="2"/>
  <c r="J7" i="2"/>
  <c r="K7" i="2"/>
  <c r="L7" i="2"/>
  <c r="M7" i="2"/>
  <c r="N7" i="2"/>
  <c r="J8" i="2"/>
  <c r="K8" i="2"/>
  <c r="L8" i="2"/>
  <c r="M8" i="2"/>
  <c r="N8" i="2"/>
  <c r="B8" i="2"/>
  <c r="B7" i="2"/>
  <c r="G7" i="2"/>
  <c r="H7" i="2"/>
  <c r="I7" i="2"/>
  <c r="F7" i="2"/>
  <c r="D7" i="2"/>
  <c r="E7" i="2"/>
  <c r="C7" i="2"/>
  <c r="C8" i="2"/>
  <c r="D8" i="2"/>
  <c r="E8" i="2"/>
  <c r="F8" i="2"/>
  <c r="G8" i="2"/>
  <c r="H8" i="2"/>
  <c r="I8" i="2"/>
</calcChain>
</file>

<file path=xl/sharedStrings.xml><?xml version="1.0" encoding="utf-8"?>
<sst xmlns="http://schemas.openxmlformats.org/spreadsheetml/2006/main" count="67" uniqueCount="46">
  <si>
    <t>total</t>
  </si>
  <si>
    <t>in seconden</t>
  </si>
  <si>
    <t>1</t>
  </si>
  <si>
    <t>2</t>
  </si>
  <si>
    <t>3</t>
  </si>
  <si>
    <t>4</t>
  </si>
  <si>
    <t>5</t>
  </si>
  <si>
    <t>what does he actually fetch?</t>
  </si>
  <si>
    <t>Info: Caching certificate for ppnode4.home</t>
  </si>
  <si>
    <t>Info: Caching certificate_revocation_list for ca</t>
  </si>
  <si>
    <t>Info: Retrieving pluginfacts</t>
  </si>
  <si>
    <t>Info: Retrieving plugin</t>
  </si>
  <si>
    <t>(firewall</t>
  </si>
  <si>
    <t>Info: Caching catalog for ppnode4.home</t>
  </si>
  <si>
    <t>6</t>
  </si>
  <si>
    <t>7</t>
  </si>
  <si>
    <t>8</t>
  </si>
  <si>
    <t>*gemeten bij een clean OS</t>
  </si>
  <si>
    <t>9</t>
  </si>
  <si>
    <t>pre</t>
  </si>
  <si>
    <t>config</t>
  </si>
  <si>
    <t>elapsed total</t>
  </si>
  <si>
    <t>elapsed rol</t>
  </si>
  <si>
    <t xml:space="preserve"> </t>
  </si>
  <si>
    <t>gemiddelde total</t>
  </si>
  <si>
    <t>puppet</t>
  </si>
  <si>
    <t>ansible</t>
  </si>
  <si>
    <t>gemiddelde config</t>
  </si>
  <si>
    <t>variatie total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</si>
  <si>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</si>
  <si>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</si>
  <si>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</si>
  <si>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</si>
  <si>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</si>
  <si>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</si>
  <si>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</si>
  <si>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</si>
  <si>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</si>
  <si>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</si>
  <si>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</si>
  <si>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applying config (hand gemeten)</t>
  </si>
  <si>
    <t>official (applying config puppet gemeten)</t>
  </si>
  <si>
    <t>Fetching catalog (hand gemeten)</t>
  </si>
  <si>
    <t>-</t>
  </si>
  <si>
    <t>Kolom1</t>
  </si>
  <si>
    <t>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</si>
</sst>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C732"/>
      <name val="Andale Mono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</cellXfs>
  <cellStyles count="1">
    <cellStyle name="Stand." xfId="0" builtinId="0"/>
  </cellStyles>
  <dxfs count="2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8" formatCode="mm:ss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fetch and 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Puppet!$A$2</c:f>
              <c:strCache>
                <c:ptCount val="1"/>
                <c:pt idx="0">
                  <c:v>Fetching catalog (hand gemeten)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Puppet!$B$2:$J$2</c:f>
              <c:numCache>
                <c:formatCode>0.00</c:formatCode>
                <c:ptCount val="9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</c:numCache>
            </c:numRef>
          </c:val>
        </c:ser>
        <c:ser>
          <c:idx val="1"/>
          <c:order val="1"/>
          <c:tx>
            <c:strRef>
              <c:f>Puppet!$A$3</c:f>
              <c:strCache>
                <c:ptCount val="1"/>
                <c:pt idx="0">
                  <c:v>applying config (hand gemeten)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8565264"/>
        <c:axId val="-1778558000"/>
      </c:areaChart>
      <c:catAx>
        <c:axId val="-177856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78558000"/>
        <c:crosses val="autoZero"/>
        <c:auto val="1"/>
        <c:lblAlgn val="ctr"/>
        <c:lblOffset val="100"/>
        <c:noMultiLvlLbl val="0"/>
      </c:catAx>
      <c:valAx>
        <c:axId val="-17785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785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handmatig meting vs. autmatische meting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Puppet's gemeten 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</c:ser>
        <c:ser>
          <c:idx val="1"/>
          <c:order val="1"/>
          <c:tx>
            <c:v>handmatig gemeten tijd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528160"/>
        <c:axId val="-1778526112"/>
      </c:lineChart>
      <c:catAx>
        <c:axId val="-177852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78526112"/>
        <c:crosses val="autoZero"/>
        <c:auto val="1"/>
        <c:lblAlgn val="ctr"/>
        <c:lblOffset val="100"/>
        <c:noMultiLvlLbl val="0"/>
      </c:catAx>
      <c:valAx>
        <c:axId val="-1778526112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785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Ansible!$A$7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Ansible!$B$7:$U$7</c:f>
              <c:numCache>
                <c:formatCode>General</c:formatCode>
                <c:ptCount val="2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</c:numCache>
            </c:numRef>
          </c:val>
        </c:ser>
        <c:ser>
          <c:idx val="1"/>
          <c:order val="1"/>
          <c:tx>
            <c:strRef>
              <c:f>Ansible!$A$8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Ansible!$B$8:$U$8</c:f>
              <c:numCache>
                <c:formatCode>General</c:formatCode>
                <c:ptCount val="2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4262384"/>
        <c:axId val="-1744259632"/>
      </c:areaChart>
      <c:catAx>
        <c:axId val="-1744262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4259632"/>
        <c:crosses val="autoZero"/>
        <c:auto val="1"/>
        <c:lblAlgn val="ctr"/>
        <c:lblOffset val="100"/>
        <c:noMultiLvlLbl val="0"/>
      </c:catAx>
      <c:valAx>
        <c:axId val="-1744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42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Puppet!$B$4:$J$4</c:f>
              <c:numCache>
                <c:formatCode>0.00</c:formatCode>
                <c:ptCount val="9"/>
                <c:pt idx="0">
                  <c:v>60.3</c:v>
                </c:pt>
                <c:pt idx="1">
                  <c:v>49.05</c:v>
                </c:pt>
                <c:pt idx="2">
                  <c:v>53.0</c:v>
                </c:pt>
                <c:pt idx="3">
                  <c:v>67.36</c:v>
                </c:pt>
                <c:pt idx="4">
                  <c:v>47.24</c:v>
                </c:pt>
                <c:pt idx="5">
                  <c:v>54.74</c:v>
                </c:pt>
                <c:pt idx="6">
                  <c:v>43.61</c:v>
                </c:pt>
                <c:pt idx="7">
                  <c:v>41.36</c:v>
                </c:pt>
                <c:pt idx="8">
                  <c:v>52.0</c:v>
                </c:pt>
              </c:numCache>
            </c:numRef>
          </c:val>
          <c:smooth val="0"/>
        </c:ser>
        <c:ser>
          <c:idx val="1"/>
          <c:order val="1"/>
          <c:tx>
            <c:v>Ansible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Ansible!$B$2:$Q$2</c:f>
              <c:numCache>
                <c:formatCode>General</c:formatCode>
                <c:ptCount val="16"/>
                <c:pt idx="0">
                  <c:v>76.0</c:v>
                </c:pt>
                <c:pt idx="1">
                  <c:v>65.0</c:v>
                </c:pt>
                <c:pt idx="2">
                  <c:v>56.0</c:v>
                </c:pt>
                <c:pt idx="3">
                  <c:v>66.0</c:v>
                </c:pt>
                <c:pt idx="4">
                  <c:v>55.0</c:v>
                </c:pt>
                <c:pt idx="5">
                  <c:v>56.0</c:v>
                </c:pt>
                <c:pt idx="6">
                  <c:v>65.0</c:v>
                </c:pt>
                <c:pt idx="7">
                  <c:v>62.0</c:v>
                </c:pt>
                <c:pt idx="8">
                  <c:v>49.0</c:v>
                </c:pt>
                <c:pt idx="9">
                  <c:v>101.0</c:v>
                </c:pt>
                <c:pt idx="10">
                  <c:v>58.0</c:v>
                </c:pt>
                <c:pt idx="11">
                  <c:v>57.0</c:v>
                </c:pt>
                <c:pt idx="12">
                  <c:v>62.0</c:v>
                </c:pt>
                <c:pt idx="13">
                  <c:v>62.0</c:v>
                </c:pt>
                <c:pt idx="14">
                  <c:v>69.0</c:v>
                </c:pt>
                <c:pt idx="15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0194304"/>
        <c:axId val="-1716284720"/>
      </c:lineChart>
      <c:catAx>
        <c:axId val="-174019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16284720"/>
        <c:crosses val="autoZero"/>
        <c:auto val="1"/>
        <c:lblAlgn val="ctr"/>
        <c:lblOffset val="100"/>
        <c:noMultiLvlLbl val="0"/>
      </c:catAx>
      <c:valAx>
        <c:axId val="-1716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01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 (deploy)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</c:ser>
        <c:ser>
          <c:idx val="1"/>
          <c:order val="1"/>
          <c:tx>
            <c:v>Ansible (deploy)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Ansible!$B$8:$Q$8</c:f>
              <c:numCache>
                <c:formatCode>General</c:formatCode>
                <c:ptCount val="16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7634720"/>
        <c:axId val="-1738153424"/>
      </c:lineChart>
      <c:catAx>
        <c:axId val="-171763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38153424"/>
        <c:crosses val="autoZero"/>
        <c:auto val="1"/>
        <c:lblAlgn val="ctr"/>
        <c:lblOffset val="100"/>
        <c:noMultiLvlLbl val="0"/>
      </c:catAx>
      <c:valAx>
        <c:axId val="-17381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176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158750</xdr:rowOff>
    </xdr:from>
    <xdr:to>
      <xdr:col>5</xdr:col>
      <xdr:colOff>615950</xdr:colOff>
      <xdr:row>23</xdr:row>
      <xdr:rowOff>57150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9</xdr:row>
      <xdr:rowOff>120650</xdr:rowOff>
    </xdr:from>
    <xdr:to>
      <xdr:col>11</xdr:col>
      <xdr:colOff>463550</xdr:colOff>
      <xdr:row>22</xdr:row>
      <xdr:rowOff>165100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20</xdr:row>
      <xdr:rowOff>120650</xdr:rowOff>
    </xdr:from>
    <xdr:to>
      <xdr:col>16</xdr:col>
      <xdr:colOff>495300</xdr:colOff>
      <xdr:row>34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18</xdr:row>
      <xdr:rowOff>196850</xdr:rowOff>
    </xdr:from>
    <xdr:to>
      <xdr:col>8</xdr:col>
      <xdr:colOff>762000</xdr:colOff>
      <xdr:row>39</xdr:row>
      <xdr:rowOff>190500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18</xdr:row>
      <xdr:rowOff>158750</xdr:rowOff>
    </xdr:from>
    <xdr:to>
      <xdr:col>19</xdr:col>
      <xdr:colOff>558800</xdr:colOff>
      <xdr:row>36</xdr:row>
      <xdr:rowOff>165100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U5" totalsRowShown="0">
  <autoFilter ref="A1:U5"/>
  <tableColumns count="21">
    <tableColumn id="1" name="in seconden"/>
    <tableColumn id="2" name="1" dataDxfId="19"/>
    <tableColumn id="3" name="2" dataDxfId="18"/>
    <tableColumn id="4" name="3" dataDxfId="17"/>
    <tableColumn id="5" name="4" dataDxfId="16"/>
    <tableColumn id="6" name="5" dataDxfId="15"/>
    <tableColumn id="7" name="6" dataDxfId="14"/>
    <tableColumn id="8" name="7" dataDxfId="13"/>
    <tableColumn id="9" name="8" dataDxfId="12"/>
    <tableColumn id="10" name="9" dataDxfId="11"/>
    <tableColumn id="11" name="10" dataDxfId="10"/>
    <tableColumn id="12" name="11" dataDxfId="9"/>
    <tableColumn id="13" name="12" dataDxfId="8"/>
    <tableColumn id="14" name="13" dataDxfId="7"/>
    <tableColumn id="15" name="14" dataDxfId="6"/>
    <tableColumn id="16" name="15" dataDxfId="5"/>
    <tableColumn id="17" name="16" dataDxfId="4"/>
    <tableColumn id="18" name="17" dataDxfId="3"/>
    <tableColumn id="19" name="18" dataDxfId="2"/>
    <tableColumn id="20" name="19" dataDxfId="1"/>
    <tableColumn id="21" name="20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U4" totalsRowShown="0">
  <autoFilter ref="A1:U4"/>
  <tableColumns count="2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19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L1" workbookViewId="0">
      <selection activeCell="V22" sqref="V22"/>
    </sheetView>
  </sheetViews>
  <sheetFormatPr baseColWidth="10" defaultRowHeight="16" x14ac:dyDescent="0.2"/>
  <cols>
    <col min="1" max="1" width="19" customWidth="1"/>
  </cols>
  <sheetData>
    <row r="1" spans="1:21" x14ac:dyDescent="0.2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5" t="s">
        <v>34</v>
      </c>
      <c r="Q1" s="5" t="s">
        <v>35</v>
      </c>
      <c r="R1" t="s">
        <v>36</v>
      </c>
      <c r="S1" t="s">
        <v>37</v>
      </c>
      <c r="T1" t="s">
        <v>38</v>
      </c>
      <c r="U1" t="s">
        <v>39</v>
      </c>
    </row>
    <row r="2" spans="1:21" x14ac:dyDescent="0.2">
      <c r="A2" t="s">
        <v>42</v>
      </c>
      <c r="B2" s="2">
        <v>8.9</v>
      </c>
      <c r="C2" s="2">
        <v>5.68</v>
      </c>
      <c r="D2" s="2">
        <v>6</v>
      </c>
      <c r="E2" s="2">
        <v>11.18</v>
      </c>
      <c r="F2" s="2">
        <v>6.23</v>
      </c>
      <c r="G2" s="2">
        <v>7.3</v>
      </c>
      <c r="H2" s="2">
        <v>7.71</v>
      </c>
      <c r="I2" s="2">
        <v>6.06</v>
      </c>
      <c r="J2" s="2">
        <v>8.58</v>
      </c>
      <c r="K2" s="2">
        <v>8.64</v>
      </c>
      <c r="L2" s="2">
        <v>6.61</v>
      </c>
      <c r="M2" s="2">
        <v>6.57</v>
      </c>
      <c r="N2" s="2">
        <v>7.68</v>
      </c>
      <c r="O2" s="2">
        <v>6.35</v>
      </c>
      <c r="P2" s="2">
        <v>5.64</v>
      </c>
      <c r="Q2" s="2">
        <v>8.76</v>
      </c>
      <c r="R2" s="2">
        <v>9.56</v>
      </c>
      <c r="S2" s="2">
        <v>8.23</v>
      </c>
      <c r="T2" s="2">
        <v>8</v>
      </c>
      <c r="U2" s="2">
        <v>7.41</v>
      </c>
    </row>
    <row r="3" spans="1:21" x14ac:dyDescent="0.2">
      <c r="A3" t="s">
        <v>40</v>
      </c>
      <c r="B3" s="2">
        <v>51.4</v>
      </c>
      <c r="C3" s="2">
        <v>43.37</v>
      </c>
      <c r="D3" s="2">
        <v>47</v>
      </c>
      <c r="E3" s="2">
        <v>56.18</v>
      </c>
      <c r="F3" s="2">
        <v>41.01</v>
      </c>
      <c r="G3" s="2">
        <v>47.44</v>
      </c>
      <c r="H3" s="2">
        <v>35.9</v>
      </c>
      <c r="I3" s="2">
        <v>35.299999999999997</v>
      </c>
      <c r="J3" s="2">
        <v>43.42</v>
      </c>
      <c r="K3" s="2">
        <v>42.49</v>
      </c>
      <c r="L3" s="2">
        <v>42.22</v>
      </c>
      <c r="M3" s="2">
        <v>97.03</v>
      </c>
      <c r="N3" s="2">
        <v>33</v>
      </c>
      <c r="O3" s="2">
        <v>50.9</v>
      </c>
      <c r="P3" s="2">
        <v>40.700000000000003</v>
      </c>
      <c r="Q3" s="2">
        <v>55.77</v>
      </c>
      <c r="R3" s="2">
        <v>53.01</v>
      </c>
      <c r="S3" s="2">
        <v>72.73</v>
      </c>
      <c r="T3" s="2" t="s">
        <v>43</v>
      </c>
      <c r="U3" s="2" t="s">
        <v>43</v>
      </c>
    </row>
    <row r="4" spans="1:21" x14ac:dyDescent="0.2">
      <c r="A4" t="s">
        <v>0</v>
      </c>
      <c r="B4" s="2">
        <f t="shared" ref="B4:J4" si="0">SUM(B2:B3)</f>
        <v>60.3</v>
      </c>
      <c r="C4" s="2">
        <f t="shared" si="0"/>
        <v>49.05</v>
      </c>
      <c r="D4" s="2">
        <f t="shared" si="0"/>
        <v>53</v>
      </c>
      <c r="E4" s="2">
        <f t="shared" si="0"/>
        <v>67.36</v>
      </c>
      <c r="F4" s="2">
        <f t="shared" si="0"/>
        <v>47.239999999999995</v>
      </c>
      <c r="G4" s="2">
        <f t="shared" si="0"/>
        <v>54.739999999999995</v>
      </c>
      <c r="H4" s="2">
        <f t="shared" si="0"/>
        <v>43.61</v>
      </c>
      <c r="I4" s="2">
        <f t="shared" si="0"/>
        <v>41.36</v>
      </c>
      <c r="J4" s="2">
        <f t="shared" si="0"/>
        <v>52</v>
      </c>
      <c r="K4" s="2">
        <f t="shared" ref="K4" si="1">SUM(K2:K3)</f>
        <v>51.13</v>
      </c>
      <c r="L4" s="2">
        <f t="shared" ref="L4" si="2">SUM(L2:L3)</f>
        <v>48.83</v>
      </c>
      <c r="M4" s="2">
        <f t="shared" ref="M4" si="3">SUM(M2:M3)</f>
        <v>103.6</v>
      </c>
      <c r="N4" s="2">
        <f t="shared" ref="N4:O4" si="4">SUM(N2:N3)</f>
        <v>40.68</v>
      </c>
      <c r="O4" s="2">
        <f t="shared" si="4"/>
        <v>57.25</v>
      </c>
      <c r="P4" s="2">
        <f t="shared" ref="P4" si="5">SUM(P2:P3)</f>
        <v>46.34</v>
      </c>
      <c r="Q4" s="2">
        <f t="shared" ref="Q4" si="6">SUM(Q2:Q3)</f>
        <v>64.53</v>
      </c>
      <c r="R4" s="2">
        <f t="shared" ref="R4" si="7">SUM(R2:R3)</f>
        <v>62.57</v>
      </c>
      <c r="S4" s="2">
        <f t="shared" ref="S4" si="8">SUM(S2:S3)</f>
        <v>80.960000000000008</v>
      </c>
      <c r="T4" s="2">
        <f t="shared" ref="T4" si="9">SUM(T2:T3)</f>
        <v>8</v>
      </c>
      <c r="U4" s="2">
        <f t="shared" ref="U4" si="10">SUM(U2:U3)</f>
        <v>7.41</v>
      </c>
    </row>
    <row r="5" spans="1:21" x14ac:dyDescent="0.2">
      <c r="A5" t="s">
        <v>41</v>
      </c>
      <c r="B5" s="2">
        <v>51.35</v>
      </c>
      <c r="C5" s="2">
        <v>43.56</v>
      </c>
      <c r="D5" s="2">
        <v>46.78</v>
      </c>
      <c r="E5" s="2">
        <v>55.18</v>
      </c>
      <c r="F5" s="2">
        <v>40.590000000000003</v>
      </c>
      <c r="G5" s="2">
        <v>47.01</v>
      </c>
      <c r="H5" s="2">
        <v>35.99</v>
      </c>
      <c r="I5" s="2">
        <v>35.07</v>
      </c>
      <c r="J5" s="2">
        <v>43.29</v>
      </c>
      <c r="K5" s="2">
        <v>42.28</v>
      </c>
      <c r="L5" s="2">
        <v>42.2</v>
      </c>
      <c r="M5" s="2">
        <v>96.83</v>
      </c>
      <c r="N5" s="2">
        <v>32.33</v>
      </c>
      <c r="O5" s="2">
        <v>49.99</v>
      </c>
      <c r="P5" s="2">
        <v>40.32</v>
      </c>
      <c r="Q5" s="2">
        <v>55.62</v>
      </c>
      <c r="R5" s="2">
        <v>52.82</v>
      </c>
      <c r="S5" s="2">
        <v>42.72</v>
      </c>
      <c r="T5" s="2">
        <v>44.21</v>
      </c>
      <c r="U5" s="2">
        <v>43.13</v>
      </c>
    </row>
    <row r="6" spans="1:2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1" x14ac:dyDescent="0.2">
      <c r="A7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6" spans="1:16" x14ac:dyDescent="0.2">
      <c r="A26" t="s">
        <v>7</v>
      </c>
    </row>
    <row r="27" spans="1:16" x14ac:dyDescent="0.2">
      <c r="A27" s="4" t="s">
        <v>8</v>
      </c>
    </row>
    <row r="28" spans="1:16" x14ac:dyDescent="0.2">
      <c r="A28" s="4" t="s">
        <v>9</v>
      </c>
    </row>
    <row r="29" spans="1:16" x14ac:dyDescent="0.2">
      <c r="A29" s="4" t="s">
        <v>8</v>
      </c>
    </row>
    <row r="30" spans="1:16" x14ac:dyDescent="0.2">
      <c r="A30" s="4" t="s">
        <v>10</v>
      </c>
    </row>
    <row r="31" spans="1:16" x14ac:dyDescent="0.2">
      <c r="A31" s="4" t="s">
        <v>11</v>
      </c>
    </row>
    <row r="32" spans="1:16" x14ac:dyDescent="0.2">
      <c r="A32" s="4" t="s">
        <v>12</v>
      </c>
    </row>
    <row r="33" spans="1:1" x14ac:dyDescent="0.2">
      <c r="A33" s="4" t="s">
        <v>13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T1" sqref="T1"/>
    </sheetView>
  </sheetViews>
  <sheetFormatPr baseColWidth="10" defaultRowHeight="16" x14ac:dyDescent="0.2"/>
  <cols>
    <col min="1" max="1" width="12.33203125" customWidth="1"/>
  </cols>
  <sheetData>
    <row r="1" spans="1:21" x14ac:dyDescent="0.2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45</v>
      </c>
    </row>
    <row r="2" spans="1:21" x14ac:dyDescent="0.2">
      <c r="A2" t="s">
        <v>21</v>
      </c>
      <c r="B2" s="5">
        <v>76</v>
      </c>
      <c r="C2">
        <v>65</v>
      </c>
      <c r="D2">
        <v>56</v>
      </c>
      <c r="E2">
        <v>66</v>
      </c>
      <c r="F2">
        <v>55</v>
      </c>
      <c r="G2">
        <v>56</v>
      </c>
      <c r="H2">
        <v>65</v>
      </c>
      <c r="I2">
        <v>62</v>
      </c>
      <c r="J2">
        <v>49</v>
      </c>
      <c r="K2">
        <v>101</v>
      </c>
      <c r="L2">
        <v>58</v>
      </c>
      <c r="M2">
        <v>57</v>
      </c>
      <c r="N2">
        <v>62</v>
      </c>
      <c r="O2">
        <v>62</v>
      </c>
      <c r="P2">
        <v>69</v>
      </c>
      <c r="Q2">
        <v>73</v>
      </c>
      <c r="R2">
        <v>57</v>
      </c>
      <c r="S2">
        <v>63</v>
      </c>
      <c r="T2">
        <v>62</v>
      </c>
      <c r="U2">
        <v>50</v>
      </c>
    </row>
    <row r="3" spans="1:21" x14ac:dyDescent="0.2">
      <c r="A3" t="s">
        <v>22</v>
      </c>
      <c r="B3" s="5">
        <v>67</v>
      </c>
      <c r="C3">
        <v>60</v>
      </c>
      <c r="D3">
        <v>51</v>
      </c>
      <c r="E3">
        <v>59</v>
      </c>
      <c r="F3">
        <v>51</v>
      </c>
      <c r="G3">
        <v>51</v>
      </c>
      <c r="H3">
        <v>59</v>
      </c>
      <c r="I3">
        <v>57</v>
      </c>
      <c r="J3">
        <v>45</v>
      </c>
      <c r="K3">
        <v>90</v>
      </c>
      <c r="L3" s="7">
        <v>52</v>
      </c>
      <c r="M3" s="7">
        <v>53</v>
      </c>
      <c r="N3" s="7">
        <v>54</v>
      </c>
      <c r="O3" s="7">
        <v>52</v>
      </c>
      <c r="P3" s="7">
        <v>62</v>
      </c>
      <c r="Q3" s="7">
        <v>68</v>
      </c>
      <c r="R3">
        <v>51</v>
      </c>
      <c r="S3">
        <v>59</v>
      </c>
      <c r="T3" s="7">
        <v>53</v>
      </c>
      <c r="U3">
        <v>45</v>
      </c>
    </row>
    <row r="7" spans="1:21" x14ac:dyDescent="0.2">
      <c r="A7" t="s">
        <v>19</v>
      </c>
      <c r="B7" s="6">
        <f t="shared" ref="B7:I7" si="0">B2-B3</f>
        <v>9</v>
      </c>
      <c r="C7" s="6">
        <f t="shared" si="0"/>
        <v>5</v>
      </c>
      <c r="D7" s="6">
        <f t="shared" si="0"/>
        <v>5</v>
      </c>
      <c r="E7" s="6">
        <f t="shared" si="0"/>
        <v>7</v>
      </c>
      <c r="F7" s="6">
        <f t="shared" si="0"/>
        <v>4</v>
      </c>
      <c r="G7" s="6">
        <f t="shared" si="0"/>
        <v>5</v>
      </c>
      <c r="H7" s="6">
        <f t="shared" si="0"/>
        <v>6</v>
      </c>
      <c r="I7" s="6">
        <f t="shared" si="0"/>
        <v>5</v>
      </c>
      <c r="J7" s="6">
        <f t="shared" ref="J7:N7" si="1">J2-J3</f>
        <v>4</v>
      </c>
      <c r="K7" s="6">
        <f t="shared" si="1"/>
        <v>11</v>
      </c>
      <c r="L7" s="6">
        <f t="shared" si="1"/>
        <v>6</v>
      </c>
      <c r="M7" s="6">
        <f t="shared" si="1"/>
        <v>4</v>
      </c>
      <c r="N7" s="6">
        <f t="shared" si="1"/>
        <v>8</v>
      </c>
      <c r="O7" s="6">
        <f t="shared" ref="O7:T7" si="2">O2-O3</f>
        <v>10</v>
      </c>
      <c r="P7" s="6">
        <f t="shared" si="2"/>
        <v>7</v>
      </c>
      <c r="Q7" s="6">
        <f t="shared" si="2"/>
        <v>5</v>
      </c>
      <c r="R7" s="6">
        <f t="shared" si="2"/>
        <v>6</v>
      </c>
      <c r="S7" s="6">
        <f t="shared" si="2"/>
        <v>4</v>
      </c>
      <c r="T7" s="6">
        <f t="shared" ref="T7:U7" si="3">T2-T3</f>
        <v>9</v>
      </c>
      <c r="U7" s="6">
        <f t="shared" si="3"/>
        <v>5</v>
      </c>
    </row>
    <row r="8" spans="1:21" x14ac:dyDescent="0.2">
      <c r="A8" t="s">
        <v>20</v>
      </c>
      <c r="B8" s="6">
        <f t="shared" ref="B8:I8" si="4">B3</f>
        <v>67</v>
      </c>
      <c r="C8" s="6">
        <f t="shared" si="4"/>
        <v>60</v>
      </c>
      <c r="D8" s="6">
        <f t="shared" si="4"/>
        <v>51</v>
      </c>
      <c r="E8" s="6">
        <f t="shared" si="4"/>
        <v>59</v>
      </c>
      <c r="F8" s="6">
        <f t="shared" si="4"/>
        <v>51</v>
      </c>
      <c r="G8" s="6">
        <f t="shared" si="4"/>
        <v>51</v>
      </c>
      <c r="H8" s="6">
        <f t="shared" si="4"/>
        <v>59</v>
      </c>
      <c r="I8" s="6">
        <f t="shared" si="4"/>
        <v>57</v>
      </c>
      <c r="J8" s="6">
        <f t="shared" ref="J8:N8" si="5">J3</f>
        <v>45</v>
      </c>
      <c r="K8" s="6">
        <f t="shared" si="5"/>
        <v>90</v>
      </c>
      <c r="L8" s="6">
        <f t="shared" si="5"/>
        <v>52</v>
      </c>
      <c r="M8" s="6">
        <f t="shared" si="5"/>
        <v>53</v>
      </c>
      <c r="N8" s="6">
        <f t="shared" si="5"/>
        <v>54</v>
      </c>
      <c r="O8" s="6">
        <f t="shared" ref="O8:T8" si="6">O3</f>
        <v>52</v>
      </c>
      <c r="P8" s="6">
        <f t="shared" si="6"/>
        <v>62</v>
      </c>
      <c r="Q8" s="6">
        <f t="shared" si="6"/>
        <v>68</v>
      </c>
      <c r="R8" s="6">
        <f t="shared" si="6"/>
        <v>51</v>
      </c>
      <c r="S8" s="6">
        <f t="shared" si="6"/>
        <v>59</v>
      </c>
      <c r="T8" s="6">
        <f t="shared" ref="T8:U8" si="7">T3</f>
        <v>53</v>
      </c>
      <c r="U8" s="6">
        <f t="shared" si="7"/>
        <v>45</v>
      </c>
    </row>
    <row r="9" spans="1:21" x14ac:dyDescent="0.2">
      <c r="B9" s="7"/>
      <c r="C9" s="7"/>
      <c r="D9" s="7"/>
      <c r="E9" s="7"/>
      <c r="F9" s="7"/>
      <c r="G9" s="7"/>
      <c r="H9" s="7"/>
      <c r="I9" s="7"/>
      <c r="R9" s="7"/>
      <c r="S9" s="7"/>
    </row>
    <row r="10" spans="1:21" x14ac:dyDescent="0.2">
      <c r="B10" s="7"/>
      <c r="C10" s="7"/>
      <c r="D10" s="7"/>
      <c r="E10" s="7"/>
      <c r="F10" s="7"/>
      <c r="G10" s="7"/>
      <c r="H10" s="7"/>
      <c r="I10" s="7"/>
      <c r="R10" s="7"/>
      <c r="S10" s="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topLeftCell="A9" workbookViewId="0">
      <selection activeCell="F15" sqref="F15"/>
    </sheetView>
  </sheetViews>
  <sheetFormatPr baseColWidth="10" defaultRowHeight="16" x14ac:dyDescent="0.2"/>
  <cols>
    <col min="2" max="2" width="37" customWidth="1"/>
  </cols>
  <sheetData>
    <row r="1" spans="2:4" ht="21" x14ac:dyDescent="0.25">
      <c r="B1" s="8" t="s">
        <v>23</v>
      </c>
      <c r="C1" t="s">
        <v>25</v>
      </c>
      <c r="D1" t="s">
        <v>26</v>
      </c>
    </row>
    <row r="2" spans="2:4" x14ac:dyDescent="0.2">
      <c r="B2" t="s">
        <v>24</v>
      </c>
      <c r="C2" s="2">
        <f>AVERAGE(Puppet!B4:J4)</f>
        <v>52.073333333333338</v>
      </c>
      <c r="D2">
        <f>AVERAGE(Ansible!B2:Q2)</f>
        <v>64.5</v>
      </c>
    </row>
    <row r="3" spans="2:4" x14ac:dyDescent="0.2">
      <c r="B3" t="s">
        <v>27</v>
      </c>
      <c r="C3" s="2">
        <f>AVERAGE(Tabel1[[#This Row],[1]:[9]])</f>
        <v>44.557777777777773</v>
      </c>
      <c r="D3" s="2">
        <f>AVERAGE(Ansible!B8:Q8)</f>
        <v>58.1875</v>
      </c>
    </row>
    <row r="4" spans="2:4" x14ac:dyDescent="0.2">
      <c r="B4" t="s">
        <v>28</v>
      </c>
      <c r="C4">
        <f>VARPA(Tabel1[[#This Row],[1]:[9]])</f>
        <v>58.693399999999613</v>
      </c>
      <c r="D4">
        <f>VARPA(Ansible!B1:Q2)</f>
        <v>1107.3125</v>
      </c>
    </row>
    <row r="5" spans="2:4" x14ac:dyDescent="0.2">
      <c r="C5" t="e">
        <f>st</f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Puppet</vt:lpstr>
      <vt:lpstr>Ansible</vt:lpstr>
      <vt:lpstr>grafiek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2017-03-26T11:13:47Z</dcterms:created>
  <dcterms:modified xsi:type="dcterms:W3CDTF">2017-03-26T17:02:45Z</dcterms:modified>
</cp:coreProperties>
</file>