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hojlunddodd/repos/hbes_model/"/>
    </mc:Choice>
  </mc:AlternateContent>
  <xr:revisionPtr revIDLastSave="0" documentId="13_ncr:1_{C65A6ED1-A598-0A45-B788-E0C1049267B9}" xr6:coauthVersionLast="45" xr6:coauthVersionMax="45" xr10:uidLastSave="{00000000-0000-0000-0000-000000000000}"/>
  <bookViews>
    <workbookView xWindow="0" yWindow="0" windowWidth="35840" windowHeight="22400" xr2:uid="{1CEC0395-15AF-8E41-8D41-E6E8C1C32D7E}"/>
  </bookViews>
  <sheets>
    <sheet name="LCOS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7" i="5" l="1"/>
  <c r="CR7" i="5"/>
  <c r="CS7" i="5"/>
  <c r="CT7" i="5"/>
  <c r="CU7" i="5"/>
  <c r="CV7" i="5"/>
  <c r="CW7" i="5"/>
  <c r="CX7" i="5"/>
  <c r="CY7" i="5"/>
  <c r="CZ7" i="5"/>
  <c r="DA7" i="5"/>
  <c r="AL5" i="5" l="1"/>
  <c r="DA9" i="5" l="1"/>
  <c r="DA10" i="5"/>
  <c r="DA11" i="5"/>
  <c r="DA12" i="5"/>
  <c r="DA13" i="5"/>
  <c r="CY4" i="5"/>
  <c r="CY5" i="5"/>
  <c r="CY6" i="5"/>
  <c r="CY8" i="5"/>
  <c r="CA60" i="5" a="1"/>
  <c r="CA60" i="5" s="1"/>
  <c r="CA55" i="5" l="1" a="1"/>
  <c r="CA55" i="5" l="1"/>
  <c r="DA8" i="5"/>
  <c r="BZ60" i="5" a="1"/>
  <c r="BZ55" i="5" a="1"/>
  <c r="BZ55" i="5" l="1"/>
  <c r="CZ8" i="5"/>
  <c r="BZ60" i="5"/>
  <c r="Y122" i="5"/>
  <c r="X122" i="5"/>
  <c r="AJ114" i="5" s="1"/>
  <c r="W122" i="5"/>
  <c r="V122" i="5"/>
  <c r="AJ110" i="5" s="1"/>
  <c r="U122" i="5"/>
  <c r="AJ108" i="5" s="1"/>
  <c r="Y121" i="5"/>
  <c r="AI116" i="5" s="1"/>
  <c r="X121" i="5"/>
  <c r="AI114" i="5" s="1"/>
  <c r="W121" i="5"/>
  <c r="AI112" i="5" s="1"/>
  <c r="V121" i="5"/>
  <c r="AI110" i="5" s="1"/>
  <c r="U121" i="5"/>
  <c r="AI108" i="5" s="1"/>
  <c r="Y120" i="5"/>
  <c r="AH116" i="5" s="1"/>
  <c r="X120" i="5"/>
  <c r="AH114" i="5" s="1"/>
  <c r="W120" i="5"/>
  <c r="V120" i="5"/>
  <c r="AH110" i="5" s="1"/>
  <c r="U120" i="5"/>
  <c r="AH108" i="5" s="1"/>
  <c r="Y119" i="5"/>
  <c r="AG116" i="5" s="1"/>
  <c r="X119" i="5"/>
  <c r="AG114" i="5" s="1"/>
  <c r="W119" i="5"/>
  <c r="AG112" i="5" s="1"/>
  <c r="V119" i="5"/>
  <c r="AG110" i="5" s="1"/>
  <c r="U119" i="5"/>
  <c r="AG108" i="5" s="1"/>
  <c r="Y118" i="5"/>
  <c r="AF116" i="5" s="1"/>
  <c r="X118" i="5"/>
  <c r="AF114" i="5" s="1"/>
  <c r="W118" i="5"/>
  <c r="AF112" i="5" s="1"/>
  <c r="V118" i="5"/>
  <c r="AF110" i="5" s="1"/>
  <c r="U118" i="5"/>
  <c r="AF108" i="5" s="1"/>
  <c r="Y117" i="5"/>
  <c r="AE116" i="5" s="1"/>
  <c r="X117" i="5"/>
  <c r="AE114" i="5" s="1"/>
  <c r="W117" i="5"/>
  <c r="AE112" i="5" s="1"/>
  <c r="V117" i="5"/>
  <c r="AE110" i="5" s="1"/>
  <c r="U117" i="5"/>
  <c r="AE108" i="5" s="1"/>
  <c r="AL116" i="5"/>
  <c r="AJ116" i="5"/>
  <c r="Y116" i="5"/>
  <c r="AD116" i="5" s="1"/>
  <c r="X116" i="5"/>
  <c r="AD114" i="5" s="1"/>
  <c r="W116" i="5"/>
  <c r="AD112" i="5" s="1"/>
  <c r="V116" i="5"/>
  <c r="AD110" i="5" s="1"/>
  <c r="U116" i="5"/>
  <c r="AD108" i="5" s="1"/>
  <c r="Y115" i="5"/>
  <c r="AC116" i="5" s="1"/>
  <c r="X115" i="5"/>
  <c r="AC114" i="5" s="1"/>
  <c r="W115" i="5"/>
  <c r="AC112" i="5" s="1"/>
  <c r="V115" i="5"/>
  <c r="AC110" i="5" s="1"/>
  <c r="U115" i="5"/>
  <c r="AC108" i="5" s="1"/>
  <c r="AL114" i="5"/>
  <c r="Y114" i="5"/>
  <c r="AJ115" i="5" s="1"/>
  <c r="BX64" i="5" s="1"/>
  <c r="X114" i="5"/>
  <c r="AJ113" i="5" s="1"/>
  <c r="W114" i="5"/>
  <c r="AJ111" i="5" s="1"/>
  <c r="V114" i="5"/>
  <c r="AJ109" i="5" s="1"/>
  <c r="U114" i="5"/>
  <c r="AJ107" i="5" s="1"/>
  <c r="Y113" i="5"/>
  <c r="AI115" i="5" s="1"/>
  <c r="X113" i="5"/>
  <c r="AI113" i="5" s="1"/>
  <c r="W113" i="5"/>
  <c r="AI111" i="5" s="1"/>
  <c r="V113" i="5"/>
  <c r="AI109" i="5" s="1"/>
  <c r="BW61" i="5" s="1"/>
  <c r="U113" i="5"/>
  <c r="AI107" i="5" s="1"/>
  <c r="BW60" i="5" s="1"/>
  <c r="AL112" i="5"/>
  <c r="AJ112" i="5"/>
  <c r="AH112" i="5"/>
  <c r="Y112" i="5"/>
  <c r="AH115" i="5" s="1"/>
  <c r="X112" i="5"/>
  <c r="AH113" i="5" s="1"/>
  <c r="W112" i="5"/>
  <c r="AH111" i="5" s="1"/>
  <c r="V112" i="5"/>
  <c r="AH109" i="5" s="1"/>
  <c r="U112" i="5"/>
  <c r="AH107" i="5" s="1"/>
  <c r="Y111" i="5"/>
  <c r="AG115" i="5" s="1"/>
  <c r="X111" i="5"/>
  <c r="AG113" i="5" s="1"/>
  <c r="W111" i="5"/>
  <c r="AG111" i="5" s="1"/>
  <c r="V111" i="5"/>
  <c r="AG109" i="5" s="1"/>
  <c r="U111" i="5"/>
  <c r="AG107" i="5" s="1"/>
  <c r="AL110" i="5"/>
  <c r="Y110" i="5"/>
  <c r="AF115" i="5" s="1"/>
  <c r="BT64" i="5" s="1"/>
  <c r="X110" i="5"/>
  <c r="AF113" i="5" s="1"/>
  <c r="W110" i="5"/>
  <c r="AF111" i="5" s="1"/>
  <c r="BT62" i="5" s="1"/>
  <c r="V110" i="5"/>
  <c r="AF109" i="5" s="1"/>
  <c r="BT61" i="5" s="1"/>
  <c r="U110" i="5"/>
  <c r="Y109" i="5"/>
  <c r="AE115" i="5" s="1"/>
  <c r="X109" i="5"/>
  <c r="AE113" i="5" s="1"/>
  <c r="W109" i="5"/>
  <c r="AE111" i="5" s="1"/>
  <c r="V109" i="5"/>
  <c r="AE109" i="5" s="1"/>
  <c r="U109" i="5"/>
  <c r="AE107" i="5" s="1"/>
  <c r="AL108" i="5"/>
  <c r="Y108" i="5"/>
  <c r="AD115" i="5" s="1"/>
  <c r="BR64" i="5" s="1"/>
  <c r="X108" i="5"/>
  <c r="AD113" i="5" s="1"/>
  <c r="BR63" i="5" s="1"/>
  <c r="W108" i="5"/>
  <c r="AD111" i="5" s="1"/>
  <c r="V108" i="5"/>
  <c r="AD109" i="5" s="1"/>
  <c r="BR61" i="5" s="1"/>
  <c r="U108" i="5"/>
  <c r="AD107" i="5" s="1"/>
  <c r="AF107" i="5"/>
  <c r="Y107" i="5"/>
  <c r="AC115" i="5" s="1"/>
  <c r="X107" i="5"/>
  <c r="AC113" i="5" s="1"/>
  <c r="W107" i="5"/>
  <c r="AC111" i="5" s="1"/>
  <c r="V107" i="5"/>
  <c r="AC109" i="5" s="1"/>
  <c r="U107" i="5"/>
  <c r="AC107" i="5" s="1"/>
  <c r="AL82" i="5"/>
  <c r="Y96" i="5"/>
  <c r="AJ90" i="5" s="1"/>
  <c r="X96" i="5"/>
  <c r="AJ88" i="5" s="1"/>
  <c r="W96" i="5"/>
  <c r="AJ86" i="5" s="1"/>
  <c r="V96" i="5"/>
  <c r="AJ84" i="5" s="1"/>
  <c r="U96" i="5"/>
  <c r="AJ82" i="5" s="1"/>
  <c r="Y95" i="5"/>
  <c r="X95" i="5"/>
  <c r="AI88" i="5" s="1"/>
  <c r="W95" i="5"/>
  <c r="AI86" i="5" s="1"/>
  <c r="V95" i="5"/>
  <c r="AI84" i="5" s="1"/>
  <c r="U95" i="5"/>
  <c r="AI82" i="5" s="1"/>
  <c r="Y94" i="5"/>
  <c r="AH90" i="5" s="1"/>
  <c r="X94" i="5"/>
  <c r="AH88" i="5" s="1"/>
  <c r="W94" i="5"/>
  <c r="AH86" i="5" s="1"/>
  <c r="V94" i="5"/>
  <c r="AH84" i="5" s="1"/>
  <c r="U94" i="5"/>
  <c r="AH82" i="5" s="1"/>
  <c r="Y93" i="5"/>
  <c r="X93" i="5"/>
  <c r="AG88" i="5" s="1"/>
  <c r="W93" i="5"/>
  <c r="AG86" i="5" s="1"/>
  <c r="V93" i="5"/>
  <c r="AG84" i="5" s="1"/>
  <c r="U93" i="5"/>
  <c r="AG82" i="5" s="1"/>
  <c r="Y92" i="5"/>
  <c r="AF90" i="5" s="1"/>
  <c r="X92" i="5"/>
  <c r="AF88" i="5" s="1"/>
  <c r="W92" i="5"/>
  <c r="AF86" i="5" s="1"/>
  <c r="V92" i="5"/>
  <c r="AF84" i="5" s="1"/>
  <c r="U92" i="5"/>
  <c r="AF82" i="5" s="1"/>
  <c r="Y91" i="5"/>
  <c r="AE90" i="5" s="1"/>
  <c r="X91" i="5"/>
  <c r="AE88" i="5" s="1"/>
  <c r="W91" i="5"/>
  <c r="AE86" i="5" s="1"/>
  <c r="V91" i="5"/>
  <c r="AE84" i="5" s="1"/>
  <c r="U91" i="5"/>
  <c r="AE82" i="5" s="1"/>
  <c r="AL90" i="5"/>
  <c r="AI90" i="5"/>
  <c r="AG90" i="5"/>
  <c r="Y90" i="5"/>
  <c r="AD90" i="5" s="1"/>
  <c r="X90" i="5"/>
  <c r="AD88" i="5" s="1"/>
  <c r="W90" i="5"/>
  <c r="AD86" i="5" s="1"/>
  <c r="V90" i="5"/>
  <c r="AD84" i="5" s="1"/>
  <c r="U90" i="5"/>
  <c r="AD82" i="5" s="1"/>
  <c r="Y89" i="5"/>
  <c r="AC90" i="5" s="1"/>
  <c r="X89" i="5"/>
  <c r="AC88" i="5" s="1"/>
  <c r="W89" i="5"/>
  <c r="AC86" i="5" s="1"/>
  <c r="V89" i="5"/>
  <c r="AC84" i="5" s="1"/>
  <c r="U89" i="5"/>
  <c r="AC82" i="5" s="1"/>
  <c r="AL88" i="5"/>
  <c r="Y88" i="5"/>
  <c r="AJ89" i="5" s="1"/>
  <c r="X88" i="5"/>
  <c r="AJ87" i="5" s="1"/>
  <c r="W88" i="5"/>
  <c r="AJ85" i="5" s="1"/>
  <c r="V88" i="5"/>
  <c r="AJ83" i="5" s="1"/>
  <c r="U88" i="5"/>
  <c r="AJ81" i="5" s="1"/>
  <c r="Y87" i="5"/>
  <c r="AI89" i="5" s="1"/>
  <c r="X87" i="5"/>
  <c r="AI87" i="5" s="1"/>
  <c r="W87" i="5"/>
  <c r="AI85" i="5" s="1"/>
  <c r="V87" i="5"/>
  <c r="AI83" i="5" s="1"/>
  <c r="U87" i="5"/>
  <c r="AI81" i="5" s="1"/>
  <c r="AL86" i="5"/>
  <c r="Y86" i="5"/>
  <c r="AH89" i="5" s="1"/>
  <c r="X86" i="5"/>
  <c r="AH87" i="5" s="1"/>
  <c r="W86" i="5"/>
  <c r="AH85" i="5" s="1"/>
  <c r="V86" i="5"/>
  <c r="AH83" i="5" s="1"/>
  <c r="U86" i="5"/>
  <c r="AH81" i="5" s="1"/>
  <c r="AD85" i="5"/>
  <c r="BR57" i="5" s="1"/>
  <c r="CR8" i="5" s="1"/>
  <c r="Y85" i="5"/>
  <c r="AG89" i="5" s="1"/>
  <c r="X85" i="5"/>
  <c r="AG87" i="5" s="1"/>
  <c r="W85" i="5"/>
  <c r="AG85" i="5" s="1"/>
  <c r="BU57" i="5" s="1"/>
  <c r="CU8" i="5" s="1"/>
  <c r="V85" i="5"/>
  <c r="AG83" i="5" s="1"/>
  <c r="U85" i="5"/>
  <c r="AG81" i="5" s="1"/>
  <c r="AL84" i="5"/>
  <c r="Y84" i="5"/>
  <c r="AF89" i="5" s="1"/>
  <c r="X84" i="5"/>
  <c r="AF87" i="5" s="1"/>
  <c r="W84" i="5"/>
  <c r="AF85" i="5" s="1"/>
  <c r="BT57" i="5" s="1"/>
  <c r="CT8" i="5" s="1"/>
  <c r="V84" i="5"/>
  <c r="AF83" i="5" s="1"/>
  <c r="BT56" i="5" s="1"/>
  <c r="U84" i="5"/>
  <c r="AF81" i="5" s="1"/>
  <c r="Y83" i="5"/>
  <c r="AE89" i="5" s="1"/>
  <c r="X83" i="5"/>
  <c r="AE87" i="5" s="1"/>
  <c r="BS58" i="5" s="1"/>
  <c r="W83" i="5"/>
  <c r="AE85" i="5" s="1"/>
  <c r="BS57" i="5" s="1"/>
  <c r="CS8" i="5" s="1"/>
  <c r="V83" i="5"/>
  <c r="AE83" i="5" s="1"/>
  <c r="BS56" i="5" s="1"/>
  <c r="U83" i="5"/>
  <c r="AE81" i="5" s="1"/>
  <c r="BS55" i="5" s="1"/>
  <c r="Y82" i="5"/>
  <c r="AD89" i="5" s="1"/>
  <c r="X82" i="5"/>
  <c r="AD87" i="5" s="1"/>
  <c r="W82" i="5"/>
  <c r="V82" i="5"/>
  <c r="AD83" i="5" s="1"/>
  <c r="U82" i="5"/>
  <c r="AD81" i="5" s="1"/>
  <c r="Y81" i="5"/>
  <c r="AC89" i="5" s="1"/>
  <c r="BQ59" i="5" s="1"/>
  <c r="X81" i="5"/>
  <c r="AC87" i="5" s="1"/>
  <c r="W81" i="5"/>
  <c r="AC85" i="5" s="1"/>
  <c r="BQ57" i="5" s="1"/>
  <c r="CQ8" i="5" s="1"/>
  <c r="V81" i="5"/>
  <c r="AC83" i="5" s="1"/>
  <c r="U81" i="5"/>
  <c r="AC81" i="5" s="1"/>
  <c r="BQ34" i="5"/>
  <c r="BR34" i="5"/>
  <c r="BS34" i="5"/>
  <c r="BT34" i="5"/>
  <c r="BU34" i="5"/>
  <c r="BV34" i="5"/>
  <c r="BW34" i="5"/>
  <c r="BX34" i="5"/>
  <c r="BY34" i="5"/>
  <c r="CA34" i="5"/>
  <c r="BM35" i="5"/>
  <c r="BN35" i="5"/>
  <c r="BO35" i="5"/>
  <c r="BP35" i="5"/>
  <c r="BP36" i="5"/>
  <c r="BP37" i="5"/>
  <c r="BP38" i="5"/>
  <c r="BP39" i="5"/>
  <c r="BO40" i="5"/>
  <c r="BP40" i="5"/>
  <c r="BP41" i="5"/>
  <c r="BP42" i="5"/>
  <c r="BP43" i="5"/>
  <c r="BP44" i="5"/>
  <c r="BO45" i="5"/>
  <c r="BP45" i="5"/>
  <c r="BP46" i="5"/>
  <c r="BP47" i="5"/>
  <c r="BP48" i="5"/>
  <c r="BP49" i="5"/>
  <c r="BO50" i="5"/>
  <c r="BP50" i="5"/>
  <c r="BP51" i="5"/>
  <c r="BP52" i="5"/>
  <c r="BP53" i="5"/>
  <c r="BP54" i="5"/>
  <c r="BM65" i="5"/>
  <c r="BO65" i="5"/>
  <c r="BP65" i="5"/>
  <c r="CA65" i="5"/>
  <c r="BO66" i="5"/>
  <c r="BP66" i="5"/>
  <c r="CA66" i="5"/>
  <c r="BP67" i="5"/>
  <c r="CA67" i="5"/>
  <c r="BO68" i="5"/>
  <c r="BP68" i="5"/>
  <c r="CA68" i="5"/>
  <c r="BP69" i="5"/>
  <c r="CA69" i="5"/>
  <c r="BP33" i="5"/>
  <c r="BT33" i="5"/>
  <c r="BZ33" i="5"/>
  <c r="CA33" i="5"/>
  <c r="BT55" i="5" l="1"/>
  <c r="BR55" i="5"/>
  <c r="BT59" i="5"/>
  <c r="BV58" i="5"/>
  <c r="BS61" i="5"/>
  <c r="BV59" i="5"/>
  <c r="BS63" i="5"/>
  <c r="BW55" i="5"/>
  <c r="BS64" i="5"/>
  <c r="BQ55" i="5"/>
  <c r="BU56" i="5"/>
  <c r="BW56" i="5"/>
  <c r="BS60" i="5"/>
  <c r="BR58" i="5"/>
  <c r="BS62" i="5"/>
  <c r="BQ64" i="5"/>
  <c r="BQ56" i="5"/>
  <c r="BR60" i="5"/>
  <c r="BX59" i="5"/>
  <c r="BQ61" i="5"/>
  <c r="BQ62" i="5"/>
  <c r="BU64" i="5"/>
  <c r="BS59" i="5"/>
  <c r="BV63" i="5"/>
  <c r="BR59" i="5"/>
  <c r="BU63" i="5"/>
  <c r="BQ63" i="5"/>
  <c r="BQ58" i="5"/>
  <c r="BR62" i="5"/>
  <c r="BT63" i="5"/>
  <c r="BV64" i="5"/>
  <c r="BU61" i="5"/>
  <c r="BU55" i="5"/>
  <c r="BU62" i="5"/>
  <c r="BT60" i="5"/>
  <c r="BW57" i="5"/>
  <c r="CW8" i="5" s="1"/>
  <c r="BW62" i="5"/>
  <c r="BU60" i="5"/>
  <c r="BV56" i="5"/>
  <c r="BU58" i="5"/>
  <c r="BW58" i="5"/>
  <c r="BV60" i="5"/>
  <c r="BW63" i="5"/>
  <c r="BU59" i="5"/>
  <c r="BW59" i="5"/>
  <c r="BV61" i="5"/>
  <c r="BW64" i="5"/>
  <c r="BX55" i="5"/>
  <c r="BV62" i="5"/>
  <c r="BX60" i="5"/>
  <c r="BR56" i="5"/>
  <c r="BV55" i="5"/>
  <c r="BX56" i="5"/>
  <c r="BX61" i="5"/>
  <c r="BX57" i="5"/>
  <c r="CX8" i="5" s="1"/>
  <c r="BX62" i="5"/>
  <c r="BT58" i="5"/>
  <c r="BV57" i="5"/>
  <c r="CV8" i="5" s="1"/>
  <c r="BX58" i="5"/>
  <c r="BQ60" i="5"/>
  <c r="BX63" i="5"/>
  <c r="AK109" i="5"/>
  <c r="AK113" i="5"/>
  <c r="AK115" i="5"/>
  <c r="AK111" i="5"/>
  <c r="AK107" i="5"/>
  <c r="AK89" i="5"/>
  <c r="AK81" i="5"/>
  <c r="AK83" i="5"/>
  <c r="AK85" i="5"/>
  <c r="AK87" i="5"/>
  <c r="BB4" i="5" l="1"/>
  <c r="BC4" i="5"/>
  <c r="BD4" i="5"/>
  <c r="BE4" i="5"/>
  <c r="BF4" i="5"/>
  <c r="BG4" i="5"/>
  <c r="BH4" i="5"/>
  <c r="BI4" i="5"/>
  <c r="BA6" i="5"/>
  <c r="BA7" i="5"/>
  <c r="BA8" i="5"/>
  <c r="BA9" i="5"/>
  <c r="U6" i="5"/>
  <c r="U5" i="5"/>
  <c r="CA19" i="5" l="1" a="1"/>
  <c r="CA14" i="5" a="1"/>
  <c r="CA9" i="5" a="1"/>
  <c r="CA4" i="5" a="1"/>
  <c r="CA9" i="5" l="1"/>
  <c r="CA40" i="5" s="1"/>
  <c r="DA5" i="5"/>
  <c r="CA42" i="5"/>
  <c r="CA44" i="5"/>
  <c r="CA43" i="5"/>
  <c r="CA41" i="5"/>
  <c r="CA14" i="5"/>
  <c r="CA45" i="5" s="1"/>
  <c r="DA6" i="5"/>
  <c r="CA47" i="5"/>
  <c r="CA46" i="5"/>
  <c r="CA48" i="5"/>
  <c r="CA49" i="5"/>
  <c r="CA4" i="5"/>
  <c r="CA35" i="5" s="1"/>
  <c r="DA4" i="5"/>
  <c r="CA38" i="5"/>
  <c r="CA39" i="5"/>
  <c r="CA37" i="5"/>
  <c r="CA36" i="5"/>
  <c r="CA19" i="5"/>
  <c r="CA50" i="5" s="1"/>
  <c r="CA54" i="5"/>
  <c r="CA52" i="5"/>
  <c r="CA53" i="5"/>
  <c r="CA51" i="5"/>
  <c r="BY28" i="5" l="1"/>
  <c r="BY27" i="5"/>
  <c r="BY26" i="5"/>
  <c r="BY25" i="5"/>
  <c r="BY24" i="5"/>
  <c r="BY68" i="5" l="1"/>
  <c r="CY12" i="5"/>
  <c r="BY65" i="5"/>
  <c r="CY9" i="5"/>
  <c r="BY66" i="5"/>
  <c r="CY10" i="5"/>
  <c r="BY67" i="5"/>
  <c r="CY11" i="5"/>
  <c r="BY69" i="5"/>
  <c r="CY13" i="5"/>
  <c r="E125" i="5"/>
  <c r="E124" i="5"/>
  <c r="E123" i="5"/>
  <c r="E122" i="5"/>
  <c r="Y77" i="5"/>
  <c r="AJ71" i="5" s="1"/>
  <c r="X77" i="5"/>
  <c r="AJ69" i="5" s="1"/>
  <c r="W77" i="5"/>
  <c r="AJ67" i="5" s="1"/>
  <c r="V77" i="5"/>
  <c r="AJ65" i="5" s="1"/>
  <c r="U77" i="5"/>
  <c r="AJ63" i="5" s="1"/>
  <c r="Y76" i="5"/>
  <c r="AI71" i="5" s="1"/>
  <c r="X76" i="5"/>
  <c r="AI69" i="5" s="1"/>
  <c r="W76" i="5"/>
  <c r="AI67" i="5" s="1"/>
  <c r="V76" i="5"/>
  <c r="AI65" i="5" s="1"/>
  <c r="U76" i="5"/>
  <c r="AI63" i="5" s="1"/>
  <c r="Y75" i="5"/>
  <c r="AH71" i="5" s="1"/>
  <c r="X75" i="5"/>
  <c r="AH69" i="5" s="1"/>
  <c r="W75" i="5"/>
  <c r="AH67" i="5" s="1"/>
  <c r="V75" i="5"/>
  <c r="AH65" i="5" s="1"/>
  <c r="U75" i="5"/>
  <c r="AH63" i="5" s="1"/>
  <c r="Y74" i="5"/>
  <c r="AG71" i="5" s="1"/>
  <c r="X74" i="5"/>
  <c r="AG69" i="5" s="1"/>
  <c r="W74" i="5"/>
  <c r="AG67" i="5" s="1"/>
  <c r="V74" i="5"/>
  <c r="AG65" i="5" s="1"/>
  <c r="U74" i="5"/>
  <c r="AG63" i="5" s="1"/>
  <c r="Y73" i="5"/>
  <c r="AF71" i="5" s="1"/>
  <c r="X73" i="5"/>
  <c r="AF69" i="5" s="1"/>
  <c r="W73" i="5"/>
  <c r="AF67" i="5" s="1"/>
  <c r="V73" i="5"/>
  <c r="AF65" i="5" s="1"/>
  <c r="U73" i="5"/>
  <c r="AF63" i="5" s="1"/>
  <c r="Y72" i="5"/>
  <c r="AE71" i="5" s="1"/>
  <c r="X72" i="5"/>
  <c r="AE69" i="5" s="1"/>
  <c r="W72" i="5"/>
  <c r="AE67" i="5" s="1"/>
  <c r="V72" i="5"/>
  <c r="AE65" i="5" s="1"/>
  <c r="U72" i="5"/>
  <c r="AE63" i="5" s="1"/>
  <c r="AL71" i="5"/>
  <c r="BZ23" i="5" s="1"/>
  <c r="Y71" i="5"/>
  <c r="AD71" i="5" s="1"/>
  <c r="X71" i="5"/>
  <c r="AD69" i="5" s="1"/>
  <c r="W71" i="5"/>
  <c r="AD67" i="5" s="1"/>
  <c r="V71" i="5"/>
  <c r="AD65" i="5" s="1"/>
  <c r="U71" i="5"/>
  <c r="AD63" i="5" s="1"/>
  <c r="Y70" i="5"/>
  <c r="AC71" i="5" s="1"/>
  <c r="X70" i="5"/>
  <c r="AC69" i="5" s="1"/>
  <c r="W70" i="5"/>
  <c r="AC67" i="5" s="1"/>
  <c r="V70" i="5"/>
  <c r="AC65" i="5" s="1"/>
  <c r="U70" i="5"/>
  <c r="AC63" i="5" s="1"/>
  <c r="AL69" i="5"/>
  <c r="BZ22" i="5" s="1"/>
  <c r="BZ53" i="5" s="1"/>
  <c r="Y69" i="5"/>
  <c r="AJ70" i="5" s="1"/>
  <c r="X69" i="5"/>
  <c r="AJ68" i="5" s="1"/>
  <c r="W69" i="5"/>
  <c r="AJ66" i="5" s="1"/>
  <c r="V69" i="5"/>
  <c r="AJ64" i="5" s="1"/>
  <c r="U69" i="5"/>
  <c r="AJ62" i="5" s="1"/>
  <c r="Y68" i="5"/>
  <c r="AI70" i="5" s="1"/>
  <c r="X68" i="5"/>
  <c r="AI68" i="5" s="1"/>
  <c r="W68" i="5"/>
  <c r="AI66" i="5" s="1"/>
  <c r="V68" i="5"/>
  <c r="AI64" i="5" s="1"/>
  <c r="U68" i="5"/>
  <c r="AI62" i="5" s="1"/>
  <c r="AL67" i="5"/>
  <c r="BZ21" i="5" s="1"/>
  <c r="BZ52" i="5" s="1"/>
  <c r="Y67" i="5"/>
  <c r="AH70" i="5" s="1"/>
  <c r="BV23" i="5" s="1"/>
  <c r="X67" i="5"/>
  <c r="AH68" i="5" s="1"/>
  <c r="W67" i="5"/>
  <c r="AH66" i="5" s="1"/>
  <c r="V67" i="5"/>
  <c r="AH64" i="5" s="1"/>
  <c r="U67" i="5"/>
  <c r="AH62" i="5" s="1"/>
  <c r="Y66" i="5"/>
  <c r="AG70" i="5" s="1"/>
  <c r="X66" i="5"/>
  <c r="AG68" i="5" s="1"/>
  <c r="W66" i="5"/>
  <c r="AG66" i="5" s="1"/>
  <c r="V66" i="5"/>
  <c r="AG64" i="5" s="1"/>
  <c r="U66" i="5"/>
  <c r="AG62" i="5" s="1"/>
  <c r="AL65" i="5"/>
  <c r="BZ20" i="5" s="1"/>
  <c r="BZ51" i="5" s="1"/>
  <c r="Y65" i="5"/>
  <c r="AF70" i="5" s="1"/>
  <c r="X65" i="5"/>
  <c r="AF68" i="5" s="1"/>
  <c r="W65" i="5"/>
  <c r="AF66" i="5" s="1"/>
  <c r="V65" i="5"/>
  <c r="AF64" i="5" s="1"/>
  <c r="U65" i="5"/>
  <c r="AF62" i="5" s="1"/>
  <c r="Y64" i="5"/>
  <c r="AE70" i="5" s="1"/>
  <c r="X64" i="5"/>
  <c r="AE68" i="5" s="1"/>
  <c r="W64" i="5"/>
  <c r="AE66" i="5" s="1"/>
  <c r="V64" i="5"/>
  <c r="AE64" i="5" s="1"/>
  <c r="U64" i="5"/>
  <c r="AE62" i="5" s="1"/>
  <c r="AL63" i="5"/>
  <c r="BZ19" i="5" s="1"/>
  <c r="BZ50" i="5" s="1"/>
  <c r="Y63" i="5"/>
  <c r="AD70" i="5" s="1"/>
  <c r="X63" i="5"/>
  <c r="AD68" i="5" s="1"/>
  <c r="W63" i="5"/>
  <c r="AD66" i="5" s="1"/>
  <c r="V63" i="5"/>
  <c r="AD64" i="5" s="1"/>
  <c r="BR20" i="5" s="1"/>
  <c r="BR51" i="5" s="1"/>
  <c r="U63" i="5"/>
  <c r="AD62" i="5" s="1"/>
  <c r="Y62" i="5"/>
  <c r="AC70" i="5" s="1"/>
  <c r="X62" i="5"/>
  <c r="AC68" i="5" s="1"/>
  <c r="W62" i="5"/>
  <c r="AC66" i="5" s="1"/>
  <c r="V62" i="5"/>
  <c r="AC64" i="5" s="1"/>
  <c r="U62" i="5"/>
  <c r="AC62" i="5" s="1"/>
  <c r="Y58" i="5"/>
  <c r="AJ52" i="5" s="1"/>
  <c r="X58" i="5"/>
  <c r="AJ50" i="5" s="1"/>
  <c r="W58" i="5"/>
  <c r="AJ48" i="5" s="1"/>
  <c r="V58" i="5"/>
  <c r="AJ46" i="5" s="1"/>
  <c r="U58" i="5"/>
  <c r="AJ44" i="5" s="1"/>
  <c r="Y57" i="5"/>
  <c r="AI52" i="5" s="1"/>
  <c r="X57" i="5"/>
  <c r="AI50" i="5" s="1"/>
  <c r="W57" i="5"/>
  <c r="AI48" i="5" s="1"/>
  <c r="V57" i="5"/>
  <c r="AI46" i="5" s="1"/>
  <c r="U57" i="5"/>
  <c r="AI44" i="5" s="1"/>
  <c r="Y56" i="5"/>
  <c r="AH52" i="5" s="1"/>
  <c r="X56" i="5"/>
  <c r="AH50" i="5" s="1"/>
  <c r="W56" i="5"/>
  <c r="AH48" i="5" s="1"/>
  <c r="V56" i="5"/>
  <c r="AH46" i="5" s="1"/>
  <c r="U56" i="5"/>
  <c r="AH44" i="5" s="1"/>
  <c r="Y55" i="5"/>
  <c r="AG52" i="5" s="1"/>
  <c r="X55" i="5"/>
  <c r="AG50" i="5" s="1"/>
  <c r="W55" i="5"/>
  <c r="AG48" i="5" s="1"/>
  <c r="V55" i="5"/>
  <c r="AG46" i="5" s="1"/>
  <c r="U55" i="5"/>
  <c r="AG44" i="5" s="1"/>
  <c r="Y54" i="5"/>
  <c r="AF52" i="5" s="1"/>
  <c r="X54" i="5"/>
  <c r="AF50" i="5" s="1"/>
  <c r="W54" i="5"/>
  <c r="AF48" i="5" s="1"/>
  <c r="V54" i="5"/>
  <c r="AF46" i="5" s="1"/>
  <c r="U54" i="5"/>
  <c r="AF44" i="5" s="1"/>
  <c r="Y53" i="5"/>
  <c r="AE52" i="5" s="1"/>
  <c r="X53" i="5"/>
  <c r="AE50" i="5" s="1"/>
  <c r="W53" i="5"/>
  <c r="AE48" i="5" s="1"/>
  <c r="V53" i="5"/>
  <c r="AE46" i="5" s="1"/>
  <c r="U53" i="5"/>
  <c r="AE44" i="5" s="1"/>
  <c r="AL52" i="5"/>
  <c r="BZ18" i="5" s="1"/>
  <c r="BZ49" i="5" s="1"/>
  <c r="Y52" i="5"/>
  <c r="AD52" i="5" s="1"/>
  <c r="X52" i="5"/>
  <c r="AD50" i="5" s="1"/>
  <c r="W52" i="5"/>
  <c r="AD48" i="5" s="1"/>
  <c r="V52" i="5"/>
  <c r="AD46" i="5" s="1"/>
  <c r="U52" i="5"/>
  <c r="AD44" i="5" s="1"/>
  <c r="Y51" i="5"/>
  <c r="AC52" i="5" s="1"/>
  <c r="X51" i="5"/>
  <c r="AC50" i="5" s="1"/>
  <c r="W51" i="5"/>
  <c r="AC48" i="5" s="1"/>
  <c r="V51" i="5"/>
  <c r="AC46" i="5" s="1"/>
  <c r="U51" i="5"/>
  <c r="AC44" i="5" s="1"/>
  <c r="AL50" i="5"/>
  <c r="BZ17" i="5" s="1"/>
  <c r="BZ48" i="5" s="1"/>
  <c r="Y50" i="5"/>
  <c r="AJ51" i="5" s="1"/>
  <c r="X50" i="5"/>
  <c r="AJ49" i="5" s="1"/>
  <c r="W50" i="5"/>
  <c r="AJ47" i="5" s="1"/>
  <c r="V50" i="5"/>
  <c r="AJ45" i="5" s="1"/>
  <c r="U50" i="5"/>
  <c r="AJ43" i="5" s="1"/>
  <c r="Y49" i="5"/>
  <c r="AI51" i="5" s="1"/>
  <c r="X49" i="5"/>
  <c r="AI49" i="5" s="1"/>
  <c r="W49" i="5"/>
  <c r="AI47" i="5" s="1"/>
  <c r="V49" i="5"/>
  <c r="AI45" i="5" s="1"/>
  <c r="U49" i="5"/>
  <c r="AI43" i="5" s="1"/>
  <c r="AL48" i="5"/>
  <c r="BZ16" i="5" s="1"/>
  <c r="Y48" i="5"/>
  <c r="AH51" i="5" s="1"/>
  <c r="X48" i="5"/>
  <c r="AH49" i="5" s="1"/>
  <c r="W48" i="5"/>
  <c r="AH47" i="5" s="1"/>
  <c r="V48" i="5"/>
  <c r="AH45" i="5" s="1"/>
  <c r="U48" i="5"/>
  <c r="AH43" i="5" s="1"/>
  <c r="Y47" i="5"/>
  <c r="AG51" i="5" s="1"/>
  <c r="X47" i="5"/>
  <c r="AG49" i="5" s="1"/>
  <c r="W47" i="5"/>
  <c r="AG47" i="5" s="1"/>
  <c r="V47" i="5"/>
  <c r="AG45" i="5" s="1"/>
  <c r="U47" i="5"/>
  <c r="AG43" i="5" s="1"/>
  <c r="AL46" i="5"/>
  <c r="BZ15" i="5" s="1"/>
  <c r="BZ46" i="5" s="1"/>
  <c r="Y46" i="5"/>
  <c r="AF51" i="5" s="1"/>
  <c r="X46" i="5"/>
  <c r="AF49" i="5" s="1"/>
  <c r="W46" i="5"/>
  <c r="AF47" i="5" s="1"/>
  <c r="V46" i="5"/>
  <c r="AF45" i="5" s="1"/>
  <c r="U46" i="5"/>
  <c r="AF43" i="5" s="1"/>
  <c r="Y45" i="5"/>
  <c r="AE51" i="5" s="1"/>
  <c r="X45" i="5"/>
  <c r="AE49" i="5" s="1"/>
  <c r="W45" i="5"/>
  <c r="AE47" i="5" s="1"/>
  <c r="V45" i="5"/>
  <c r="AE45" i="5" s="1"/>
  <c r="U45" i="5"/>
  <c r="AE43" i="5" s="1"/>
  <c r="AL44" i="5"/>
  <c r="BZ14" i="5" s="1"/>
  <c r="BZ45" i="5" s="1"/>
  <c r="Y44" i="5"/>
  <c r="AD51" i="5" s="1"/>
  <c r="X44" i="5"/>
  <c r="AD49" i="5" s="1"/>
  <c r="W44" i="5"/>
  <c r="AD47" i="5" s="1"/>
  <c r="V44" i="5"/>
  <c r="AD45" i="5" s="1"/>
  <c r="U44" i="5"/>
  <c r="AD43" i="5" s="1"/>
  <c r="Y43" i="5"/>
  <c r="AC51" i="5" s="1"/>
  <c r="X43" i="5"/>
  <c r="AC49" i="5" s="1"/>
  <c r="W43" i="5"/>
  <c r="AC47" i="5" s="1"/>
  <c r="V43" i="5"/>
  <c r="AC45" i="5" s="1"/>
  <c r="U43" i="5"/>
  <c r="AC43" i="5" s="1"/>
  <c r="Y39" i="5"/>
  <c r="AJ33" i="5" s="1"/>
  <c r="X39" i="5"/>
  <c r="AJ31" i="5" s="1"/>
  <c r="W39" i="5"/>
  <c r="AJ29" i="5" s="1"/>
  <c r="V39" i="5"/>
  <c r="AJ27" i="5" s="1"/>
  <c r="U39" i="5"/>
  <c r="AJ25" i="5" s="1"/>
  <c r="Y38" i="5"/>
  <c r="AI33" i="5" s="1"/>
  <c r="X38" i="5"/>
  <c r="AI31" i="5" s="1"/>
  <c r="W38" i="5"/>
  <c r="AI29" i="5" s="1"/>
  <c r="V38" i="5"/>
  <c r="AI27" i="5" s="1"/>
  <c r="U38" i="5"/>
  <c r="AI25" i="5" s="1"/>
  <c r="Y37" i="5"/>
  <c r="AH33" i="5" s="1"/>
  <c r="X37" i="5"/>
  <c r="AH31" i="5" s="1"/>
  <c r="W37" i="5"/>
  <c r="AH29" i="5" s="1"/>
  <c r="V37" i="5"/>
  <c r="AH27" i="5" s="1"/>
  <c r="U37" i="5"/>
  <c r="AH25" i="5" s="1"/>
  <c r="Y36" i="5"/>
  <c r="AG33" i="5" s="1"/>
  <c r="X36" i="5"/>
  <c r="AG31" i="5" s="1"/>
  <c r="W36" i="5"/>
  <c r="AG29" i="5" s="1"/>
  <c r="V36" i="5"/>
  <c r="AG27" i="5" s="1"/>
  <c r="U36" i="5"/>
  <c r="AG25" i="5" s="1"/>
  <c r="Y35" i="5"/>
  <c r="AF33" i="5" s="1"/>
  <c r="X35" i="5"/>
  <c r="AF31" i="5" s="1"/>
  <c r="W35" i="5"/>
  <c r="AF29" i="5" s="1"/>
  <c r="V35" i="5"/>
  <c r="AF27" i="5" s="1"/>
  <c r="U35" i="5"/>
  <c r="AF25" i="5" s="1"/>
  <c r="Y34" i="5"/>
  <c r="AE33" i="5" s="1"/>
  <c r="X34" i="5"/>
  <c r="AE31" i="5" s="1"/>
  <c r="W34" i="5"/>
  <c r="AE29" i="5" s="1"/>
  <c r="V34" i="5"/>
  <c r="AE27" i="5" s="1"/>
  <c r="U34" i="5"/>
  <c r="AE25" i="5" s="1"/>
  <c r="AL33" i="5"/>
  <c r="BZ13" i="5" s="1"/>
  <c r="BZ44" i="5" s="1"/>
  <c r="Y33" i="5"/>
  <c r="AD33" i="5" s="1"/>
  <c r="X33" i="5"/>
  <c r="AD31" i="5" s="1"/>
  <c r="W33" i="5"/>
  <c r="AD29" i="5" s="1"/>
  <c r="V33" i="5"/>
  <c r="AD27" i="5" s="1"/>
  <c r="U33" i="5"/>
  <c r="AD25" i="5" s="1"/>
  <c r="Y32" i="5"/>
  <c r="AC33" i="5" s="1"/>
  <c r="X32" i="5"/>
  <c r="AC31" i="5" s="1"/>
  <c r="W32" i="5"/>
  <c r="AC29" i="5" s="1"/>
  <c r="V32" i="5"/>
  <c r="AC27" i="5" s="1"/>
  <c r="U32" i="5"/>
  <c r="AC25" i="5" s="1"/>
  <c r="AL31" i="5"/>
  <c r="BZ12" i="5" s="1"/>
  <c r="BZ43" i="5" s="1"/>
  <c r="Y31" i="5"/>
  <c r="AJ32" i="5" s="1"/>
  <c r="X31" i="5"/>
  <c r="AJ30" i="5" s="1"/>
  <c r="W31" i="5"/>
  <c r="AJ28" i="5" s="1"/>
  <c r="V31" i="5"/>
  <c r="AJ26" i="5" s="1"/>
  <c r="U31" i="5"/>
  <c r="AJ24" i="5" s="1"/>
  <c r="Y30" i="5"/>
  <c r="AI32" i="5" s="1"/>
  <c r="X30" i="5"/>
  <c r="AI30" i="5" s="1"/>
  <c r="W30" i="5"/>
  <c r="AI28" i="5" s="1"/>
  <c r="V30" i="5"/>
  <c r="AI26" i="5" s="1"/>
  <c r="U30" i="5"/>
  <c r="AI24" i="5" s="1"/>
  <c r="AL29" i="5"/>
  <c r="BZ11" i="5" s="1"/>
  <c r="Y29" i="5"/>
  <c r="AH32" i="5" s="1"/>
  <c r="X29" i="5"/>
  <c r="AH30" i="5" s="1"/>
  <c r="W29" i="5"/>
  <c r="AH28" i="5" s="1"/>
  <c r="V29" i="5"/>
  <c r="AH26" i="5" s="1"/>
  <c r="U29" i="5"/>
  <c r="AH24" i="5" s="1"/>
  <c r="Y28" i="5"/>
  <c r="AG32" i="5" s="1"/>
  <c r="X28" i="5"/>
  <c r="AG30" i="5" s="1"/>
  <c r="W28" i="5"/>
  <c r="AG28" i="5" s="1"/>
  <c r="V28" i="5"/>
  <c r="AG26" i="5" s="1"/>
  <c r="U28" i="5"/>
  <c r="AG24" i="5" s="1"/>
  <c r="AL27" i="5"/>
  <c r="BZ10" i="5" s="1"/>
  <c r="BZ41" i="5" s="1"/>
  <c r="Y27" i="5"/>
  <c r="AF32" i="5" s="1"/>
  <c r="X27" i="5"/>
  <c r="AF30" i="5" s="1"/>
  <c r="W27" i="5"/>
  <c r="AF28" i="5" s="1"/>
  <c r="V27" i="5"/>
  <c r="AF26" i="5" s="1"/>
  <c r="U27" i="5"/>
  <c r="AF24" i="5" s="1"/>
  <c r="Y26" i="5"/>
  <c r="AE32" i="5" s="1"/>
  <c r="X26" i="5"/>
  <c r="AE30" i="5" s="1"/>
  <c r="W26" i="5"/>
  <c r="AE28" i="5" s="1"/>
  <c r="V26" i="5"/>
  <c r="AE26" i="5" s="1"/>
  <c r="U26" i="5"/>
  <c r="AE24" i="5" s="1"/>
  <c r="AL25" i="5"/>
  <c r="BZ9" i="5" s="1"/>
  <c r="BZ40" i="5" s="1"/>
  <c r="Y25" i="5"/>
  <c r="AD32" i="5" s="1"/>
  <c r="X25" i="5"/>
  <c r="AD30" i="5" s="1"/>
  <c r="W25" i="5"/>
  <c r="AD28" i="5" s="1"/>
  <c r="V25" i="5"/>
  <c r="AD26" i="5" s="1"/>
  <c r="U25" i="5"/>
  <c r="AD24" i="5" s="1"/>
  <c r="Y24" i="5"/>
  <c r="AC32" i="5" s="1"/>
  <c r="X24" i="5"/>
  <c r="AC30" i="5" s="1"/>
  <c r="W24" i="5"/>
  <c r="AC28" i="5" s="1"/>
  <c r="V24" i="5"/>
  <c r="AC26" i="5" s="1"/>
  <c r="U24" i="5"/>
  <c r="AC24" i="5" s="1"/>
  <c r="Y20" i="5"/>
  <c r="AJ14" i="5" s="1"/>
  <c r="X20" i="5"/>
  <c r="AJ12" i="5" s="1"/>
  <c r="W20" i="5"/>
  <c r="AJ10" i="5" s="1"/>
  <c r="V20" i="5"/>
  <c r="AJ8" i="5" s="1"/>
  <c r="U20" i="5"/>
  <c r="AJ6" i="5" s="1"/>
  <c r="Y19" i="5"/>
  <c r="AI14" i="5" s="1"/>
  <c r="X19" i="5"/>
  <c r="AI12" i="5" s="1"/>
  <c r="W19" i="5"/>
  <c r="AI10" i="5" s="1"/>
  <c r="V19" i="5"/>
  <c r="AI8" i="5" s="1"/>
  <c r="U19" i="5"/>
  <c r="AI6" i="5" s="1"/>
  <c r="Y18" i="5"/>
  <c r="AH14" i="5" s="1"/>
  <c r="X18" i="5"/>
  <c r="AH12" i="5" s="1"/>
  <c r="W18" i="5"/>
  <c r="AH10" i="5" s="1"/>
  <c r="V18" i="5"/>
  <c r="AH8" i="5" s="1"/>
  <c r="U18" i="5"/>
  <c r="AH6" i="5" s="1"/>
  <c r="Y17" i="5"/>
  <c r="AG14" i="5" s="1"/>
  <c r="X17" i="5"/>
  <c r="AG12" i="5" s="1"/>
  <c r="W17" i="5"/>
  <c r="AG10" i="5" s="1"/>
  <c r="V17" i="5"/>
  <c r="AG8" i="5" s="1"/>
  <c r="U17" i="5"/>
  <c r="AG6" i="5" s="1"/>
  <c r="Y16" i="5"/>
  <c r="AF14" i="5" s="1"/>
  <c r="X16" i="5"/>
  <c r="AF12" i="5" s="1"/>
  <c r="W16" i="5"/>
  <c r="AF10" i="5" s="1"/>
  <c r="V16" i="5"/>
  <c r="AF8" i="5" s="1"/>
  <c r="U16" i="5"/>
  <c r="AF6" i="5" s="1"/>
  <c r="Y15" i="5"/>
  <c r="AE14" i="5" s="1"/>
  <c r="X15" i="5"/>
  <c r="AE12" i="5" s="1"/>
  <c r="W15" i="5"/>
  <c r="AE10" i="5" s="1"/>
  <c r="V15" i="5"/>
  <c r="AE8" i="5" s="1"/>
  <c r="U15" i="5"/>
  <c r="AE6" i="5" s="1"/>
  <c r="AL9" i="5"/>
  <c r="Y14" i="5"/>
  <c r="AD14" i="5" s="1"/>
  <c r="X14" i="5"/>
  <c r="AD12" i="5" s="1"/>
  <c r="W14" i="5"/>
  <c r="AD10" i="5" s="1"/>
  <c r="V14" i="5"/>
  <c r="AD8" i="5" s="1"/>
  <c r="U14" i="5"/>
  <c r="AD6" i="5" s="1"/>
  <c r="Y13" i="5"/>
  <c r="AC14" i="5" s="1"/>
  <c r="X13" i="5"/>
  <c r="AC12" i="5" s="1"/>
  <c r="W13" i="5"/>
  <c r="AC10" i="5" s="1"/>
  <c r="V13" i="5"/>
  <c r="AC8" i="5" s="1"/>
  <c r="U13" i="5"/>
  <c r="AC6" i="5" s="1"/>
  <c r="AL8" i="5"/>
  <c r="Y12" i="5"/>
  <c r="AJ13" i="5" s="1"/>
  <c r="X12" i="5"/>
  <c r="AJ11" i="5" s="1"/>
  <c r="W12" i="5"/>
  <c r="AJ9" i="5" s="1"/>
  <c r="V12" i="5"/>
  <c r="AJ7" i="5" s="1"/>
  <c r="U12" i="5"/>
  <c r="AJ5" i="5" s="1"/>
  <c r="Y11" i="5"/>
  <c r="AI13" i="5" s="1"/>
  <c r="X11" i="5"/>
  <c r="AI11" i="5" s="1"/>
  <c r="W11" i="5"/>
  <c r="AI9" i="5" s="1"/>
  <c r="BH7" i="5" s="1"/>
  <c r="V11" i="5"/>
  <c r="AI7" i="5" s="1"/>
  <c r="BH6" i="5" s="1"/>
  <c r="U11" i="5"/>
  <c r="AI5" i="5" s="1"/>
  <c r="AL7" i="5"/>
  <c r="Y10" i="5"/>
  <c r="AH13" i="5" s="1"/>
  <c r="X10" i="5"/>
  <c r="AH11" i="5" s="1"/>
  <c r="W10" i="5"/>
  <c r="AH9" i="5" s="1"/>
  <c r="V10" i="5"/>
  <c r="U10" i="5"/>
  <c r="AH5" i="5" s="1"/>
  <c r="Y9" i="5"/>
  <c r="AG13" i="5" s="1"/>
  <c r="X9" i="5"/>
  <c r="AG11" i="5" s="1"/>
  <c r="W9" i="5"/>
  <c r="AG9" i="5" s="1"/>
  <c r="V9" i="5"/>
  <c r="AG7" i="5" s="1"/>
  <c r="U9" i="5"/>
  <c r="AG5" i="5" s="1"/>
  <c r="BF5" i="5" s="1"/>
  <c r="AL6" i="5"/>
  <c r="Y8" i="5"/>
  <c r="AF13" i="5" s="1"/>
  <c r="BE9" i="5" s="1"/>
  <c r="X8" i="5"/>
  <c r="AF11" i="5" s="1"/>
  <c r="W8" i="5"/>
  <c r="AF9" i="5" s="1"/>
  <c r="V8" i="5"/>
  <c r="AF7" i="5" s="1"/>
  <c r="U8" i="5"/>
  <c r="AF5" i="5" s="1"/>
  <c r="AH7" i="5"/>
  <c r="Y7" i="5"/>
  <c r="AE13" i="5" s="1"/>
  <c r="X7" i="5"/>
  <c r="AE11" i="5" s="1"/>
  <c r="W7" i="5"/>
  <c r="AE9" i="5" s="1"/>
  <c r="V7" i="5"/>
  <c r="AE7" i="5" s="1"/>
  <c r="U7" i="5"/>
  <c r="AE5" i="5" s="1"/>
  <c r="Y6" i="5"/>
  <c r="AD13" i="5" s="1"/>
  <c r="X6" i="5"/>
  <c r="AD11" i="5" s="1"/>
  <c r="W6" i="5"/>
  <c r="AD9" i="5" s="1"/>
  <c r="V6" i="5"/>
  <c r="AD7" i="5" s="1"/>
  <c r="AD5" i="5"/>
  <c r="Y5" i="5"/>
  <c r="AC13" i="5" s="1"/>
  <c r="X5" i="5"/>
  <c r="AC11" i="5" s="1"/>
  <c r="W5" i="5"/>
  <c r="AC9" i="5" s="1"/>
  <c r="V5" i="5"/>
  <c r="AC7" i="5" s="1"/>
  <c r="AC5" i="5"/>
  <c r="AK5" i="5" l="1"/>
  <c r="BD5" i="5"/>
  <c r="BU10" i="5"/>
  <c r="BU41" i="5" s="1"/>
  <c r="BW15" i="5"/>
  <c r="BW46" i="5" s="1"/>
  <c r="BF6" i="5"/>
  <c r="BW12" i="5"/>
  <c r="BW43" i="5" s="1"/>
  <c r="BH8" i="5"/>
  <c r="BR18" i="5"/>
  <c r="BR49" i="5" s="1"/>
  <c r="CZ6" i="5"/>
  <c r="BZ47" i="5"/>
  <c r="BR21" i="5"/>
  <c r="BR52" i="5" s="1"/>
  <c r="BZ54" i="5"/>
  <c r="CZ5" i="5"/>
  <c r="BZ42" i="5"/>
  <c r="BT22" i="5"/>
  <c r="BT53" i="5" s="1"/>
  <c r="BV54" i="5"/>
  <c r="BU11" i="5"/>
  <c r="BT23" i="5"/>
  <c r="BQ9" i="5"/>
  <c r="BQ40" i="5" s="1"/>
  <c r="BU12" i="5"/>
  <c r="BU43" i="5" s="1"/>
  <c r="BW13" i="5"/>
  <c r="BW44" i="5" s="1"/>
  <c r="BU15" i="5"/>
  <c r="BU46" i="5" s="1"/>
  <c r="BW16" i="5"/>
  <c r="BX17" i="5"/>
  <c r="BX48" i="5" s="1"/>
  <c r="BX20" i="5"/>
  <c r="BX51" i="5" s="1"/>
  <c r="BS9" i="5"/>
  <c r="BS40" i="5" s="1"/>
  <c r="BX9" i="5"/>
  <c r="BX40" i="5" s="1"/>
  <c r="BV13" i="5"/>
  <c r="BV44" i="5" s="1"/>
  <c r="BW17" i="5"/>
  <c r="BW48" i="5" s="1"/>
  <c r="BW20" i="5"/>
  <c r="BW51" i="5" s="1"/>
  <c r="BV19" i="5"/>
  <c r="BV50" i="5" s="1"/>
  <c r="BS10" i="5"/>
  <c r="BS41" i="5" s="1"/>
  <c r="BI5" i="5"/>
  <c r="BR12" i="5"/>
  <c r="BR43" i="5" s="1"/>
  <c r="BT19" i="5"/>
  <c r="BT50" i="5" s="1"/>
  <c r="BU6" i="5"/>
  <c r="BF7" i="5"/>
  <c r="BB7" i="5"/>
  <c r="BW8" i="5"/>
  <c r="BW39" i="5" s="1"/>
  <c r="BH9" i="5"/>
  <c r="BG5" i="5"/>
  <c r="BB8" i="5"/>
  <c r="BB9" i="5"/>
  <c r="BG6" i="5"/>
  <c r="BX5" i="5"/>
  <c r="BX36" i="5" s="1"/>
  <c r="BI6" i="5"/>
  <c r="BC5" i="5"/>
  <c r="BE5" i="5"/>
  <c r="BI7" i="5"/>
  <c r="BQ4" i="5"/>
  <c r="BQ35" i="5" s="1"/>
  <c r="BB5" i="5"/>
  <c r="BQ5" i="5"/>
  <c r="BQ36" i="5" s="1"/>
  <c r="BB6" i="5"/>
  <c r="BE6" i="5"/>
  <c r="BG8" i="5"/>
  <c r="BZ8" i="5"/>
  <c r="BZ39" i="5" s="1"/>
  <c r="BJ9" i="5"/>
  <c r="BS5" i="5"/>
  <c r="BS36" i="5" s="1"/>
  <c r="BD6" i="5"/>
  <c r="BG7" i="5"/>
  <c r="BC7" i="5"/>
  <c r="BE7" i="5"/>
  <c r="BI9" i="5"/>
  <c r="BC8" i="5"/>
  <c r="BE8" i="5"/>
  <c r="BG9" i="5"/>
  <c r="BZ7" i="5"/>
  <c r="BZ38" i="5" s="1"/>
  <c r="BJ8" i="5"/>
  <c r="BD8" i="5"/>
  <c r="BU8" i="5"/>
  <c r="BU39" i="5" s="1"/>
  <c r="BF9" i="5"/>
  <c r="BC6" i="5"/>
  <c r="BS6" i="5"/>
  <c r="BD7" i="5"/>
  <c r="BU7" i="5"/>
  <c r="BU38" i="5" s="1"/>
  <c r="BF8" i="5"/>
  <c r="BD9" i="5"/>
  <c r="BI8" i="5"/>
  <c r="BC9" i="5"/>
  <c r="BZ6" i="5"/>
  <c r="BJ7" i="5"/>
  <c r="BZ4" i="5"/>
  <c r="BZ35" i="5" s="1"/>
  <c r="BJ5" i="5"/>
  <c r="BZ5" i="5"/>
  <c r="BZ36" i="5" s="1"/>
  <c r="BJ6" i="5"/>
  <c r="BH5" i="5"/>
  <c r="BX4" i="5"/>
  <c r="BX35" i="5" s="1"/>
  <c r="BT14" i="5"/>
  <c r="BT45" i="5" s="1"/>
  <c r="BQ6" i="5"/>
  <c r="BS7" i="5"/>
  <c r="BS38" i="5" s="1"/>
  <c r="BQ7" i="5"/>
  <c r="BQ38" i="5" s="1"/>
  <c r="BS8" i="5"/>
  <c r="BS39" i="5" s="1"/>
  <c r="BQ10" i="5"/>
  <c r="BQ41" i="5" s="1"/>
  <c r="BS11" i="5"/>
  <c r="BQ14" i="5"/>
  <c r="BQ45" i="5" s="1"/>
  <c r="BS14" i="5"/>
  <c r="BS45" i="5" s="1"/>
  <c r="BS21" i="5"/>
  <c r="BS52" i="5" s="1"/>
  <c r="BV9" i="5"/>
  <c r="BV40" i="5" s="1"/>
  <c r="BX10" i="5"/>
  <c r="BX41" i="5" s="1"/>
  <c r="BU17" i="5"/>
  <c r="BU48" i="5" s="1"/>
  <c r="BW18" i="5"/>
  <c r="BW49" i="5" s="1"/>
  <c r="BU20" i="5"/>
  <c r="BU51" i="5" s="1"/>
  <c r="BW21" i="5"/>
  <c r="BW52" i="5" s="1"/>
  <c r="BV5" i="5"/>
  <c r="BV36" i="5" s="1"/>
  <c r="BX7" i="5"/>
  <c r="BX38" i="5" s="1"/>
  <c r="BX14" i="5"/>
  <c r="BX45" i="5" s="1"/>
  <c r="BQ11" i="5"/>
  <c r="BX6" i="5"/>
  <c r="BQ18" i="5"/>
  <c r="BQ49" i="5" s="1"/>
  <c r="BV4" i="5"/>
  <c r="BV35" i="5" s="1"/>
  <c r="BS12" i="5"/>
  <c r="BS43" i="5" s="1"/>
  <c r="BU16" i="5"/>
  <c r="BU13" i="5"/>
  <c r="BU44" i="5" s="1"/>
  <c r="BS15" i="5"/>
  <c r="BS46" i="5" s="1"/>
  <c r="BX21" i="5"/>
  <c r="BX52" i="5" s="1"/>
  <c r="BU14" i="5"/>
  <c r="BU45" i="5" s="1"/>
  <c r="BT10" i="5"/>
  <c r="BT41" i="5" s="1"/>
  <c r="BQ15" i="5"/>
  <c r="BQ46" i="5" s="1"/>
  <c r="BQ8" i="5"/>
  <c r="BQ39" i="5" s="1"/>
  <c r="BT4" i="5"/>
  <c r="BT35" i="5" s="1"/>
  <c r="BQ12" i="5"/>
  <c r="BQ43" i="5" s="1"/>
  <c r="BS13" i="5"/>
  <c r="BS44" i="5" s="1"/>
  <c r="BS16" i="5"/>
  <c r="BQ19" i="5"/>
  <c r="BQ50" i="5" s="1"/>
  <c r="BT5" i="5"/>
  <c r="BT36" i="5" s="1"/>
  <c r="BV6" i="5"/>
  <c r="BV10" i="5"/>
  <c r="BV41" i="5" s="1"/>
  <c r="BU18" i="5"/>
  <c r="BU49" i="5" s="1"/>
  <c r="BQ20" i="5"/>
  <c r="BQ51" i="5" s="1"/>
  <c r="BX12" i="5"/>
  <c r="BX43" i="5" s="1"/>
  <c r="BX15" i="5"/>
  <c r="BX46" i="5" s="1"/>
  <c r="BX8" i="5"/>
  <c r="BX39" i="5" s="1"/>
  <c r="BV8" i="5"/>
  <c r="BV39" i="5" s="1"/>
  <c r="BR16" i="5"/>
  <c r="BR19" i="5"/>
  <c r="BR50" i="5" s="1"/>
  <c r="BS4" i="5"/>
  <c r="BS35" i="5" s="1"/>
  <c r="BR13" i="5"/>
  <c r="BR44" i="5" s="1"/>
  <c r="BR17" i="5"/>
  <c r="BR48" i="5" s="1"/>
  <c r="BT17" i="5"/>
  <c r="BT48" i="5" s="1"/>
  <c r="BT20" i="5"/>
  <c r="BT51" i="5" s="1"/>
  <c r="BV21" i="5"/>
  <c r="BV52" i="5" s="1"/>
  <c r="BX22" i="5"/>
  <c r="BX53" i="5" s="1"/>
  <c r="BT18" i="5"/>
  <c r="BT49" i="5" s="1"/>
  <c r="BT21" i="5"/>
  <c r="BT52" i="5" s="1"/>
  <c r="BV22" i="5"/>
  <c r="BV53" i="5" s="1"/>
  <c r="BW19" i="5"/>
  <c r="BW50" i="5" s="1"/>
  <c r="BQ16" i="5"/>
  <c r="BS17" i="5"/>
  <c r="BS48" i="5" s="1"/>
  <c r="BR4" i="5"/>
  <c r="BR35" i="5" s="1"/>
  <c r="BR6" i="5"/>
  <c r="BS18" i="5"/>
  <c r="BS49" i="5" s="1"/>
  <c r="BV14" i="5"/>
  <c r="BV45" i="5" s="1"/>
  <c r="BQ21" i="5"/>
  <c r="BQ52" i="5" s="1"/>
  <c r="BU22" i="5"/>
  <c r="BU53" i="5" s="1"/>
  <c r="BW23" i="5"/>
  <c r="BR5" i="5"/>
  <c r="BR36" i="5" s="1"/>
  <c r="BQ17" i="5"/>
  <c r="BQ48" i="5" s="1"/>
  <c r="BS20" i="5"/>
  <c r="BS51" i="5" s="1"/>
  <c r="BT6" i="5"/>
  <c r="BV11" i="5"/>
  <c r="BR7" i="5"/>
  <c r="BR38" i="5" s="1"/>
  <c r="BT7" i="5"/>
  <c r="BT38" i="5" s="1"/>
  <c r="BR10" i="5"/>
  <c r="BR41" i="5" s="1"/>
  <c r="BT11" i="5"/>
  <c r="BV12" i="5"/>
  <c r="BV43" i="5" s="1"/>
  <c r="BX13" i="5"/>
  <c r="BX44" i="5" s="1"/>
  <c r="BR14" i="5"/>
  <c r="BR45" i="5" s="1"/>
  <c r="BV15" i="5"/>
  <c r="BV46" i="5" s="1"/>
  <c r="BX16" i="5"/>
  <c r="BQ22" i="5"/>
  <c r="BQ53" i="5" s="1"/>
  <c r="BS22" i="5"/>
  <c r="BS53" i="5" s="1"/>
  <c r="BU23" i="5"/>
  <c r="BX19" i="5"/>
  <c r="BX50" i="5" s="1"/>
  <c r="BT9" i="5"/>
  <c r="BT40" i="5" s="1"/>
  <c r="BR9" i="5"/>
  <c r="BR40" i="5" s="1"/>
  <c r="BR8" i="5"/>
  <c r="BR39" i="5" s="1"/>
  <c r="BT8" i="5"/>
  <c r="BT39" i="5" s="1"/>
  <c r="BR11" i="5"/>
  <c r="BT12" i="5"/>
  <c r="BT43" i="5" s="1"/>
  <c r="BR15" i="5"/>
  <c r="BR46" i="5" s="1"/>
  <c r="BT15" i="5"/>
  <c r="BT46" i="5" s="1"/>
  <c r="BV16" i="5"/>
  <c r="BQ23" i="5"/>
  <c r="BS23" i="5"/>
  <c r="BQ13" i="5"/>
  <c r="BQ44" i="5" s="1"/>
  <c r="BV7" i="5"/>
  <c r="BV38" i="5" s="1"/>
  <c r="BW4" i="5"/>
  <c r="BW35" i="5" s="1"/>
  <c r="BT13" i="5"/>
  <c r="BT44" i="5" s="1"/>
  <c r="BT16" i="5"/>
  <c r="BV17" i="5"/>
  <c r="BV48" i="5" s="1"/>
  <c r="BX18" i="5"/>
  <c r="BX49" i="5" s="1"/>
  <c r="BV20" i="5"/>
  <c r="BV51" i="5" s="1"/>
  <c r="BU21" i="5"/>
  <c r="BU52" i="5" s="1"/>
  <c r="BW9" i="5"/>
  <c r="BW40" i="5" s="1"/>
  <c r="BV18" i="5"/>
  <c r="BV49" i="5" s="1"/>
  <c r="BU4" i="5"/>
  <c r="BU35" i="5" s="1"/>
  <c r="BU5" i="5"/>
  <c r="BU36" i="5" s="1"/>
  <c r="BW6" i="5"/>
  <c r="BU9" i="5"/>
  <c r="BU40" i="5" s="1"/>
  <c r="BW10" i="5"/>
  <c r="BW41" i="5" s="1"/>
  <c r="BX11" i="5"/>
  <c r="BX23" i="5"/>
  <c r="BR23" i="5"/>
  <c r="BU19" i="5"/>
  <c r="BU50" i="5" s="1"/>
  <c r="BS19" i="5"/>
  <c r="BS50" i="5" s="1"/>
  <c r="BW5" i="5"/>
  <c r="BW36" i="5" s="1"/>
  <c r="BW7" i="5"/>
  <c r="BW38" i="5" s="1"/>
  <c r="BW11" i="5"/>
  <c r="BW14" i="5"/>
  <c r="BW45" i="5" s="1"/>
  <c r="BR22" i="5"/>
  <c r="BR53" i="5" s="1"/>
  <c r="BW22" i="5"/>
  <c r="BW53" i="5" s="1"/>
  <c r="AK7" i="5"/>
  <c r="AK9" i="5"/>
  <c r="AK11" i="5"/>
  <c r="AK13" i="5"/>
  <c r="AK70" i="5"/>
  <c r="AK43" i="5"/>
  <c r="AK68" i="5"/>
  <c r="AK26" i="5"/>
  <c r="AK64" i="5"/>
  <c r="AK66" i="5"/>
  <c r="AK32" i="5"/>
  <c r="AK24" i="5"/>
  <c r="AK62" i="5"/>
  <c r="AK45" i="5"/>
  <c r="AK28" i="5"/>
  <c r="AK47" i="5"/>
  <c r="AK30" i="5"/>
  <c r="AK49" i="5"/>
  <c r="AK51" i="5"/>
  <c r="CU5" i="5" l="1"/>
  <c r="BU42" i="5"/>
  <c r="BU54" i="5"/>
  <c r="CQ6" i="5"/>
  <c r="BQ47" i="5"/>
  <c r="CR6" i="5"/>
  <c r="BR47" i="5"/>
  <c r="CQ4" i="5"/>
  <c r="BQ37" i="5"/>
  <c r="BQ54" i="5"/>
  <c r="BW54" i="5"/>
  <c r="CQ5" i="5"/>
  <c r="BQ42" i="5"/>
  <c r="CW6" i="5"/>
  <c r="BW47" i="5"/>
  <c r="CT4" i="5"/>
  <c r="BT37" i="5"/>
  <c r="CU4" i="5"/>
  <c r="BU37" i="5"/>
  <c r="BR54" i="5"/>
  <c r="CS5" i="5"/>
  <c r="BS42" i="5"/>
  <c r="CS6" i="5"/>
  <c r="BS47" i="5"/>
  <c r="CS4" i="5"/>
  <c r="BS37" i="5"/>
  <c r="BX54" i="5"/>
  <c r="CX4" i="5"/>
  <c r="BX37" i="5"/>
  <c r="CR5" i="5"/>
  <c r="BR42" i="5"/>
  <c r="CX5" i="5"/>
  <c r="BX42" i="5"/>
  <c r="CT5" i="5"/>
  <c r="BT42" i="5"/>
  <c r="CZ4" i="5"/>
  <c r="BZ37" i="5"/>
  <c r="CW5" i="5"/>
  <c r="BW42" i="5"/>
  <c r="CV5" i="5"/>
  <c r="BV42" i="5"/>
  <c r="CU6" i="5"/>
  <c r="BU47" i="5"/>
  <c r="CX6" i="5"/>
  <c r="BX47" i="5"/>
  <c r="BS54" i="5"/>
  <c r="CV6" i="5"/>
  <c r="BV47" i="5"/>
  <c r="CT6" i="5"/>
  <c r="BT47" i="5"/>
  <c r="CW4" i="5"/>
  <c r="BW37" i="5"/>
  <c r="CR4" i="5"/>
  <c r="BR37" i="5"/>
  <c r="CV4" i="5"/>
  <c r="BV37" i="5"/>
  <c r="BT5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<sst xmlns="http://schemas.openxmlformats.org/spreadsheetml/2006/main" count="598" uniqueCount="91">
  <si>
    <t>F-6</t>
  </si>
  <si>
    <t>F-5</t>
  </si>
  <si>
    <t>F-4</t>
  </si>
  <si>
    <t>F-3</t>
  </si>
  <si>
    <t>F-2</t>
  </si>
  <si>
    <t>WT</t>
  </si>
  <si>
    <t>PV</t>
  </si>
  <si>
    <t>HT</t>
  </si>
  <si>
    <t>BTT</t>
  </si>
  <si>
    <t>LYS</t>
  </si>
  <si>
    <t>TNK</t>
  </si>
  <si>
    <t>System</t>
  </si>
  <si>
    <t>Type</t>
  </si>
  <si>
    <t>HBES</t>
  </si>
  <si>
    <t>Tri</t>
  </si>
  <si>
    <t>Tri Sys</t>
  </si>
  <si>
    <t>WT-PV-HT</t>
  </si>
  <si>
    <t>Const.</t>
  </si>
  <si>
    <t>alter</t>
  </si>
  <si>
    <t>Overall</t>
  </si>
  <si>
    <t>Dual</t>
  </si>
  <si>
    <t>Bi Sys</t>
  </si>
  <si>
    <t>WT-HT</t>
  </si>
  <si>
    <t>PV-HT</t>
  </si>
  <si>
    <t>WT-PV</t>
  </si>
  <si>
    <t>Mono</t>
  </si>
  <si>
    <t>UniSys</t>
  </si>
  <si>
    <t>kW</t>
  </si>
  <si>
    <t>kWh</t>
  </si>
  <si>
    <t>Colour Scheme</t>
  </si>
  <si>
    <t>0E2346</t>
  </si>
  <si>
    <t>4B5A75</t>
  </si>
  <si>
    <t>8791A3</t>
  </si>
  <si>
    <t>EF2023</t>
  </si>
  <si>
    <t>F3585A</t>
  </si>
  <si>
    <t>CF9C30</t>
  </si>
  <si>
    <t>F79091</t>
  </si>
  <si>
    <t>DBB564</t>
  </si>
  <si>
    <t>E7CE98</t>
  </si>
  <si>
    <t>Alternatives</t>
  </si>
  <si>
    <t>Gas</t>
  </si>
  <si>
    <t>Oil</t>
  </si>
  <si>
    <t>LPG</t>
  </si>
  <si>
    <t>Electricity</t>
  </si>
  <si>
    <t>BLPG</t>
  </si>
  <si>
    <t>Tri-RES</t>
  </si>
  <si>
    <t>Dual-RES</t>
  </si>
  <si>
    <t>Control</t>
  </si>
  <si>
    <t>Contemporary</t>
  </si>
  <si>
    <t>Future</t>
  </si>
  <si>
    <t>HBESs</t>
  </si>
  <si>
    <t>CX</t>
  </si>
  <si>
    <t>CNV</t>
  </si>
  <si>
    <t>HB</t>
  </si>
  <si>
    <t>OX</t>
  </si>
  <si>
    <t>Undiscounted CX+OX</t>
  </si>
  <si>
    <t>LCOSL</t>
  </si>
  <si>
    <t>AS</t>
  </si>
  <si>
    <t>CAPEX+OPEX over 25 years (thousands of £)</t>
  </si>
  <si>
    <t>CAPEX</t>
  </si>
  <si>
    <t>OPEX</t>
  </si>
  <si>
    <t>FEX</t>
  </si>
  <si>
    <t>CB</t>
  </si>
  <si>
    <t>FX separately listed for the sake of showing fuel consumption costs</t>
  </si>
  <si>
    <t>EL.</t>
  </si>
  <si>
    <t>Ctrl.</t>
  </si>
  <si>
    <t>Ctmp.</t>
  </si>
  <si>
    <t>Ftr.</t>
  </si>
  <si>
    <t>Levelized Cost of Supplied Load</t>
  </si>
  <si>
    <t>COSL (wrong)</t>
  </si>
  <si>
    <t>LCOSL (5%)</t>
  </si>
  <si>
    <t>LCOSL (4%)</t>
  </si>
  <si>
    <t>LCOSL (3%)</t>
  </si>
  <si>
    <t>LCOSL (2%)</t>
  </si>
  <si>
    <t>LCOSL (1%)</t>
  </si>
  <si>
    <t>LCOSL (6%)</t>
  </si>
  <si>
    <t>LCOSL (0%)</t>
  </si>
  <si>
    <t>LCOSL (6.5%)</t>
  </si>
  <si>
    <t>LCOSL (1.58%)</t>
  </si>
  <si>
    <t>Bi</t>
  </si>
  <si>
    <t>Uni</t>
  </si>
  <si>
    <t>HBES Systems</t>
  </si>
  <si>
    <t>HBES Systems and Conventional Systems</t>
  </si>
  <si>
    <t>Comparison of the Optimised Best Systems:</t>
  </si>
  <si>
    <t>LCOSL (6.5%DR)</t>
  </si>
  <si>
    <t>Opacity alterations required</t>
  </si>
  <si>
    <t>LCOSL (1.84%)</t>
  </si>
  <si>
    <t xml:space="preserve"> (6.5%DR)</t>
  </si>
  <si>
    <t>TUEX</t>
  </si>
  <si>
    <t>Analysis of Prices associated with sizing tests</t>
  </si>
  <si>
    <t>Sizings of Individual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</si>
</sst>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_);[Red]\(&quot;£&quot;#,##0.00\)"/>
    <numFmt numFmtId="164" formatCode="&quot;£&quot;#,##0.00"/>
    <numFmt numFmtId="165" formatCode="&quot;£&quot;#,##0"/>
  </numFmts>
  <fonts count="10" x14ac:knownFonts="1">
    <font>
      <sz val="12"/>
      <color theme="1"/>
      <name val="Calibri"/>
      <family val="2"/>
      <scheme val="minor"/>
    </font>
    <font>
      <sz val="12"/>
      <color rgb="FF0E2346"/>
      <name val="Calibri"/>
      <family val="2"/>
      <scheme val="minor"/>
    </font>
    <font>
      <sz val="12"/>
      <color rgb="FF4B5A75"/>
      <name val="Calibri"/>
      <family val="2"/>
      <scheme val="minor"/>
    </font>
    <font>
      <sz val="12"/>
      <color rgb="FF8791A3"/>
      <name val="Calibri"/>
      <family val="2"/>
      <scheme val="minor"/>
    </font>
    <font>
      <sz val="12"/>
      <color rgb="FFEF2023"/>
      <name val="Calibri"/>
      <family val="2"/>
      <scheme val="minor"/>
    </font>
    <font>
      <sz val="12"/>
      <color rgb="FFF3585A"/>
      <name val="Calibri"/>
      <family val="2"/>
      <scheme val="minor"/>
    </font>
    <font>
      <sz val="12"/>
      <color rgb="FFF79091"/>
      <name val="Calibri"/>
      <family val="2"/>
      <scheme val="minor"/>
    </font>
    <font>
      <sz val="12"/>
      <color rgb="FFCF9C30"/>
      <name val="Calibri"/>
      <family val="2"/>
      <scheme val="minor"/>
    </font>
    <font>
      <sz val="12"/>
      <color rgb="FFDBB564"/>
      <name val="Calibri"/>
      <family val="2"/>
      <scheme val="minor"/>
    </font>
    <font>
      <sz val="12"/>
      <color rgb="FFE7CE9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8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3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091"/>
      <color rgb="FFEF2023"/>
      <color rgb="FFF3585A"/>
      <color rgb="FFDBB564"/>
      <color rgb="FF8791A3"/>
      <color rgb="FFCF9C30"/>
      <color rgb="FF4B5A75"/>
      <color rgb="FF0E2346"/>
      <color rgb="FFE7CE9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LCOSL!$C$6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LCOSL!$E$6:$I$6</c:f>
              <c:numCache>
                <c:formatCode>General</c:formatCode>
                <c:ptCount val="5"/>
                <c:pt idx="0">
                  <c:v>20</c:v>
                </c:pt>
                <c:pt idx="1">
                  <c:v>17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D-434F-AEDB-A07F39638A99}"/>
            </c:ext>
          </c:extLst>
        </c:ser>
        <c:ser>
          <c:idx val="1"/>
          <c:order val="1"/>
          <c:tx>
            <c:strRef>
              <c:f>LCOSL!$C$7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LCOSL!$E$7:$I$7</c:f>
              <c:numCache>
                <c:formatCode>General</c:formatCode>
                <c:ptCount val="5"/>
                <c:pt idx="0">
                  <c:v>13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9D-434F-AEDB-A07F39638A99}"/>
            </c:ext>
          </c:extLst>
        </c:ser>
        <c:ser>
          <c:idx val="2"/>
          <c:order val="2"/>
          <c:tx>
            <c:strRef>
              <c:f>LCOSL!$C$8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LCOSL!$E$8:$I$8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9D-434F-AEDB-A07F39638A99}"/>
            </c:ext>
          </c:extLst>
        </c:ser>
        <c:ser>
          <c:idx val="3"/>
          <c:order val="3"/>
          <c:tx>
            <c:strRef>
              <c:f>LCOSL!$C$9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LCOSL!$E$9:$I$9</c:f>
              <c:numCache>
                <c:formatCode>General</c:formatCode>
                <c:ptCount val="5"/>
                <c:pt idx="0">
                  <c:v>25</c:v>
                </c:pt>
                <c:pt idx="1">
                  <c:v>24</c:v>
                </c:pt>
                <c:pt idx="2">
                  <c:v>10</c:v>
                </c:pt>
                <c:pt idx="3">
                  <c:v>18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9D-434F-AEDB-A07F39638A99}"/>
            </c:ext>
          </c:extLst>
        </c:ser>
        <c:ser>
          <c:idx val="4"/>
          <c:order val="4"/>
          <c:tx>
            <c:strRef>
              <c:f>LCOSL!$C$10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LCOSL!$E$10:$I$10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9D-434F-AEDB-A07F39638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781231"/>
        <c:axId val="1193393023"/>
      </c:barChart>
      <c:scatterChart>
        <c:scatterStyle val="smoothMarker"/>
        <c:varyColors val="0"/>
        <c:ser>
          <c:idx val="6"/>
          <c:order val="5"/>
          <c:tx>
            <c:strRef>
              <c:f>LCOSL!$C$12</c:f>
              <c:strCache>
                <c:ptCount val="1"/>
                <c:pt idx="0">
                  <c:v>LCOSL (6.5%)</c:v>
                </c:pt>
              </c:strCache>
            </c:strRef>
          </c:tx>
          <c:spPr>
            <a:ln w="25400" cap="rnd">
              <a:solidFill>
                <a:srgbClr val="F79091">
                  <a:alpha val="50000"/>
                </a:srgbClr>
              </a:solidFill>
              <a:prstDash val="lgDash"/>
              <a:round/>
            </a:ln>
            <a:effectLst/>
          </c:spPr>
          <c:marker>
            <c:symbol val="diamond"/>
            <c:size val="10"/>
            <c:spPr>
              <a:solidFill>
                <a:srgbClr val="F79091"/>
              </a:solidFill>
              <a:ln w="12700" cap="rnd">
                <a:solidFill>
                  <a:schemeClr val="tx1"/>
                </a:solidFill>
                <a:prstDash val="solid"/>
              </a:ln>
              <a:effectLst/>
            </c:spPr>
          </c:marker>
          <c:xVal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xVal>
          <c:yVal>
            <c:numRef>
              <c:f>LCOSL!$E$12:$I$12</c:f>
              <c:numCache>
                <c:formatCode>"£"#,##0.00_);[Red]\("£"#,##0.00\)</c:formatCode>
                <c:ptCount val="5"/>
                <c:pt idx="0">
                  <c:v>0.98</c:v>
                </c:pt>
                <c:pt idx="1">
                  <c:v>0.91</c:v>
                </c:pt>
                <c:pt idx="2">
                  <c:v>0.88</c:v>
                </c:pt>
                <c:pt idx="3">
                  <c:v>0.9</c:v>
                </c:pt>
                <c:pt idx="4">
                  <c:v>0.96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D9D-434F-AEDB-A07F39638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07119"/>
        <c:axId val="758403695"/>
      </c:scatterChart>
      <c:catAx>
        <c:axId val="14747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H2-Storage</a:t>
                </a:r>
                <a:r>
                  <a:rPr lang="en-GB" baseline="0"/>
                  <a:t>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93023"/>
        <c:crosses val="autoZero"/>
        <c:auto val="1"/>
        <c:lblAlgn val="ctr"/>
        <c:lblOffset val="100"/>
        <c:noMultiLvlLbl val="0"/>
      </c:catAx>
      <c:valAx>
        <c:axId val="119339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Nominal</a:t>
                </a:r>
                <a:r>
                  <a:rPr lang="en-GB" baseline="0"/>
                  <a:t> Capcity (kW(h))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781231"/>
        <c:crosses val="autoZero"/>
        <c:crossBetween val="between"/>
      </c:valAx>
      <c:valAx>
        <c:axId val="75840369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07119"/>
        <c:crosses val="max"/>
        <c:crossBetween val="midCat"/>
        <c:majorUnit val="2.2000000000000006E-2"/>
      </c:valAx>
      <c:valAx>
        <c:axId val="75840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840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HBES</a:t>
            </a:r>
            <a:r>
              <a:rPr lang="en-GB" baseline="0"/>
              <a:t> Bi-RES; WT-PV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LCOSL!$C$25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LCOSL!$E$25:$I$25</c:f>
              <c:numCache>
                <c:formatCode>General</c:formatCode>
                <c:ptCount val="5"/>
                <c:pt idx="0">
                  <c:v>40</c:v>
                </c:pt>
                <c:pt idx="1">
                  <c:v>33</c:v>
                </c:pt>
                <c:pt idx="2">
                  <c:v>27</c:v>
                </c:pt>
                <c:pt idx="3">
                  <c:v>25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A-1444-BC43-694993658DEB}"/>
            </c:ext>
          </c:extLst>
        </c:ser>
        <c:ser>
          <c:idx val="1"/>
          <c:order val="1"/>
          <c:tx>
            <c:strRef>
              <c:f>LCOSL!$C$26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LCOSL!$E$26:$I$26</c:f>
              <c:numCache>
                <c:formatCode>General</c:formatCode>
                <c:ptCount val="5"/>
                <c:pt idx="0">
                  <c:v>28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BA-1444-BC43-694993658DEB}"/>
            </c:ext>
          </c:extLst>
        </c:ser>
        <c:ser>
          <c:idx val="3"/>
          <c:order val="2"/>
          <c:tx>
            <c:strRef>
              <c:f>LCOSL!$C$28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LCOSL!$E$28:$I$28</c:f>
              <c:numCache>
                <c:formatCode>General</c:formatCode>
                <c:ptCount val="5"/>
                <c:pt idx="0">
                  <c:v>21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BA-1444-BC43-694993658DEB}"/>
            </c:ext>
          </c:extLst>
        </c:ser>
        <c:ser>
          <c:idx val="4"/>
          <c:order val="3"/>
          <c:tx>
            <c:strRef>
              <c:f>LCOSL!$C$29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LCOSL!$E$29:$I$29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BA-1444-BC43-694993658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781231"/>
        <c:axId val="1193393023"/>
      </c:barChart>
      <c:scatterChart>
        <c:scatterStyle val="smoothMarker"/>
        <c:varyColors val="0"/>
        <c:ser>
          <c:idx val="6"/>
          <c:order val="4"/>
          <c:tx>
            <c:strRef>
              <c:f>LCOSL!$C$31</c:f>
              <c:strCache>
                <c:ptCount val="1"/>
                <c:pt idx="0">
                  <c:v>LCOSL</c:v>
                </c:pt>
              </c:strCache>
            </c:strRef>
          </c:tx>
          <c:spPr>
            <a:ln w="28575" cap="rnd">
              <a:solidFill>
                <a:srgbClr val="F79091">
                  <a:alpha val="50000"/>
                </a:srgbClr>
              </a:solidFill>
              <a:prstDash val="lgDash"/>
              <a:round/>
            </a:ln>
            <a:effectLst/>
          </c:spPr>
          <c:marker>
            <c:symbol val="diamond"/>
            <c:size val="10"/>
            <c:spPr>
              <a:solidFill>
                <a:srgbClr val="F79091"/>
              </a:solidFill>
              <a:ln w="12700" cap="rnd">
                <a:solidFill>
                  <a:schemeClr val="tx1"/>
                </a:solidFill>
                <a:prstDash val="solid"/>
              </a:ln>
              <a:effectLst/>
            </c:spPr>
          </c:marker>
          <c:xVal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xVal>
          <c:yVal>
            <c:numRef>
              <c:f>LCOSL!$E$31:$I$31</c:f>
              <c:numCache>
                <c:formatCode>"£"#,##0.00_);[Red]\("£"#,##0.00\)</c:formatCode>
                <c:ptCount val="5"/>
                <c:pt idx="0">
                  <c:v>1.29</c:v>
                </c:pt>
                <c:pt idx="1">
                  <c:v>1.05</c:v>
                </c:pt>
                <c:pt idx="2">
                  <c:v>1</c:v>
                </c:pt>
                <c:pt idx="3">
                  <c:v>1.03</c:v>
                </c:pt>
                <c:pt idx="4">
                  <c:v>1.06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ABA-1444-BC43-694993658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07119"/>
        <c:axId val="758403695"/>
      </c:scatterChart>
      <c:catAx>
        <c:axId val="14747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H2-Storage</a:t>
                </a:r>
                <a:r>
                  <a:rPr lang="en-GB" baseline="0"/>
                  <a:t>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93023"/>
        <c:crosses val="autoZero"/>
        <c:auto val="1"/>
        <c:lblAlgn val="ctr"/>
        <c:lblOffset val="100"/>
        <c:noMultiLvlLbl val="0"/>
      </c:catAx>
      <c:valAx>
        <c:axId val="119339302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Nominal</a:t>
                </a:r>
                <a:r>
                  <a:rPr lang="en-GB" baseline="0"/>
                  <a:t> Capcity (kW(h))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781231"/>
        <c:crosses val="autoZero"/>
        <c:crossBetween val="between"/>
      </c:valAx>
      <c:valAx>
        <c:axId val="758403695"/>
        <c:scaling>
          <c:orientation val="minMax"/>
          <c:max val="1.4"/>
          <c:min val="0.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07119"/>
        <c:crosses val="max"/>
        <c:crossBetween val="midCat"/>
        <c:majorUnit val="8.3000000000000018E-2"/>
      </c:valAx>
      <c:valAx>
        <c:axId val="75840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840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HBES</a:t>
            </a:r>
            <a:r>
              <a:rPr lang="en-GB" baseline="0"/>
              <a:t> Bi-RES; WT-HT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LCOSL!$C$44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LCOSL!$E$44:$I$44</c:f>
              <c:numCache>
                <c:formatCode>General</c:formatCode>
                <c:ptCount val="5"/>
                <c:pt idx="0">
                  <c:v>58</c:v>
                </c:pt>
                <c:pt idx="1">
                  <c:v>36</c:v>
                </c:pt>
                <c:pt idx="2">
                  <c:v>26</c:v>
                </c:pt>
                <c:pt idx="3">
                  <c:v>27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B-DF49-8E75-015AF6A8F63C}"/>
            </c:ext>
          </c:extLst>
        </c:ser>
        <c:ser>
          <c:idx val="2"/>
          <c:order val="1"/>
          <c:tx>
            <c:strRef>
              <c:f>LCOSL!$C$46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LCOSL!$E$46:$I$46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B-DF49-8E75-015AF6A8F63C}"/>
            </c:ext>
          </c:extLst>
        </c:ser>
        <c:ser>
          <c:idx val="3"/>
          <c:order val="2"/>
          <c:tx>
            <c:strRef>
              <c:f>LCOSL!$C$47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LCOSL!$E$47:$I$47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B-DF49-8E75-015AF6A8F63C}"/>
            </c:ext>
          </c:extLst>
        </c:ser>
        <c:ser>
          <c:idx val="4"/>
          <c:order val="3"/>
          <c:tx>
            <c:strRef>
              <c:f>LCOSL!$C$48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LCOSL!$E$48:$I$48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B-DF49-8E75-015AF6A8F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781231"/>
        <c:axId val="1193393023"/>
      </c:barChart>
      <c:scatterChart>
        <c:scatterStyle val="smoothMarker"/>
        <c:varyColors val="0"/>
        <c:ser>
          <c:idx val="6"/>
          <c:order val="4"/>
          <c:tx>
            <c:strRef>
              <c:f>LCOSL!$C$50</c:f>
              <c:strCache>
                <c:ptCount val="1"/>
                <c:pt idx="0">
                  <c:v>LCOSL</c:v>
                </c:pt>
              </c:strCache>
            </c:strRef>
          </c:tx>
          <c:spPr>
            <a:ln w="28575" cap="rnd">
              <a:solidFill>
                <a:srgbClr val="F79091">
                  <a:alpha val="50000"/>
                </a:srgbClr>
              </a:solidFill>
              <a:prstDash val="lgDash"/>
              <a:round/>
            </a:ln>
            <a:effectLst/>
          </c:spPr>
          <c:marker>
            <c:symbol val="diamond"/>
            <c:size val="10"/>
            <c:spPr>
              <a:solidFill>
                <a:srgbClr val="F79091"/>
              </a:solidFill>
              <a:ln w="12700" cap="rnd">
                <a:solidFill>
                  <a:schemeClr val="tx1"/>
                </a:solidFill>
                <a:prstDash val="solid"/>
              </a:ln>
              <a:effectLst/>
            </c:spPr>
          </c:marker>
          <c:xVal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xVal>
          <c:yVal>
            <c:numRef>
              <c:f>LCOSL!$E$50:$I$50</c:f>
              <c:numCache>
                <c:formatCode>"£"#,##0.00_);[Red]\("£"#,##0.00\)</c:formatCode>
                <c:ptCount val="5"/>
                <c:pt idx="0">
                  <c:v>1.37</c:v>
                </c:pt>
                <c:pt idx="1">
                  <c:v>1.06</c:v>
                </c:pt>
                <c:pt idx="2">
                  <c:v>0.98</c:v>
                </c:pt>
                <c:pt idx="3">
                  <c:v>1.01</c:v>
                </c:pt>
                <c:pt idx="4">
                  <c:v>1.03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A2B-DF49-8E75-015AF6A8F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07119"/>
        <c:axId val="758403695"/>
      </c:scatterChart>
      <c:catAx>
        <c:axId val="14747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H2-Storage</a:t>
                </a:r>
                <a:r>
                  <a:rPr lang="en-GB" baseline="0"/>
                  <a:t>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93023"/>
        <c:crosses val="autoZero"/>
        <c:auto val="1"/>
        <c:lblAlgn val="ctr"/>
        <c:lblOffset val="100"/>
        <c:noMultiLvlLbl val="0"/>
      </c:catAx>
      <c:valAx>
        <c:axId val="119339302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Nominal</a:t>
                </a:r>
                <a:r>
                  <a:rPr lang="en-GB" baseline="0"/>
                  <a:t> Capcity (kW(h))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781231"/>
        <c:crosses val="autoZero"/>
        <c:crossBetween val="between"/>
      </c:valAx>
      <c:valAx>
        <c:axId val="758403695"/>
        <c:scaling>
          <c:orientation val="minMax"/>
          <c:max val="1.4"/>
          <c:min val="0.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07119"/>
        <c:crosses val="max"/>
        <c:crossBetween val="midCat"/>
        <c:majorUnit val="8.3000000000000018E-2"/>
      </c:valAx>
      <c:valAx>
        <c:axId val="75840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840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HBES</a:t>
            </a:r>
            <a:r>
              <a:rPr lang="en-GB" baseline="0"/>
              <a:t> Bi-RES; PV-HT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LCOSL!$C$64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LCOSL!$E$64:$I$64</c:f>
              <c:numCache>
                <c:formatCode>General</c:formatCode>
                <c:ptCount val="5"/>
                <c:pt idx="0">
                  <c:v>88</c:v>
                </c:pt>
                <c:pt idx="1">
                  <c:v>64</c:v>
                </c:pt>
                <c:pt idx="2">
                  <c:v>45</c:v>
                </c:pt>
                <c:pt idx="3">
                  <c:v>32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A-044F-8A35-5C7084C0D0FA}"/>
            </c:ext>
          </c:extLst>
        </c:ser>
        <c:ser>
          <c:idx val="2"/>
          <c:order val="1"/>
          <c:tx>
            <c:strRef>
              <c:f>LCOSL!$C$65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LCOSL!$E$65:$I$65</c:f>
              <c:numCache>
                <c:formatCode>General</c:formatCode>
                <c:ptCount val="5"/>
                <c:pt idx="0">
                  <c:v>9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6A-044F-8A35-5C7084C0D0FA}"/>
            </c:ext>
          </c:extLst>
        </c:ser>
        <c:ser>
          <c:idx val="3"/>
          <c:order val="2"/>
          <c:tx>
            <c:strRef>
              <c:f>LCOSL!$C$66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LCOSL!$E$66:$I$66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20</c:v>
                </c:pt>
                <c:pt idx="3">
                  <c:v>25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6A-044F-8A35-5C7084C0D0FA}"/>
            </c:ext>
          </c:extLst>
        </c:ser>
        <c:ser>
          <c:idx val="4"/>
          <c:order val="3"/>
          <c:tx>
            <c:strRef>
              <c:f>LCOSL!$C$67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LCOSL!$E$67:$I$67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6A-044F-8A35-5C7084C0D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781231"/>
        <c:axId val="1193393023"/>
      </c:barChart>
      <c:scatterChart>
        <c:scatterStyle val="smoothMarker"/>
        <c:varyColors val="0"/>
        <c:ser>
          <c:idx val="6"/>
          <c:order val="4"/>
          <c:tx>
            <c:strRef>
              <c:f>LCOSL!$C$69</c:f>
              <c:strCache>
                <c:ptCount val="1"/>
                <c:pt idx="0">
                  <c:v>LCOSL</c:v>
                </c:pt>
              </c:strCache>
            </c:strRef>
          </c:tx>
          <c:spPr>
            <a:ln w="28575" cap="rnd">
              <a:solidFill>
                <a:srgbClr val="F79091">
                  <a:alpha val="50000"/>
                </a:srgbClr>
              </a:solidFill>
              <a:prstDash val="lgDash"/>
              <a:round/>
            </a:ln>
            <a:effectLst/>
          </c:spPr>
          <c:marker>
            <c:symbol val="diamond"/>
            <c:size val="10"/>
            <c:spPr>
              <a:solidFill>
                <a:srgbClr val="F79091"/>
              </a:solidFill>
              <a:ln w="12700" cap="rnd">
                <a:solidFill>
                  <a:schemeClr val="tx1"/>
                </a:solidFill>
                <a:prstDash val="solid"/>
              </a:ln>
              <a:effectLst/>
            </c:spPr>
          </c:marker>
          <c:xVal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xVal>
          <c:yVal>
            <c:numRef>
              <c:f>LCOSL!$E$69:$I$69</c:f>
              <c:numCache>
                <c:formatCode>"£"#,##0.00_);[Red]\("£"#,##0.00\)</c:formatCode>
                <c:ptCount val="5"/>
                <c:pt idx="0">
                  <c:v>1.62</c:v>
                </c:pt>
                <c:pt idx="1">
                  <c:v>1.34</c:v>
                </c:pt>
                <c:pt idx="2">
                  <c:v>1.19</c:v>
                </c:pt>
                <c:pt idx="3">
                  <c:v>1.1200000000000001</c:v>
                </c:pt>
                <c:pt idx="4">
                  <c:v>1.0900000000000001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6A-044F-8A35-5C7084C0D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07119"/>
        <c:axId val="758403695"/>
      </c:scatterChart>
      <c:catAx>
        <c:axId val="14747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H2-Storage</a:t>
                </a:r>
                <a:r>
                  <a:rPr lang="en-GB" baseline="0"/>
                  <a:t>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93023"/>
        <c:crosses val="autoZero"/>
        <c:auto val="1"/>
        <c:lblAlgn val="ctr"/>
        <c:lblOffset val="100"/>
        <c:noMultiLvlLbl val="0"/>
      </c:catAx>
      <c:valAx>
        <c:axId val="119339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Nominal</a:t>
                </a:r>
                <a:r>
                  <a:rPr lang="en-GB" baseline="0"/>
                  <a:t> Capcity (kW(h))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781231"/>
        <c:crosses val="autoZero"/>
        <c:crossBetween val="between"/>
      </c:valAx>
      <c:valAx>
        <c:axId val="758403695"/>
        <c:scaling>
          <c:orientation val="minMax"/>
          <c:max val="1.7000000000000002"/>
          <c:min val="0.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07119"/>
        <c:crosses val="max"/>
        <c:crossBetween val="midCat"/>
        <c:majorUnit val="8.0000000000000016E-2"/>
      </c:valAx>
      <c:valAx>
        <c:axId val="75840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840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HBES</a:t>
            </a:r>
            <a:r>
              <a:rPr lang="en-GB" baseline="0"/>
              <a:t> Uni-RES; WT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LCOSL!$C$82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LCOSL!$E$82:$I$82</c:f>
              <c:numCache>
                <c:formatCode>General</c:formatCode>
                <c:ptCount val="5"/>
                <c:pt idx="0">
                  <c:v>90</c:v>
                </c:pt>
                <c:pt idx="1">
                  <c:v>44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B-194C-8DD9-14792461B36D}"/>
            </c:ext>
          </c:extLst>
        </c:ser>
        <c:ser>
          <c:idx val="3"/>
          <c:order val="1"/>
          <c:tx>
            <c:strRef>
              <c:f>LCOSL!$C$85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LCOSL!$E$85:$I$85</c:f>
              <c:numCache>
                <c:formatCode>General</c:formatCode>
                <c:ptCount val="5"/>
                <c:pt idx="0">
                  <c:v>25</c:v>
                </c:pt>
                <c:pt idx="1">
                  <c:v>22</c:v>
                </c:pt>
                <c:pt idx="2">
                  <c:v>25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B-194C-8DD9-14792461B36D}"/>
            </c:ext>
          </c:extLst>
        </c:ser>
        <c:ser>
          <c:idx val="4"/>
          <c:order val="2"/>
          <c:tx>
            <c:strRef>
              <c:f>LCOSL!$C$86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LCOSL!$E$86:$I$86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B-194C-8DD9-14792461B36D}"/>
            </c:ext>
          </c:extLst>
        </c:ser>
        <c:ser>
          <c:idx val="5"/>
          <c:order val="3"/>
          <c:tx>
            <c:strRef>
              <c:f>LCOSL!$C$87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LCOSL!$E$87:$I$87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1B-194C-8DD9-14792461B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781231"/>
        <c:axId val="1193393023"/>
      </c:barChart>
      <c:scatterChart>
        <c:scatterStyle val="smoothMarker"/>
        <c:varyColors val="0"/>
        <c:ser>
          <c:idx val="6"/>
          <c:order val="4"/>
          <c:tx>
            <c:strRef>
              <c:f>LCOSL!$C$88</c:f>
              <c:strCache>
                <c:ptCount val="1"/>
                <c:pt idx="0">
                  <c:v>LCOSL (6.5%)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25400" cap="rnd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xVal>
          <c:yVal>
            <c:numRef>
              <c:f>LCOSL!$E$88:$I$88</c:f>
              <c:numCache>
                <c:formatCode>"£"#,##0.00_);[Red]\("£"#,##0.00\)</c:formatCode>
                <c:ptCount val="5"/>
                <c:pt idx="0">
                  <c:v>1.72</c:v>
                </c:pt>
                <c:pt idx="1">
                  <c:v>1.1200000000000001</c:v>
                </c:pt>
                <c:pt idx="2">
                  <c:v>1.1100000000000001</c:v>
                </c:pt>
                <c:pt idx="3">
                  <c:v>1.1100000000000001</c:v>
                </c:pt>
                <c:pt idx="4">
                  <c:v>1.1299999999999999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1B-194C-8DD9-14792461B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07119"/>
        <c:axId val="758403695"/>
      </c:scatterChart>
      <c:catAx>
        <c:axId val="14747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H2-Storage</a:t>
                </a:r>
                <a:r>
                  <a:rPr lang="en-GB" baseline="0"/>
                  <a:t>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93023"/>
        <c:crosses val="autoZero"/>
        <c:auto val="1"/>
        <c:lblAlgn val="ctr"/>
        <c:lblOffset val="100"/>
        <c:noMultiLvlLbl val="0"/>
      </c:catAx>
      <c:valAx>
        <c:axId val="119339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Nominal</a:t>
                </a:r>
                <a:r>
                  <a:rPr lang="en-GB" baseline="0"/>
                  <a:t> Capcity (kW(h))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781231"/>
        <c:crosses val="autoZero"/>
        <c:crossBetween val="between"/>
      </c:valAx>
      <c:valAx>
        <c:axId val="758403695"/>
        <c:scaling>
          <c:orientation val="minMax"/>
          <c:max val="1.9"/>
          <c:min val="0.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07119"/>
        <c:crosses val="max"/>
        <c:crossBetween val="midCat"/>
      </c:valAx>
      <c:valAx>
        <c:axId val="75840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840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HBES</a:t>
            </a:r>
            <a:r>
              <a:rPr lang="en-GB" baseline="0"/>
              <a:t> Uni-RES; PV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LCOSL!$C$109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LCOSL!$E$109:$I$109</c:f>
              <c:numCache>
                <c:formatCode>General</c:formatCode>
                <c:ptCount val="5"/>
                <c:pt idx="0">
                  <c:v>325</c:v>
                </c:pt>
                <c:pt idx="1">
                  <c:v>248</c:v>
                </c:pt>
                <c:pt idx="2">
                  <c:v>200</c:v>
                </c:pt>
                <c:pt idx="3">
                  <c:v>161</c:v>
                </c:pt>
                <c:pt idx="4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A-2B42-B283-CC88CFAC04F3}"/>
            </c:ext>
          </c:extLst>
        </c:ser>
        <c:ser>
          <c:idx val="3"/>
          <c:order val="1"/>
          <c:tx>
            <c:strRef>
              <c:f>LCOSL!$C$111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LCOSL!$E$111:$I$111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24</c:v>
                </c:pt>
                <c:pt idx="3">
                  <c:v>24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A-2B42-B283-CC88CFAC04F3}"/>
            </c:ext>
          </c:extLst>
        </c:ser>
        <c:ser>
          <c:idx val="4"/>
          <c:order val="2"/>
          <c:tx>
            <c:strRef>
              <c:f>LCOSL!$C$112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LCOSL!$E$112:$I$112</c:f>
              <c:numCache>
                <c:formatCode>General</c:formatCode>
                <c:ptCount val="5"/>
                <c:pt idx="0">
                  <c:v>22</c:v>
                </c:pt>
                <c:pt idx="1">
                  <c:v>20</c:v>
                </c:pt>
                <c:pt idx="2">
                  <c:v>18</c:v>
                </c:pt>
                <c:pt idx="3">
                  <c:v>15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A-2B42-B283-CC88CFAC04F3}"/>
            </c:ext>
          </c:extLst>
        </c:ser>
        <c:ser>
          <c:idx val="5"/>
          <c:order val="3"/>
          <c:tx>
            <c:strRef>
              <c:f>LCOSL!$C$113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cat>
          <c:val>
            <c:numRef>
              <c:f>LCOSL!$E$113:$I$113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A-2B42-B283-CC88CFAC0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781231"/>
        <c:axId val="1193393023"/>
      </c:barChart>
      <c:scatterChart>
        <c:scatterStyle val="smoothMarker"/>
        <c:varyColors val="0"/>
        <c:ser>
          <c:idx val="6"/>
          <c:order val="4"/>
          <c:tx>
            <c:strRef>
              <c:f>LCOSL!$C$114</c:f>
              <c:strCache>
                <c:ptCount val="1"/>
                <c:pt idx="0">
                  <c:v>LCOSL (6.5%)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25400" cap="rnd">
                <a:solidFill>
                  <a:srgbClr val="00B0F0"/>
                </a:solidFill>
                <a:prstDash val="solid"/>
              </a:ln>
              <a:effectLst/>
            </c:spPr>
          </c:marker>
          <c:xVal>
            <c:strRef>
              <c:f>LCOSL!$E$5:$I$5</c:f>
              <c:strCache>
                <c:ptCount val="5"/>
                <c:pt idx="0">
                  <c:v>F-2</c:v>
                </c:pt>
                <c:pt idx="1">
                  <c:v>F-3</c:v>
                </c:pt>
                <c:pt idx="2">
                  <c:v>F-4</c:v>
                </c:pt>
                <c:pt idx="3">
                  <c:v>F-5</c:v>
                </c:pt>
                <c:pt idx="4">
                  <c:v>F-6</c:v>
                </c:pt>
              </c:strCache>
            </c:strRef>
          </c:xVal>
          <c:yVal>
            <c:numRef>
              <c:f>LCOSL!$E$114:$I$114</c:f>
              <c:numCache>
                <c:formatCode>"£"#,##0.00_);[Red]\("£"#,##0.00\)</c:formatCode>
                <c:ptCount val="5"/>
                <c:pt idx="0">
                  <c:v>4.0199999999999996</c:v>
                </c:pt>
                <c:pt idx="1">
                  <c:v>3.23</c:v>
                </c:pt>
                <c:pt idx="2">
                  <c:v>2.75</c:v>
                </c:pt>
                <c:pt idx="3">
                  <c:v>2.35</c:v>
                </c:pt>
                <c:pt idx="4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EA-2B42-B283-CC88CFAC0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07119"/>
        <c:axId val="758403695"/>
      </c:scatterChart>
      <c:catAx>
        <c:axId val="147478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H2-Storage</a:t>
                </a:r>
                <a:r>
                  <a:rPr lang="en-GB" baseline="0"/>
                  <a:t>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93023"/>
        <c:crosses val="autoZero"/>
        <c:auto val="1"/>
        <c:lblAlgn val="ctr"/>
        <c:lblOffset val="100"/>
        <c:noMultiLvlLbl val="0"/>
      </c:catAx>
      <c:valAx>
        <c:axId val="119339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Nominal</a:t>
                </a:r>
                <a:r>
                  <a:rPr lang="en-GB" baseline="0"/>
                  <a:t> Capcity (kW(h))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781231"/>
        <c:crosses val="autoZero"/>
        <c:crossBetween val="between"/>
      </c:valAx>
      <c:valAx>
        <c:axId val="758403695"/>
        <c:scaling>
          <c:orientation val="minMax"/>
          <c:min val="1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07119"/>
        <c:crosses val="max"/>
        <c:crossBetween val="midCat"/>
      </c:valAx>
      <c:valAx>
        <c:axId val="75840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840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Cross-Comparison of Systems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E23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76-6049-9DEB-8D71C2971BB2}"/>
              </c:ext>
            </c:extLst>
          </c:dPt>
          <c:dPt>
            <c:idx val="1"/>
            <c:invertIfNegative val="0"/>
            <c:bubble3D val="0"/>
            <c:spPr>
              <a:solidFill>
                <a:srgbClr val="CF9C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76-6049-9DEB-8D71C2971BB2}"/>
              </c:ext>
            </c:extLst>
          </c:dPt>
          <c:dPt>
            <c:idx val="2"/>
            <c:invertIfNegative val="0"/>
            <c:bubble3D val="0"/>
            <c:spPr>
              <a:solidFill>
                <a:srgbClr val="DBB56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76-6049-9DEB-8D71C2971BB2}"/>
              </c:ext>
            </c:extLst>
          </c:dPt>
          <c:dPt>
            <c:idx val="3"/>
            <c:invertIfNegative val="0"/>
            <c:bubble3D val="0"/>
            <c:spPr>
              <a:solidFill>
                <a:srgbClr val="E7CE9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76-6049-9DEB-8D71C2971BB2}"/>
              </c:ext>
            </c:extLst>
          </c:dPt>
          <c:dPt>
            <c:idx val="4"/>
            <c:invertIfNegative val="0"/>
            <c:bubble3D val="0"/>
            <c:spPr>
              <a:solidFill>
                <a:srgbClr val="EF202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476-6049-9DEB-8D71C2971BB2}"/>
              </c:ext>
            </c:extLst>
          </c:dPt>
          <c:dPt>
            <c:idx val="5"/>
            <c:invertIfNegative val="0"/>
            <c:bubble3D val="0"/>
            <c:spPr>
              <a:solidFill>
                <a:srgbClr val="EF202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76-6049-9DEB-8D71C2971BB2}"/>
              </c:ext>
            </c:extLst>
          </c:dPt>
          <c:dPt>
            <c:idx val="6"/>
            <c:invertIfNegative val="0"/>
            <c:bubble3D val="0"/>
            <c:spPr>
              <a:solidFill>
                <a:srgbClr val="F358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76-6049-9DEB-8D71C2971BB2}"/>
              </c:ext>
            </c:extLst>
          </c:dPt>
          <c:dPt>
            <c:idx val="7"/>
            <c:invertIfNegative val="0"/>
            <c:bubble3D val="0"/>
            <c:spPr>
              <a:solidFill>
                <a:srgbClr val="EF202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476-6049-9DEB-8D71C2971BB2}"/>
              </c:ext>
            </c:extLst>
          </c:dPt>
          <c:dPt>
            <c:idx val="8"/>
            <c:invertIfNegative val="0"/>
            <c:bubble3D val="0"/>
            <c:spPr>
              <a:solidFill>
                <a:srgbClr val="F358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76-6049-9DEB-8D71C2971BB2}"/>
              </c:ext>
            </c:extLst>
          </c:dPt>
          <c:cat>
            <c:multiLvlStrRef>
              <c:f>LCOSL!$B$122:$D$130</c:f>
              <c:multiLvlStrCache>
                <c:ptCount val="9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Gas</c:v>
                  </c:pt>
                  <c:pt idx="5">
                    <c:v>Oil</c:v>
                  </c:pt>
                  <c:pt idx="6">
                    <c:v>LPG</c:v>
                  </c:pt>
                  <c:pt idx="7">
                    <c:v>Electricity</c:v>
                  </c:pt>
                  <c:pt idx="8">
                    <c:v>BLPG</c:v>
                  </c:pt>
                </c:lvl>
                <c:lvl>
                  <c:pt idx="0">
                    <c:v>Tri-RES</c:v>
                  </c:pt>
                  <c:pt idx="1">
                    <c:v>Dual-RES</c:v>
                  </c:pt>
                  <c:pt idx="4">
                    <c:v>Control</c:v>
                  </c:pt>
                  <c:pt idx="5">
                    <c:v>Contemporary</c:v>
                  </c:pt>
                  <c:pt idx="7">
                    <c:v>Future</c:v>
                  </c:pt>
                </c:lvl>
                <c:lvl>
                  <c:pt idx="0">
                    <c:v>HBESs</c:v>
                  </c:pt>
                  <c:pt idx="4">
                    <c:v>Alternatives</c:v>
                  </c:pt>
                </c:lvl>
              </c:multiLvlStrCache>
            </c:multiLvlStrRef>
          </c:cat>
          <c:val>
            <c:numRef>
              <c:f>LCOSL!$E$122:$E$130</c:f>
              <c:numCache>
                <c:formatCode>"£"#,##0.00</c:formatCode>
                <c:ptCount val="9"/>
                <c:pt idx="0">
                  <c:v>0.88</c:v>
                </c:pt>
                <c:pt idx="1">
                  <c:v>1</c:v>
                </c:pt>
                <c:pt idx="2">
                  <c:v>0.98</c:v>
                </c:pt>
                <c:pt idx="3">
                  <c:v>1.0900000000000001</c:v>
                </c:pt>
                <c:pt idx="4">
                  <c:v>0.04</c:v>
                </c:pt>
                <c:pt idx="5">
                  <c:v>0.04</c:v>
                </c:pt>
                <c:pt idx="6">
                  <c:v>0.05</c:v>
                </c:pt>
                <c:pt idx="7">
                  <c:v>0.17</c:v>
                </c:pt>
                <c:pt idx="8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476-6049-9DEB-8D71C2971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332543"/>
        <c:axId val="511790591"/>
      </c:barChart>
      <c:catAx>
        <c:axId val="49833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90591"/>
        <c:crosses val="autoZero"/>
        <c:auto val="1"/>
        <c:lblAlgn val="ctr"/>
        <c:lblOffset val="100"/>
        <c:noMultiLvlLbl val="0"/>
      </c:catAx>
      <c:valAx>
        <c:axId val="51179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3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LCOSL!$AI$4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F202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88-294B-A5A5-A3CC5BA34BA7}"/>
              </c:ext>
            </c:extLst>
          </c:dPt>
          <c:dPt>
            <c:idx val="3"/>
            <c:invertIfNegative val="0"/>
            <c:bubble3D val="0"/>
            <c:spPr>
              <a:solidFill>
                <a:srgbClr val="EF202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788-294B-A5A5-A3CC5BA34BA7}"/>
              </c:ext>
            </c:extLst>
          </c:dPt>
          <c:dPt>
            <c:idx val="5"/>
            <c:invertIfNegative val="0"/>
            <c:bubble3D val="0"/>
            <c:spPr>
              <a:solidFill>
                <a:srgbClr val="EF202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788-294B-A5A5-A3CC5BA34BA7}"/>
              </c:ext>
            </c:extLst>
          </c:dPt>
          <c:dPt>
            <c:idx val="7"/>
            <c:invertIfNegative val="0"/>
            <c:bubble3D val="0"/>
            <c:spPr>
              <a:solidFill>
                <a:srgbClr val="EF202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8788-294B-A5A5-A3CC5BA34BA7}"/>
              </c:ext>
            </c:extLst>
          </c:dPt>
          <c:dPt>
            <c:idx val="9"/>
            <c:invertIfNegative val="0"/>
            <c:bubble3D val="0"/>
            <c:spPr>
              <a:solidFill>
                <a:srgbClr val="EF202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8788-294B-A5A5-A3CC5BA34BA7}"/>
              </c:ext>
            </c:extLst>
          </c:dPt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LCOSL!$AI$5:$AI$14</c:f>
              <c:numCache>
                <c:formatCode>"£"#,##0</c:formatCode>
                <c:ptCount val="10"/>
                <c:pt idx="0">
                  <c:v>32.106000000000002</c:v>
                </c:pt>
                <c:pt idx="1">
                  <c:v>5.5650399999999998</c:v>
                </c:pt>
                <c:pt idx="2">
                  <c:v>48.158999999999999</c:v>
                </c:pt>
                <c:pt idx="3">
                  <c:v>8.347560000000005</c:v>
                </c:pt>
                <c:pt idx="4">
                  <c:v>64.212000000000003</c:v>
                </c:pt>
                <c:pt idx="5">
                  <c:v>11.13008</c:v>
                </c:pt>
                <c:pt idx="6">
                  <c:v>80.265000000000001</c:v>
                </c:pt>
                <c:pt idx="7">
                  <c:v>13.912600000000007</c:v>
                </c:pt>
                <c:pt idx="8">
                  <c:v>96.317999999999998</c:v>
                </c:pt>
                <c:pt idx="9">
                  <c:v>16.69512000000001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B-0E4D-AED6-93E8AA066D1D}"/>
            </c:ext>
          </c:extLst>
        </c:ser>
        <c:ser>
          <c:idx val="5"/>
          <c:order val="1"/>
          <c:tx>
            <c:strRef>
              <c:f>LCOSL!$AH$4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3585A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88-294B-A5A5-A3CC5BA34BA7}"/>
              </c:ext>
            </c:extLst>
          </c:dPt>
          <c:dPt>
            <c:idx val="3"/>
            <c:invertIfNegative val="0"/>
            <c:bubble3D val="0"/>
            <c:spPr>
              <a:solidFill>
                <a:srgbClr val="F3585A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788-294B-A5A5-A3CC5BA34BA7}"/>
              </c:ext>
            </c:extLst>
          </c:dPt>
          <c:dPt>
            <c:idx val="5"/>
            <c:invertIfNegative val="0"/>
            <c:bubble3D val="0"/>
            <c:spPr>
              <a:solidFill>
                <a:srgbClr val="F3585A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8788-294B-A5A5-A3CC5BA34BA7}"/>
              </c:ext>
            </c:extLst>
          </c:dPt>
          <c:dPt>
            <c:idx val="7"/>
            <c:invertIfNegative val="0"/>
            <c:bubble3D val="0"/>
            <c:spPr>
              <a:solidFill>
                <a:srgbClr val="F3585A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8788-294B-A5A5-A3CC5BA34BA7}"/>
              </c:ext>
            </c:extLst>
          </c:dPt>
          <c:dPt>
            <c:idx val="9"/>
            <c:invertIfNegative val="0"/>
            <c:bubble3D val="0"/>
            <c:spPr>
              <a:solidFill>
                <a:srgbClr val="F3585A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8788-294B-A5A5-A3CC5BA34BA7}"/>
              </c:ext>
            </c:extLst>
          </c:dPt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LCOSL!$AH$5:$AH$14</c:f>
              <c:numCache>
                <c:formatCode>"£"#,##0</c:formatCode>
                <c:ptCount val="10"/>
                <c:pt idx="0">
                  <c:v>12</c:v>
                </c:pt>
                <c:pt idx="1">
                  <c:v>3.7050000000000001</c:v>
                </c:pt>
                <c:pt idx="2">
                  <c:v>11.52</c:v>
                </c:pt>
                <c:pt idx="3">
                  <c:v>3.5568000000000017</c:v>
                </c:pt>
                <c:pt idx="4">
                  <c:v>4.8</c:v>
                </c:pt>
                <c:pt idx="5">
                  <c:v>1.482</c:v>
                </c:pt>
                <c:pt idx="6">
                  <c:v>8.64</c:v>
                </c:pt>
                <c:pt idx="7">
                  <c:v>2.6675999999999984</c:v>
                </c:pt>
                <c:pt idx="8">
                  <c:v>12</c:v>
                </c:pt>
                <c:pt idx="9">
                  <c:v>3.7050000000000001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B-0E4D-AED6-93E8AA066D1D}"/>
            </c:ext>
          </c:extLst>
        </c:ser>
        <c:ser>
          <c:idx val="0"/>
          <c:order val="2"/>
          <c:tx>
            <c:strRef>
              <c:f>LCOSL!$AC$4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E2346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88-294B-A5A5-A3CC5BA34BA7}"/>
              </c:ext>
            </c:extLst>
          </c:dPt>
          <c:dPt>
            <c:idx val="3"/>
            <c:invertIfNegative val="0"/>
            <c:bubble3D val="0"/>
            <c:spPr>
              <a:solidFill>
                <a:srgbClr val="0E2346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788-294B-A5A5-A3CC5BA34BA7}"/>
              </c:ext>
            </c:extLst>
          </c:dPt>
          <c:dPt>
            <c:idx val="5"/>
            <c:invertIfNegative val="0"/>
            <c:bubble3D val="0"/>
            <c:spPr>
              <a:solidFill>
                <a:srgbClr val="0E2346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788-294B-A5A5-A3CC5BA34BA7}"/>
              </c:ext>
            </c:extLst>
          </c:dPt>
          <c:dPt>
            <c:idx val="7"/>
            <c:invertIfNegative val="0"/>
            <c:bubble3D val="0"/>
            <c:spPr>
              <a:solidFill>
                <a:srgbClr val="0E2346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8788-294B-A5A5-A3CC5BA34BA7}"/>
              </c:ext>
            </c:extLst>
          </c:dPt>
          <c:dPt>
            <c:idx val="9"/>
            <c:invertIfNegative val="0"/>
            <c:bubble3D val="0"/>
            <c:spPr>
              <a:solidFill>
                <a:srgbClr val="0E2346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8788-294B-A5A5-A3CC5BA34BA7}"/>
              </c:ext>
            </c:extLst>
          </c:dPt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LCOSL!$AC$5:$AC$14</c:f>
              <c:numCache>
                <c:formatCode>"£"#,##0</c:formatCode>
                <c:ptCount val="10"/>
                <c:pt idx="0">
                  <c:v>46.4</c:v>
                </c:pt>
                <c:pt idx="1">
                  <c:v>12.064</c:v>
                </c:pt>
                <c:pt idx="2">
                  <c:v>39.44</c:v>
                </c:pt>
                <c:pt idx="3">
                  <c:v>10.254399999999997</c:v>
                </c:pt>
                <c:pt idx="4">
                  <c:v>27.84</c:v>
                </c:pt>
                <c:pt idx="5">
                  <c:v>7.2383999999999968</c:v>
                </c:pt>
                <c:pt idx="6">
                  <c:v>25.52</c:v>
                </c:pt>
                <c:pt idx="7">
                  <c:v>6.6351999999999967</c:v>
                </c:pt>
                <c:pt idx="8">
                  <c:v>25.52</c:v>
                </c:pt>
                <c:pt idx="9">
                  <c:v>6.6351999999999967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B-0E4D-AED6-93E8AA066D1D}"/>
            </c:ext>
          </c:extLst>
        </c:ser>
        <c:ser>
          <c:idx val="1"/>
          <c:order val="3"/>
          <c:tx>
            <c:strRef>
              <c:f>LCOSL!$AD$4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4B5A75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788-294B-A5A5-A3CC5BA34BA7}"/>
              </c:ext>
            </c:extLst>
          </c:dPt>
          <c:dPt>
            <c:idx val="3"/>
            <c:invertIfNegative val="0"/>
            <c:bubble3D val="0"/>
            <c:spPr>
              <a:solidFill>
                <a:srgbClr val="4B5A75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788-294B-A5A5-A3CC5BA34BA7}"/>
              </c:ext>
            </c:extLst>
          </c:dPt>
          <c:dPt>
            <c:idx val="5"/>
            <c:invertIfNegative val="0"/>
            <c:bubble3D val="0"/>
            <c:spPr>
              <a:solidFill>
                <a:srgbClr val="4B5A75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788-294B-A5A5-A3CC5BA34BA7}"/>
              </c:ext>
            </c:extLst>
          </c:dPt>
          <c:dPt>
            <c:idx val="7"/>
            <c:invertIfNegative val="0"/>
            <c:bubble3D val="0"/>
            <c:spPr>
              <a:solidFill>
                <a:srgbClr val="4B5A75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8788-294B-A5A5-A3CC5BA34BA7}"/>
              </c:ext>
            </c:extLst>
          </c:dPt>
          <c:dPt>
            <c:idx val="9"/>
            <c:invertIfNegative val="0"/>
            <c:bubble3D val="0"/>
            <c:spPr>
              <a:solidFill>
                <a:srgbClr val="4B5A75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8788-294B-A5A5-A3CC5BA34BA7}"/>
              </c:ext>
            </c:extLst>
          </c:dPt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LCOSL!$AD$5:$AD$14</c:f>
              <c:numCache>
                <c:formatCode>"£"#,##0</c:formatCode>
                <c:ptCount val="10"/>
                <c:pt idx="0">
                  <c:v>25.87</c:v>
                </c:pt>
                <c:pt idx="1">
                  <c:v>1.859</c:v>
                </c:pt>
                <c:pt idx="2">
                  <c:v>15.92</c:v>
                </c:pt>
                <c:pt idx="3">
                  <c:v>1.1439999999999999</c:v>
                </c:pt>
                <c:pt idx="4">
                  <c:v>17.91</c:v>
                </c:pt>
                <c:pt idx="5">
                  <c:v>1.2869999999999999</c:v>
                </c:pt>
                <c:pt idx="6">
                  <c:v>17.91</c:v>
                </c:pt>
                <c:pt idx="7">
                  <c:v>1.2869999999999999</c:v>
                </c:pt>
                <c:pt idx="8">
                  <c:v>15.92</c:v>
                </c:pt>
                <c:pt idx="9">
                  <c:v>1.1439999999999999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2B-0E4D-AED6-93E8AA066D1D}"/>
            </c:ext>
          </c:extLst>
        </c:ser>
        <c:ser>
          <c:idx val="2"/>
          <c:order val="4"/>
          <c:tx>
            <c:strRef>
              <c:f>LCOSL!$AE$4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8791A3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88-294B-A5A5-A3CC5BA34BA7}"/>
              </c:ext>
            </c:extLst>
          </c:dPt>
          <c:dPt>
            <c:idx val="3"/>
            <c:invertIfNegative val="0"/>
            <c:bubble3D val="0"/>
            <c:spPr>
              <a:solidFill>
                <a:srgbClr val="8791A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88-294B-A5A5-A3CC5BA34BA7}"/>
              </c:ext>
            </c:extLst>
          </c:dPt>
          <c:dPt>
            <c:idx val="5"/>
            <c:invertIfNegative val="0"/>
            <c:bubble3D val="0"/>
            <c:spPr>
              <a:solidFill>
                <a:srgbClr val="8791A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788-294B-A5A5-A3CC5BA34BA7}"/>
              </c:ext>
            </c:extLst>
          </c:dPt>
          <c:dPt>
            <c:idx val="7"/>
            <c:invertIfNegative val="0"/>
            <c:bubble3D val="0"/>
            <c:spPr>
              <a:solidFill>
                <a:srgbClr val="8791A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8788-294B-A5A5-A3CC5BA34BA7}"/>
              </c:ext>
            </c:extLst>
          </c:dPt>
          <c:dPt>
            <c:idx val="9"/>
            <c:invertIfNegative val="0"/>
            <c:bubble3D val="0"/>
            <c:spPr>
              <a:solidFill>
                <a:srgbClr val="8791A3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8788-294B-A5A5-A3CC5BA34BA7}"/>
              </c:ext>
            </c:extLst>
          </c:dPt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LCOSL!$AE$5:$AE$14</c:f>
              <c:numCache>
                <c:formatCode>"£"#,##0</c:formatCode>
                <c:ptCount val="10"/>
                <c:pt idx="0">
                  <c:v>30</c:v>
                </c:pt>
                <c:pt idx="1">
                  <c:v>15.6</c:v>
                </c:pt>
                <c:pt idx="2">
                  <c:v>25</c:v>
                </c:pt>
                <c:pt idx="3">
                  <c:v>13</c:v>
                </c:pt>
                <c:pt idx="4">
                  <c:v>25</c:v>
                </c:pt>
                <c:pt idx="5">
                  <c:v>13</c:v>
                </c:pt>
                <c:pt idx="6">
                  <c:v>20</c:v>
                </c:pt>
                <c:pt idx="7">
                  <c:v>10.4</c:v>
                </c:pt>
                <c:pt idx="8">
                  <c:v>20</c:v>
                </c:pt>
                <c:pt idx="9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2B-0E4D-AED6-93E8AA066D1D}"/>
            </c:ext>
          </c:extLst>
        </c:ser>
        <c:ser>
          <c:idx val="3"/>
          <c:order val="5"/>
          <c:tx>
            <c:strRef>
              <c:f>LCOSL!$AF$4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>
                <a:alpha val="96000"/>
              </a:srgb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F9C3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788-294B-A5A5-A3CC5BA34BA7}"/>
              </c:ext>
            </c:extLst>
          </c:dPt>
          <c:dPt>
            <c:idx val="3"/>
            <c:invertIfNegative val="0"/>
            <c:bubble3D val="0"/>
            <c:spPr>
              <a:solidFill>
                <a:srgbClr val="CF9C3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788-294B-A5A5-A3CC5BA34BA7}"/>
              </c:ext>
            </c:extLst>
          </c:dPt>
          <c:dPt>
            <c:idx val="5"/>
            <c:invertIfNegative val="0"/>
            <c:bubble3D val="0"/>
            <c:spPr>
              <a:solidFill>
                <a:srgbClr val="CF9C3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788-294B-A5A5-A3CC5BA34BA7}"/>
              </c:ext>
            </c:extLst>
          </c:dPt>
          <c:dPt>
            <c:idx val="7"/>
            <c:invertIfNegative val="0"/>
            <c:bubble3D val="0"/>
            <c:spPr>
              <a:solidFill>
                <a:srgbClr val="CF9C3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8788-294B-A5A5-A3CC5BA34BA7}"/>
              </c:ext>
            </c:extLst>
          </c:dPt>
          <c:dPt>
            <c:idx val="9"/>
            <c:invertIfNegative val="0"/>
            <c:bubble3D val="0"/>
            <c:spPr>
              <a:solidFill>
                <a:srgbClr val="CF9C3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8788-294B-A5A5-A3CC5BA34BA7}"/>
              </c:ext>
            </c:extLst>
          </c:dPt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LCOSL!$AF$5:$AF$14</c:f>
              <c:numCache>
                <c:formatCode>"£"#,##0</c:formatCode>
                <c:ptCount val="10"/>
                <c:pt idx="0">
                  <c:v>49.45</c:v>
                </c:pt>
                <c:pt idx="1">
                  <c:v>25.414999999999999</c:v>
                </c:pt>
                <c:pt idx="2">
                  <c:v>40.25</c:v>
                </c:pt>
                <c:pt idx="3">
                  <c:v>25.414999999999999</c:v>
                </c:pt>
                <c:pt idx="4">
                  <c:v>35.65</c:v>
                </c:pt>
                <c:pt idx="5">
                  <c:v>25.414999999999999</c:v>
                </c:pt>
                <c:pt idx="6">
                  <c:v>33.35</c:v>
                </c:pt>
                <c:pt idx="7">
                  <c:v>25.414999999999999</c:v>
                </c:pt>
                <c:pt idx="8">
                  <c:v>32.200000000000003</c:v>
                </c:pt>
                <c:pt idx="9">
                  <c:v>25.414999999999999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2B-0E4D-AED6-93E8AA066D1D}"/>
            </c:ext>
          </c:extLst>
        </c:ser>
        <c:ser>
          <c:idx val="4"/>
          <c:order val="6"/>
          <c:tx>
            <c:strRef>
              <c:f>LCOSL!$AG$4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DBB564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788-294B-A5A5-A3CC5BA34BA7}"/>
              </c:ext>
            </c:extLst>
          </c:dPt>
          <c:dPt>
            <c:idx val="3"/>
            <c:invertIfNegative val="0"/>
            <c:bubble3D val="0"/>
            <c:spPr>
              <a:solidFill>
                <a:srgbClr val="DBB564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88-294B-A5A5-A3CC5BA34BA7}"/>
              </c:ext>
            </c:extLst>
          </c:dPt>
          <c:dPt>
            <c:idx val="5"/>
            <c:invertIfNegative val="0"/>
            <c:bubble3D val="0"/>
            <c:spPr>
              <a:solidFill>
                <a:srgbClr val="DBB564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788-294B-A5A5-A3CC5BA34BA7}"/>
              </c:ext>
            </c:extLst>
          </c:dPt>
          <c:dPt>
            <c:idx val="7"/>
            <c:invertIfNegative val="0"/>
            <c:bubble3D val="0"/>
            <c:spPr>
              <a:solidFill>
                <a:srgbClr val="DBB564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788-294B-A5A5-A3CC5BA34BA7}"/>
              </c:ext>
            </c:extLst>
          </c:dPt>
          <c:dPt>
            <c:idx val="9"/>
            <c:invertIfNegative val="0"/>
            <c:bubble3D val="0"/>
            <c:spPr>
              <a:solidFill>
                <a:srgbClr val="DBB564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8788-294B-A5A5-A3CC5BA34BA7}"/>
              </c:ext>
            </c:extLst>
          </c:dPt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LCOSL!$AG$5:$AG$14</c:f>
              <c:numCache>
                <c:formatCode>"£"#,##0</c:formatCode>
                <c:ptCount val="10"/>
                <c:pt idx="0">
                  <c:v>11.85</c:v>
                </c:pt>
                <c:pt idx="1">
                  <c:v>3.8849120378056399</c:v>
                </c:pt>
                <c:pt idx="2">
                  <c:v>11.85</c:v>
                </c:pt>
                <c:pt idx="3">
                  <c:v>3.775347641522516</c:v>
                </c:pt>
                <c:pt idx="4">
                  <c:v>11.85</c:v>
                </c:pt>
                <c:pt idx="5">
                  <c:v>3.7253744113599963</c:v>
                </c:pt>
                <c:pt idx="6">
                  <c:v>11.85</c:v>
                </c:pt>
                <c:pt idx="7">
                  <c:v>3.6925351200896896</c:v>
                </c:pt>
                <c:pt idx="8">
                  <c:v>11.85</c:v>
                </c:pt>
                <c:pt idx="9">
                  <c:v>3.6838908067877241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2B-0E4D-AED6-93E8AA066D1D}"/>
            </c:ext>
          </c:extLst>
        </c:ser>
        <c:ser>
          <c:idx val="7"/>
          <c:order val="7"/>
          <c:tx>
            <c:strRef>
              <c:f>LCOSL!$AJ$4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7030A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88-294B-A5A5-A3CC5BA34BA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788-294B-A5A5-A3CC5BA34BA7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788-294B-A5A5-A3CC5BA34BA7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8788-294B-A5A5-A3CC5BA34BA7}"/>
              </c:ext>
            </c:extLst>
          </c:dPt>
          <c:dPt>
            <c:idx val="9"/>
            <c:invertIfNegative val="0"/>
            <c:bubble3D val="0"/>
            <c:spPr>
              <a:solidFill>
                <a:srgbClr val="7030A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8788-294B-A5A5-A3CC5BA34BA7}"/>
              </c:ext>
            </c:extLst>
          </c:dPt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LCOSL!$AJ$5:$AJ$14</c:f>
              <c:numCache>
                <c:formatCode>"£"#,##0</c:formatCode>
                <c:ptCount val="10"/>
                <c:pt idx="0">
                  <c:v>0.5805561229214431</c:v>
                </c:pt>
                <c:pt idx="1">
                  <c:v>0.15094459195957521</c:v>
                </c:pt>
                <c:pt idx="2">
                  <c:v>0.5805561229214431</c:v>
                </c:pt>
                <c:pt idx="3">
                  <c:v>0.15094459195957521</c:v>
                </c:pt>
                <c:pt idx="4">
                  <c:v>0.5805561229214431</c:v>
                </c:pt>
                <c:pt idx="5">
                  <c:v>0.15094459195957521</c:v>
                </c:pt>
                <c:pt idx="6">
                  <c:v>0.59843459849493141</c:v>
                </c:pt>
                <c:pt idx="7">
                  <c:v>0.15559299560868209</c:v>
                </c:pt>
                <c:pt idx="8">
                  <c:v>0.59843459849493141</c:v>
                </c:pt>
                <c:pt idx="9">
                  <c:v>0.15559299560868209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2B-0E4D-AED6-93E8AA066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207307471"/>
        <c:axId val="1620452911"/>
      </c:barChart>
      <c:scatterChart>
        <c:scatterStyle val="lineMarker"/>
        <c:varyColors val="0"/>
        <c:ser>
          <c:idx val="8"/>
          <c:order val="8"/>
          <c:tx>
            <c:strRef>
              <c:f>LCOSL!$AK$4</c:f>
              <c:strCache>
                <c:ptCount val="1"/>
                <c:pt idx="0">
                  <c:v>TUEX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2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LCOSL!$AN$5:$AN$14</c:f>
              <c:numCache>
                <c:formatCode>General</c:formatCode>
                <c:ptCount val="10"/>
                <c:pt idx="0">
                  <c:v>1.5</c:v>
                </c:pt>
                <c:pt idx="2">
                  <c:v>3.5</c:v>
                </c:pt>
                <c:pt idx="4">
                  <c:v>5.5</c:v>
                </c:pt>
                <c:pt idx="6">
                  <c:v>7.5</c:v>
                </c:pt>
                <c:pt idx="8">
                  <c:v>9.5</c:v>
                </c:pt>
              </c:numCache>
            </c:numRef>
          </c:xVal>
          <c:yVal>
            <c:numRef>
              <c:f>LCOSL!$AK$5:$AK$14</c:f>
              <c:numCache>
                <c:formatCode>"£"#,##0.00</c:formatCode>
                <c:ptCount val="10"/>
                <c:pt idx="0">
                  <c:v>276.50045275268661</c:v>
                </c:pt>
                <c:pt idx="2">
                  <c:v>258.36360835640357</c:v>
                </c:pt>
                <c:pt idx="4">
                  <c:v>251.27135512624102</c:v>
                </c:pt>
                <c:pt idx="6">
                  <c:v>262.29896271419329</c:v>
                </c:pt>
                <c:pt idx="8">
                  <c:v>282.24023840089131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2B-0E4D-AED6-93E8AA066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07471"/>
        <c:axId val="1620452911"/>
      </c:scatterChart>
      <c:scatterChart>
        <c:scatterStyle val="smoothMarker"/>
        <c:varyColors val="0"/>
        <c:ser>
          <c:idx val="9"/>
          <c:order val="9"/>
          <c:tx>
            <c:strRef>
              <c:f>LCOSL!$AL$4</c:f>
              <c:strCache>
                <c:ptCount val="1"/>
                <c:pt idx="0">
                  <c:v>LCOSL</c:v>
                </c:pt>
              </c:strCache>
            </c:strRef>
          </c:tx>
          <c:spPr>
            <a:ln w="28575" cap="rnd">
              <a:solidFill>
                <a:srgbClr val="F79091">
                  <a:alpha val="50000"/>
                </a:srgbClr>
              </a:solidFill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LCOSL!$AM$5:$AM$13</c:f>
              <c:numCache>
                <c:formatCode>General</c:formatCode>
                <c:ptCount val="9"/>
                <c:pt idx="0">
                  <c:v>1.5</c:v>
                </c:pt>
                <c:pt idx="1">
                  <c:v>3.5</c:v>
                </c:pt>
                <c:pt idx="2">
                  <c:v>5.5</c:v>
                </c:pt>
                <c:pt idx="3">
                  <c:v>7.5</c:v>
                </c:pt>
                <c:pt idx="4">
                  <c:v>9.5</c:v>
                </c:pt>
              </c:numCache>
            </c:numRef>
          </c:xVal>
          <c:yVal>
            <c:numRef>
              <c:f>LCOSL!$AL$5:$AL$13</c:f>
              <c:numCache>
                <c:formatCode>"£"#,##0.00_);[Red]\("£"#,##0.00\)</c:formatCode>
                <c:ptCount val="9"/>
                <c:pt idx="0">
                  <c:v>0.98</c:v>
                </c:pt>
                <c:pt idx="1">
                  <c:v>0.91</c:v>
                </c:pt>
                <c:pt idx="2">
                  <c:v>0.88</c:v>
                </c:pt>
                <c:pt idx="3">
                  <c:v>0.9</c:v>
                </c:pt>
                <c:pt idx="4">
                  <c:v>0.96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62B-0E4D-AED6-93E8AA066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7503"/>
        <c:axId val="184313887"/>
      </c:scatterChart>
      <c:catAx>
        <c:axId val="20730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H2-Tank</a:t>
                </a:r>
                <a:r>
                  <a:rPr lang="en-GB" baseline="0"/>
                  <a:t> Size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52911"/>
        <c:crosses val="autoZero"/>
        <c:auto val="1"/>
        <c:lblAlgn val="ctr"/>
        <c:lblOffset val="100"/>
        <c:tickMarkSkip val="1"/>
        <c:noMultiLvlLbl val="0"/>
      </c:catAx>
      <c:valAx>
        <c:axId val="16204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Undiscounted Expenditure</a:t>
                </a:r>
                <a:r>
                  <a:rPr lang="en-GB" baseline="0"/>
                  <a:t>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7471"/>
        <c:crosses val="autoZero"/>
        <c:crossBetween val="between"/>
      </c:valAx>
      <c:valAx>
        <c:axId val="184313887"/>
        <c:scaling>
          <c:orientation val="minMax"/>
          <c:max val="1.1000000000000001"/>
          <c:min val="0.8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</a:t>
                </a:r>
                <a:r>
                  <a:rPr lang="en-GB" baseline="0"/>
                  <a:t> (£ kWh 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7503"/>
        <c:crosses val="max"/>
        <c:crossBetween val="midCat"/>
      </c:valAx>
      <c:valAx>
        <c:axId val="1963975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31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LCOSL!$AI$4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LCOSL!$AI$24:$AI$33</c:f>
              <c:numCache>
                <c:formatCode>"£"#,##0</c:formatCode>
                <c:ptCount val="10"/>
                <c:pt idx="0">
                  <c:v>32.106000000000002</c:v>
                </c:pt>
                <c:pt idx="1">
                  <c:v>5.5650399999999998</c:v>
                </c:pt>
                <c:pt idx="2">
                  <c:v>48.158999999999999</c:v>
                </c:pt>
                <c:pt idx="3">
                  <c:v>8.347560000000005</c:v>
                </c:pt>
                <c:pt idx="4">
                  <c:v>64.212000000000003</c:v>
                </c:pt>
                <c:pt idx="5">
                  <c:v>11.13008</c:v>
                </c:pt>
                <c:pt idx="6">
                  <c:v>80.265000000000001</c:v>
                </c:pt>
                <c:pt idx="7">
                  <c:v>13.912600000000007</c:v>
                </c:pt>
                <c:pt idx="8">
                  <c:v>96.317999999999998</c:v>
                </c:pt>
                <c:pt idx="9">
                  <c:v>16.69512000000001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C-C84F-B4FC-3BCEBCBC2444}"/>
            </c:ext>
          </c:extLst>
        </c:ser>
        <c:ser>
          <c:idx val="5"/>
          <c:order val="1"/>
          <c:tx>
            <c:strRef>
              <c:f>LCOSL!$AH$4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LCOSL!$AH$24:$AH$33</c:f>
              <c:numCache>
                <c:formatCode>"£"#,##0</c:formatCode>
                <c:ptCount val="10"/>
                <c:pt idx="0">
                  <c:v>10.08</c:v>
                </c:pt>
                <c:pt idx="1">
                  <c:v>3.1121999999999987</c:v>
                </c:pt>
                <c:pt idx="2">
                  <c:v>9.1199999999999992</c:v>
                </c:pt>
                <c:pt idx="3">
                  <c:v>2.8158000000000007</c:v>
                </c:pt>
                <c:pt idx="4">
                  <c:v>9.1199999999999992</c:v>
                </c:pt>
                <c:pt idx="5">
                  <c:v>2.8158000000000007</c:v>
                </c:pt>
                <c:pt idx="6">
                  <c:v>9.6</c:v>
                </c:pt>
                <c:pt idx="7">
                  <c:v>2.964</c:v>
                </c:pt>
                <c:pt idx="8">
                  <c:v>7.2</c:v>
                </c:pt>
                <c:pt idx="9">
                  <c:v>2.2229999999999999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C-C84F-B4FC-3BCEBCBC2444}"/>
            </c:ext>
          </c:extLst>
        </c:ser>
        <c:ser>
          <c:idx val="0"/>
          <c:order val="2"/>
          <c:tx>
            <c:strRef>
              <c:f>LCOSL!$AC$4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LCOSL!$AC$24:$AC$33</c:f>
              <c:numCache>
                <c:formatCode>"£"#,##0</c:formatCode>
                <c:ptCount val="10"/>
                <c:pt idx="0">
                  <c:v>92.8</c:v>
                </c:pt>
                <c:pt idx="1">
                  <c:v>24.128</c:v>
                </c:pt>
                <c:pt idx="2">
                  <c:v>76.56</c:v>
                </c:pt>
                <c:pt idx="3">
                  <c:v>19.9056</c:v>
                </c:pt>
                <c:pt idx="4">
                  <c:v>62.64</c:v>
                </c:pt>
                <c:pt idx="5">
                  <c:v>16.286399999999993</c:v>
                </c:pt>
                <c:pt idx="6">
                  <c:v>58</c:v>
                </c:pt>
                <c:pt idx="7">
                  <c:v>15.08</c:v>
                </c:pt>
                <c:pt idx="8">
                  <c:v>53.36</c:v>
                </c:pt>
                <c:pt idx="9">
                  <c:v>13.873600000000005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4C-C84F-B4FC-3BCEBCBC2444}"/>
            </c:ext>
          </c:extLst>
        </c:ser>
        <c:ser>
          <c:idx val="1"/>
          <c:order val="3"/>
          <c:tx>
            <c:strRef>
              <c:f>LCOSL!$AD$4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LCOSL!$AD$24:$AD$33</c:f>
              <c:numCache>
                <c:formatCode>"£"#,##0</c:formatCode>
                <c:ptCount val="10"/>
                <c:pt idx="0">
                  <c:v>55.72</c:v>
                </c:pt>
                <c:pt idx="1">
                  <c:v>4.0039999999999996</c:v>
                </c:pt>
                <c:pt idx="2">
                  <c:v>17.91</c:v>
                </c:pt>
                <c:pt idx="3">
                  <c:v>1.2869999999999999</c:v>
                </c:pt>
                <c:pt idx="4">
                  <c:v>13.93</c:v>
                </c:pt>
                <c:pt idx="5">
                  <c:v>1.0009999999999999</c:v>
                </c:pt>
                <c:pt idx="6">
                  <c:v>13.93</c:v>
                </c:pt>
                <c:pt idx="7">
                  <c:v>1.0009999999999999</c:v>
                </c:pt>
                <c:pt idx="8">
                  <c:v>17.91</c:v>
                </c:pt>
                <c:pt idx="9">
                  <c:v>1.2869999999999999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4C-C84F-B4FC-3BCEBCBC2444}"/>
            </c:ext>
          </c:extLst>
        </c:ser>
        <c:ser>
          <c:idx val="2"/>
          <c:order val="4"/>
          <c:tx>
            <c:strRef>
              <c:f>LCOSL!$AE$4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LCOSL!$AE$24:$AE$33</c:f>
              <c:numCache>
                <c:formatCode>"£"#,##0</c:formatCode>
                <c:ptCount val="10"/>
                <c:pt idx="0">
                  <c:v>5.0000000000000004E-8</c:v>
                </c:pt>
                <c:pt idx="1">
                  <c:v>2.6000000000000011E-8</c:v>
                </c:pt>
                <c:pt idx="2">
                  <c:v>5.0000000000000004E-8</c:v>
                </c:pt>
                <c:pt idx="3">
                  <c:v>2.6000000000000011E-8</c:v>
                </c:pt>
                <c:pt idx="4">
                  <c:v>5.0000000000000004E-8</c:v>
                </c:pt>
                <c:pt idx="5">
                  <c:v>2.6000000000000011E-8</c:v>
                </c:pt>
                <c:pt idx="6">
                  <c:v>5.0000000000000004E-8</c:v>
                </c:pt>
                <c:pt idx="7">
                  <c:v>2.6000000000000011E-8</c:v>
                </c:pt>
                <c:pt idx="8">
                  <c:v>5.0000000000000004E-8</c:v>
                </c:pt>
                <c:pt idx="9">
                  <c:v>2.6000000000000011E-8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4C-C84F-B4FC-3BCEBCBC2444}"/>
            </c:ext>
          </c:extLst>
        </c:ser>
        <c:ser>
          <c:idx val="3"/>
          <c:order val="5"/>
          <c:tx>
            <c:strRef>
              <c:f>LCOSL!$AF$4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LCOSL!$AF$24:$AF$33</c:f>
              <c:numCache>
                <c:formatCode>"£"#,##0</c:formatCode>
                <c:ptCount val="10"/>
                <c:pt idx="0">
                  <c:v>93.15</c:v>
                </c:pt>
                <c:pt idx="1">
                  <c:v>25.414999999999999</c:v>
                </c:pt>
                <c:pt idx="2">
                  <c:v>66.7</c:v>
                </c:pt>
                <c:pt idx="3">
                  <c:v>25.414999999999999</c:v>
                </c:pt>
                <c:pt idx="4">
                  <c:v>57.5</c:v>
                </c:pt>
                <c:pt idx="5">
                  <c:v>25.414999999999999</c:v>
                </c:pt>
                <c:pt idx="6">
                  <c:v>55.2</c:v>
                </c:pt>
                <c:pt idx="7">
                  <c:v>25.414999999999999</c:v>
                </c:pt>
                <c:pt idx="8">
                  <c:v>55.2</c:v>
                </c:pt>
                <c:pt idx="9">
                  <c:v>25.414999999999999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4C-C84F-B4FC-3BCEBCBC2444}"/>
            </c:ext>
          </c:extLst>
        </c:ser>
        <c:ser>
          <c:idx val="4"/>
          <c:order val="6"/>
          <c:tx>
            <c:strRef>
              <c:f>LCOSL!$AG$4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LCOSL!$AG$24:$AG$33</c:f>
              <c:numCache>
                <c:formatCode>"£"#,##0</c:formatCode>
                <c:ptCount val="10"/>
                <c:pt idx="0">
                  <c:v>15.404999999999999</c:v>
                </c:pt>
                <c:pt idx="1">
                  <c:v>9.2823895899492523</c:v>
                </c:pt>
                <c:pt idx="2">
                  <c:v>15.404999999999999</c:v>
                </c:pt>
                <c:pt idx="3">
                  <c:v>8.911122703123846</c:v>
                </c:pt>
                <c:pt idx="4">
                  <c:v>15.404999999999999</c:v>
                </c:pt>
                <c:pt idx="5">
                  <c:v>8.7815708346311503</c:v>
                </c:pt>
                <c:pt idx="6">
                  <c:v>15.404999999999999</c:v>
                </c:pt>
                <c:pt idx="7">
                  <c:v>8.7465094998783695</c:v>
                </c:pt>
                <c:pt idx="8">
                  <c:v>15.404999999999999</c:v>
                </c:pt>
                <c:pt idx="9">
                  <c:v>8.7394593799348268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4C-C84F-B4FC-3BCEBCBC2444}"/>
            </c:ext>
          </c:extLst>
        </c:ser>
        <c:ser>
          <c:idx val="7"/>
          <c:order val="7"/>
          <c:tx>
            <c:strRef>
              <c:f>LCOSL!$AJ$4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LCOSL!$AJ$24:$AJ$33</c:f>
              <c:numCache>
                <c:formatCode>"£"#,##0</c:formatCode>
                <c:ptCount val="10"/>
                <c:pt idx="0">
                  <c:v>0.5805561229214431</c:v>
                </c:pt>
                <c:pt idx="1">
                  <c:v>0.15094459195957521</c:v>
                </c:pt>
                <c:pt idx="2">
                  <c:v>0.59843459849493141</c:v>
                </c:pt>
                <c:pt idx="3">
                  <c:v>0.15559299560868209</c:v>
                </c:pt>
                <c:pt idx="4">
                  <c:v>0.59843459849493141</c:v>
                </c:pt>
                <c:pt idx="5">
                  <c:v>0.15559299560868209</c:v>
                </c:pt>
                <c:pt idx="6">
                  <c:v>0.5805561229214431</c:v>
                </c:pt>
                <c:pt idx="7">
                  <c:v>0.15094459195957521</c:v>
                </c:pt>
                <c:pt idx="8">
                  <c:v>0.59843459849493141</c:v>
                </c:pt>
                <c:pt idx="9">
                  <c:v>0.15559299560868209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4C-C84F-B4FC-3BCEBCBC2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207307471"/>
        <c:axId val="1620452911"/>
      </c:barChart>
      <c:scatterChart>
        <c:scatterStyle val="lineMarker"/>
        <c:varyColors val="0"/>
        <c:ser>
          <c:idx val="8"/>
          <c:order val="8"/>
          <c:tx>
            <c:strRef>
              <c:f>LCOSL!$AK$4</c:f>
              <c:strCache>
                <c:ptCount val="1"/>
                <c:pt idx="0">
                  <c:v>TUEX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1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LCOSL!$AK$24:$AK$33</c:f>
              <c:numCache>
                <c:formatCode>"£"#,##0.00</c:formatCode>
                <c:ptCount val="10"/>
                <c:pt idx="0">
                  <c:v>371.49913038083025</c:v>
                </c:pt>
                <c:pt idx="2">
                  <c:v>301.29011037322749</c:v>
                </c:pt>
                <c:pt idx="4">
                  <c:v>288.99087850473484</c:v>
                </c:pt>
                <c:pt idx="6">
                  <c:v>300.25061029075943</c:v>
                </c:pt>
                <c:pt idx="8">
                  <c:v>314.38020705003845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44C-C84F-B4FC-3BCEBCBC2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07471"/>
        <c:axId val="1620452911"/>
      </c:scatterChart>
      <c:scatterChart>
        <c:scatterStyle val="lineMarker"/>
        <c:varyColors val="0"/>
        <c:ser>
          <c:idx val="9"/>
          <c:order val="9"/>
          <c:tx>
            <c:strRef>
              <c:f>LCOSL!$AL$4</c:f>
              <c:strCache>
                <c:ptCount val="1"/>
                <c:pt idx="0">
                  <c:v>LCOSL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LCOSL!$AL$24:$AL$33</c:f>
              <c:numCache>
                <c:formatCode>"£"#,##0.00_);[Red]\("£"#,##0.00\)</c:formatCode>
                <c:ptCount val="10"/>
                <c:pt idx="1">
                  <c:v>1.29</c:v>
                </c:pt>
                <c:pt idx="3">
                  <c:v>1.05</c:v>
                </c:pt>
                <c:pt idx="5">
                  <c:v>1</c:v>
                </c:pt>
                <c:pt idx="7">
                  <c:v>1.03</c:v>
                </c:pt>
                <c:pt idx="9">
                  <c:v>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44C-C84F-B4FC-3BCEBCBC2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7503"/>
        <c:axId val="184313887"/>
      </c:scatterChart>
      <c:catAx>
        <c:axId val="20730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H2-Tank</a:t>
                </a:r>
                <a:r>
                  <a:rPr lang="en-GB" baseline="0"/>
                  <a:t> Size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52911"/>
        <c:crosses val="autoZero"/>
        <c:auto val="1"/>
        <c:lblAlgn val="ctr"/>
        <c:lblOffset val="100"/>
        <c:tickMarkSkip val="1"/>
        <c:noMultiLvlLbl val="0"/>
      </c:catAx>
      <c:valAx>
        <c:axId val="162045291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Expenditure</a:t>
                </a:r>
                <a:r>
                  <a:rPr lang="en-GB" baseline="0"/>
                  <a:t>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7471"/>
        <c:crosses val="autoZero"/>
        <c:crossBetween val="between"/>
      </c:valAx>
      <c:valAx>
        <c:axId val="184313887"/>
        <c:scaling>
          <c:orientation val="minMax"/>
          <c:max val="1.5"/>
          <c:min val="0.860000000000000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</a:t>
                </a:r>
                <a:r>
                  <a:rPr lang="en-GB" baseline="0"/>
                  <a:t> (£ kWh 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7503"/>
        <c:crosses val="max"/>
        <c:crossBetween val="midCat"/>
      </c:valAx>
      <c:valAx>
        <c:axId val="19639750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18431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LCOSL!$AI$4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LCOSL!$AI$43:$AI$52</c:f>
              <c:numCache>
                <c:formatCode>"£"#,##0</c:formatCode>
                <c:ptCount val="10"/>
                <c:pt idx="0">
                  <c:v>32.106000000000002</c:v>
                </c:pt>
                <c:pt idx="1">
                  <c:v>5.5650399999999998</c:v>
                </c:pt>
                <c:pt idx="2">
                  <c:v>48.158999999999999</c:v>
                </c:pt>
                <c:pt idx="3">
                  <c:v>8.347560000000005</c:v>
                </c:pt>
                <c:pt idx="4">
                  <c:v>64.212000000000003</c:v>
                </c:pt>
                <c:pt idx="5">
                  <c:v>11.13008</c:v>
                </c:pt>
                <c:pt idx="6">
                  <c:v>80.265000000000001</c:v>
                </c:pt>
                <c:pt idx="7">
                  <c:v>13.912600000000007</c:v>
                </c:pt>
                <c:pt idx="8">
                  <c:v>96.317999999999998</c:v>
                </c:pt>
                <c:pt idx="9">
                  <c:v>16.69512000000001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D-0647-A0AB-2A5C50766AD3}"/>
            </c:ext>
          </c:extLst>
        </c:ser>
        <c:ser>
          <c:idx val="5"/>
          <c:order val="1"/>
          <c:tx>
            <c:strRef>
              <c:f>LCOSL!$AH$4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LCOSL!$AH$43:$AH$52</c:f>
              <c:numCache>
                <c:formatCode>"£"#,##0</c:formatCode>
                <c:ptCount val="10"/>
                <c:pt idx="0">
                  <c:v>12</c:v>
                </c:pt>
                <c:pt idx="1">
                  <c:v>3.7050000000000001</c:v>
                </c:pt>
                <c:pt idx="2">
                  <c:v>12</c:v>
                </c:pt>
                <c:pt idx="3">
                  <c:v>3.7050000000000001</c:v>
                </c:pt>
                <c:pt idx="4">
                  <c:v>12</c:v>
                </c:pt>
                <c:pt idx="5">
                  <c:v>3.7050000000000001</c:v>
                </c:pt>
                <c:pt idx="6">
                  <c:v>11.52</c:v>
                </c:pt>
                <c:pt idx="7">
                  <c:v>3.5568000000000017</c:v>
                </c:pt>
                <c:pt idx="8">
                  <c:v>6.72</c:v>
                </c:pt>
                <c:pt idx="9">
                  <c:v>2.0747999999999993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5D-0647-A0AB-2A5C50766AD3}"/>
            </c:ext>
          </c:extLst>
        </c:ser>
        <c:ser>
          <c:idx val="0"/>
          <c:order val="2"/>
          <c:tx>
            <c:strRef>
              <c:f>LCOSL!$AC$4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LCOSL!$AC$43:$AC$52</c:f>
              <c:numCache>
                <c:formatCode>"£"#,##0</c:formatCode>
                <c:ptCount val="10"/>
                <c:pt idx="0">
                  <c:v>134.56</c:v>
                </c:pt>
                <c:pt idx="1">
                  <c:v>34.985599999999984</c:v>
                </c:pt>
                <c:pt idx="2">
                  <c:v>83.52</c:v>
                </c:pt>
                <c:pt idx="3">
                  <c:v>21.71520000000001</c:v>
                </c:pt>
                <c:pt idx="4">
                  <c:v>60.32</c:v>
                </c:pt>
                <c:pt idx="5">
                  <c:v>15.683200000000008</c:v>
                </c:pt>
                <c:pt idx="6">
                  <c:v>62.64</c:v>
                </c:pt>
                <c:pt idx="7">
                  <c:v>16.286399999999993</c:v>
                </c:pt>
                <c:pt idx="8">
                  <c:v>58</c:v>
                </c:pt>
                <c:pt idx="9">
                  <c:v>15.08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5D-0647-A0AB-2A5C50766AD3}"/>
            </c:ext>
          </c:extLst>
        </c:ser>
        <c:ser>
          <c:idx val="1"/>
          <c:order val="3"/>
          <c:tx>
            <c:strRef>
              <c:f>LCOSL!$AD$4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LCOSL!$AD$43:$AD$52</c:f>
              <c:numCache>
                <c:formatCode>"£"#,##0</c:formatCode>
                <c:ptCount val="10"/>
                <c:pt idx="0">
                  <c:v>1.99E-7</c:v>
                </c:pt>
                <c:pt idx="1">
                  <c:v>1.4299999999999997E-8</c:v>
                </c:pt>
                <c:pt idx="2">
                  <c:v>1.99E-7</c:v>
                </c:pt>
                <c:pt idx="3">
                  <c:v>1.4299999999999997E-8</c:v>
                </c:pt>
                <c:pt idx="4">
                  <c:v>1.99E-7</c:v>
                </c:pt>
                <c:pt idx="5">
                  <c:v>1.4299999999999997E-8</c:v>
                </c:pt>
                <c:pt idx="6">
                  <c:v>1.99E-7</c:v>
                </c:pt>
                <c:pt idx="7">
                  <c:v>1.4299999999999997E-8</c:v>
                </c:pt>
                <c:pt idx="8">
                  <c:v>1.99E-7</c:v>
                </c:pt>
                <c:pt idx="9">
                  <c:v>1.4299999999999997E-8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5D-0647-A0AB-2A5C50766AD3}"/>
            </c:ext>
          </c:extLst>
        </c:ser>
        <c:ser>
          <c:idx val="2"/>
          <c:order val="4"/>
          <c:tx>
            <c:strRef>
              <c:f>LCOSL!$AE$4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LCOSL!$AE$43:$AE$52</c:f>
              <c:numCache>
                <c:formatCode>"£"#,##0</c:formatCode>
                <c:ptCount val="10"/>
                <c:pt idx="0">
                  <c:v>20</c:v>
                </c:pt>
                <c:pt idx="1">
                  <c:v>10.4</c:v>
                </c:pt>
                <c:pt idx="2">
                  <c:v>15</c:v>
                </c:pt>
                <c:pt idx="3">
                  <c:v>7.8</c:v>
                </c:pt>
                <c:pt idx="4">
                  <c:v>15</c:v>
                </c:pt>
                <c:pt idx="5">
                  <c:v>7.8</c:v>
                </c:pt>
                <c:pt idx="6">
                  <c:v>10</c:v>
                </c:pt>
                <c:pt idx="7">
                  <c:v>5.2</c:v>
                </c:pt>
                <c:pt idx="8">
                  <c:v>10</c:v>
                </c:pt>
                <c:pt idx="9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5D-0647-A0AB-2A5C50766AD3}"/>
            </c:ext>
          </c:extLst>
        </c:ser>
        <c:ser>
          <c:idx val="3"/>
          <c:order val="5"/>
          <c:tx>
            <c:strRef>
              <c:f>LCOSL!$AF$4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LCOSL!$AF$43:$AF$52</c:f>
              <c:numCache>
                <c:formatCode>"£"#,##0</c:formatCode>
                <c:ptCount val="10"/>
                <c:pt idx="0">
                  <c:v>85.1</c:v>
                </c:pt>
                <c:pt idx="1">
                  <c:v>25.414999999999999</c:v>
                </c:pt>
                <c:pt idx="2">
                  <c:v>58.65</c:v>
                </c:pt>
                <c:pt idx="3">
                  <c:v>25.414999999999999</c:v>
                </c:pt>
                <c:pt idx="4">
                  <c:v>47.15</c:v>
                </c:pt>
                <c:pt idx="5">
                  <c:v>25.414999999999999</c:v>
                </c:pt>
                <c:pt idx="6">
                  <c:v>47.15</c:v>
                </c:pt>
                <c:pt idx="7">
                  <c:v>25.414999999999999</c:v>
                </c:pt>
                <c:pt idx="8">
                  <c:v>44.85</c:v>
                </c:pt>
                <c:pt idx="9">
                  <c:v>25.414999999999999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5D-0647-A0AB-2A5C50766AD3}"/>
            </c:ext>
          </c:extLst>
        </c:ser>
        <c:ser>
          <c:idx val="4"/>
          <c:order val="6"/>
          <c:tx>
            <c:strRef>
              <c:f>LCOSL!$AG$4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LCOSL!$AG$43:$AG$52</c:f>
              <c:numCache>
                <c:formatCode>"£"#,##0</c:formatCode>
                <c:ptCount val="10"/>
                <c:pt idx="0">
                  <c:v>21.33</c:v>
                </c:pt>
                <c:pt idx="1">
                  <c:v>6.5090312815994542</c:v>
                </c:pt>
                <c:pt idx="2">
                  <c:v>10.664999999999999</c:v>
                </c:pt>
                <c:pt idx="3">
                  <c:v>6.3505509911597926</c:v>
                </c:pt>
                <c:pt idx="4">
                  <c:v>10.664999999999999</c:v>
                </c:pt>
                <c:pt idx="5">
                  <c:v>6.253507200248781</c:v>
                </c:pt>
                <c:pt idx="6">
                  <c:v>10.664999999999999</c:v>
                </c:pt>
                <c:pt idx="7">
                  <c:v>6.2211101338484518</c:v>
                </c:pt>
                <c:pt idx="8">
                  <c:v>10.664999999999999</c:v>
                </c:pt>
                <c:pt idx="9">
                  <c:v>6.1818012565174039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5D-0647-A0AB-2A5C50766AD3}"/>
            </c:ext>
          </c:extLst>
        </c:ser>
        <c:ser>
          <c:idx val="7"/>
          <c:order val="7"/>
          <c:tx>
            <c:strRef>
              <c:f>LCOSL!$AJ$4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LCOSL!$AJ$43:$AJ$52</c:f>
              <c:numCache>
                <c:formatCode>"£"#,##0</c:formatCode>
                <c:ptCount val="10"/>
                <c:pt idx="0">
                  <c:v>0.5805561229214431</c:v>
                </c:pt>
                <c:pt idx="1">
                  <c:v>0.15094459195957521</c:v>
                </c:pt>
                <c:pt idx="2">
                  <c:v>0.59843459849493141</c:v>
                </c:pt>
                <c:pt idx="3">
                  <c:v>0.15559299560868209</c:v>
                </c:pt>
                <c:pt idx="4">
                  <c:v>0.59843459849493141</c:v>
                </c:pt>
                <c:pt idx="5">
                  <c:v>0.15559299560868209</c:v>
                </c:pt>
                <c:pt idx="6">
                  <c:v>0.59843459849493141</c:v>
                </c:pt>
                <c:pt idx="7">
                  <c:v>0.15559299560868209</c:v>
                </c:pt>
                <c:pt idx="8">
                  <c:v>0.5805561229214431</c:v>
                </c:pt>
                <c:pt idx="9">
                  <c:v>0.15094459195957521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5D-0647-A0AB-2A5C50766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207307471"/>
        <c:axId val="1620452911"/>
      </c:barChart>
      <c:scatterChart>
        <c:scatterStyle val="lineMarker"/>
        <c:varyColors val="0"/>
        <c:ser>
          <c:idx val="8"/>
          <c:order val="8"/>
          <c:tx>
            <c:strRef>
              <c:f>LCOSL!$AK$4</c:f>
              <c:strCache>
                <c:ptCount val="1"/>
                <c:pt idx="0">
                  <c:v>TUEX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1"/>
            <c:spPr>
              <a:solidFill>
                <a:schemeClr val="tx1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LCOSL!$AK$43:$AK$52</c:f>
              <c:numCache>
                <c:formatCode>"£"#,##0.00</c:formatCode>
                <c:ptCount val="10"/>
                <c:pt idx="0">
                  <c:v>392.40717220978041</c:v>
                </c:pt>
                <c:pt idx="2">
                  <c:v>302.08133879856337</c:v>
                </c:pt>
                <c:pt idx="4">
                  <c:v>280.08781500765241</c:v>
                </c:pt>
                <c:pt idx="6">
                  <c:v>293.5859379412521</c:v>
                </c:pt>
                <c:pt idx="8">
                  <c:v>297.93122218469847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5D-0647-A0AB-2A5C50766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07471"/>
        <c:axId val="1620452911"/>
      </c:scatterChart>
      <c:scatterChart>
        <c:scatterStyle val="lineMarker"/>
        <c:varyColors val="0"/>
        <c:ser>
          <c:idx val="9"/>
          <c:order val="9"/>
          <c:tx>
            <c:strRef>
              <c:f>LCOSL!$AL$4</c:f>
              <c:strCache>
                <c:ptCount val="1"/>
                <c:pt idx="0">
                  <c:v>LCOSL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LCOSL!$AL$43:$AL$52</c:f>
              <c:numCache>
                <c:formatCode>"£"#,##0.00_);[Red]\("£"#,##0.00\)</c:formatCode>
                <c:ptCount val="10"/>
                <c:pt idx="1">
                  <c:v>1.37</c:v>
                </c:pt>
                <c:pt idx="3">
                  <c:v>1.06</c:v>
                </c:pt>
                <c:pt idx="5">
                  <c:v>0.98</c:v>
                </c:pt>
                <c:pt idx="7">
                  <c:v>1.01</c:v>
                </c:pt>
                <c:pt idx="9">
                  <c:v>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65D-0647-A0AB-2A5C50766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7503"/>
        <c:axId val="184313887"/>
      </c:scatterChart>
      <c:catAx>
        <c:axId val="20730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H2-Tank</a:t>
                </a:r>
                <a:r>
                  <a:rPr lang="en-GB" baseline="0"/>
                  <a:t> Size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52911"/>
        <c:crosses val="autoZero"/>
        <c:auto val="1"/>
        <c:lblAlgn val="ctr"/>
        <c:lblOffset val="100"/>
        <c:tickMarkSkip val="1"/>
        <c:noMultiLvlLbl val="0"/>
      </c:catAx>
      <c:valAx>
        <c:axId val="162045291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Expenditure</a:t>
                </a:r>
                <a:r>
                  <a:rPr lang="en-GB" baseline="0"/>
                  <a:t>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7471"/>
        <c:crosses val="autoZero"/>
        <c:crossBetween val="between"/>
      </c:valAx>
      <c:valAx>
        <c:axId val="1843138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</a:t>
                </a:r>
                <a:r>
                  <a:rPr lang="en-GB" baseline="0"/>
                  <a:t> (£ kWh 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7503"/>
        <c:crosses val="max"/>
        <c:crossBetween val="midCat"/>
      </c:valAx>
      <c:valAx>
        <c:axId val="19639750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18431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LCOSL!$AI$4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LCOSL!$AI$62:$AI$71</c:f>
              <c:numCache>
                <c:formatCode>"£"#,##0</c:formatCode>
                <c:ptCount val="10"/>
                <c:pt idx="0">
                  <c:v>32.106000000000002</c:v>
                </c:pt>
                <c:pt idx="1">
                  <c:v>5.5650399999999998</c:v>
                </c:pt>
                <c:pt idx="2">
                  <c:v>48.158999999999999</c:v>
                </c:pt>
                <c:pt idx="3">
                  <c:v>8.347560000000005</c:v>
                </c:pt>
                <c:pt idx="4">
                  <c:v>64.212000000000003</c:v>
                </c:pt>
                <c:pt idx="5">
                  <c:v>11.13008</c:v>
                </c:pt>
                <c:pt idx="6">
                  <c:v>80.265000000000001</c:v>
                </c:pt>
                <c:pt idx="7">
                  <c:v>13.912600000000007</c:v>
                </c:pt>
                <c:pt idx="8">
                  <c:v>96.317999999999998</c:v>
                </c:pt>
                <c:pt idx="9">
                  <c:v>16.69512000000001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5-6A49-BA2B-7055283AD335}"/>
            </c:ext>
          </c:extLst>
        </c:ser>
        <c:ser>
          <c:idx val="5"/>
          <c:order val="1"/>
          <c:tx>
            <c:strRef>
              <c:f>LCOSL!$AH$4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LCOSL!$AH$62:$AH$71</c:f>
              <c:numCache>
                <c:formatCode>"£"#,##0</c:formatCode>
                <c:ptCount val="10"/>
                <c:pt idx="0">
                  <c:v>12</c:v>
                </c:pt>
                <c:pt idx="1">
                  <c:v>3.7050000000000001</c:v>
                </c:pt>
                <c:pt idx="2">
                  <c:v>12</c:v>
                </c:pt>
                <c:pt idx="3">
                  <c:v>3.7050000000000001</c:v>
                </c:pt>
                <c:pt idx="4">
                  <c:v>9.6</c:v>
                </c:pt>
                <c:pt idx="5">
                  <c:v>2.964</c:v>
                </c:pt>
                <c:pt idx="6">
                  <c:v>12</c:v>
                </c:pt>
                <c:pt idx="7">
                  <c:v>3.7050000000000001</c:v>
                </c:pt>
                <c:pt idx="8">
                  <c:v>10.08</c:v>
                </c:pt>
                <c:pt idx="9">
                  <c:v>3.1121999999999987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5-6A49-BA2B-7055283AD335}"/>
            </c:ext>
          </c:extLst>
        </c:ser>
        <c:ser>
          <c:idx val="0"/>
          <c:order val="2"/>
          <c:tx>
            <c:strRef>
              <c:f>LCOSL!$AC$4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LCOSL!$AC$62:$AC$71</c:f>
              <c:numCache>
                <c:formatCode>"£"#,##0</c:formatCode>
                <c:ptCount val="10"/>
                <c:pt idx="0">
                  <c:v>2.3200000000000003E-9</c:v>
                </c:pt>
                <c:pt idx="1">
                  <c:v>6.0320000000000025E-10</c:v>
                </c:pt>
                <c:pt idx="2">
                  <c:v>2.3200000000000003E-9</c:v>
                </c:pt>
                <c:pt idx="3">
                  <c:v>6.0320000000000025E-10</c:v>
                </c:pt>
                <c:pt idx="4">
                  <c:v>2.3200000000000003E-9</c:v>
                </c:pt>
                <c:pt idx="5">
                  <c:v>6.0320000000000025E-10</c:v>
                </c:pt>
                <c:pt idx="6">
                  <c:v>2.3200000000000003E-9</c:v>
                </c:pt>
                <c:pt idx="7">
                  <c:v>6.0320000000000025E-10</c:v>
                </c:pt>
                <c:pt idx="8">
                  <c:v>2.3200000000000003E-9</c:v>
                </c:pt>
                <c:pt idx="9">
                  <c:v>6.0320000000000025E-10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65-6A49-BA2B-7055283AD335}"/>
            </c:ext>
          </c:extLst>
        </c:ser>
        <c:ser>
          <c:idx val="1"/>
          <c:order val="3"/>
          <c:tx>
            <c:strRef>
              <c:f>LCOSL!$AD$4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LCOSL!$AD$62:$AD$71</c:f>
              <c:numCache>
                <c:formatCode>"£"#,##0</c:formatCode>
                <c:ptCount val="10"/>
                <c:pt idx="0">
                  <c:v>175.12</c:v>
                </c:pt>
                <c:pt idx="1">
                  <c:v>12.584</c:v>
                </c:pt>
                <c:pt idx="2">
                  <c:v>127.36</c:v>
                </c:pt>
                <c:pt idx="3">
                  <c:v>9.1519999999999992</c:v>
                </c:pt>
                <c:pt idx="4">
                  <c:v>89.55</c:v>
                </c:pt>
                <c:pt idx="5">
                  <c:v>6.4349999999999996</c:v>
                </c:pt>
                <c:pt idx="6">
                  <c:v>63.68</c:v>
                </c:pt>
                <c:pt idx="7">
                  <c:v>4.5759999999999996</c:v>
                </c:pt>
                <c:pt idx="8">
                  <c:v>47.76</c:v>
                </c:pt>
                <c:pt idx="9">
                  <c:v>3.4319999999999999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65-6A49-BA2B-7055283AD335}"/>
            </c:ext>
          </c:extLst>
        </c:ser>
        <c:ser>
          <c:idx val="2"/>
          <c:order val="4"/>
          <c:tx>
            <c:strRef>
              <c:f>LCOSL!$AE$4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LCOSL!$AE$62:$AE$71</c:f>
              <c:numCache>
                <c:formatCode>"£"#,##0</c:formatCode>
                <c:ptCount val="10"/>
                <c:pt idx="0">
                  <c:v>45</c:v>
                </c:pt>
                <c:pt idx="1">
                  <c:v>23.4</c:v>
                </c:pt>
                <c:pt idx="2">
                  <c:v>35</c:v>
                </c:pt>
                <c:pt idx="3">
                  <c:v>18.2</c:v>
                </c:pt>
                <c:pt idx="4">
                  <c:v>35</c:v>
                </c:pt>
                <c:pt idx="5">
                  <c:v>18.2</c:v>
                </c:pt>
                <c:pt idx="6">
                  <c:v>35</c:v>
                </c:pt>
                <c:pt idx="7">
                  <c:v>18.2</c:v>
                </c:pt>
                <c:pt idx="8">
                  <c:v>35</c:v>
                </c:pt>
                <c:pt idx="9">
                  <c:v>18.2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65-6A49-BA2B-7055283AD335}"/>
            </c:ext>
          </c:extLst>
        </c:ser>
        <c:ser>
          <c:idx val="3"/>
          <c:order val="5"/>
          <c:tx>
            <c:strRef>
              <c:f>LCOSL!$AF$4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LCOSL!$AF$62:$AF$71</c:f>
              <c:numCache>
                <c:formatCode>"£"#,##0</c:formatCode>
                <c:ptCount val="10"/>
                <c:pt idx="0">
                  <c:v>102.35</c:v>
                </c:pt>
                <c:pt idx="1">
                  <c:v>25.414999999999999</c:v>
                </c:pt>
                <c:pt idx="2">
                  <c:v>77.05</c:v>
                </c:pt>
                <c:pt idx="3">
                  <c:v>25.414999999999999</c:v>
                </c:pt>
                <c:pt idx="4">
                  <c:v>58.65</c:v>
                </c:pt>
                <c:pt idx="5">
                  <c:v>25.414999999999999</c:v>
                </c:pt>
                <c:pt idx="6">
                  <c:v>46</c:v>
                </c:pt>
                <c:pt idx="7">
                  <c:v>25.414999999999999</c:v>
                </c:pt>
                <c:pt idx="8">
                  <c:v>39.1</c:v>
                </c:pt>
                <c:pt idx="9">
                  <c:v>25.414999999999999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65-6A49-BA2B-7055283AD335}"/>
            </c:ext>
          </c:extLst>
        </c:ser>
        <c:ser>
          <c:idx val="4"/>
          <c:order val="6"/>
          <c:tx>
            <c:strRef>
              <c:f>LCOSL!$AG$4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LCOSL!$AG$62:$AG$71</c:f>
              <c:numCache>
                <c:formatCode>"£"#,##0</c:formatCode>
                <c:ptCount val="10"/>
                <c:pt idx="0">
                  <c:v>11.85</c:v>
                </c:pt>
                <c:pt idx="1">
                  <c:v>3.9931297410690898</c:v>
                </c:pt>
                <c:pt idx="2">
                  <c:v>11.85</c:v>
                </c:pt>
                <c:pt idx="3">
                  <c:v>3.9397169841401012</c:v>
                </c:pt>
                <c:pt idx="4">
                  <c:v>11.85</c:v>
                </c:pt>
                <c:pt idx="5">
                  <c:v>3.8851577182889603</c:v>
                </c:pt>
                <c:pt idx="6">
                  <c:v>11.85</c:v>
                </c:pt>
                <c:pt idx="7">
                  <c:v>3.8708718531478152</c:v>
                </c:pt>
                <c:pt idx="8">
                  <c:v>11.85</c:v>
                </c:pt>
                <c:pt idx="9">
                  <c:v>3.8180869463428668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65-6A49-BA2B-7055283AD335}"/>
            </c:ext>
          </c:extLst>
        </c:ser>
        <c:ser>
          <c:idx val="7"/>
          <c:order val="7"/>
          <c:tx>
            <c:strRef>
              <c:f>LCOSL!$AJ$4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LCOSL!$AJ$62:$AJ$71</c:f>
              <c:numCache>
                <c:formatCode>"£"#,##0</c:formatCode>
                <c:ptCount val="10"/>
                <c:pt idx="0">
                  <c:v>0.5805561229214431</c:v>
                </c:pt>
                <c:pt idx="1">
                  <c:v>0.15094459195957521</c:v>
                </c:pt>
                <c:pt idx="2">
                  <c:v>0.59843459849493141</c:v>
                </c:pt>
                <c:pt idx="3">
                  <c:v>0.15559299560868209</c:v>
                </c:pt>
                <c:pt idx="4">
                  <c:v>0.5805561229214431</c:v>
                </c:pt>
                <c:pt idx="5">
                  <c:v>0.15094459195957521</c:v>
                </c:pt>
                <c:pt idx="6">
                  <c:v>0.5805561229214431</c:v>
                </c:pt>
                <c:pt idx="7">
                  <c:v>0.15094459195957521</c:v>
                </c:pt>
                <c:pt idx="8">
                  <c:v>0.5805561229214431</c:v>
                </c:pt>
                <c:pt idx="9">
                  <c:v>0.15094459195957521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65-6A49-BA2B-7055283A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207307471"/>
        <c:axId val="1620452911"/>
      </c:barChart>
      <c:scatterChart>
        <c:scatterStyle val="lineMarker"/>
        <c:varyColors val="0"/>
        <c:ser>
          <c:idx val="8"/>
          <c:order val="8"/>
          <c:tx>
            <c:strRef>
              <c:f>LCOSL!$AK$4</c:f>
              <c:strCache>
                <c:ptCount val="1"/>
                <c:pt idx="0">
                  <c:v>TUEX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1"/>
            <c:spPr>
              <a:solidFill>
                <a:schemeClr val="tx1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LCOSL!$AK$62:$AK$71</c:f>
              <c:numCache>
                <c:formatCode>"£"#,##0.00</c:formatCode>
                <c:ptCount val="10"/>
                <c:pt idx="0">
                  <c:v>453.81967045887336</c:v>
                </c:pt>
                <c:pt idx="2">
                  <c:v>380.93230458116687</c:v>
                </c:pt>
                <c:pt idx="4">
                  <c:v>337.62273843609319</c:v>
                </c:pt>
                <c:pt idx="6">
                  <c:v>319.20597257095204</c:v>
                </c:pt>
                <c:pt idx="8">
                  <c:v>311.51190766414709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65-6A49-BA2B-7055283A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07471"/>
        <c:axId val="1620452911"/>
      </c:scatterChart>
      <c:scatterChart>
        <c:scatterStyle val="lineMarker"/>
        <c:varyColors val="0"/>
        <c:ser>
          <c:idx val="9"/>
          <c:order val="9"/>
          <c:tx>
            <c:strRef>
              <c:f>LCOSL!$AL$4</c:f>
              <c:strCache>
                <c:ptCount val="1"/>
                <c:pt idx="0">
                  <c:v>LCOSL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LCOSL!$AL$62:$AL$71</c:f>
              <c:numCache>
                <c:formatCode>"£"#,##0.00_);[Red]\("£"#,##0.00\)</c:formatCode>
                <c:ptCount val="10"/>
                <c:pt idx="1">
                  <c:v>1.62</c:v>
                </c:pt>
                <c:pt idx="3">
                  <c:v>1.34</c:v>
                </c:pt>
                <c:pt idx="5">
                  <c:v>1.19</c:v>
                </c:pt>
                <c:pt idx="7">
                  <c:v>1.1200000000000001</c:v>
                </c:pt>
                <c:pt idx="9">
                  <c:v>1.0900000000000001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65-6A49-BA2B-7055283A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7503"/>
        <c:axId val="184313887"/>
      </c:scatterChart>
      <c:catAx>
        <c:axId val="20730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H2-Tank</a:t>
                </a:r>
                <a:r>
                  <a:rPr lang="en-GB" baseline="0"/>
                  <a:t> Size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52911"/>
        <c:crosses val="autoZero"/>
        <c:auto val="1"/>
        <c:lblAlgn val="ctr"/>
        <c:lblOffset val="100"/>
        <c:tickMarkSkip val="1"/>
        <c:noMultiLvlLbl val="0"/>
      </c:catAx>
      <c:valAx>
        <c:axId val="16204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Expenditure</a:t>
                </a:r>
                <a:r>
                  <a:rPr lang="en-GB" baseline="0"/>
                  <a:t>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7471"/>
        <c:crosses val="autoZero"/>
        <c:crossBetween val="between"/>
      </c:valAx>
      <c:valAx>
        <c:axId val="1843138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</a:t>
                </a:r>
                <a:r>
                  <a:rPr lang="en-GB" baseline="0"/>
                  <a:t> (£ kWh 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7503"/>
        <c:crosses val="max"/>
        <c:crossBetween val="midCat"/>
      </c:valAx>
      <c:valAx>
        <c:axId val="19639750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18431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LCOSL!$BW$3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LCOSL!$BW$4:$BW$28</c:f>
              <c:numCache>
                <c:formatCode>"£"#,##0</c:formatCode>
                <c:ptCount val="25"/>
                <c:pt idx="0">
                  <c:v>37.671040000000005</c:v>
                </c:pt>
                <c:pt idx="1">
                  <c:v>56.506560000000007</c:v>
                </c:pt>
                <c:pt idx="2">
                  <c:v>75.34208000000001</c:v>
                </c:pt>
                <c:pt idx="3">
                  <c:v>94.177600000000012</c:v>
                </c:pt>
                <c:pt idx="4">
                  <c:v>113.01312000000001</c:v>
                </c:pt>
                <c:pt idx="5">
                  <c:v>37.671040000000005</c:v>
                </c:pt>
                <c:pt idx="6">
                  <c:v>56.506560000000007</c:v>
                </c:pt>
                <c:pt idx="7">
                  <c:v>75.34208000000001</c:v>
                </c:pt>
                <c:pt idx="8">
                  <c:v>94.177600000000012</c:v>
                </c:pt>
                <c:pt idx="9">
                  <c:v>113.01312000000001</c:v>
                </c:pt>
                <c:pt idx="10">
                  <c:v>37.671040000000005</c:v>
                </c:pt>
                <c:pt idx="11">
                  <c:v>56.506560000000007</c:v>
                </c:pt>
                <c:pt idx="12">
                  <c:v>75.34208000000001</c:v>
                </c:pt>
                <c:pt idx="13">
                  <c:v>94.177600000000012</c:v>
                </c:pt>
                <c:pt idx="14">
                  <c:v>113.01312000000001</c:v>
                </c:pt>
                <c:pt idx="15">
                  <c:v>37.671040000000005</c:v>
                </c:pt>
                <c:pt idx="16">
                  <c:v>56.506560000000007</c:v>
                </c:pt>
                <c:pt idx="17">
                  <c:v>75.34208000000001</c:v>
                </c:pt>
                <c:pt idx="18">
                  <c:v>94.177600000000012</c:v>
                </c:pt>
                <c:pt idx="19">
                  <c:v>113.01312000000001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07-A948-88DE-8C7A095D94B6}"/>
            </c:ext>
          </c:extLst>
        </c:ser>
        <c:ser>
          <c:idx val="5"/>
          <c:order val="1"/>
          <c:tx>
            <c:strRef>
              <c:f>LCOSL!$BV$3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LCOSL!$BV$4:$BV$28</c:f>
              <c:numCache>
                <c:formatCode>"£"#,##0</c:formatCode>
                <c:ptCount val="25"/>
                <c:pt idx="0">
                  <c:v>15.705</c:v>
                </c:pt>
                <c:pt idx="1">
                  <c:v>15.076800000000002</c:v>
                </c:pt>
                <c:pt idx="2">
                  <c:v>6.282</c:v>
                </c:pt>
                <c:pt idx="3">
                  <c:v>11.307599999999999</c:v>
                </c:pt>
                <c:pt idx="4">
                  <c:v>15.705</c:v>
                </c:pt>
                <c:pt idx="5">
                  <c:v>13.1922</c:v>
                </c:pt>
                <c:pt idx="6">
                  <c:v>11.9358</c:v>
                </c:pt>
                <c:pt idx="7">
                  <c:v>11.9358</c:v>
                </c:pt>
                <c:pt idx="8">
                  <c:v>12.564</c:v>
                </c:pt>
                <c:pt idx="9">
                  <c:v>9.423</c:v>
                </c:pt>
                <c:pt idx="10">
                  <c:v>15.705</c:v>
                </c:pt>
                <c:pt idx="11">
                  <c:v>15.705</c:v>
                </c:pt>
                <c:pt idx="12">
                  <c:v>15.705</c:v>
                </c:pt>
                <c:pt idx="13">
                  <c:v>15.076800000000002</c:v>
                </c:pt>
                <c:pt idx="14">
                  <c:v>8.7947999999999986</c:v>
                </c:pt>
                <c:pt idx="15">
                  <c:v>15.705</c:v>
                </c:pt>
                <c:pt idx="16">
                  <c:v>15.705</c:v>
                </c:pt>
                <c:pt idx="17">
                  <c:v>12.564</c:v>
                </c:pt>
                <c:pt idx="18">
                  <c:v>15.705</c:v>
                </c:pt>
                <c:pt idx="19">
                  <c:v>13.1922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07-A948-88DE-8C7A095D94B6}"/>
            </c:ext>
          </c:extLst>
        </c:ser>
        <c:ser>
          <c:idx val="0"/>
          <c:order val="2"/>
          <c:tx>
            <c:strRef>
              <c:f>LCOSL!$BQ$3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LCOSL!$BQ$4:$BQ$28</c:f>
              <c:numCache>
                <c:formatCode>"£"#,##0</c:formatCode>
                <c:ptCount val="25"/>
                <c:pt idx="0">
                  <c:v>58.463999999999999</c:v>
                </c:pt>
                <c:pt idx="1">
                  <c:v>49.694399999999995</c:v>
                </c:pt>
                <c:pt idx="2">
                  <c:v>35.078399999999995</c:v>
                </c:pt>
                <c:pt idx="3">
                  <c:v>32.155199999999994</c:v>
                </c:pt>
                <c:pt idx="4">
                  <c:v>32.155199999999994</c:v>
                </c:pt>
                <c:pt idx="5">
                  <c:v>116.928</c:v>
                </c:pt>
                <c:pt idx="6">
                  <c:v>96.465599999999995</c:v>
                </c:pt>
                <c:pt idx="7">
                  <c:v>78.926400000000001</c:v>
                </c:pt>
                <c:pt idx="8">
                  <c:v>73.08</c:v>
                </c:pt>
                <c:pt idx="9">
                  <c:v>67.23360000000001</c:v>
                </c:pt>
                <c:pt idx="10">
                  <c:v>169.54559999999998</c:v>
                </c:pt>
                <c:pt idx="11">
                  <c:v>105.23520000000001</c:v>
                </c:pt>
                <c:pt idx="12">
                  <c:v>76.003200000000007</c:v>
                </c:pt>
                <c:pt idx="13">
                  <c:v>78.926400000000001</c:v>
                </c:pt>
                <c:pt idx="14">
                  <c:v>73.08</c:v>
                </c:pt>
                <c:pt idx="15">
                  <c:v>2.9232000000000004E-9</c:v>
                </c:pt>
                <c:pt idx="16">
                  <c:v>2.9232000000000004E-9</c:v>
                </c:pt>
                <c:pt idx="17">
                  <c:v>2.9232000000000004E-9</c:v>
                </c:pt>
                <c:pt idx="18">
                  <c:v>2.9232000000000004E-9</c:v>
                </c:pt>
                <c:pt idx="19">
                  <c:v>2.9232000000000004E-9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A948-88DE-8C7A095D94B6}"/>
            </c:ext>
          </c:extLst>
        </c:ser>
        <c:ser>
          <c:idx val="1"/>
          <c:order val="3"/>
          <c:tx>
            <c:strRef>
              <c:f>LCOSL!$BR$3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LCOSL!$BR$4:$BR$28</c:f>
              <c:numCache>
                <c:formatCode>"£"#,##0</c:formatCode>
                <c:ptCount val="25"/>
                <c:pt idx="0">
                  <c:v>27.728999999999999</c:v>
                </c:pt>
                <c:pt idx="1">
                  <c:v>17.064</c:v>
                </c:pt>
                <c:pt idx="2">
                  <c:v>19.196999999999999</c:v>
                </c:pt>
                <c:pt idx="3">
                  <c:v>19.196999999999999</c:v>
                </c:pt>
                <c:pt idx="4">
                  <c:v>17.064</c:v>
                </c:pt>
                <c:pt idx="5">
                  <c:v>59.723999999999997</c:v>
                </c:pt>
                <c:pt idx="6">
                  <c:v>19.196999999999999</c:v>
                </c:pt>
                <c:pt idx="7">
                  <c:v>14.930999999999999</c:v>
                </c:pt>
                <c:pt idx="8">
                  <c:v>14.930999999999999</c:v>
                </c:pt>
                <c:pt idx="9">
                  <c:v>19.196999999999999</c:v>
                </c:pt>
                <c:pt idx="10">
                  <c:v>2.1329999999999998E-7</c:v>
                </c:pt>
                <c:pt idx="11">
                  <c:v>2.1329999999999998E-7</c:v>
                </c:pt>
                <c:pt idx="12">
                  <c:v>2.1329999999999998E-7</c:v>
                </c:pt>
                <c:pt idx="13">
                  <c:v>2.1329999999999998E-7</c:v>
                </c:pt>
                <c:pt idx="14">
                  <c:v>2.1329999999999998E-7</c:v>
                </c:pt>
                <c:pt idx="15">
                  <c:v>187.70400000000001</c:v>
                </c:pt>
                <c:pt idx="16">
                  <c:v>136.512</c:v>
                </c:pt>
                <c:pt idx="17">
                  <c:v>95.984999999999999</c:v>
                </c:pt>
                <c:pt idx="18">
                  <c:v>68.256</c:v>
                </c:pt>
                <c:pt idx="19">
                  <c:v>51.192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7-A948-88DE-8C7A095D94B6}"/>
            </c:ext>
          </c:extLst>
        </c:ser>
        <c:ser>
          <c:idx val="2"/>
          <c:order val="4"/>
          <c:tx>
            <c:strRef>
              <c:f>LCOSL!$BS$3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LCOSL!$BS$4:$BS$28</c:f>
              <c:numCache>
                <c:formatCode>"£"#,##0</c:formatCode>
                <c:ptCount val="25"/>
                <c:pt idx="0">
                  <c:v>45.6</c:v>
                </c:pt>
                <c:pt idx="1">
                  <c:v>38</c:v>
                </c:pt>
                <c:pt idx="2">
                  <c:v>38</c:v>
                </c:pt>
                <c:pt idx="3">
                  <c:v>30.4</c:v>
                </c:pt>
                <c:pt idx="4">
                  <c:v>30.4</c:v>
                </c:pt>
                <c:pt idx="5">
                  <c:v>7.6000000000000019E-8</c:v>
                </c:pt>
                <c:pt idx="6">
                  <c:v>7.6000000000000019E-8</c:v>
                </c:pt>
                <c:pt idx="7">
                  <c:v>7.6000000000000019E-8</c:v>
                </c:pt>
                <c:pt idx="8">
                  <c:v>7.6000000000000019E-8</c:v>
                </c:pt>
                <c:pt idx="9">
                  <c:v>7.6000000000000019E-8</c:v>
                </c:pt>
                <c:pt idx="10">
                  <c:v>30.4</c:v>
                </c:pt>
                <c:pt idx="11">
                  <c:v>22.8</c:v>
                </c:pt>
                <c:pt idx="12">
                  <c:v>22.8</c:v>
                </c:pt>
                <c:pt idx="13">
                  <c:v>15.2</c:v>
                </c:pt>
                <c:pt idx="14">
                  <c:v>15.2</c:v>
                </c:pt>
                <c:pt idx="15">
                  <c:v>68.400000000000006</c:v>
                </c:pt>
                <c:pt idx="16">
                  <c:v>53.2</c:v>
                </c:pt>
                <c:pt idx="17">
                  <c:v>53.2</c:v>
                </c:pt>
                <c:pt idx="18">
                  <c:v>53.2</c:v>
                </c:pt>
                <c:pt idx="19">
                  <c:v>53.2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07-A948-88DE-8C7A095D94B6}"/>
            </c:ext>
          </c:extLst>
        </c:ser>
        <c:ser>
          <c:idx val="3"/>
          <c:order val="5"/>
          <c:tx>
            <c:strRef>
              <c:f>LCOSL!$BT$3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LCOSL!$BT$4:$BT$28</c:f>
              <c:numCache>
                <c:formatCode>"£"#,##0</c:formatCode>
                <c:ptCount val="25"/>
                <c:pt idx="0">
                  <c:v>74.865000000000009</c:v>
                </c:pt>
                <c:pt idx="1">
                  <c:v>65.664999999999992</c:v>
                </c:pt>
                <c:pt idx="2">
                  <c:v>61.064999999999998</c:v>
                </c:pt>
                <c:pt idx="3">
                  <c:v>58.765000000000001</c:v>
                </c:pt>
                <c:pt idx="4">
                  <c:v>57.615000000000002</c:v>
                </c:pt>
                <c:pt idx="5">
                  <c:v>118.565</c:v>
                </c:pt>
                <c:pt idx="6">
                  <c:v>92.115000000000009</c:v>
                </c:pt>
                <c:pt idx="7">
                  <c:v>82.914999999999992</c:v>
                </c:pt>
                <c:pt idx="8">
                  <c:v>80.615000000000009</c:v>
                </c:pt>
                <c:pt idx="9">
                  <c:v>80.615000000000009</c:v>
                </c:pt>
                <c:pt idx="10">
                  <c:v>110.51499999999999</c:v>
                </c:pt>
                <c:pt idx="11">
                  <c:v>84.064999999999998</c:v>
                </c:pt>
                <c:pt idx="12">
                  <c:v>72.564999999999998</c:v>
                </c:pt>
                <c:pt idx="13">
                  <c:v>72.564999999999998</c:v>
                </c:pt>
                <c:pt idx="14">
                  <c:v>70.265000000000001</c:v>
                </c:pt>
                <c:pt idx="15">
                  <c:v>127.76499999999999</c:v>
                </c:pt>
                <c:pt idx="16">
                  <c:v>102.465</c:v>
                </c:pt>
                <c:pt idx="17">
                  <c:v>84.064999999999998</c:v>
                </c:pt>
                <c:pt idx="18">
                  <c:v>71.414999999999992</c:v>
                </c:pt>
                <c:pt idx="19">
                  <c:v>64.515000000000001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07-A948-88DE-8C7A095D94B6}"/>
            </c:ext>
          </c:extLst>
        </c:ser>
        <c:ser>
          <c:idx val="4"/>
          <c:order val="6"/>
          <c:tx>
            <c:strRef>
              <c:f>LCOSL!$BU$3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LCOSL!$BU$4:$BU$28</c:f>
              <c:numCache>
                <c:formatCode>"£"#,##0</c:formatCode>
                <c:ptCount val="25"/>
                <c:pt idx="0">
                  <c:v>15.734912037805639</c:v>
                </c:pt>
                <c:pt idx="1">
                  <c:v>15.625347641522517</c:v>
                </c:pt>
                <c:pt idx="2">
                  <c:v>15.575374411359995</c:v>
                </c:pt>
                <c:pt idx="3">
                  <c:v>15.542535120089688</c:v>
                </c:pt>
                <c:pt idx="4">
                  <c:v>15.533890806787724</c:v>
                </c:pt>
                <c:pt idx="5">
                  <c:v>24.687389589949252</c:v>
                </c:pt>
                <c:pt idx="6">
                  <c:v>24.316122703123845</c:v>
                </c:pt>
                <c:pt idx="7">
                  <c:v>24.186570834631148</c:v>
                </c:pt>
                <c:pt idx="8">
                  <c:v>24.151509499878369</c:v>
                </c:pt>
                <c:pt idx="9">
                  <c:v>24.144459379934826</c:v>
                </c:pt>
                <c:pt idx="10">
                  <c:v>27.839031281599453</c:v>
                </c:pt>
                <c:pt idx="11">
                  <c:v>17.015550991159792</c:v>
                </c:pt>
                <c:pt idx="12">
                  <c:v>16.918507200248779</c:v>
                </c:pt>
                <c:pt idx="13">
                  <c:v>16.886110133848451</c:v>
                </c:pt>
                <c:pt idx="14">
                  <c:v>16.846801256517402</c:v>
                </c:pt>
                <c:pt idx="15">
                  <c:v>15.84312974106909</c:v>
                </c:pt>
                <c:pt idx="16">
                  <c:v>15.789716984140101</c:v>
                </c:pt>
                <c:pt idx="17">
                  <c:v>15.73515771828896</c:v>
                </c:pt>
                <c:pt idx="18">
                  <c:v>15.720871853147814</c:v>
                </c:pt>
                <c:pt idx="19">
                  <c:v>15.668086946342866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07-A948-88DE-8C7A095D94B6}"/>
            </c:ext>
          </c:extLst>
        </c:ser>
        <c:ser>
          <c:idx val="7"/>
          <c:order val="7"/>
          <c:tx>
            <c:strRef>
              <c:f>LCOSL!$BX$3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LCOSL!$BX$4:$BX$28</c:f>
              <c:numCache>
                <c:formatCode>"£"#,##0</c:formatCode>
                <c:ptCount val="25"/>
                <c:pt idx="0">
                  <c:v>0.73150071488101831</c:v>
                </c:pt>
                <c:pt idx="1">
                  <c:v>0.73150071488101831</c:v>
                </c:pt>
                <c:pt idx="2">
                  <c:v>0.73150071488101831</c:v>
                </c:pt>
                <c:pt idx="3">
                  <c:v>0.75402759410361353</c:v>
                </c:pt>
                <c:pt idx="4">
                  <c:v>0.75402759410361353</c:v>
                </c:pt>
                <c:pt idx="5">
                  <c:v>0.73150071488101831</c:v>
                </c:pt>
                <c:pt idx="6">
                  <c:v>0.75402759410361353</c:v>
                </c:pt>
                <c:pt idx="7">
                  <c:v>0.75402759410361353</c:v>
                </c:pt>
                <c:pt idx="8">
                  <c:v>0.73150071488101831</c:v>
                </c:pt>
                <c:pt idx="9">
                  <c:v>0.75402759410361353</c:v>
                </c:pt>
                <c:pt idx="10">
                  <c:v>0.73150071488101831</c:v>
                </c:pt>
                <c:pt idx="11">
                  <c:v>0.75402759410361353</c:v>
                </c:pt>
                <c:pt idx="12">
                  <c:v>0.75402759410361353</c:v>
                </c:pt>
                <c:pt idx="13">
                  <c:v>0.75402759410361353</c:v>
                </c:pt>
                <c:pt idx="14">
                  <c:v>0.73150071488101831</c:v>
                </c:pt>
                <c:pt idx="15">
                  <c:v>0.73150071488101831</c:v>
                </c:pt>
                <c:pt idx="16">
                  <c:v>0.75402759410361353</c:v>
                </c:pt>
                <c:pt idx="17">
                  <c:v>0.73150071488101831</c:v>
                </c:pt>
                <c:pt idx="18">
                  <c:v>0.73150071488101831</c:v>
                </c:pt>
                <c:pt idx="19">
                  <c:v>0.73150071488101831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07-A948-88DE-8C7A095D94B6}"/>
            </c:ext>
          </c:extLst>
        </c:ser>
        <c:ser>
          <c:idx val="9"/>
          <c:order val="8"/>
          <c:tx>
            <c:strRef>
              <c:f>LCOSL!$BY$3</c:f>
              <c:strCache>
                <c:ptCount val="1"/>
                <c:pt idx="0">
                  <c:v>CB</c:v>
                </c:pt>
              </c:strCache>
            </c:strRef>
          </c:tx>
          <c:spPr>
            <a:solidFill>
              <a:srgbClr val="E7CE98"/>
            </a:solidFill>
            <a:ln>
              <a:noFill/>
            </a:ln>
            <a:effectLst/>
          </c:spPr>
          <c:invertIfNegative val="0"/>
          <c:cat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cat>
          <c:val>
            <c:numRef>
              <c:f>LCOSL!$BY$4:$BY$28</c:f>
              <c:numCache>
                <c:formatCode>"£"#,##0</c:formatCode>
                <c:ptCount val="25"/>
                <c:pt idx="20" formatCode="&quot;£&quot;#,##0.00">
                  <c:v>16.032684665535839</c:v>
                </c:pt>
                <c:pt idx="21" formatCode="&quot;£&quot;#,##0.00">
                  <c:v>14.923155164729822</c:v>
                </c:pt>
                <c:pt idx="22" formatCode="&quot;£&quot;#,##0.00">
                  <c:v>17.527258984912642</c:v>
                </c:pt>
                <c:pt idx="23" formatCode="&quot;£&quot;#,##0.00">
                  <c:v>61.361342192435394</c:v>
                </c:pt>
                <c:pt idx="24" formatCode="&quot;£&quot;#,##0.00">
                  <c:v>20.05550548491324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07-A948-88DE-8C7A095D9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201928591"/>
        <c:axId val="439558911"/>
      </c:barChart>
      <c:scatterChart>
        <c:scatterStyle val="lineMarker"/>
        <c:varyColors val="0"/>
        <c:ser>
          <c:idx val="10"/>
          <c:order val="9"/>
          <c:tx>
            <c:strRef>
              <c:f>LCOSL!$BZ$3</c:f>
              <c:strCache>
                <c:ptCount val="1"/>
                <c:pt idx="0">
                  <c:v>LCOSL (6.5%)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xVal>
          <c:yVal>
            <c:numRef>
              <c:f>LCOSL!$BZ$4:$BZ$28</c:f>
              <c:numCache>
                <c:formatCode>"£"#,##0.00_);[Red]\("£"#,##0.00\)</c:formatCode>
                <c:ptCount val="25"/>
                <c:pt idx="0">
                  <c:v>0.98</c:v>
                </c:pt>
                <c:pt idx="1">
                  <c:v>0.91</c:v>
                </c:pt>
                <c:pt idx="2">
                  <c:v>0.88</c:v>
                </c:pt>
                <c:pt idx="3">
                  <c:v>0.9</c:v>
                </c:pt>
                <c:pt idx="4">
                  <c:v>0.96</c:v>
                </c:pt>
                <c:pt idx="5">
                  <c:v>1.29</c:v>
                </c:pt>
                <c:pt idx="6">
                  <c:v>1.05</c:v>
                </c:pt>
                <c:pt idx="7">
                  <c:v>1</c:v>
                </c:pt>
                <c:pt idx="8">
                  <c:v>1.03</c:v>
                </c:pt>
                <c:pt idx="9">
                  <c:v>1.06</c:v>
                </c:pt>
                <c:pt idx="10">
                  <c:v>1.37</c:v>
                </c:pt>
                <c:pt idx="11">
                  <c:v>1.06</c:v>
                </c:pt>
                <c:pt idx="12">
                  <c:v>0.98</c:v>
                </c:pt>
                <c:pt idx="13">
                  <c:v>1.01</c:v>
                </c:pt>
                <c:pt idx="14">
                  <c:v>1.03</c:v>
                </c:pt>
                <c:pt idx="15">
                  <c:v>1.62</c:v>
                </c:pt>
                <c:pt idx="16">
                  <c:v>1.34</c:v>
                </c:pt>
                <c:pt idx="17">
                  <c:v>1.19</c:v>
                </c:pt>
                <c:pt idx="18">
                  <c:v>1.1200000000000001</c:v>
                </c:pt>
                <c:pt idx="19">
                  <c:v>1.0900000000000001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B07-A948-88DE-8C7A095D94B6}"/>
            </c:ext>
          </c:extLst>
        </c:ser>
        <c:ser>
          <c:idx val="12"/>
          <c:order val="10"/>
          <c:tx>
            <c:strRef>
              <c:f>LCOSL!$CA$3</c:f>
              <c:strCache>
                <c:ptCount val="1"/>
                <c:pt idx="0">
                  <c:v>LCOSL (1.84%)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E7CE98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LCOSL!$BM$4:$BP$28</c:f>
              <c:multiLvlStrCache>
                <c:ptCount val="2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Gas</c:v>
                  </c:pt>
                  <c:pt idx="21">
                    <c:v>Oil</c:v>
                  </c:pt>
                  <c:pt idx="22">
                    <c:v>LPG</c:v>
                  </c:pt>
                  <c:pt idx="23">
                    <c:v>EL.</c:v>
                  </c:pt>
                  <c:pt idx="24">
                    <c:v>BLPG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Ctrl.</c:v>
                  </c:pt>
                  <c:pt idx="21">
                    <c:v>Ctmp.</c:v>
                  </c:pt>
                  <c:pt idx="23">
                    <c:v>Ftr.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</c:lvl>
                <c:lvl>
                  <c:pt idx="0">
                    <c:v>HBES</c:v>
                  </c:pt>
                  <c:pt idx="20">
                    <c:v>AS</c:v>
                  </c:pt>
                </c:lvl>
              </c:multiLvlStrCache>
            </c:multiLvlStrRef>
          </c:xVal>
          <c:yVal>
            <c:numRef>
              <c:f>LCOSL!$CA$4:$CA$28</c:f>
              <c:numCache>
                <c:formatCode>"£"#,##0.00</c:formatCode>
                <c:ptCount val="25"/>
                <c:pt idx="0">
                  <c:v>0.81</c:v>
                </c:pt>
                <c:pt idx="1">
                  <c:v>0.75</c:v>
                </c:pt>
                <c:pt idx="2">
                  <c:v>0.73</c:v>
                </c:pt>
                <c:pt idx="3">
                  <c:v>0.76</c:v>
                </c:pt>
                <c:pt idx="4">
                  <c:v>0.82</c:v>
                </c:pt>
                <c:pt idx="5" formatCode="General">
                  <c:v>1.08</c:v>
                </c:pt>
                <c:pt idx="6">
                  <c:v>0.88</c:v>
                </c:pt>
                <c:pt idx="7">
                  <c:v>0.84</c:v>
                </c:pt>
                <c:pt idx="8">
                  <c:v>0.87</c:v>
                </c:pt>
                <c:pt idx="9">
                  <c:v>0.91</c:v>
                </c:pt>
                <c:pt idx="10">
                  <c:v>1.1399999999999999</c:v>
                </c:pt>
                <c:pt idx="11">
                  <c:v>0.88</c:v>
                </c:pt>
                <c:pt idx="12">
                  <c:v>0.82</c:v>
                </c:pt>
                <c:pt idx="13">
                  <c:v>0.85</c:v>
                </c:pt>
                <c:pt idx="14">
                  <c:v>0.87</c:v>
                </c:pt>
                <c:pt idx="15">
                  <c:v>1.32</c:v>
                </c:pt>
                <c:pt idx="16">
                  <c:v>1.1100000000000001</c:v>
                </c:pt>
                <c:pt idx="17">
                  <c:v>0.98</c:v>
                </c:pt>
                <c:pt idx="18">
                  <c:v>0.93</c:v>
                </c:pt>
                <c:pt idx="19">
                  <c:v>0.91</c:v>
                </c:pt>
                <c:pt idx="20">
                  <c:v>0.04</c:v>
                </c:pt>
                <c:pt idx="21">
                  <c:v>0.04</c:v>
                </c:pt>
                <c:pt idx="22">
                  <c:v>0.05</c:v>
                </c:pt>
                <c:pt idx="23">
                  <c:v>0.17</c:v>
                </c:pt>
                <c:pt idx="24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52-644F-869B-E77765EB1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20847"/>
        <c:axId val="213610031"/>
      </c:scatterChart>
      <c:catAx>
        <c:axId val="20192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58911"/>
        <c:crosses val="autoZero"/>
        <c:auto val="1"/>
        <c:lblAlgn val="ctr"/>
        <c:lblOffset val="100"/>
        <c:noMultiLvlLbl val="0"/>
      </c:catAx>
      <c:valAx>
        <c:axId val="43955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Undiscounted</a:t>
                </a:r>
                <a:r>
                  <a:rPr lang="en-GB" baseline="0"/>
                  <a:t> Expenditure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8591"/>
        <c:crosses val="autoZero"/>
        <c:crossBetween val="between"/>
      </c:valAx>
      <c:valAx>
        <c:axId val="213610031"/>
        <c:scaling>
          <c:orientation val="minMax"/>
          <c:max val="1.4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20847"/>
        <c:crosses val="max"/>
        <c:crossBetween val="midCat"/>
        <c:majorUnit val="0.12000000000000001"/>
      </c:valAx>
      <c:valAx>
        <c:axId val="25852084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213610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0178747699429"/>
          <c:y val="3.7050906938306129E-2"/>
          <c:w val="0.76745310900539288"/>
          <c:h val="0.73633757752312168"/>
        </c:manualLayout>
      </c:layout>
      <c:barChart>
        <c:barDir val="col"/>
        <c:grouping val="stacked"/>
        <c:varyColors val="0"/>
        <c:ser>
          <c:idx val="6"/>
          <c:order val="0"/>
          <c:tx>
            <c:strRef>
              <c:f>LCOSL!$BH$4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numRef>
              <c:f>LCOSL!$BA$5:$BA$9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LCOSL!$BH$5:$BH$9</c:f>
              <c:numCache>
                <c:formatCode>"£"#,##0.00</c:formatCode>
                <c:ptCount val="5"/>
                <c:pt idx="0">
                  <c:v>37.671040000000005</c:v>
                </c:pt>
                <c:pt idx="1">
                  <c:v>56.506560000000007</c:v>
                </c:pt>
                <c:pt idx="2">
                  <c:v>75.34208000000001</c:v>
                </c:pt>
                <c:pt idx="3">
                  <c:v>94.177600000000012</c:v>
                </c:pt>
                <c:pt idx="4">
                  <c:v>113.01312000000001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39-0847-BBCA-C7968E43FBF4}"/>
            </c:ext>
          </c:extLst>
        </c:ser>
        <c:ser>
          <c:idx val="5"/>
          <c:order val="1"/>
          <c:tx>
            <c:strRef>
              <c:f>LCOSL!$BG$4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numRef>
              <c:f>LCOSL!$BA$5:$BA$9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LCOSL!$BG$5:$BG$9</c:f>
              <c:numCache>
                <c:formatCode>"£"#,##0.00</c:formatCode>
                <c:ptCount val="5"/>
                <c:pt idx="0">
                  <c:v>15.705</c:v>
                </c:pt>
                <c:pt idx="1">
                  <c:v>15.076800000000002</c:v>
                </c:pt>
                <c:pt idx="2">
                  <c:v>6.282</c:v>
                </c:pt>
                <c:pt idx="3">
                  <c:v>11.307599999999999</c:v>
                </c:pt>
                <c:pt idx="4">
                  <c:v>15.705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39-0847-BBCA-C7968E43FBF4}"/>
            </c:ext>
          </c:extLst>
        </c:ser>
        <c:ser>
          <c:idx val="0"/>
          <c:order val="2"/>
          <c:tx>
            <c:strRef>
              <c:f>LCOSL!$BB$4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numRef>
              <c:f>LCOSL!$BA$5:$BA$9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LCOSL!$BB$5:$BB$9</c:f>
              <c:numCache>
                <c:formatCode>"£"#,##0.00</c:formatCode>
                <c:ptCount val="5"/>
                <c:pt idx="0">
                  <c:v>58.463999999999999</c:v>
                </c:pt>
                <c:pt idx="1">
                  <c:v>49.694399999999995</c:v>
                </c:pt>
                <c:pt idx="2">
                  <c:v>35.078399999999995</c:v>
                </c:pt>
                <c:pt idx="3">
                  <c:v>32.155199999999994</c:v>
                </c:pt>
                <c:pt idx="4">
                  <c:v>32.155199999999994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9-0847-BBCA-C7968E43FBF4}"/>
            </c:ext>
          </c:extLst>
        </c:ser>
        <c:ser>
          <c:idx val="1"/>
          <c:order val="3"/>
          <c:tx>
            <c:strRef>
              <c:f>LCOSL!$BC$4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numRef>
              <c:f>LCOSL!$BA$5:$BA$9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LCOSL!$BC$5:$BC$9</c:f>
              <c:numCache>
                <c:formatCode>"£"#,##0.00</c:formatCode>
                <c:ptCount val="5"/>
                <c:pt idx="0">
                  <c:v>27.728999999999999</c:v>
                </c:pt>
                <c:pt idx="1">
                  <c:v>17.064</c:v>
                </c:pt>
                <c:pt idx="2">
                  <c:v>19.196999999999999</c:v>
                </c:pt>
                <c:pt idx="3">
                  <c:v>19.196999999999999</c:v>
                </c:pt>
                <c:pt idx="4">
                  <c:v>17.064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9-0847-BBCA-C7968E43FBF4}"/>
            </c:ext>
          </c:extLst>
        </c:ser>
        <c:ser>
          <c:idx val="2"/>
          <c:order val="4"/>
          <c:tx>
            <c:strRef>
              <c:f>LCOSL!$BD$4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numRef>
              <c:f>LCOSL!$BA$5:$BA$9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LCOSL!$BD$5:$BD$9</c:f>
              <c:numCache>
                <c:formatCode>"£"#,##0.00</c:formatCode>
                <c:ptCount val="5"/>
                <c:pt idx="0">
                  <c:v>45.6</c:v>
                </c:pt>
                <c:pt idx="1">
                  <c:v>38</c:v>
                </c:pt>
                <c:pt idx="2">
                  <c:v>38</c:v>
                </c:pt>
                <c:pt idx="3">
                  <c:v>30.4</c:v>
                </c:pt>
                <c:pt idx="4">
                  <c:v>30.4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39-0847-BBCA-C7968E43FBF4}"/>
            </c:ext>
          </c:extLst>
        </c:ser>
        <c:ser>
          <c:idx val="3"/>
          <c:order val="5"/>
          <c:tx>
            <c:strRef>
              <c:f>LCOSL!$BE$4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numRef>
              <c:f>LCOSL!$BA$5:$BA$9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LCOSL!$BE$5:$BE$9</c:f>
              <c:numCache>
                <c:formatCode>"£"#,##0.00</c:formatCode>
                <c:ptCount val="5"/>
                <c:pt idx="0">
                  <c:v>74.865000000000009</c:v>
                </c:pt>
                <c:pt idx="1">
                  <c:v>65.664999999999992</c:v>
                </c:pt>
                <c:pt idx="2">
                  <c:v>61.064999999999998</c:v>
                </c:pt>
                <c:pt idx="3">
                  <c:v>58.765000000000001</c:v>
                </c:pt>
                <c:pt idx="4">
                  <c:v>57.615000000000002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39-0847-BBCA-C7968E43FBF4}"/>
            </c:ext>
          </c:extLst>
        </c:ser>
        <c:ser>
          <c:idx val="4"/>
          <c:order val="6"/>
          <c:tx>
            <c:strRef>
              <c:f>LCOSL!$BF$4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numRef>
              <c:f>LCOSL!$BA$5:$BA$9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LCOSL!$BF$5:$BF$9</c:f>
              <c:numCache>
                <c:formatCode>"£"#,##0.00</c:formatCode>
                <c:ptCount val="5"/>
                <c:pt idx="0">
                  <c:v>15.734912037805639</c:v>
                </c:pt>
                <c:pt idx="1">
                  <c:v>15.625347641522517</c:v>
                </c:pt>
                <c:pt idx="2">
                  <c:v>15.575374411359995</c:v>
                </c:pt>
                <c:pt idx="3">
                  <c:v>15.542535120089688</c:v>
                </c:pt>
                <c:pt idx="4">
                  <c:v>15.533890806787724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39-0847-BBCA-C7968E43FBF4}"/>
            </c:ext>
          </c:extLst>
        </c:ser>
        <c:ser>
          <c:idx val="7"/>
          <c:order val="7"/>
          <c:tx>
            <c:strRef>
              <c:f>LCOSL!$BI$4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LCOSL!$BA$5:$BA$9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LCOSL!$BI$5:$BI$9</c:f>
              <c:numCache>
                <c:formatCode>"£"#,##0.00</c:formatCode>
                <c:ptCount val="5"/>
                <c:pt idx="0">
                  <c:v>0.73150071488101831</c:v>
                </c:pt>
                <c:pt idx="1">
                  <c:v>0.73150071488101831</c:v>
                </c:pt>
                <c:pt idx="2">
                  <c:v>0.73150071488101831</c:v>
                </c:pt>
                <c:pt idx="3">
                  <c:v>0.75402759410361353</c:v>
                </c:pt>
                <c:pt idx="4">
                  <c:v>0.75402759410361353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39-0847-BBCA-C7968E43F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813200"/>
        <c:axId val="271732928"/>
      </c:barChart>
      <c:scatterChart>
        <c:scatterStyle val="lineMarker"/>
        <c:varyColors val="0"/>
        <c:ser>
          <c:idx val="8"/>
          <c:order val="8"/>
          <c:tx>
            <c:strRef>
              <c:f>LCOSL!$BJ$4</c:f>
              <c:strCache>
                <c:ptCount val="1"/>
                <c:pt idx="0">
                  <c:v>LCOSL (6.5%DR)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LCOSL!$BK$5:$BK$9</c:f>
              <c:numCache>
                <c:formatCode>0.00E+00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LCOSL!$BJ$5:$BJ$9</c:f>
              <c:numCache>
                <c:formatCode>"£"#,##0.00_);[Red]\("£"#,##0.00\)</c:formatCode>
                <c:ptCount val="5"/>
                <c:pt idx="0">
                  <c:v>0.98</c:v>
                </c:pt>
                <c:pt idx="1">
                  <c:v>0.91</c:v>
                </c:pt>
                <c:pt idx="2">
                  <c:v>0.88</c:v>
                </c:pt>
                <c:pt idx="3">
                  <c:v>0.9</c:v>
                </c:pt>
                <c:pt idx="4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39-0847-BBCA-C7968E43F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352432"/>
        <c:axId val="779937344"/>
      </c:scatterChart>
      <c:catAx>
        <c:axId val="27181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H2-Tank Size (m^3)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32928"/>
        <c:crosses val="autoZero"/>
        <c:auto val="1"/>
        <c:lblAlgn val="ctr"/>
        <c:lblOffset val="100"/>
        <c:noMultiLvlLbl val="0"/>
      </c:catAx>
      <c:valAx>
        <c:axId val="2717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Undiscounted Expenditure (£)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13200"/>
        <c:crosses val="autoZero"/>
        <c:crossBetween val="between"/>
      </c:valAx>
      <c:valAx>
        <c:axId val="7799373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</a:t>
                </a:r>
                <a:r>
                  <a:rPr lang="en-GB" baseline="0"/>
                  <a:t> kWh^-1)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352432"/>
        <c:crosses val="max"/>
        <c:crossBetween val="midCat"/>
        <c:majorUnit val="1.9000000000000003E-2"/>
      </c:valAx>
      <c:valAx>
        <c:axId val="779352432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77993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LCOSL!$AI$4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LCOSL!$AI$81:$AI$90</c:f>
              <c:numCache>
                <c:formatCode>"£"#,##0</c:formatCode>
                <c:ptCount val="10"/>
                <c:pt idx="0">
                  <c:v>32.106000000000002</c:v>
                </c:pt>
                <c:pt idx="1">
                  <c:v>5.5650399999999998</c:v>
                </c:pt>
                <c:pt idx="2">
                  <c:v>48.158999999999999</c:v>
                </c:pt>
                <c:pt idx="3">
                  <c:v>8.347560000000005</c:v>
                </c:pt>
                <c:pt idx="4">
                  <c:v>64.212000000000003</c:v>
                </c:pt>
                <c:pt idx="5">
                  <c:v>11.13008</c:v>
                </c:pt>
                <c:pt idx="6">
                  <c:v>80.265000000000001</c:v>
                </c:pt>
                <c:pt idx="7">
                  <c:v>13.912600000000007</c:v>
                </c:pt>
                <c:pt idx="8">
                  <c:v>96.317999999999998</c:v>
                </c:pt>
                <c:pt idx="9">
                  <c:v>16.69512000000001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5-2045-BCFD-460A0082184C}"/>
            </c:ext>
          </c:extLst>
        </c:ser>
        <c:ser>
          <c:idx val="5"/>
          <c:order val="1"/>
          <c:tx>
            <c:strRef>
              <c:f>LCOSL!$AH$4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LCOSL!$AH$81:$AH$90</c:f>
              <c:numCache>
                <c:formatCode>"£"#,##0</c:formatCode>
                <c:ptCount val="10"/>
                <c:pt idx="0">
                  <c:v>12</c:v>
                </c:pt>
                <c:pt idx="1">
                  <c:v>3.7050000000000001</c:v>
                </c:pt>
                <c:pt idx="2">
                  <c:v>10.56</c:v>
                </c:pt>
                <c:pt idx="3">
                  <c:v>3.2604000000000015</c:v>
                </c:pt>
                <c:pt idx="4">
                  <c:v>12</c:v>
                </c:pt>
                <c:pt idx="5">
                  <c:v>3.7050000000000001</c:v>
                </c:pt>
                <c:pt idx="6">
                  <c:v>6.72</c:v>
                </c:pt>
                <c:pt idx="7">
                  <c:v>2.0747999999999993</c:v>
                </c:pt>
                <c:pt idx="8">
                  <c:v>6.72</c:v>
                </c:pt>
                <c:pt idx="9">
                  <c:v>2.0747999999999993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5-2045-BCFD-460A0082184C}"/>
            </c:ext>
          </c:extLst>
        </c:ser>
        <c:ser>
          <c:idx val="0"/>
          <c:order val="2"/>
          <c:tx>
            <c:strRef>
              <c:f>LCOSL!$AC$4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LCOSL!$AC$81:$AC$90</c:f>
              <c:numCache>
                <c:formatCode>"£"#,##0</c:formatCode>
                <c:ptCount val="10"/>
                <c:pt idx="0">
                  <c:v>208.8</c:v>
                </c:pt>
                <c:pt idx="1">
                  <c:v>54.287999999999997</c:v>
                </c:pt>
                <c:pt idx="2">
                  <c:v>102.08</c:v>
                </c:pt>
                <c:pt idx="3">
                  <c:v>26.540799999999987</c:v>
                </c:pt>
                <c:pt idx="4">
                  <c:v>90.48</c:v>
                </c:pt>
                <c:pt idx="5">
                  <c:v>23.524799999999988</c:v>
                </c:pt>
                <c:pt idx="6">
                  <c:v>83.52</c:v>
                </c:pt>
                <c:pt idx="7">
                  <c:v>21.71520000000001</c:v>
                </c:pt>
                <c:pt idx="8">
                  <c:v>76.56</c:v>
                </c:pt>
                <c:pt idx="9">
                  <c:v>19.9056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95-2045-BCFD-460A0082184C}"/>
            </c:ext>
          </c:extLst>
        </c:ser>
        <c:ser>
          <c:idx val="3"/>
          <c:order val="3"/>
          <c:tx>
            <c:strRef>
              <c:f>LCOSL!$AF$4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LCOSL!$AF$81:$AF$90</c:f>
              <c:numCache>
                <c:formatCode>"£"#,##0</c:formatCode>
                <c:ptCount val="10"/>
                <c:pt idx="0">
                  <c:v>124.2</c:v>
                </c:pt>
                <c:pt idx="1">
                  <c:v>25.414999999999999</c:v>
                </c:pt>
                <c:pt idx="2">
                  <c:v>71.3</c:v>
                </c:pt>
                <c:pt idx="3">
                  <c:v>25.414999999999999</c:v>
                </c:pt>
                <c:pt idx="4">
                  <c:v>65.55</c:v>
                </c:pt>
                <c:pt idx="5">
                  <c:v>25.414999999999999</c:v>
                </c:pt>
                <c:pt idx="6">
                  <c:v>62.1</c:v>
                </c:pt>
                <c:pt idx="7">
                  <c:v>25.414999999999999</c:v>
                </c:pt>
                <c:pt idx="8">
                  <c:v>58.65</c:v>
                </c:pt>
                <c:pt idx="9">
                  <c:v>25.414999999999999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95-2045-BCFD-460A0082184C}"/>
            </c:ext>
          </c:extLst>
        </c:ser>
        <c:ser>
          <c:idx val="4"/>
          <c:order val="4"/>
          <c:tx>
            <c:strRef>
              <c:f>LCOSL!$AG$4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LCOSL!$AG$81:$AG$90</c:f>
              <c:numCache>
                <c:formatCode>"£"#,##0</c:formatCode>
                <c:ptCount val="10"/>
                <c:pt idx="0">
                  <c:v>15.404999999999999</c:v>
                </c:pt>
                <c:pt idx="1">
                  <c:v>9.1911165606130893</c:v>
                </c:pt>
                <c:pt idx="2">
                  <c:v>15.404999999999999</c:v>
                </c:pt>
                <c:pt idx="3">
                  <c:v>8.901541164274402</c:v>
                </c:pt>
                <c:pt idx="4">
                  <c:v>15.404999999999999</c:v>
                </c:pt>
                <c:pt idx="5">
                  <c:v>8.8489728202658569</c:v>
                </c:pt>
                <c:pt idx="6">
                  <c:v>15.404999999999999</c:v>
                </c:pt>
                <c:pt idx="7">
                  <c:v>8.7933052624566397</c:v>
                </c:pt>
                <c:pt idx="8">
                  <c:v>15.404999999999999</c:v>
                </c:pt>
                <c:pt idx="9">
                  <c:v>8.7495377393172031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95-2045-BCFD-460A0082184C}"/>
            </c:ext>
          </c:extLst>
        </c:ser>
        <c:ser>
          <c:idx val="7"/>
          <c:order val="5"/>
          <c:tx>
            <c:strRef>
              <c:f>LCOSL!$AJ$4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LCOSL!$AJ$81:$AJ$90</c:f>
              <c:numCache>
                <c:formatCode>"£"#,##0</c:formatCode>
                <c:ptCount val="10"/>
                <c:pt idx="0">
                  <c:v>0.5805561229214431</c:v>
                </c:pt>
                <c:pt idx="1">
                  <c:v>0.15094459195957521</c:v>
                </c:pt>
                <c:pt idx="2">
                  <c:v>0.59843459849493141</c:v>
                </c:pt>
                <c:pt idx="3">
                  <c:v>0.15559299560868209</c:v>
                </c:pt>
                <c:pt idx="4">
                  <c:v>0.59843459849493141</c:v>
                </c:pt>
                <c:pt idx="5">
                  <c:v>0.15559299560868209</c:v>
                </c:pt>
                <c:pt idx="6">
                  <c:v>0.59843459849493141</c:v>
                </c:pt>
                <c:pt idx="7">
                  <c:v>0.15559299560868209</c:v>
                </c:pt>
                <c:pt idx="8">
                  <c:v>0.59843459849493141</c:v>
                </c:pt>
                <c:pt idx="9">
                  <c:v>0.15559299560868209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95-2045-BCFD-460A00821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207307471"/>
        <c:axId val="1620452911"/>
      </c:barChart>
      <c:scatterChart>
        <c:scatterStyle val="lineMarker"/>
        <c:varyColors val="0"/>
        <c:ser>
          <c:idx val="8"/>
          <c:order val="6"/>
          <c:tx>
            <c:strRef>
              <c:f>LCOSL!$AK$4</c:f>
              <c:strCache>
                <c:ptCount val="1"/>
                <c:pt idx="0">
                  <c:v>TUEX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1"/>
            <c:spPr>
              <a:solidFill>
                <a:schemeClr val="tx1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LCOSL!$AK$81:$AK$90</c:f>
              <c:numCache>
                <c:formatCode>"£"#,##0.00</c:formatCode>
                <c:ptCount val="10"/>
                <c:pt idx="0">
                  <c:v>491.40665727551618</c:v>
                </c:pt>
                <c:pt idx="2">
                  <c:v>320.7233287584001</c:v>
                </c:pt>
                <c:pt idx="4">
                  <c:v>321.02488041439159</c:v>
                </c:pt>
                <c:pt idx="6">
                  <c:v>320.67493285658236</c:v>
                </c:pt>
                <c:pt idx="8">
                  <c:v>327.2470853334429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395-2045-BCFD-460A00821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07471"/>
        <c:axId val="1620452911"/>
      </c:scatterChart>
      <c:scatterChart>
        <c:scatterStyle val="lineMarker"/>
        <c:varyColors val="0"/>
        <c:ser>
          <c:idx val="9"/>
          <c:order val="7"/>
          <c:tx>
            <c:strRef>
              <c:f>LCOSL!$AL$4</c:f>
              <c:strCache>
                <c:ptCount val="1"/>
                <c:pt idx="0">
                  <c:v>LCOSL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LCOSL!$AL$81:$AL$90</c:f>
              <c:numCache>
                <c:formatCode>"£"#,##0.00_);[Red]\("£"#,##0.00\)</c:formatCode>
                <c:ptCount val="10"/>
                <c:pt idx="1">
                  <c:v>1.72</c:v>
                </c:pt>
                <c:pt idx="3">
                  <c:v>1.1200000000000001</c:v>
                </c:pt>
                <c:pt idx="5">
                  <c:v>1.1100000000000001</c:v>
                </c:pt>
                <c:pt idx="7">
                  <c:v>1.1100000000000001</c:v>
                </c:pt>
                <c:pt idx="9">
                  <c:v>1.1299999999999999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95-2045-BCFD-460A00821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7503"/>
        <c:axId val="184313887"/>
      </c:scatterChart>
      <c:catAx>
        <c:axId val="20730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H2-Tank</a:t>
                </a:r>
                <a:r>
                  <a:rPr lang="en-GB" baseline="0"/>
                  <a:t> Size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52911"/>
        <c:crosses val="autoZero"/>
        <c:auto val="1"/>
        <c:lblAlgn val="ctr"/>
        <c:lblOffset val="100"/>
        <c:tickMarkSkip val="1"/>
        <c:noMultiLvlLbl val="0"/>
      </c:catAx>
      <c:valAx>
        <c:axId val="16204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Expenditure</a:t>
                </a:r>
                <a:r>
                  <a:rPr lang="en-GB" baseline="0"/>
                  <a:t>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7471"/>
        <c:crosses val="autoZero"/>
        <c:crossBetween val="between"/>
      </c:valAx>
      <c:valAx>
        <c:axId val="1843138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</a:t>
                </a:r>
                <a:r>
                  <a:rPr lang="en-GB" baseline="0"/>
                  <a:t> (£ kWh 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7503"/>
        <c:crosses val="max"/>
        <c:crossBetween val="midCat"/>
      </c:valAx>
      <c:valAx>
        <c:axId val="19639750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18431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LCOSL!$AI$4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LCOSL!$AI$107:$AI$116</c:f>
              <c:numCache>
                <c:formatCode>"£"#,##0</c:formatCode>
                <c:ptCount val="10"/>
                <c:pt idx="0">
                  <c:v>32.106000000000002</c:v>
                </c:pt>
                <c:pt idx="1">
                  <c:v>5.5650399999999998</c:v>
                </c:pt>
                <c:pt idx="2">
                  <c:v>48.158999999999999</c:v>
                </c:pt>
                <c:pt idx="3">
                  <c:v>8.347560000000005</c:v>
                </c:pt>
                <c:pt idx="4">
                  <c:v>64.212000000000003</c:v>
                </c:pt>
                <c:pt idx="5">
                  <c:v>11.13008</c:v>
                </c:pt>
                <c:pt idx="6">
                  <c:v>80.265000000000001</c:v>
                </c:pt>
                <c:pt idx="7">
                  <c:v>13.912600000000007</c:v>
                </c:pt>
                <c:pt idx="8">
                  <c:v>96.317999999999998</c:v>
                </c:pt>
                <c:pt idx="9">
                  <c:v>16.69512000000001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5-AF4E-B7B8-FB455ED24831}"/>
            </c:ext>
          </c:extLst>
        </c:ser>
        <c:ser>
          <c:idx val="5"/>
          <c:order val="1"/>
          <c:tx>
            <c:strRef>
              <c:f>LCOSL!$AH$4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LCOSL!$AH$107:$AH$116</c:f>
              <c:numCache>
                <c:formatCode>"£"#,##0</c:formatCode>
                <c:ptCount val="10"/>
                <c:pt idx="0">
                  <c:v>12</c:v>
                </c:pt>
                <c:pt idx="1">
                  <c:v>3.7050000000000001</c:v>
                </c:pt>
                <c:pt idx="2">
                  <c:v>12</c:v>
                </c:pt>
                <c:pt idx="3">
                  <c:v>3.7050000000000001</c:v>
                </c:pt>
                <c:pt idx="4">
                  <c:v>11.52</c:v>
                </c:pt>
                <c:pt idx="5">
                  <c:v>3.5568000000000017</c:v>
                </c:pt>
                <c:pt idx="6">
                  <c:v>11.52</c:v>
                </c:pt>
                <c:pt idx="7">
                  <c:v>3.5568000000000017</c:v>
                </c:pt>
                <c:pt idx="8">
                  <c:v>11.04</c:v>
                </c:pt>
                <c:pt idx="9">
                  <c:v>3.4085999999999985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5-AF4E-B7B8-FB455ED24831}"/>
            </c:ext>
          </c:extLst>
        </c:ser>
        <c:ser>
          <c:idx val="1"/>
          <c:order val="2"/>
          <c:tx>
            <c:strRef>
              <c:f>LCOSL!$AD$4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LCOSL!$AD$107:$AD$116</c:f>
              <c:numCache>
                <c:formatCode>"£"#,##0</c:formatCode>
                <c:ptCount val="10"/>
                <c:pt idx="0">
                  <c:v>646.75</c:v>
                </c:pt>
                <c:pt idx="1">
                  <c:v>46.475000000000001</c:v>
                </c:pt>
                <c:pt idx="2">
                  <c:v>493.52</c:v>
                </c:pt>
                <c:pt idx="3">
                  <c:v>35.463999999999999</c:v>
                </c:pt>
                <c:pt idx="4">
                  <c:v>398</c:v>
                </c:pt>
                <c:pt idx="5">
                  <c:v>28.6</c:v>
                </c:pt>
                <c:pt idx="6">
                  <c:v>320.39</c:v>
                </c:pt>
                <c:pt idx="7">
                  <c:v>23.023</c:v>
                </c:pt>
                <c:pt idx="8">
                  <c:v>264.67</c:v>
                </c:pt>
                <c:pt idx="9">
                  <c:v>19.018999999999998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25-AF4E-B7B8-FB455ED24831}"/>
            </c:ext>
          </c:extLst>
        </c:ser>
        <c:ser>
          <c:idx val="3"/>
          <c:order val="3"/>
          <c:tx>
            <c:strRef>
              <c:f>LCOSL!$AF$4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LCOSL!$AF$107:$AF$116</c:f>
              <c:numCache>
                <c:formatCode>"£"#,##0</c:formatCode>
                <c:ptCount val="10"/>
                <c:pt idx="0">
                  <c:v>345</c:v>
                </c:pt>
                <c:pt idx="1">
                  <c:v>25.414999999999999</c:v>
                </c:pt>
                <c:pt idx="2">
                  <c:v>267.95</c:v>
                </c:pt>
                <c:pt idx="3">
                  <c:v>25.414999999999999</c:v>
                </c:pt>
                <c:pt idx="4">
                  <c:v>219.65</c:v>
                </c:pt>
                <c:pt idx="5">
                  <c:v>25.414999999999999</c:v>
                </c:pt>
                <c:pt idx="6">
                  <c:v>177.1</c:v>
                </c:pt>
                <c:pt idx="7">
                  <c:v>25.414999999999999</c:v>
                </c:pt>
                <c:pt idx="8">
                  <c:v>148.35</c:v>
                </c:pt>
                <c:pt idx="9">
                  <c:v>25.414999999999999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25-AF4E-B7B8-FB455ED24831}"/>
            </c:ext>
          </c:extLst>
        </c:ser>
        <c:ser>
          <c:idx val="4"/>
          <c:order val="4"/>
          <c:tx>
            <c:strRef>
              <c:f>LCOSL!$AG$4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LCOSL!$AG$107:$AG$116</c:f>
              <c:numCache>
                <c:formatCode>"£"#,##0</c:formatCode>
                <c:ptCount val="10"/>
                <c:pt idx="0">
                  <c:v>26.07</c:v>
                </c:pt>
                <c:pt idx="1">
                  <c:v>15.64191792795507</c:v>
                </c:pt>
                <c:pt idx="2">
                  <c:v>23.7</c:v>
                </c:pt>
                <c:pt idx="3">
                  <c:v>14.171044072146751</c:v>
                </c:pt>
                <c:pt idx="4">
                  <c:v>21.33</c:v>
                </c:pt>
                <c:pt idx="5">
                  <c:v>12.724851095707097</c:v>
                </c:pt>
                <c:pt idx="6">
                  <c:v>17.774999999999999</c:v>
                </c:pt>
                <c:pt idx="7">
                  <c:v>10.61883800441802</c:v>
                </c:pt>
                <c:pt idx="8">
                  <c:v>15.404999999999999</c:v>
                </c:pt>
                <c:pt idx="9">
                  <c:v>9.2025907491117991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25-AF4E-B7B8-FB455ED24831}"/>
            </c:ext>
          </c:extLst>
        </c:ser>
        <c:ser>
          <c:idx val="7"/>
          <c:order val="5"/>
          <c:tx>
            <c:strRef>
              <c:f>LCOSL!$AJ$4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LCOSL!$AJ$107:$AJ$116</c:f>
              <c:numCache>
                <c:formatCode>"£"#,##0</c:formatCode>
                <c:ptCount val="10"/>
                <c:pt idx="0">
                  <c:v>0.59843459849493141</c:v>
                </c:pt>
                <c:pt idx="1">
                  <c:v>0.15559299560868209</c:v>
                </c:pt>
                <c:pt idx="2">
                  <c:v>0.59843459849493141</c:v>
                </c:pt>
                <c:pt idx="3">
                  <c:v>0.15559299560868209</c:v>
                </c:pt>
                <c:pt idx="4">
                  <c:v>0.59843459849493141</c:v>
                </c:pt>
                <c:pt idx="5">
                  <c:v>0.15559299560868209</c:v>
                </c:pt>
                <c:pt idx="6">
                  <c:v>0.59843459849493141</c:v>
                </c:pt>
                <c:pt idx="7">
                  <c:v>0.15559299560868209</c:v>
                </c:pt>
                <c:pt idx="8">
                  <c:v>0.59843459849493141</c:v>
                </c:pt>
                <c:pt idx="9">
                  <c:v>0.15559299560868209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25-AF4E-B7B8-FB455ED24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207307471"/>
        <c:axId val="1620452911"/>
      </c:barChart>
      <c:scatterChart>
        <c:scatterStyle val="lineMarker"/>
        <c:varyColors val="0"/>
        <c:ser>
          <c:idx val="8"/>
          <c:order val="6"/>
          <c:tx>
            <c:strRef>
              <c:f>LCOSL!$AK$4</c:f>
              <c:strCache>
                <c:ptCount val="1"/>
                <c:pt idx="0">
                  <c:v>TUEX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1"/>
            <c:spPr>
              <a:solidFill>
                <a:schemeClr val="tx1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LCOSL!$AK$107:$AK$116</c:f>
              <c:numCache>
                <c:formatCode>"£"#,##0.00</c:formatCode>
                <c:ptCount val="10"/>
                <c:pt idx="0">
                  <c:v>1159.4819855220887</c:v>
                </c:pt>
                <c:pt idx="2">
                  <c:v>933.18563166628041</c:v>
                </c:pt>
                <c:pt idx="4">
                  <c:v>796.89275868984066</c:v>
                </c:pt>
                <c:pt idx="6">
                  <c:v>684.33026559855136</c:v>
                </c:pt>
                <c:pt idx="8">
                  <c:v>610.27733834324533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25-AF4E-B7B8-FB455ED24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07471"/>
        <c:axId val="1620452911"/>
      </c:scatterChart>
      <c:scatterChart>
        <c:scatterStyle val="lineMarker"/>
        <c:varyColors val="0"/>
        <c:ser>
          <c:idx val="9"/>
          <c:order val="7"/>
          <c:tx>
            <c:strRef>
              <c:f>LCOSL!$AL$4</c:f>
              <c:strCache>
                <c:ptCount val="1"/>
                <c:pt idx="0">
                  <c:v>LCOSL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LCOSL!$AA$5:$AB$14</c:f>
              <c:multiLvlStrCache>
                <c:ptCount val="10"/>
                <c:lvl>
                  <c:pt idx="0">
                    <c:v>CX</c:v>
                  </c:pt>
                  <c:pt idx="1">
                    <c:v>OX</c:v>
                  </c:pt>
                  <c:pt idx="2">
                    <c:v>CX</c:v>
                  </c:pt>
                  <c:pt idx="3">
                    <c:v>OX</c:v>
                  </c:pt>
                  <c:pt idx="4">
                    <c:v>CX</c:v>
                  </c:pt>
                  <c:pt idx="5">
                    <c:v>OX</c:v>
                  </c:pt>
                  <c:pt idx="6">
                    <c:v>CX</c:v>
                  </c:pt>
                  <c:pt idx="7">
                    <c:v>OX</c:v>
                  </c:pt>
                  <c:pt idx="8">
                    <c:v>CX</c:v>
                  </c:pt>
                  <c:pt idx="9">
                    <c:v>OX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xVal>
          <c:yVal>
            <c:numRef>
              <c:f>LCOSL!$AL$107:$AL$116</c:f>
              <c:numCache>
                <c:formatCode>"£"#,##0.00_);[Red]\("£"#,##0.00\)</c:formatCode>
                <c:ptCount val="10"/>
                <c:pt idx="1">
                  <c:v>4.0199999999999996</c:v>
                </c:pt>
                <c:pt idx="3">
                  <c:v>3.23</c:v>
                </c:pt>
                <c:pt idx="5">
                  <c:v>2.75</c:v>
                </c:pt>
                <c:pt idx="7">
                  <c:v>2.35</c:v>
                </c:pt>
                <c:pt idx="9">
                  <c:v>2.09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25-AF4E-B7B8-FB455ED24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7503"/>
        <c:axId val="184313887"/>
      </c:scatterChart>
      <c:catAx>
        <c:axId val="207307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H2-Tank</a:t>
                </a:r>
                <a:r>
                  <a:rPr lang="en-GB" baseline="0"/>
                  <a:t> Size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52911"/>
        <c:crosses val="autoZero"/>
        <c:auto val="1"/>
        <c:lblAlgn val="ctr"/>
        <c:lblOffset val="100"/>
        <c:tickMarkSkip val="1"/>
        <c:noMultiLvlLbl val="0"/>
      </c:catAx>
      <c:valAx>
        <c:axId val="16204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Expenditure</a:t>
                </a:r>
                <a:r>
                  <a:rPr lang="en-GB" baseline="0"/>
                  <a:t>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7471"/>
        <c:crosses val="autoZero"/>
        <c:crossBetween val="between"/>
      </c:valAx>
      <c:valAx>
        <c:axId val="1843138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</a:t>
                </a:r>
                <a:r>
                  <a:rPr lang="en-GB" baseline="0"/>
                  <a:t> (£ kWh 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97503"/>
        <c:crosses val="max"/>
        <c:crossBetween val="midCat"/>
      </c:valAx>
      <c:valAx>
        <c:axId val="19639750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18431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v>TNK</c:v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LCOSL!$BN$35:$BP$64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</c:multiLvlStrCache>
            </c:multiLvlStrRef>
          </c:cat>
          <c:val>
            <c:numRef>
              <c:f>LCOSL!$BW$35:$BW$64</c:f>
              <c:numCache>
                <c:formatCode>#,##0</c:formatCode>
                <c:ptCount val="30"/>
                <c:pt idx="0">
                  <c:v>37.671040000000005</c:v>
                </c:pt>
                <c:pt idx="1">
                  <c:v>56.506560000000007</c:v>
                </c:pt>
                <c:pt idx="2">
                  <c:v>75.34208000000001</c:v>
                </c:pt>
                <c:pt idx="3">
                  <c:v>94.177600000000012</c:v>
                </c:pt>
                <c:pt idx="4">
                  <c:v>113.01312000000001</c:v>
                </c:pt>
                <c:pt idx="5">
                  <c:v>37.671040000000005</c:v>
                </c:pt>
                <c:pt idx="6">
                  <c:v>56.506560000000007</c:v>
                </c:pt>
                <c:pt idx="7">
                  <c:v>75.34208000000001</c:v>
                </c:pt>
                <c:pt idx="8">
                  <c:v>94.177600000000012</c:v>
                </c:pt>
                <c:pt idx="9">
                  <c:v>113.01312000000001</c:v>
                </c:pt>
                <c:pt idx="10">
                  <c:v>37.671040000000005</c:v>
                </c:pt>
                <c:pt idx="11">
                  <c:v>56.506560000000007</c:v>
                </c:pt>
                <c:pt idx="12">
                  <c:v>75.34208000000001</c:v>
                </c:pt>
                <c:pt idx="13">
                  <c:v>94.177600000000012</c:v>
                </c:pt>
                <c:pt idx="14">
                  <c:v>113.01312000000001</c:v>
                </c:pt>
                <c:pt idx="15">
                  <c:v>37.671040000000005</c:v>
                </c:pt>
                <c:pt idx="16">
                  <c:v>56.506560000000007</c:v>
                </c:pt>
                <c:pt idx="17">
                  <c:v>75.34208000000001</c:v>
                </c:pt>
                <c:pt idx="18">
                  <c:v>94.177600000000012</c:v>
                </c:pt>
                <c:pt idx="19">
                  <c:v>113.01312000000001</c:v>
                </c:pt>
                <c:pt idx="20">
                  <c:v>37.671040000000005</c:v>
                </c:pt>
                <c:pt idx="21">
                  <c:v>56.506560000000007</c:v>
                </c:pt>
                <c:pt idx="22">
                  <c:v>75.34208000000001</c:v>
                </c:pt>
                <c:pt idx="23">
                  <c:v>94.177600000000012</c:v>
                </c:pt>
                <c:pt idx="24">
                  <c:v>113.01312000000001</c:v>
                </c:pt>
                <c:pt idx="25">
                  <c:v>37.671040000000005</c:v>
                </c:pt>
                <c:pt idx="26">
                  <c:v>56.506560000000007</c:v>
                </c:pt>
                <c:pt idx="27">
                  <c:v>75.34208000000001</c:v>
                </c:pt>
                <c:pt idx="28">
                  <c:v>94.177600000000012</c:v>
                </c:pt>
                <c:pt idx="29">
                  <c:v>113.01312000000001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2A-0941-9891-19E198319570}"/>
            </c:ext>
          </c:extLst>
        </c:ser>
        <c:ser>
          <c:idx val="5"/>
          <c:order val="1"/>
          <c:tx>
            <c:v>BTT</c:v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LCOSL!$BN$35:$BP$64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</c:multiLvlStrCache>
            </c:multiLvlStrRef>
          </c:cat>
          <c:val>
            <c:numRef>
              <c:f>LCOSL!$BV$35:$BV$64</c:f>
              <c:numCache>
                <c:formatCode>#,##0</c:formatCode>
                <c:ptCount val="30"/>
                <c:pt idx="0">
                  <c:v>15.705</c:v>
                </c:pt>
                <c:pt idx="1">
                  <c:v>15.076800000000002</c:v>
                </c:pt>
                <c:pt idx="2">
                  <c:v>6.282</c:v>
                </c:pt>
                <c:pt idx="3">
                  <c:v>11.307599999999999</c:v>
                </c:pt>
                <c:pt idx="4">
                  <c:v>15.705</c:v>
                </c:pt>
                <c:pt idx="5">
                  <c:v>13.1922</c:v>
                </c:pt>
                <c:pt idx="6">
                  <c:v>11.9358</c:v>
                </c:pt>
                <c:pt idx="7">
                  <c:v>11.9358</c:v>
                </c:pt>
                <c:pt idx="8">
                  <c:v>12.564</c:v>
                </c:pt>
                <c:pt idx="9">
                  <c:v>9.423</c:v>
                </c:pt>
                <c:pt idx="10">
                  <c:v>15.705</c:v>
                </c:pt>
                <c:pt idx="11">
                  <c:v>15.705</c:v>
                </c:pt>
                <c:pt idx="12">
                  <c:v>15.705</c:v>
                </c:pt>
                <c:pt idx="13">
                  <c:v>15.076800000000002</c:v>
                </c:pt>
                <c:pt idx="14">
                  <c:v>8.7947999999999986</c:v>
                </c:pt>
                <c:pt idx="15">
                  <c:v>15.705</c:v>
                </c:pt>
                <c:pt idx="16">
                  <c:v>15.705</c:v>
                </c:pt>
                <c:pt idx="17">
                  <c:v>12.564</c:v>
                </c:pt>
                <c:pt idx="18">
                  <c:v>15.705</c:v>
                </c:pt>
                <c:pt idx="19">
                  <c:v>13.1922</c:v>
                </c:pt>
                <c:pt idx="20">
                  <c:v>15.705</c:v>
                </c:pt>
                <c:pt idx="21">
                  <c:v>13.820400000000003</c:v>
                </c:pt>
                <c:pt idx="22">
                  <c:v>15.705</c:v>
                </c:pt>
                <c:pt idx="23">
                  <c:v>8.7947999999999986</c:v>
                </c:pt>
                <c:pt idx="24">
                  <c:v>8.7947999999999986</c:v>
                </c:pt>
                <c:pt idx="25">
                  <c:v>15.705</c:v>
                </c:pt>
                <c:pt idx="26">
                  <c:v>15.705</c:v>
                </c:pt>
                <c:pt idx="27">
                  <c:v>15.076800000000002</c:v>
                </c:pt>
                <c:pt idx="28">
                  <c:v>15.076800000000002</c:v>
                </c:pt>
                <c:pt idx="29">
                  <c:v>14.448599999999997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2A-0941-9891-19E198319570}"/>
            </c:ext>
          </c:extLst>
        </c:ser>
        <c:ser>
          <c:idx val="0"/>
          <c:order val="2"/>
          <c:tx>
            <c:strRef>
              <c:f>LCOSL!$BQ$34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multiLvlStrRef>
              <c:f>LCOSL!$BN$35:$BP$64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</c:multiLvlStrCache>
            </c:multiLvlStrRef>
          </c:cat>
          <c:val>
            <c:numRef>
              <c:f>LCOSL!$BQ$35:$BQ$64</c:f>
              <c:numCache>
                <c:formatCode>#,##0</c:formatCode>
                <c:ptCount val="30"/>
                <c:pt idx="0">
                  <c:v>58.463999999999999</c:v>
                </c:pt>
                <c:pt idx="1">
                  <c:v>49.694399999999995</c:v>
                </c:pt>
                <c:pt idx="2">
                  <c:v>35.078399999999995</c:v>
                </c:pt>
                <c:pt idx="3">
                  <c:v>32.155199999999994</c:v>
                </c:pt>
                <c:pt idx="4">
                  <c:v>32.155199999999994</c:v>
                </c:pt>
                <c:pt idx="5">
                  <c:v>116.928</c:v>
                </c:pt>
                <c:pt idx="6">
                  <c:v>96.465599999999995</c:v>
                </c:pt>
                <c:pt idx="7">
                  <c:v>78.926400000000001</c:v>
                </c:pt>
                <c:pt idx="8">
                  <c:v>73.08</c:v>
                </c:pt>
                <c:pt idx="9">
                  <c:v>67.23360000000001</c:v>
                </c:pt>
                <c:pt idx="10">
                  <c:v>169.54559999999998</c:v>
                </c:pt>
                <c:pt idx="11">
                  <c:v>105.23520000000001</c:v>
                </c:pt>
                <c:pt idx="12">
                  <c:v>76.003200000000007</c:v>
                </c:pt>
                <c:pt idx="13">
                  <c:v>78.926400000000001</c:v>
                </c:pt>
                <c:pt idx="14">
                  <c:v>73.08</c:v>
                </c:pt>
                <c:pt idx="15">
                  <c:v>2.9232000000000004E-9</c:v>
                </c:pt>
                <c:pt idx="16">
                  <c:v>2.9232000000000004E-9</c:v>
                </c:pt>
                <c:pt idx="17">
                  <c:v>2.9232000000000004E-9</c:v>
                </c:pt>
                <c:pt idx="18">
                  <c:v>2.9232000000000004E-9</c:v>
                </c:pt>
                <c:pt idx="19">
                  <c:v>2.9232000000000004E-9</c:v>
                </c:pt>
                <c:pt idx="20">
                  <c:v>263.08800000000002</c:v>
                </c:pt>
                <c:pt idx="21">
                  <c:v>128.62079999999997</c:v>
                </c:pt>
                <c:pt idx="22">
                  <c:v>114.00479999999999</c:v>
                </c:pt>
                <c:pt idx="23">
                  <c:v>105.23520000000001</c:v>
                </c:pt>
                <c:pt idx="24">
                  <c:v>96.465599999999995</c:v>
                </c:pt>
                <c:pt idx="25">
                  <c:v>2.9231999999999997E-11</c:v>
                </c:pt>
                <c:pt idx="26">
                  <c:v>2.9231999999999997E-11</c:v>
                </c:pt>
                <c:pt idx="27">
                  <c:v>2.9231999999999997E-11</c:v>
                </c:pt>
                <c:pt idx="28">
                  <c:v>2.9231999999999997E-11</c:v>
                </c:pt>
                <c:pt idx="29">
                  <c:v>2.9231999999999997E-11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A-0941-9891-19E198319570}"/>
            </c:ext>
          </c:extLst>
        </c:ser>
        <c:ser>
          <c:idx val="1"/>
          <c:order val="3"/>
          <c:tx>
            <c:strRef>
              <c:f>LCOSL!$BR$34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multiLvlStrRef>
              <c:f>LCOSL!$BN$35:$BP$64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</c:multiLvlStrCache>
            </c:multiLvlStrRef>
          </c:cat>
          <c:val>
            <c:numRef>
              <c:f>LCOSL!$BR$35:$BR$64</c:f>
              <c:numCache>
                <c:formatCode>#,##0</c:formatCode>
                <c:ptCount val="30"/>
                <c:pt idx="0">
                  <c:v>27.728999999999999</c:v>
                </c:pt>
                <c:pt idx="1">
                  <c:v>17.064</c:v>
                </c:pt>
                <c:pt idx="2">
                  <c:v>19.196999999999999</c:v>
                </c:pt>
                <c:pt idx="3">
                  <c:v>19.196999999999999</c:v>
                </c:pt>
                <c:pt idx="4">
                  <c:v>17.064</c:v>
                </c:pt>
                <c:pt idx="5">
                  <c:v>59.723999999999997</c:v>
                </c:pt>
                <c:pt idx="6">
                  <c:v>19.196999999999999</c:v>
                </c:pt>
                <c:pt idx="7">
                  <c:v>14.930999999999999</c:v>
                </c:pt>
                <c:pt idx="8">
                  <c:v>14.930999999999999</c:v>
                </c:pt>
                <c:pt idx="9">
                  <c:v>19.196999999999999</c:v>
                </c:pt>
                <c:pt idx="10">
                  <c:v>2.1329999999999998E-7</c:v>
                </c:pt>
                <c:pt idx="11">
                  <c:v>2.1329999999999998E-7</c:v>
                </c:pt>
                <c:pt idx="12">
                  <c:v>2.1329999999999998E-7</c:v>
                </c:pt>
                <c:pt idx="13">
                  <c:v>2.1329999999999998E-7</c:v>
                </c:pt>
                <c:pt idx="14">
                  <c:v>2.1329999999999998E-7</c:v>
                </c:pt>
                <c:pt idx="15">
                  <c:v>187.70400000000001</c:v>
                </c:pt>
                <c:pt idx="16">
                  <c:v>136.512</c:v>
                </c:pt>
                <c:pt idx="17">
                  <c:v>95.984999999999999</c:v>
                </c:pt>
                <c:pt idx="18">
                  <c:v>68.256</c:v>
                </c:pt>
                <c:pt idx="19">
                  <c:v>51.192</c:v>
                </c:pt>
                <c:pt idx="20">
                  <c:v>2.1329999999999999E-11</c:v>
                </c:pt>
                <c:pt idx="21">
                  <c:v>2.1329999999999999E-11</c:v>
                </c:pt>
                <c:pt idx="22">
                  <c:v>2.1329999999999999E-11</c:v>
                </c:pt>
                <c:pt idx="23">
                  <c:v>2.1329999999999999E-11</c:v>
                </c:pt>
                <c:pt idx="24">
                  <c:v>2.1329999999999999E-11</c:v>
                </c:pt>
                <c:pt idx="25">
                  <c:v>693.22500000000002</c:v>
                </c:pt>
                <c:pt idx="26">
                  <c:v>528.98399999999992</c:v>
                </c:pt>
                <c:pt idx="27">
                  <c:v>426.6</c:v>
                </c:pt>
                <c:pt idx="28">
                  <c:v>343.41300000000001</c:v>
                </c:pt>
                <c:pt idx="29">
                  <c:v>283.68900000000002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A-0941-9891-19E198319570}"/>
            </c:ext>
          </c:extLst>
        </c:ser>
        <c:ser>
          <c:idx val="2"/>
          <c:order val="4"/>
          <c:tx>
            <c:v>HT</c:v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multiLvlStrRef>
              <c:f>LCOSL!$BN$35:$BP$64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</c:multiLvlStrCache>
            </c:multiLvlStrRef>
          </c:cat>
          <c:val>
            <c:numRef>
              <c:f>LCOSL!$BS$35:$BS$64</c:f>
              <c:numCache>
                <c:formatCode>#,##0</c:formatCode>
                <c:ptCount val="30"/>
                <c:pt idx="0">
                  <c:v>45.6</c:v>
                </c:pt>
                <c:pt idx="1">
                  <c:v>38</c:v>
                </c:pt>
                <c:pt idx="2">
                  <c:v>38</c:v>
                </c:pt>
                <c:pt idx="3">
                  <c:v>30.4</c:v>
                </c:pt>
                <c:pt idx="4">
                  <c:v>30.4</c:v>
                </c:pt>
                <c:pt idx="5">
                  <c:v>7.6000000000000019E-8</c:v>
                </c:pt>
                <c:pt idx="6">
                  <c:v>7.6000000000000019E-8</c:v>
                </c:pt>
                <c:pt idx="7">
                  <c:v>7.6000000000000019E-8</c:v>
                </c:pt>
                <c:pt idx="8">
                  <c:v>7.6000000000000019E-8</c:v>
                </c:pt>
                <c:pt idx="9">
                  <c:v>7.6000000000000019E-8</c:v>
                </c:pt>
                <c:pt idx="10">
                  <c:v>30.4</c:v>
                </c:pt>
                <c:pt idx="11">
                  <c:v>22.8</c:v>
                </c:pt>
                <c:pt idx="12">
                  <c:v>22.8</c:v>
                </c:pt>
                <c:pt idx="13">
                  <c:v>15.2</c:v>
                </c:pt>
                <c:pt idx="14">
                  <c:v>15.2</c:v>
                </c:pt>
                <c:pt idx="15">
                  <c:v>68.400000000000006</c:v>
                </c:pt>
                <c:pt idx="16">
                  <c:v>53.2</c:v>
                </c:pt>
                <c:pt idx="17">
                  <c:v>53.2</c:v>
                </c:pt>
                <c:pt idx="18">
                  <c:v>53.2</c:v>
                </c:pt>
                <c:pt idx="19">
                  <c:v>53.2</c:v>
                </c:pt>
                <c:pt idx="20">
                  <c:v>7.5999999999999999E-13</c:v>
                </c:pt>
                <c:pt idx="21">
                  <c:v>7.5999999999999999E-13</c:v>
                </c:pt>
                <c:pt idx="22">
                  <c:v>7.5999999999999999E-13</c:v>
                </c:pt>
                <c:pt idx="23">
                  <c:v>7.5999999999999999E-13</c:v>
                </c:pt>
                <c:pt idx="24">
                  <c:v>7.5999999999999999E-13</c:v>
                </c:pt>
                <c:pt idx="25">
                  <c:v>7.5999999999999999E-13</c:v>
                </c:pt>
                <c:pt idx="26">
                  <c:v>7.5999999999999999E-13</c:v>
                </c:pt>
                <c:pt idx="27">
                  <c:v>7.5999999999999999E-13</c:v>
                </c:pt>
                <c:pt idx="28">
                  <c:v>7.5999999999999999E-13</c:v>
                </c:pt>
                <c:pt idx="29">
                  <c:v>7.5999999999999999E-13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A-0941-9891-19E198319570}"/>
            </c:ext>
          </c:extLst>
        </c:ser>
        <c:ser>
          <c:idx val="3"/>
          <c:order val="5"/>
          <c:tx>
            <c:v>CNV</c:v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LCOSL!$BN$35:$BP$64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</c:multiLvlStrCache>
            </c:multiLvlStrRef>
          </c:cat>
          <c:val>
            <c:numRef>
              <c:f>LCOSL!$BT$35:$BT$64</c:f>
              <c:numCache>
                <c:formatCode>#,##0</c:formatCode>
                <c:ptCount val="30"/>
                <c:pt idx="0">
                  <c:v>74.865000000000009</c:v>
                </c:pt>
                <c:pt idx="1">
                  <c:v>65.664999999999992</c:v>
                </c:pt>
                <c:pt idx="2">
                  <c:v>61.064999999999998</c:v>
                </c:pt>
                <c:pt idx="3">
                  <c:v>58.765000000000001</c:v>
                </c:pt>
                <c:pt idx="4">
                  <c:v>57.615000000000002</c:v>
                </c:pt>
                <c:pt idx="5">
                  <c:v>118.565</c:v>
                </c:pt>
                <c:pt idx="6">
                  <c:v>92.115000000000009</c:v>
                </c:pt>
                <c:pt idx="7">
                  <c:v>82.914999999999992</c:v>
                </c:pt>
                <c:pt idx="8">
                  <c:v>80.615000000000009</c:v>
                </c:pt>
                <c:pt idx="9">
                  <c:v>80.615000000000009</c:v>
                </c:pt>
                <c:pt idx="10">
                  <c:v>110.51499999999999</c:v>
                </c:pt>
                <c:pt idx="11">
                  <c:v>84.064999999999998</c:v>
                </c:pt>
                <c:pt idx="12">
                  <c:v>72.564999999999998</c:v>
                </c:pt>
                <c:pt idx="13">
                  <c:v>72.564999999999998</c:v>
                </c:pt>
                <c:pt idx="14">
                  <c:v>70.265000000000001</c:v>
                </c:pt>
                <c:pt idx="15">
                  <c:v>127.76499999999999</c:v>
                </c:pt>
                <c:pt idx="16">
                  <c:v>102.465</c:v>
                </c:pt>
                <c:pt idx="17">
                  <c:v>84.064999999999998</c:v>
                </c:pt>
                <c:pt idx="18">
                  <c:v>71.414999999999992</c:v>
                </c:pt>
                <c:pt idx="19">
                  <c:v>64.515000000000001</c:v>
                </c:pt>
                <c:pt idx="20">
                  <c:v>149.61500000000001</c:v>
                </c:pt>
                <c:pt idx="21">
                  <c:v>96.715000000000003</c:v>
                </c:pt>
                <c:pt idx="22">
                  <c:v>90.965000000000003</c:v>
                </c:pt>
                <c:pt idx="23">
                  <c:v>87.515000000000001</c:v>
                </c:pt>
                <c:pt idx="24">
                  <c:v>84.064999999999998</c:v>
                </c:pt>
                <c:pt idx="25">
                  <c:v>370.41500000000002</c:v>
                </c:pt>
                <c:pt idx="26">
                  <c:v>293.36500000000001</c:v>
                </c:pt>
                <c:pt idx="27">
                  <c:v>245.065</c:v>
                </c:pt>
                <c:pt idx="28">
                  <c:v>202.51499999999999</c:v>
                </c:pt>
                <c:pt idx="29">
                  <c:v>173.76499999999999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2A-0941-9891-19E198319570}"/>
            </c:ext>
          </c:extLst>
        </c:ser>
        <c:ser>
          <c:idx val="4"/>
          <c:order val="6"/>
          <c:tx>
            <c:v>LYS</c:v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LCOSL!$BN$35:$BP$64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</c:multiLvlStrCache>
            </c:multiLvlStrRef>
          </c:cat>
          <c:val>
            <c:numRef>
              <c:f>LCOSL!$BU$35:$BU$64</c:f>
              <c:numCache>
                <c:formatCode>#,##0</c:formatCode>
                <c:ptCount val="30"/>
                <c:pt idx="0">
                  <c:v>15.734912037805639</c:v>
                </c:pt>
                <c:pt idx="1">
                  <c:v>15.625347641522517</c:v>
                </c:pt>
                <c:pt idx="2">
                  <c:v>15.575374411359995</c:v>
                </c:pt>
                <c:pt idx="3">
                  <c:v>15.542535120089688</c:v>
                </c:pt>
                <c:pt idx="4">
                  <c:v>15.533890806787724</c:v>
                </c:pt>
                <c:pt idx="5">
                  <c:v>24.687389589949252</c:v>
                </c:pt>
                <c:pt idx="6">
                  <c:v>24.316122703123845</c:v>
                </c:pt>
                <c:pt idx="7">
                  <c:v>24.186570834631148</c:v>
                </c:pt>
                <c:pt idx="8">
                  <c:v>24.151509499878369</c:v>
                </c:pt>
                <c:pt idx="9">
                  <c:v>24.144459379934826</c:v>
                </c:pt>
                <c:pt idx="10">
                  <c:v>27.839031281599453</c:v>
                </c:pt>
                <c:pt idx="11">
                  <c:v>17.015550991159792</c:v>
                </c:pt>
                <c:pt idx="12">
                  <c:v>16.918507200248779</c:v>
                </c:pt>
                <c:pt idx="13">
                  <c:v>16.886110133848451</c:v>
                </c:pt>
                <c:pt idx="14">
                  <c:v>16.846801256517402</c:v>
                </c:pt>
                <c:pt idx="15">
                  <c:v>15.84312974106909</c:v>
                </c:pt>
                <c:pt idx="16">
                  <c:v>15.789716984140101</c:v>
                </c:pt>
                <c:pt idx="17">
                  <c:v>15.73515771828896</c:v>
                </c:pt>
                <c:pt idx="18">
                  <c:v>15.720871853147814</c:v>
                </c:pt>
                <c:pt idx="19">
                  <c:v>15.668086946342866</c:v>
                </c:pt>
                <c:pt idx="20">
                  <c:v>24.59611656061309</c:v>
                </c:pt>
                <c:pt idx="21">
                  <c:v>24.3065411642744</c:v>
                </c:pt>
                <c:pt idx="22">
                  <c:v>24.253972820265858</c:v>
                </c:pt>
                <c:pt idx="23">
                  <c:v>24.198305262456639</c:v>
                </c:pt>
                <c:pt idx="24">
                  <c:v>24.154537739317202</c:v>
                </c:pt>
                <c:pt idx="25">
                  <c:v>41.711917927955071</c:v>
                </c:pt>
                <c:pt idx="26">
                  <c:v>37.871044072146752</c:v>
                </c:pt>
                <c:pt idx="27">
                  <c:v>34.054851095707093</c:v>
                </c:pt>
                <c:pt idx="28">
                  <c:v>28.393838004418019</c:v>
                </c:pt>
                <c:pt idx="29">
                  <c:v>24.6075907491118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2A-0941-9891-19E198319570}"/>
            </c:ext>
          </c:extLst>
        </c:ser>
        <c:ser>
          <c:idx val="7"/>
          <c:order val="7"/>
          <c:tx>
            <c:v>HB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LCOSL!$BN$35:$BP$64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</c:multiLvlStrCache>
            </c:multiLvlStrRef>
          </c:cat>
          <c:val>
            <c:numRef>
              <c:f>LCOSL!$BX$35:$BX$64</c:f>
              <c:numCache>
                <c:formatCode>#,##0</c:formatCode>
                <c:ptCount val="30"/>
                <c:pt idx="0">
                  <c:v>0.73150071488101831</c:v>
                </c:pt>
                <c:pt idx="1">
                  <c:v>0.73150071488101831</c:v>
                </c:pt>
                <c:pt idx="2">
                  <c:v>0.73150071488101831</c:v>
                </c:pt>
                <c:pt idx="3">
                  <c:v>0.75402759410361353</c:v>
                </c:pt>
                <c:pt idx="4">
                  <c:v>0.75402759410361353</c:v>
                </c:pt>
                <c:pt idx="5">
                  <c:v>0.73150071488101831</c:v>
                </c:pt>
                <c:pt idx="6">
                  <c:v>0.75402759410361353</c:v>
                </c:pt>
                <c:pt idx="7">
                  <c:v>0.75402759410361353</c:v>
                </c:pt>
                <c:pt idx="8">
                  <c:v>0.73150071488101831</c:v>
                </c:pt>
                <c:pt idx="9">
                  <c:v>0.75402759410361353</c:v>
                </c:pt>
                <c:pt idx="10">
                  <c:v>0.73150071488101831</c:v>
                </c:pt>
                <c:pt idx="11">
                  <c:v>0.75402759410361353</c:v>
                </c:pt>
                <c:pt idx="12">
                  <c:v>0.75402759410361353</c:v>
                </c:pt>
                <c:pt idx="13">
                  <c:v>0.75402759410361353</c:v>
                </c:pt>
                <c:pt idx="14">
                  <c:v>0.73150071488101831</c:v>
                </c:pt>
                <c:pt idx="15">
                  <c:v>0.73150071488101831</c:v>
                </c:pt>
                <c:pt idx="16">
                  <c:v>0.75402759410361353</c:v>
                </c:pt>
                <c:pt idx="17">
                  <c:v>0.73150071488101831</c:v>
                </c:pt>
                <c:pt idx="18">
                  <c:v>0.73150071488101831</c:v>
                </c:pt>
                <c:pt idx="19">
                  <c:v>0.73150071488101831</c:v>
                </c:pt>
                <c:pt idx="20">
                  <c:v>0.73150071488101831</c:v>
                </c:pt>
                <c:pt idx="21">
                  <c:v>0.75402759410361353</c:v>
                </c:pt>
                <c:pt idx="22">
                  <c:v>0.75402759410361353</c:v>
                </c:pt>
                <c:pt idx="23">
                  <c:v>0.75402759410361353</c:v>
                </c:pt>
                <c:pt idx="24">
                  <c:v>0.75402759410361353</c:v>
                </c:pt>
                <c:pt idx="25">
                  <c:v>0.75402759410361353</c:v>
                </c:pt>
                <c:pt idx="26">
                  <c:v>0.75402759410361353</c:v>
                </c:pt>
                <c:pt idx="27">
                  <c:v>0.75402759410361353</c:v>
                </c:pt>
                <c:pt idx="28">
                  <c:v>0.75402759410361353</c:v>
                </c:pt>
                <c:pt idx="29">
                  <c:v>0.75402759410361353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2A-0941-9891-19E198319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overlap val="100"/>
        <c:axId val="1001359632"/>
        <c:axId val="677438640"/>
      </c:barChart>
      <c:scatterChart>
        <c:scatterStyle val="lineMarker"/>
        <c:varyColors val="0"/>
        <c:ser>
          <c:idx val="9"/>
          <c:order val="8"/>
          <c:tx>
            <c:v>LCOSL (6.5%)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LCOSL!$BM$35:$BP$64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  <c:lvl>
                  <c:pt idx="0">
                    <c:v>HBES</c:v>
                  </c:pt>
                </c:lvl>
              </c:multiLvlStrCache>
            </c:multiLvlStrRef>
          </c:xVal>
          <c:yVal>
            <c:numRef>
              <c:f>LCOSL!$BZ$35:$BZ$64</c:f>
              <c:numCache>
                <c:formatCode>"£"#,##0.00</c:formatCode>
                <c:ptCount val="30"/>
                <c:pt idx="0">
                  <c:v>0.98</c:v>
                </c:pt>
                <c:pt idx="1">
                  <c:v>0.91</c:v>
                </c:pt>
                <c:pt idx="2">
                  <c:v>0.88</c:v>
                </c:pt>
                <c:pt idx="3">
                  <c:v>0.9</c:v>
                </c:pt>
                <c:pt idx="4">
                  <c:v>0.96</c:v>
                </c:pt>
                <c:pt idx="5">
                  <c:v>1.29</c:v>
                </c:pt>
                <c:pt idx="6">
                  <c:v>1.05</c:v>
                </c:pt>
                <c:pt idx="7">
                  <c:v>1</c:v>
                </c:pt>
                <c:pt idx="8">
                  <c:v>1.03</c:v>
                </c:pt>
                <c:pt idx="9">
                  <c:v>1.06</c:v>
                </c:pt>
                <c:pt idx="10">
                  <c:v>1.37</c:v>
                </c:pt>
                <c:pt idx="11">
                  <c:v>1.06</c:v>
                </c:pt>
                <c:pt idx="12">
                  <c:v>0.98</c:v>
                </c:pt>
                <c:pt idx="13">
                  <c:v>1.01</c:v>
                </c:pt>
                <c:pt idx="14">
                  <c:v>1.03</c:v>
                </c:pt>
                <c:pt idx="15">
                  <c:v>1.62</c:v>
                </c:pt>
                <c:pt idx="16">
                  <c:v>1.34</c:v>
                </c:pt>
                <c:pt idx="17">
                  <c:v>1.19</c:v>
                </c:pt>
                <c:pt idx="18">
                  <c:v>1.1200000000000001</c:v>
                </c:pt>
                <c:pt idx="19">
                  <c:v>1.0900000000000001</c:v>
                </c:pt>
                <c:pt idx="20">
                  <c:v>1.72</c:v>
                </c:pt>
                <c:pt idx="21">
                  <c:v>1.1200000000000001</c:v>
                </c:pt>
                <c:pt idx="22">
                  <c:v>1.1100000000000001</c:v>
                </c:pt>
                <c:pt idx="23">
                  <c:v>1.1100000000000001</c:v>
                </c:pt>
                <c:pt idx="24">
                  <c:v>1.1299999999999999</c:v>
                </c:pt>
                <c:pt idx="25">
                  <c:v>4.0199999999999996</c:v>
                </c:pt>
                <c:pt idx="26" formatCode="General">
                  <c:v>3.23</c:v>
                </c:pt>
                <c:pt idx="27">
                  <c:v>2.75</c:v>
                </c:pt>
                <c:pt idx="28">
                  <c:v>2.35</c:v>
                </c:pt>
                <c:pt idx="29">
                  <c:v>2.09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2A-0941-9891-19E198319570}"/>
            </c:ext>
          </c:extLst>
        </c:ser>
        <c:ser>
          <c:idx val="10"/>
          <c:order val="9"/>
          <c:tx>
            <c:v>LCOSL (1.84%)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7CE98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LCOSL!$BM$35:$BP$64</c:f>
              <c:multiLvlStrCache>
                <c:ptCount val="30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</c:lvl>
                <c:lvl>
                  <c:pt idx="0">
                    <c:v>WT-PV-HT</c:v>
                  </c:pt>
                  <c:pt idx="5">
                    <c:v>WT-PV</c:v>
                  </c:pt>
                  <c:pt idx="10">
                    <c:v>WT-HT</c:v>
                  </c:pt>
                  <c:pt idx="15">
                    <c:v>PV-HT</c:v>
                  </c:pt>
                  <c:pt idx="20">
                    <c:v>WT</c:v>
                  </c:pt>
                  <c:pt idx="25">
                    <c:v>PV</c:v>
                  </c:pt>
                </c:lvl>
                <c:lvl>
                  <c:pt idx="0">
                    <c:v>Tri</c:v>
                  </c:pt>
                  <c:pt idx="5">
                    <c:v>Bi</c:v>
                  </c:pt>
                  <c:pt idx="20">
                    <c:v>Uni</c:v>
                  </c:pt>
                </c:lvl>
                <c:lvl>
                  <c:pt idx="0">
                    <c:v>HBES</c:v>
                  </c:pt>
                </c:lvl>
              </c:multiLvlStrCache>
            </c:multiLvlStrRef>
          </c:xVal>
          <c:yVal>
            <c:numRef>
              <c:f>LCOSL!$CA$35:$CA$64</c:f>
              <c:numCache>
                <c:formatCode>"£"#,##0.00</c:formatCode>
                <c:ptCount val="30"/>
                <c:pt idx="0">
                  <c:v>0.81</c:v>
                </c:pt>
                <c:pt idx="1">
                  <c:v>0.75</c:v>
                </c:pt>
                <c:pt idx="2">
                  <c:v>0.73</c:v>
                </c:pt>
                <c:pt idx="3">
                  <c:v>0.76</c:v>
                </c:pt>
                <c:pt idx="4">
                  <c:v>0.82</c:v>
                </c:pt>
                <c:pt idx="5">
                  <c:v>1.08</c:v>
                </c:pt>
                <c:pt idx="6">
                  <c:v>0.88</c:v>
                </c:pt>
                <c:pt idx="7">
                  <c:v>0.84</c:v>
                </c:pt>
                <c:pt idx="8">
                  <c:v>0.87</c:v>
                </c:pt>
                <c:pt idx="9">
                  <c:v>0.91</c:v>
                </c:pt>
                <c:pt idx="10">
                  <c:v>1.1399999999999999</c:v>
                </c:pt>
                <c:pt idx="11">
                  <c:v>0.88</c:v>
                </c:pt>
                <c:pt idx="12">
                  <c:v>0.82</c:v>
                </c:pt>
                <c:pt idx="13">
                  <c:v>0.85</c:v>
                </c:pt>
                <c:pt idx="14">
                  <c:v>0.87</c:v>
                </c:pt>
                <c:pt idx="15">
                  <c:v>1.32</c:v>
                </c:pt>
                <c:pt idx="16">
                  <c:v>1.1100000000000001</c:v>
                </c:pt>
                <c:pt idx="17">
                  <c:v>0.98</c:v>
                </c:pt>
                <c:pt idx="18">
                  <c:v>0.93</c:v>
                </c:pt>
                <c:pt idx="19">
                  <c:v>0.91</c:v>
                </c:pt>
                <c:pt idx="20">
                  <c:v>1.43</c:v>
                </c:pt>
                <c:pt idx="21">
                  <c:v>0.93</c:v>
                </c:pt>
                <c:pt idx="22">
                  <c:v>0.93</c:v>
                </c:pt>
                <c:pt idx="23">
                  <c:v>0.93</c:v>
                </c:pt>
                <c:pt idx="24">
                  <c:v>0.95</c:v>
                </c:pt>
                <c:pt idx="25">
                  <c:v>3.34</c:v>
                </c:pt>
                <c:pt idx="26">
                  <c:v>2.69</c:v>
                </c:pt>
                <c:pt idx="27">
                  <c:v>2.2999999999999998</c:v>
                </c:pt>
                <c:pt idx="28">
                  <c:v>1.97</c:v>
                </c:pt>
                <c:pt idx="29">
                  <c:v>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0-AA45-AE2F-1D80A67E7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310160"/>
        <c:axId val="1001333104"/>
      </c:scatterChart>
      <c:catAx>
        <c:axId val="100135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</a:t>
                </a:r>
                <a:r>
                  <a:rPr lang="en-GB" baseline="0"/>
                  <a:t>-</a:t>
                </a:r>
                <a:r>
                  <a:rPr lang="en-GB"/>
                  <a:t>Type/RES-Format/H2-Tank</a:t>
                </a:r>
                <a:r>
                  <a:rPr lang="en-GB" baseline="0"/>
                  <a:t> Size (m^3)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438640"/>
        <c:crosses val="autoZero"/>
        <c:auto val="1"/>
        <c:lblAlgn val="ctr"/>
        <c:lblOffset val="100"/>
        <c:noMultiLvlLbl val="0"/>
      </c:catAx>
      <c:valAx>
        <c:axId val="677438640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Undiscounted Expenditure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59632"/>
        <c:crosses val="autoZero"/>
        <c:crossBetween val="between"/>
      </c:valAx>
      <c:valAx>
        <c:axId val="1001333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310160"/>
        <c:crosses val="max"/>
        <c:crossBetween val="midCat"/>
        <c:majorUnit val="0.8"/>
      </c:valAx>
      <c:valAx>
        <c:axId val="239310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00133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LCOSL!$CW$3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LCOSL!$CW$4:$CW$13</c:f>
              <c:numCache>
                <c:formatCode>"£"#,##0.00</c:formatCode>
                <c:ptCount val="10"/>
                <c:pt idx="0">
                  <c:v>75.34208000000001</c:v>
                </c:pt>
                <c:pt idx="1">
                  <c:v>75.34208000000001</c:v>
                </c:pt>
                <c:pt idx="2">
                  <c:v>75.34208000000001</c:v>
                </c:pt>
                <c:pt idx="3">
                  <c:v>113.01312000000001</c:v>
                </c:pt>
                <c:pt idx="4">
                  <c:v>75.34208000000001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D3-094F-8B31-0359086BAB57}"/>
            </c:ext>
          </c:extLst>
        </c:ser>
        <c:ser>
          <c:idx val="5"/>
          <c:order val="1"/>
          <c:tx>
            <c:strRef>
              <c:f>LCOSL!$CV$3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LCOSL!$CV$4:$CV$13</c:f>
              <c:numCache>
                <c:formatCode>"£"#,##0.00</c:formatCode>
                <c:ptCount val="10"/>
                <c:pt idx="0">
                  <c:v>6.282</c:v>
                </c:pt>
                <c:pt idx="1">
                  <c:v>11.9358</c:v>
                </c:pt>
                <c:pt idx="2">
                  <c:v>15.705</c:v>
                </c:pt>
                <c:pt idx="3">
                  <c:v>13.1922</c:v>
                </c:pt>
                <c:pt idx="4">
                  <c:v>15.705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D3-094F-8B31-0359086BAB57}"/>
            </c:ext>
          </c:extLst>
        </c:ser>
        <c:ser>
          <c:idx val="0"/>
          <c:order val="2"/>
          <c:tx>
            <c:strRef>
              <c:f>LCOSL!$CQ$3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LCOSL!$CQ$4:$CQ$13</c:f>
              <c:numCache>
                <c:formatCode>"£"#,##0.00</c:formatCode>
                <c:ptCount val="10"/>
                <c:pt idx="0">
                  <c:v>35.078399999999995</c:v>
                </c:pt>
                <c:pt idx="1">
                  <c:v>78.926400000000001</c:v>
                </c:pt>
                <c:pt idx="2">
                  <c:v>76.003200000000007</c:v>
                </c:pt>
                <c:pt idx="3">
                  <c:v>2.9232000000000004E-9</c:v>
                </c:pt>
                <c:pt idx="4">
                  <c:v>114.00479999999999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3-094F-8B31-0359086BAB57}"/>
            </c:ext>
          </c:extLst>
        </c:ser>
        <c:ser>
          <c:idx val="1"/>
          <c:order val="3"/>
          <c:tx>
            <c:strRef>
              <c:f>LCOSL!$CR$3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LCOSL!$CR$4:$CR$13</c:f>
              <c:numCache>
                <c:formatCode>"£"#,##0.00</c:formatCode>
                <c:ptCount val="10"/>
                <c:pt idx="0">
                  <c:v>19.196999999999999</c:v>
                </c:pt>
                <c:pt idx="1">
                  <c:v>14.930999999999999</c:v>
                </c:pt>
                <c:pt idx="2">
                  <c:v>2.1329999999999998E-7</c:v>
                </c:pt>
                <c:pt idx="3">
                  <c:v>51.192</c:v>
                </c:pt>
                <c:pt idx="4">
                  <c:v>2.1329999999999999E-11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D3-094F-8B31-0359086BAB57}"/>
            </c:ext>
          </c:extLst>
        </c:ser>
        <c:ser>
          <c:idx val="2"/>
          <c:order val="4"/>
          <c:tx>
            <c:strRef>
              <c:f>LCOSL!$CS$3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LCOSL!$CS$4:$CS$13</c:f>
              <c:numCache>
                <c:formatCode>"£"#,##0.00</c:formatCode>
                <c:ptCount val="10"/>
                <c:pt idx="0">
                  <c:v>38</c:v>
                </c:pt>
                <c:pt idx="1">
                  <c:v>7.6000000000000019E-8</c:v>
                </c:pt>
                <c:pt idx="2">
                  <c:v>22.8</c:v>
                </c:pt>
                <c:pt idx="3">
                  <c:v>53.2</c:v>
                </c:pt>
                <c:pt idx="4">
                  <c:v>7.5999999999999999E-13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D3-094F-8B31-0359086BAB57}"/>
            </c:ext>
          </c:extLst>
        </c:ser>
        <c:ser>
          <c:idx val="3"/>
          <c:order val="5"/>
          <c:tx>
            <c:strRef>
              <c:f>LCOSL!$CT$3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LCOSL!$CT$4:$CT$13</c:f>
              <c:numCache>
                <c:formatCode>"£"#,##0.00</c:formatCode>
                <c:ptCount val="10"/>
                <c:pt idx="0">
                  <c:v>61.064999999999998</c:v>
                </c:pt>
                <c:pt idx="1">
                  <c:v>82.914999999999992</c:v>
                </c:pt>
                <c:pt idx="2">
                  <c:v>72.564999999999998</c:v>
                </c:pt>
                <c:pt idx="3">
                  <c:v>64.515000000000001</c:v>
                </c:pt>
                <c:pt idx="4">
                  <c:v>90.965000000000003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D3-094F-8B31-0359086BAB57}"/>
            </c:ext>
          </c:extLst>
        </c:ser>
        <c:ser>
          <c:idx val="4"/>
          <c:order val="6"/>
          <c:tx>
            <c:strRef>
              <c:f>LCOSL!$CU$3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LCOSL!$CU$4:$CU$13</c:f>
              <c:numCache>
                <c:formatCode>"£"#,##0.00</c:formatCode>
                <c:ptCount val="10"/>
                <c:pt idx="0">
                  <c:v>15.575374411359995</c:v>
                </c:pt>
                <c:pt idx="1">
                  <c:v>24.186570834631148</c:v>
                </c:pt>
                <c:pt idx="2">
                  <c:v>16.918507200248779</c:v>
                </c:pt>
                <c:pt idx="3">
                  <c:v>15.668086946342866</c:v>
                </c:pt>
                <c:pt idx="4">
                  <c:v>24.253972820265858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3-094F-8B31-0359086BAB57}"/>
            </c:ext>
          </c:extLst>
        </c:ser>
        <c:ser>
          <c:idx val="7"/>
          <c:order val="7"/>
          <c:tx>
            <c:strRef>
              <c:f>LCOSL!$CX$3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LCOSL!$CX$4:$CX$13</c:f>
              <c:numCache>
                <c:formatCode>"£"#,##0.00</c:formatCode>
                <c:ptCount val="10"/>
                <c:pt idx="0">
                  <c:v>0.73150071488101831</c:v>
                </c:pt>
                <c:pt idx="1">
                  <c:v>0.75402759410361353</c:v>
                </c:pt>
                <c:pt idx="2">
                  <c:v>0.75402759410361353</c:v>
                </c:pt>
                <c:pt idx="3">
                  <c:v>0.73150071488101831</c:v>
                </c:pt>
                <c:pt idx="4">
                  <c:v>0.75402759410361353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D3-094F-8B31-0359086BAB57}"/>
            </c:ext>
          </c:extLst>
        </c:ser>
        <c:ser>
          <c:idx val="8"/>
          <c:order val="8"/>
          <c:tx>
            <c:strRef>
              <c:f>LCOSL!$CY$3</c:f>
              <c:strCache>
                <c:ptCount val="1"/>
                <c:pt idx="0">
                  <c:v>CB</c:v>
                </c:pt>
              </c:strCache>
            </c:strRef>
          </c:tx>
          <c:spPr>
            <a:pattFill prst="trellis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LCOSL!$CY$4:$CY$13</c:f>
              <c:numCache>
                <c:formatCode>"£"#,##0.00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16.032684665535839</c:v>
                </c:pt>
                <c:pt idx="6">
                  <c:v>14.923155164729822</c:v>
                </c:pt>
                <c:pt idx="7">
                  <c:v>17.527258984912642</c:v>
                </c:pt>
                <c:pt idx="8">
                  <c:v>61.361342192435394</c:v>
                </c:pt>
                <c:pt idx="9">
                  <c:v>20.05550548491324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D3-094F-8B31-0359086BA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overlap val="100"/>
        <c:axId val="452254992"/>
        <c:axId val="452269024"/>
      </c:barChart>
      <c:scatterChart>
        <c:scatterStyle val="lineMarker"/>
        <c:varyColors val="0"/>
        <c:ser>
          <c:idx val="9"/>
          <c:order val="9"/>
          <c:tx>
            <c:strRef>
              <c:f>LCOSL!$CZ$3</c:f>
              <c:strCache>
                <c:ptCount val="1"/>
                <c:pt idx="0">
                  <c:v>LCOSL (6.5%)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xVal>
          <c:yVal>
            <c:numRef>
              <c:f>LCOSL!$CZ$4:$CZ$13</c:f>
              <c:numCache>
                <c:formatCode>"£"#,##0.00</c:formatCode>
                <c:ptCount val="10"/>
                <c:pt idx="0">
                  <c:v>0.88</c:v>
                </c:pt>
                <c:pt idx="1">
                  <c:v>1</c:v>
                </c:pt>
                <c:pt idx="2">
                  <c:v>0.98</c:v>
                </c:pt>
                <c:pt idx="3">
                  <c:v>1.0900000000000001</c:v>
                </c:pt>
                <c:pt idx="4">
                  <c:v>1.1100000000000001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ED3-094F-8B31-0359086BAB57}"/>
            </c:ext>
          </c:extLst>
        </c:ser>
        <c:ser>
          <c:idx val="10"/>
          <c:order val="10"/>
          <c:tx>
            <c:strRef>
              <c:f>LCOSL!$DA$3</c:f>
              <c:strCache>
                <c:ptCount val="1"/>
                <c:pt idx="0">
                  <c:v>LCOSL (1.84%)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E7CE98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xVal>
          <c:yVal>
            <c:numRef>
              <c:f>LCOSL!$DA$4:$DA$13</c:f>
              <c:numCache>
                <c:formatCode>"£"#,##0.00</c:formatCode>
                <c:ptCount val="10"/>
                <c:pt idx="0">
                  <c:v>0.73</c:v>
                </c:pt>
                <c:pt idx="1">
                  <c:v>0.84</c:v>
                </c:pt>
                <c:pt idx="2">
                  <c:v>0.82</c:v>
                </c:pt>
                <c:pt idx="3">
                  <c:v>0.91</c:v>
                </c:pt>
                <c:pt idx="4">
                  <c:v>0.93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  <c:pt idx="8">
                  <c:v>0.17</c:v>
                </c:pt>
                <c:pt idx="9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ED3-094F-8B31-0359086BA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931008"/>
        <c:axId val="695068960"/>
      </c:scatterChart>
      <c:catAx>
        <c:axId val="45225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System/Type/Sub-type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69024"/>
        <c:crosses val="autoZero"/>
        <c:auto val="1"/>
        <c:lblAlgn val="ctr"/>
        <c:lblOffset val="100"/>
        <c:noMultiLvlLbl val="0"/>
      </c:catAx>
      <c:valAx>
        <c:axId val="452269024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Undiscounted Expenditure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54992"/>
        <c:crosses val="autoZero"/>
        <c:crossBetween val="between"/>
      </c:valAx>
      <c:valAx>
        <c:axId val="695068960"/>
        <c:scaling>
          <c:orientation val="minMax"/>
          <c:max val="1.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31008"/>
        <c:crosses val="max"/>
        <c:crossBetween val="midCat"/>
        <c:majorUnit val="0.15000000000000002"/>
      </c:valAx>
      <c:valAx>
        <c:axId val="27593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69506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LCOSL!$CW$3</c:f>
              <c:strCache>
                <c:ptCount val="1"/>
                <c:pt idx="0">
                  <c:v>TNK</c:v>
                </c:pt>
              </c:strCache>
            </c:strRef>
          </c:tx>
          <c:spPr>
            <a:solidFill>
              <a:srgbClr val="EF2023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LCOSL!$CW$4:$CW$13</c:f>
              <c:numCache>
                <c:formatCode>"£"#,##0.00</c:formatCode>
                <c:ptCount val="10"/>
                <c:pt idx="0">
                  <c:v>75.34208000000001</c:v>
                </c:pt>
                <c:pt idx="1">
                  <c:v>75.34208000000001</c:v>
                </c:pt>
                <c:pt idx="2">
                  <c:v>75.34208000000001</c:v>
                </c:pt>
                <c:pt idx="3">
                  <c:v>113.01312000000001</c:v>
                </c:pt>
                <c:pt idx="4">
                  <c:v>75.34208000000001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3-B54C-B2F7-9B406F9C233F}"/>
            </c:ext>
          </c:extLst>
        </c:ser>
        <c:ser>
          <c:idx val="5"/>
          <c:order val="1"/>
          <c:tx>
            <c:strRef>
              <c:f>LCOSL!$CV$3</c:f>
              <c:strCache>
                <c:ptCount val="1"/>
                <c:pt idx="0">
                  <c:v>BTT</c:v>
                </c:pt>
              </c:strCache>
            </c:strRef>
          </c:tx>
          <c:spPr>
            <a:solidFill>
              <a:srgbClr val="F3585A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LCOSL!$CV$4:$CV$13</c:f>
              <c:numCache>
                <c:formatCode>"£"#,##0.00</c:formatCode>
                <c:ptCount val="10"/>
                <c:pt idx="0">
                  <c:v>6.282</c:v>
                </c:pt>
                <c:pt idx="1">
                  <c:v>11.9358</c:v>
                </c:pt>
                <c:pt idx="2">
                  <c:v>15.705</c:v>
                </c:pt>
                <c:pt idx="3">
                  <c:v>13.1922</c:v>
                </c:pt>
                <c:pt idx="4">
                  <c:v>15.705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3-B54C-B2F7-9B406F9C233F}"/>
            </c:ext>
          </c:extLst>
        </c:ser>
        <c:ser>
          <c:idx val="0"/>
          <c:order val="2"/>
          <c:tx>
            <c:strRef>
              <c:f>LCOSL!$CQ$3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rgbClr val="0E2346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LCOSL!$CQ$4:$CQ$13</c:f>
              <c:numCache>
                <c:formatCode>"£"#,##0.00</c:formatCode>
                <c:ptCount val="10"/>
                <c:pt idx="0">
                  <c:v>35.078399999999995</c:v>
                </c:pt>
                <c:pt idx="1">
                  <c:v>78.926400000000001</c:v>
                </c:pt>
                <c:pt idx="2">
                  <c:v>76.003200000000007</c:v>
                </c:pt>
                <c:pt idx="3">
                  <c:v>2.9232000000000004E-9</c:v>
                </c:pt>
                <c:pt idx="4">
                  <c:v>114.00479999999999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A3-B54C-B2F7-9B406F9C233F}"/>
            </c:ext>
          </c:extLst>
        </c:ser>
        <c:ser>
          <c:idx val="1"/>
          <c:order val="3"/>
          <c:tx>
            <c:strRef>
              <c:f>LCOSL!$CR$3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4B5A75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LCOSL!$CR$4:$CR$13</c:f>
              <c:numCache>
                <c:formatCode>"£"#,##0.00</c:formatCode>
                <c:ptCount val="10"/>
                <c:pt idx="0">
                  <c:v>19.196999999999999</c:v>
                </c:pt>
                <c:pt idx="1">
                  <c:v>14.930999999999999</c:v>
                </c:pt>
                <c:pt idx="2">
                  <c:v>2.1329999999999998E-7</c:v>
                </c:pt>
                <c:pt idx="3">
                  <c:v>51.192</c:v>
                </c:pt>
                <c:pt idx="4">
                  <c:v>2.1329999999999999E-11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A3-B54C-B2F7-9B406F9C233F}"/>
            </c:ext>
          </c:extLst>
        </c:ser>
        <c:ser>
          <c:idx val="2"/>
          <c:order val="4"/>
          <c:tx>
            <c:strRef>
              <c:f>LCOSL!$CS$3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rgbClr val="8791A3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LCOSL!$CS$4:$CS$13</c:f>
              <c:numCache>
                <c:formatCode>"£"#,##0.00</c:formatCode>
                <c:ptCount val="10"/>
                <c:pt idx="0">
                  <c:v>38</c:v>
                </c:pt>
                <c:pt idx="1">
                  <c:v>7.6000000000000019E-8</c:v>
                </c:pt>
                <c:pt idx="2">
                  <c:v>22.8</c:v>
                </c:pt>
                <c:pt idx="3">
                  <c:v>53.2</c:v>
                </c:pt>
                <c:pt idx="4">
                  <c:v>7.5999999999999999E-13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A3-B54C-B2F7-9B406F9C233F}"/>
            </c:ext>
          </c:extLst>
        </c:ser>
        <c:ser>
          <c:idx val="3"/>
          <c:order val="5"/>
          <c:tx>
            <c:strRef>
              <c:f>LCOSL!$CT$3</c:f>
              <c:strCache>
                <c:ptCount val="1"/>
                <c:pt idx="0">
                  <c:v>CNV</c:v>
                </c:pt>
              </c:strCache>
            </c:strRef>
          </c:tx>
          <c:spPr>
            <a:solidFill>
              <a:srgbClr val="CF9C30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LCOSL!$CT$4:$CT$13</c:f>
              <c:numCache>
                <c:formatCode>"£"#,##0.00</c:formatCode>
                <c:ptCount val="10"/>
                <c:pt idx="0">
                  <c:v>61.064999999999998</c:v>
                </c:pt>
                <c:pt idx="1">
                  <c:v>82.914999999999992</c:v>
                </c:pt>
                <c:pt idx="2">
                  <c:v>72.564999999999998</c:v>
                </c:pt>
                <c:pt idx="3">
                  <c:v>64.515000000000001</c:v>
                </c:pt>
                <c:pt idx="4">
                  <c:v>90.965000000000003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A3-B54C-B2F7-9B406F9C233F}"/>
            </c:ext>
          </c:extLst>
        </c:ser>
        <c:ser>
          <c:idx val="4"/>
          <c:order val="6"/>
          <c:tx>
            <c:strRef>
              <c:f>LCOSL!$CU$3</c:f>
              <c:strCache>
                <c:ptCount val="1"/>
                <c:pt idx="0">
                  <c:v>LYS</c:v>
                </c:pt>
              </c:strCache>
            </c:strRef>
          </c:tx>
          <c:spPr>
            <a:solidFill>
              <a:srgbClr val="DBB564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LCOSL!$CU$4:$CU$13</c:f>
              <c:numCache>
                <c:formatCode>"£"#,##0.00</c:formatCode>
                <c:ptCount val="10"/>
                <c:pt idx="0">
                  <c:v>15.575374411359995</c:v>
                </c:pt>
                <c:pt idx="1">
                  <c:v>24.186570834631148</c:v>
                </c:pt>
                <c:pt idx="2">
                  <c:v>16.918507200248779</c:v>
                </c:pt>
                <c:pt idx="3">
                  <c:v>15.668086946342866</c:v>
                </c:pt>
                <c:pt idx="4">
                  <c:v>24.253972820265858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A3-B54C-B2F7-9B406F9C233F}"/>
            </c:ext>
          </c:extLst>
        </c:ser>
        <c:ser>
          <c:idx val="7"/>
          <c:order val="7"/>
          <c:tx>
            <c:strRef>
              <c:f>LCOSL!$CX$3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LCOSL!$CX$4:$CX$13</c:f>
              <c:numCache>
                <c:formatCode>"£"#,##0.00</c:formatCode>
                <c:ptCount val="10"/>
                <c:pt idx="0">
                  <c:v>0.73150071488101831</c:v>
                </c:pt>
                <c:pt idx="1">
                  <c:v>0.75402759410361353</c:v>
                </c:pt>
                <c:pt idx="2">
                  <c:v>0.75402759410361353</c:v>
                </c:pt>
                <c:pt idx="3">
                  <c:v>0.73150071488101831</c:v>
                </c:pt>
                <c:pt idx="4">
                  <c:v>0.75402759410361353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A3-B54C-B2F7-9B406F9C233F}"/>
            </c:ext>
          </c:extLst>
        </c:ser>
        <c:ser>
          <c:idx val="8"/>
          <c:order val="8"/>
          <c:tx>
            <c:strRef>
              <c:f>LCOSL!$CY$3</c:f>
              <c:strCache>
                <c:ptCount val="1"/>
                <c:pt idx="0">
                  <c:v>CB</c:v>
                </c:pt>
              </c:strCache>
            </c:strRef>
          </c:tx>
          <c:spPr>
            <a:pattFill prst="trellis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cat>
          <c:val>
            <c:numRef>
              <c:f>LCOSL!$CY$4:$CY$13</c:f>
              <c:numCache>
                <c:formatCode>"£"#,##0.00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16.032684665535839</c:v>
                </c:pt>
                <c:pt idx="6">
                  <c:v>14.923155164729822</c:v>
                </c:pt>
                <c:pt idx="7">
                  <c:v>17.527258984912642</c:v>
                </c:pt>
                <c:pt idx="8">
                  <c:v>61.361342192435394</c:v>
                </c:pt>
                <c:pt idx="9">
                  <c:v>20.05550548491324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A3-B54C-B2F7-9B406F9C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overlap val="100"/>
        <c:axId val="452254992"/>
        <c:axId val="452269024"/>
      </c:barChart>
      <c:scatterChart>
        <c:scatterStyle val="lineMarker"/>
        <c:varyColors val="0"/>
        <c:ser>
          <c:idx val="9"/>
          <c:order val="9"/>
          <c:tx>
            <c:strRef>
              <c:f>LCOSL!$CZ$3</c:f>
              <c:strCache>
                <c:ptCount val="1"/>
                <c:pt idx="0">
                  <c:v>LCOSL (6.5%)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7909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xVal>
          <c:yVal>
            <c:numRef>
              <c:f>LCOSL!$CZ$4:$CZ$13</c:f>
              <c:numCache>
                <c:formatCode>"£"#,##0.00</c:formatCode>
                <c:ptCount val="10"/>
                <c:pt idx="0">
                  <c:v>0.88</c:v>
                </c:pt>
                <c:pt idx="1">
                  <c:v>1</c:v>
                </c:pt>
                <c:pt idx="2">
                  <c:v>0.98</c:v>
                </c:pt>
                <c:pt idx="3">
                  <c:v>1.0900000000000001</c:v>
                </c:pt>
                <c:pt idx="4">
                  <c:v>1.1100000000000001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A3-B54C-B2F7-9B406F9C233F}"/>
            </c:ext>
          </c:extLst>
        </c:ser>
        <c:ser>
          <c:idx val="10"/>
          <c:order val="10"/>
          <c:tx>
            <c:strRef>
              <c:f>LCOSL!$DA$3</c:f>
              <c:strCache>
                <c:ptCount val="1"/>
                <c:pt idx="0">
                  <c:v>LCOSL (1.84%)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E7CE98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multiLvlStrRef>
              <c:f>LCOSL!$CN$4:$CP$13</c:f>
              <c:multiLvlStrCache>
                <c:ptCount val="10"/>
                <c:lvl>
                  <c:pt idx="0">
                    <c:v>WT-PV-HT</c:v>
                  </c:pt>
                  <c:pt idx="1">
                    <c:v>WT-PV</c:v>
                  </c:pt>
                  <c:pt idx="2">
                    <c:v>WT-HT</c:v>
                  </c:pt>
                  <c:pt idx="3">
                    <c:v>PV-HT</c:v>
                  </c:pt>
                  <c:pt idx="4">
                    <c:v>WT</c:v>
                  </c:pt>
                  <c:pt idx="5">
                    <c:v>Gas</c:v>
                  </c:pt>
                  <c:pt idx="6">
                    <c:v>Oil</c:v>
                  </c:pt>
                  <c:pt idx="7">
                    <c:v>LPG</c:v>
                  </c:pt>
                  <c:pt idx="8">
                    <c:v>EL.</c:v>
                  </c:pt>
                  <c:pt idx="9">
                    <c:v>BLPG</c:v>
                  </c:pt>
                </c:lvl>
                <c:lvl>
                  <c:pt idx="0">
                    <c:v>Tri</c:v>
                  </c:pt>
                  <c:pt idx="1">
                    <c:v>Bi</c:v>
                  </c:pt>
                  <c:pt idx="4">
                    <c:v>Uni</c:v>
                  </c:pt>
                  <c:pt idx="5">
                    <c:v>Control</c:v>
                  </c:pt>
                  <c:pt idx="6">
                    <c:v>Contemporary</c:v>
                  </c:pt>
                  <c:pt idx="8">
                    <c:v>Future</c:v>
                  </c:pt>
                </c:lvl>
                <c:lvl>
                  <c:pt idx="0">
                    <c:v>HBES</c:v>
                  </c:pt>
                  <c:pt idx="5">
                    <c:v>AS</c:v>
                  </c:pt>
                </c:lvl>
              </c:multiLvlStrCache>
            </c:multiLvlStrRef>
          </c:xVal>
          <c:yVal>
            <c:numRef>
              <c:f>LCOSL!$DA$4:$DA$13</c:f>
              <c:numCache>
                <c:formatCode>"£"#,##0.00</c:formatCode>
                <c:ptCount val="10"/>
                <c:pt idx="0">
                  <c:v>0.73</c:v>
                </c:pt>
                <c:pt idx="1">
                  <c:v>0.84</c:v>
                </c:pt>
                <c:pt idx="2">
                  <c:v>0.82</c:v>
                </c:pt>
                <c:pt idx="3">
                  <c:v>0.91</c:v>
                </c:pt>
                <c:pt idx="4">
                  <c:v>0.93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  <c:pt idx="8">
                  <c:v>0.17</c:v>
                </c:pt>
                <c:pt idx="9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AA3-B54C-B2F7-9B406F9C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931008"/>
        <c:axId val="695068960"/>
      </c:scatterChart>
      <c:catAx>
        <c:axId val="45225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System/Type/Sub-type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69024"/>
        <c:crosses val="autoZero"/>
        <c:auto val="1"/>
        <c:lblAlgn val="ctr"/>
        <c:lblOffset val="100"/>
        <c:noMultiLvlLbl val="0"/>
      </c:catAx>
      <c:valAx>
        <c:axId val="452269024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Undiscounted Expenditure (k£)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54992"/>
        <c:crosses val="autoZero"/>
        <c:crossBetween val="between"/>
      </c:valAx>
      <c:valAx>
        <c:axId val="695068960"/>
        <c:scaling>
          <c:orientation val="minMax"/>
          <c:max val="1.3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LCOSL (£ kWh^-1)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31008"/>
        <c:crosses val="max"/>
        <c:crossBetween val="midCat"/>
        <c:majorUnit val="0.18500000000000003"/>
      </c:valAx>
      <c:valAx>
        <c:axId val="275931008"/>
        <c:scaling>
          <c:orientation val="minMax"/>
        </c:scaling>
        <c:delete val="1"/>
        <c:axPos val="b"/>
        <c:majorTickMark val="out"/>
        <c:minorTickMark val="none"/>
        <c:tickLblPos val="nextTo"/>
        <c:crossAx val="69506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116</xdr:col>
      <xdr:colOff>230909</xdr:colOff>
      <xdr:row>4</xdr:row>
      <xdr:rowOff>57727</xdr:rowOff>
    </xdr:from>
    <xdr:to>
      <xdr:col>124</xdr:col>
      <xdr:colOff>461241</xdr:colOff>
      <xdr:row>22</xdr:row>
      <xdr:rowOff>117381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0887D-113B-4C44-A36F-AD290D83C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124</xdr:col>
      <xdr:colOff>558030</xdr:colOff>
      <xdr:row>4</xdr:row>
      <xdr:rowOff>67347</xdr:rowOff>
    </xdr:from>
    <xdr:to>
      <xdr:col>132</xdr:col>
      <xdr:colOff>788362</xdr:colOff>
      <xdr:row>22</xdr:row>
      <xdr:rowOff>127001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6DD979-5261-1244-9E23-BC623D895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124</xdr:col>
      <xdr:colOff>548410</xdr:colOff>
      <xdr:row>22</xdr:row>
      <xdr:rowOff>173182</xdr:rowOff>
    </xdr:from>
    <xdr:to>
      <xdr:col>132</xdr:col>
      <xdr:colOff>778742</xdr:colOff>
      <xdr:row>41</xdr:row>
      <xdr:rowOff>30790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8621B7-BDC7-C448-B751-CED23D44A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124</xdr:col>
      <xdr:colOff>558030</xdr:colOff>
      <xdr:row>41</xdr:row>
      <xdr:rowOff>86592</xdr:rowOff>
    </xdr:from>
    <xdr:to>
      <xdr:col>132</xdr:col>
      <xdr:colOff>788362</xdr:colOff>
      <xdr:row>59</xdr:row>
      <xdr:rowOff>146246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3864A-DDA5-A041-A129-54F2012F9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133</xdr:col>
      <xdr:colOff>105833</xdr:colOff>
      <xdr:row>4</xdr:row>
      <xdr:rowOff>67347</xdr:rowOff>
    </xdr:from>
    <xdr:to>
      <xdr:col>141</xdr:col>
      <xdr:colOff>336166</xdr:colOff>
      <xdr:row>22</xdr:row>
      <xdr:rowOff>127001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0A03C0-30DE-1E4D-91C0-EE6AB81D6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133</xdr:col>
      <xdr:colOff>125074</xdr:colOff>
      <xdr:row>22</xdr:row>
      <xdr:rowOff>182802</xdr:rowOff>
    </xdr:from>
    <xdr:to>
      <xdr:col>141</xdr:col>
      <xdr:colOff>355407</xdr:colOff>
      <xdr:row>41</xdr:row>
      <xdr:rowOff>40410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9E5AE4-8D8B-D942-97E1-42726C302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116</xdr:col>
      <xdr:colOff>215515</xdr:colOff>
      <xdr:row>36</xdr:row>
      <xdr:rowOff>105255</xdr:rowOff>
    </xdr:from>
    <xdr:to>
      <xdr:col>124</xdr:col>
      <xdr:colOff>404091</xdr:colOff>
      <xdr:row>54</xdr:row>
      <xdr:rowOff>144315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9F08C6-E47D-BB48-945E-CCB9C209F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3972</xdr:colOff>
      <xdr:row>1</xdr:row>
      <xdr:rowOff>40612</xdr:rowOff>
    </xdr:from>
    <xdr:to>
      <xdr:col>47</xdr:col>
      <xdr:colOff>180272</xdr:colOff>
      <xdr:row>19</xdr:row>
      <xdr:rowOff>89294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1538C3-2D30-FD4B-8485-B7C7C806B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56111</xdr:colOff>
      <xdr:row>22</xdr:row>
      <xdr:rowOff>55572</xdr:rowOff>
    </xdr:from>
    <xdr:to>
      <xdr:col>47</xdr:col>
      <xdr:colOff>232411</xdr:colOff>
      <xdr:row>40</xdr:row>
      <xdr:rowOff>104255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B27121-2D99-824D-92D4-16628BB71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65732</xdr:colOff>
      <xdr:row>41</xdr:row>
      <xdr:rowOff>66271</xdr:rowOff>
    </xdr:from>
    <xdr:to>
      <xdr:col>47</xdr:col>
      <xdr:colOff>242032</xdr:colOff>
      <xdr:row>59</xdr:row>
      <xdr:rowOff>114954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D067A3A-C375-EB43-9500-5EAAACE96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75354</xdr:colOff>
      <xdr:row>60</xdr:row>
      <xdr:rowOff>77509</xdr:rowOff>
    </xdr:from>
    <xdr:to>
      <xdr:col>47</xdr:col>
      <xdr:colOff>251654</xdr:colOff>
      <xdr:row>78</xdr:row>
      <xdr:rowOff>126192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581184-DFAF-454E-B6BE-98DB81387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80</xdr:col>
      <xdr:colOff>121356</xdr:colOff>
      <xdr:row>3</xdr:row>
      <xdr:rowOff>81280</xdr:rowOff>
    </xdr:from>
    <xdr:to>
      <xdr:col>88</xdr:col>
      <xdr:colOff>248356</xdr:colOff>
      <xdr:row>21</xdr:row>
      <xdr:rowOff>142240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CABC93F-FB89-DE43-9420-1B0089CF6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52</xdr:col>
      <xdr:colOff>352777</xdr:colOff>
      <xdr:row>9</xdr:row>
      <xdr:rowOff>171215</xdr:rowOff>
    </xdr:from>
    <xdr:to>
      <xdr:col>60</xdr:col>
      <xdr:colOff>517407</xdr:colOff>
      <xdr:row>28</xdr:row>
      <xdr:rowOff>9407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789A228-D073-C541-A7ED-1057033BE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39</xdr:col>
      <xdr:colOff>0</xdr:colOff>
      <xdr:row>80</xdr:row>
      <xdr:rowOff>0</xdr:rowOff>
    </xdr:from>
    <xdr:to>
      <xdr:col>47</xdr:col>
      <xdr:colOff>176300</xdr:colOff>
      <xdr:row>98</xdr:row>
      <xdr:rowOff>48683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330AE63-9695-2245-B5B9-968BFF894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0</xdr:colOff>
      <xdr:row>98</xdr:row>
      <xdr:rowOff>94074</xdr:rowOff>
    </xdr:from>
    <xdr:to>
      <xdr:col>47</xdr:col>
      <xdr:colOff>176300</xdr:colOff>
      <xdr:row>116</xdr:row>
      <xdr:rowOff>142756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1E72BF6-3370-9B46-AEE8-E5FF4F6BB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80</xdr:col>
      <xdr:colOff>131703</xdr:colOff>
      <xdr:row>32</xdr:row>
      <xdr:rowOff>58326</xdr:rowOff>
    </xdr:from>
    <xdr:to>
      <xdr:col>88</xdr:col>
      <xdr:colOff>254001</xdr:colOff>
      <xdr:row>50</xdr:row>
      <xdr:rowOff>131705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0EA786B-4943-C24E-B880-D25DEA43A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94</xdr:col>
      <xdr:colOff>222765</xdr:colOff>
      <xdr:row>8</xdr:row>
      <xdr:rowOff>142241</xdr:rowOff>
    </xdr:from>
    <xdr:to>
      <xdr:col>101</xdr:col>
      <xdr:colOff>570840</xdr:colOff>
      <xdr:row>26</xdr:row>
      <xdr:rowOff>159175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C69496-9C3E-F041-97A4-1599EA4C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94</xdr:col>
      <xdr:colOff>182880</xdr:colOff>
      <xdr:row>42</xdr:row>
      <xdr:rowOff>0</xdr:rowOff>
    </xdr:from>
    <xdr:to>
      <xdr:col>101</xdr:col>
      <xdr:colOff>530955</xdr:colOff>
      <xdr:row>60</xdr:row>
      <xdr:rowOff>16934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A48716B-48A1-B441-BD99-3F6F00803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D09E-FC82-5746-B3EA-A2B83E69DA71}">
  <dimension ref="A1:DO148"/>
  <sheetViews>
    <sheetView tabSelected="1" topLeftCell="BD1" zoomScale="125" workbookViewId="0">
      <selection activeCell="E3" sqref="E3"/>
    </sheetView>
  </sheetViews>
  <sheetFormatPr baseColWidth="10" defaultRowHeight="16" x14ac:dyDescent="0.2"/>
  <cols>
    <col min="2" max="2" width="17.6640625" bestFit="1" customWidth="1"/>
    <col min="3" max="3" width="12.83203125" bestFit="1" customWidth="1"/>
    <col min="11" max="11" width="3.5" bestFit="1" customWidth="1"/>
    <col min="12" max="12" width="4.6640625" bestFit="1" customWidth="1"/>
    <col min="18" max="18" width="4.83203125" customWidth="1"/>
    <col min="19" max="19" width="3.5" bestFit="1" customWidth="1"/>
    <col min="20" max="20" width="4.6640625" bestFit="1" customWidth="1"/>
    <col min="21" max="25" width="6.6640625" bestFit="1" customWidth="1"/>
    <col min="26" max="26" width="4.33203125" customWidth="1"/>
    <col min="27" max="27" width="2.1640625" bestFit="1" customWidth="1"/>
    <col min="28" max="28" width="3.5" bestFit="1" customWidth="1"/>
    <col min="29" max="29" width="5.1640625" bestFit="1" customWidth="1"/>
    <col min="30" max="30" width="5.33203125" bestFit="1" customWidth="1"/>
    <col min="31" max="31" width="4.33203125" bestFit="1" customWidth="1"/>
    <col min="32" max="32" width="5.1640625" bestFit="1" customWidth="1"/>
    <col min="33" max="33" width="4.33203125" bestFit="1" customWidth="1"/>
    <col min="34" max="34" width="4.5" bestFit="1" customWidth="1"/>
    <col min="35" max="35" width="4.6640625" bestFit="1" customWidth="1"/>
    <col min="36" max="36" width="3.6640625" bestFit="1" customWidth="1"/>
    <col min="37" max="37" width="18.5" bestFit="1" customWidth="1"/>
    <col min="38" max="38" width="14.5" bestFit="1" customWidth="1"/>
    <col min="39" max="39" width="11.5" bestFit="1" customWidth="1"/>
    <col min="49" max="49" width="13.33203125" bestFit="1" customWidth="1"/>
    <col min="53" max="61" width="11" bestFit="1" customWidth="1"/>
    <col min="62" max="62" width="17.1640625" bestFit="1" customWidth="1"/>
    <col min="63" max="63" width="11" bestFit="1" customWidth="1"/>
    <col min="65" max="65" width="6.33203125" bestFit="1" customWidth="1"/>
    <col min="66" max="66" width="12.6640625" bestFit="1" customWidth="1"/>
    <col min="68" max="68" width="13" bestFit="1" customWidth="1"/>
    <col min="78" max="78" width="27.1640625" bestFit="1" customWidth="1"/>
    <col min="79" max="79" width="13" bestFit="1" customWidth="1"/>
    <col min="80" max="80" width="11.33203125" customWidth="1"/>
    <col min="91" max="91" width="38" bestFit="1" customWidth="1"/>
    <col min="95" max="95" width="14.33203125" bestFit="1" customWidth="1"/>
    <col min="96" max="96" width="15.33203125" bestFit="1" customWidth="1"/>
    <col min="104" max="104" width="12" bestFit="1" customWidth="1"/>
    <col min="105" max="105" width="13" bestFit="1" customWidth="1"/>
    <col min="106" max="115" width="13" customWidth="1"/>
  </cols>
  <sheetData>
    <row r="1" spans="1:115" x14ac:dyDescent="0.2">
      <c r="A1" t="s">
        <v>11</v>
      </c>
      <c r="B1" t="s">
        <v>12</v>
      </c>
      <c r="C1" t="s">
        <v>90</v>
      </c>
      <c r="K1" t="s">
        <v>89</v>
      </c>
    </row>
    <row r="2" spans="1:115" x14ac:dyDescent="0.2">
      <c r="BP2" t="s">
        <v>58</v>
      </c>
      <c r="BT2" t="s">
        <v>63</v>
      </c>
      <c r="BZ2" t="s">
        <v>68</v>
      </c>
    </row>
    <row r="3" spans="1:115" x14ac:dyDescent="0.2">
      <c r="A3" t="s">
        <v>13</v>
      </c>
      <c r="AL3" t="s">
        <v>87</v>
      </c>
      <c r="AW3" t="s">
        <v>29</v>
      </c>
      <c r="BQ3" t="s">
        <v>5</v>
      </c>
      <c r="BR3" t="s">
        <v>6</v>
      </c>
      <c r="BS3" t="s">
        <v>7</v>
      </c>
      <c r="BT3" t="s">
        <v>52</v>
      </c>
      <c r="BU3" t="s">
        <v>9</v>
      </c>
      <c r="BV3" t="s">
        <v>8</v>
      </c>
      <c r="BW3" t="s">
        <v>10</v>
      </c>
      <c r="BX3" t="s">
        <v>53</v>
      </c>
      <c r="BY3" t="s">
        <v>62</v>
      </c>
      <c r="BZ3" t="s">
        <v>77</v>
      </c>
      <c r="CA3" t="s">
        <v>86</v>
      </c>
      <c r="CC3" t="s">
        <v>82</v>
      </c>
      <c r="CM3" t="s">
        <v>83</v>
      </c>
      <c r="CQ3" t="s">
        <v>5</v>
      </c>
      <c r="CR3" t="s">
        <v>6</v>
      </c>
      <c r="CS3" t="s">
        <v>7</v>
      </c>
      <c r="CT3" t="s">
        <v>52</v>
      </c>
      <c r="CU3" t="s">
        <v>9</v>
      </c>
      <c r="CV3" t="s">
        <v>8</v>
      </c>
      <c r="CW3" t="s">
        <v>10</v>
      </c>
      <c r="CX3" t="s">
        <v>53</v>
      </c>
      <c r="CY3" t="s">
        <v>62</v>
      </c>
      <c r="CZ3" t="s">
        <v>77</v>
      </c>
      <c r="DA3" t="s">
        <v>86</v>
      </c>
    </row>
    <row r="4" spans="1:115" x14ac:dyDescent="0.2">
      <c r="B4" t="s">
        <v>14</v>
      </c>
      <c r="M4">
        <v>2</v>
      </c>
      <c r="N4">
        <v>3</v>
      </c>
      <c r="O4">
        <v>4</v>
      </c>
      <c r="P4">
        <v>5</v>
      </c>
      <c r="Q4">
        <v>6</v>
      </c>
      <c r="U4">
        <v>2</v>
      </c>
      <c r="V4">
        <v>3</v>
      </c>
      <c r="W4">
        <v>4</v>
      </c>
      <c r="X4">
        <v>5</v>
      </c>
      <c r="Y4">
        <v>6</v>
      </c>
      <c r="AA4" s="5"/>
      <c r="AC4" t="s">
        <v>5</v>
      </c>
      <c r="AD4" t="s">
        <v>6</v>
      </c>
      <c r="AE4" t="s">
        <v>7</v>
      </c>
      <c r="AF4" t="s">
        <v>52</v>
      </c>
      <c r="AG4" t="s">
        <v>9</v>
      </c>
      <c r="AH4" t="s">
        <v>8</v>
      </c>
      <c r="AI4" t="s">
        <v>10</v>
      </c>
      <c r="AJ4" t="s">
        <v>53</v>
      </c>
      <c r="AK4" t="s">
        <v>88</v>
      </c>
      <c r="AL4" t="s">
        <v>56</v>
      </c>
      <c r="AW4" t="s">
        <v>5</v>
      </c>
      <c r="AX4" s="6" t="s">
        <v>30</v>
      </c>
      <c r="AY4" s="6"/>
      <c r="AZ4" s="6"/>
      <c r="BA4" s="6"/>
      <c r="BB4" s="6" t="str">
        <f t="shared" ref="BB4" si="0">AC4</f>
        <v>WT</v>
      </c>
      <c r="BC4" s="6" t="str">
        <f t="shared" ref="BC4" si="1">AD4</f>
        <v>PV</v>
      </c>
      <c r="BD4" s="6" t="str">
        <f t="shared" ref="BD4" si="2">AE4</f>
        <v>HT</v>
      </c>
      <c r="BE4" s="6" t="str">
        <f t="shared" ref="BE4" si="3">AF4</f>
        <v>CNV</v>
      </c>
      <c r="BF4" s="6" t="str">
        <f t="shared" ref="BF4" si="4">AG4</f>
        <v>LYS</v>
      </c>
      <c r="BG4" s="6" t="str">
        <f t="shared" ref="BG4" si="5">AH4</f>
        <v>BTT</v>
      </c>
      <c r="BH4" s="6" t="str">
        <f t="shared" ref="BH4" si="6">AI4</f>
        <v>TNK</v>
      </c>
      <c r="BI4" s="6" t="str">
        <f t="shared" ref="BI4" si="7">AJ4</f>
        <v>HB</v>
      </c>
      <c r="BJ4" s="6" t="s">
        <v>84</v>
      </c>
      <c r="BK4" s="6"/>
      <c r="BM4" t="s">
        <v>13</v>
      </c>
      <c r="BN4" t="s">
        <v>14</v>
      </c>
      <c r="BO4" t="s">
        <v>16</v>
      </c>
      <c r="BP4">
        <v>2</v>
      </c>
      <c r="BQ4" s="15">
        <f>SUM(AC5:AC6)</f>
        <v>58.463999999999999</v>
      </c>
      <c r="BR4" s="15">
        <f t="shared" ref="BR4:BX4" si="8">SUM(AD5:AD6)</f>
        <v>27.728999999999999</v>
      </c>
      <c r="BS4" s="15">
        <f t="shared" si="8"/>
        <v>45.6</v>
      </c>
      <c r="BT4" s="15">
        <f t="shared" si="8"/>
        <v>74.865000000000009</v>
      </c>
      <c r="BU4" s="15">
        <f t="shared" si="8"/>
        <v>15.734912037805639</v>
      </c>
      <c r="BV4" s="15">
        <f t="shared" si="8"/>
        <v>15.705</v>
      </c>
      <c r="BW4" s="15">
        <f t="shared" si="8"/>
        <v>37.671040000000005</v>
      </c>
      <c r="BX4" s="15">
        <f t="shared" si="8"/>
        <v>0.73150071488101831</v>
      </c>
      <c r="BY4" s="15"/>
      <c r="BZ4" s="1">
        <f>AL5</f>
        <v>0.98</v>
      </c>
      <c r="CA4" s="2" cm="1">
        <f t="array" ref="CA4:CA8">TRANSPOSE(E20:I20)</f>
        <v>0.81</v>
      </c>
      <c r="CN4" t="s">
        <v>13</v>
      </c>
      <c r="CO4" t="s">
        <v>14</v>
      </c>
      <c r="CP4" t="s">
        <v>16</v>
      </c>
      <c r="CQ4" s="2">
        <f>BQ6</f>
        <v>35.078399999999995</v>
      </c>
      <c r="CR4" s="2">
        <f t="shared" ref="CR4:DA4" si="9">BR6</f>
        <v>19.196999999999999</v>
      </c>
      <c r="CS4" s="2">
        <f t="shared" si="9"/>
        <v>38</v>
      </c>
      <c r="CT4" s="2">
        <f t="shared" si="9"/>
        <v>61.064999999999998</v>
      </c>
      <c r="CU4" s="2">
        <f t="shared" si="9"/>
        <v>15.575374411359995</v>
      </c>
      <c r="CV4" s="2">
        <f t="shared" si="9"/>
        <v>6.282</v>
      </c>
      <c r="CW4" s="2">
        <f t="shared" si="9"/>
        <v>75.34208000000001</v>
      </c>
      <c r="CX4" s="2">
        <f t="shared" si="9"/>
        <v>0.73150071488101831</v>
      </c>
      <c r="CY4" s="2">
        <f t="shared" si="9"/>
        <v>0</v>
      </c>
      <c r="CZ4" s="2">
        <f t="shared" si="9"/>
        <v>0.88</v>
      </c>
      <c r="DA4" s="2">
        <f t="shared" si="9"/>
        <v>0.73</v>
      </c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x14ac:dyDescent="0.2">
      <c r="C5" t="s">
        <v>15</v>
      </c>
      <c r="D5" t="s">
        <v>16</v>
      </c>
      <c r="E5" t="s">
        <v>4</v>
      </c>
      <c r="F5" t="s">
        <v>3</v>
      </c>
      <c r="G5" t="s">
        <v>2</v>
      </c>
      <c r="H5" t="s">
        <v>1</v>
      </c>
      <c r="I5" t="s">
        <v>0</v>
      </c>
      <c r="K5" t="s">
        <v>51</v>
      </c>
      <c r="L5" t="s">
        <v>5</v>
      </c>
      <c r="M5" s="2">
        <v>46400</v>
      </c>
      <c r="N5" s="2">
        <v>39440</v>
      </c>
      <c r="O5" s="2">
        <v>27840</v>
      </c>
      <c r="P5" s="2">
        <v>25520</v>
      </c>
      <c r="Q5" s="2">
        <v>25520</v>
      </c>
      <c r="S5" t="s">
        <v>51</v>
      </c>
      <c r="T5" t="s">
        <v>5</v>
      </c>
      <c r="U5" s="2">
        <f>M5/1000</f>
        <v>46.4</v>
      </c>
      <c r="V5" s="2">
        <f t="shared" ref="V5:Y20" si="10">N5/1000</f>
        <v>39.44</v>
      </c>
      <c r="W5" s="2">
        <f t="shared" si="10"/>
        <v>27.84</v>
      </c>
      <c r="X5" s="2">
        <f t="shared" si="10"/>
        <v>25.52</v>
      </c>
      <c r="Y5" s="2">
        <f t="shared" si="10"/>
        <v>25.52</v>
      </c>
      <c r="Z5" s="2"/>
      <c r="AA5" s="5">
        <v>2</v>
      </c>
      <c r="AB5" t="s">
        <v>51</v>
      </c>
      <c r="AC5" s="15">
        <f>U5</f>
        <v>46.4</v>
      </c>
      <c r="AD5" s="15">
        <f>U6</f>
        <v>25.87</v>
      </c>
      <c r="AE5" s="15">
        <f>U7</f>
        <v>30</v>
      </c>
      <c r="AF5" s="15">
        <f>U8</f>
        <v>49.45</v>
      </c>
      <c r="AG5" s="15">
        <f>U9</f>
        <v>11.85</v>
      </c>
      <c r="AH5" s="15">
        <f>U10</f>
        <v>12</v>
      </c>
      <c r="AI5" s="15">
        <f>U11</f>
        <v>32.106000000000002</v>
      </c>
      <c r="AJ5" s="15">
        <f>U12</f>
        <v>0.5805561229214431</v>
      </c>
      <c r="AK5" s="2">
        <f>SUM(AC5:AJ6)</f>
        <v>276.50045275268661</v>
      </c>
      <c r="AL5" s="1">
        <f>E12</f>
        <v>0.98</v>
      </c>
      <c r="AM5" s="5">
        <v>1.5</v>
      </c>
      <c r="AN5" s="5">
        <v>1.5</v>
      </c>
      <c r="AW5" t="s">
        <v>6</v>
      </c>
      <c r="AX5" s="7" t="s">
        <v>31</v>
      </c>
      <c r="AY5" s="7"/>
      <c r="BA5" s="17">
        <v>2</v>
      </c>
      <c r="BB5" s="16">
        <f>SUM(AC5:AC6)</f>
        <v>58.463999999999999</v>
      </c>
      <c r="BC5" s="16">
        <f t="shared" ref="BC5:BI5" si="11">SUM(AD5:AD6)</f>
        <v>27.728999999999999</v>
      </c>
      <c r="BD5" s="16">
        <f t="shared" si="11"/>
        <v>45.6</v>
      </c>
      <c r="BE5" s="16">
        <f t="shared" si="11"/>
        <v>74.865000000000009</v>
      </c>
      <c r="BF5" s="16">
        <f t="shared" si="11"/>
        <v>15.734912037805639</v>
      </c>
      <c r="BG5" s="16">
        <f t="shared" si="11"/>
        <v>15.705</v>
      </c>
      <c r="BH5" s="16">
        <f t="shared" si="11"/>
        <v>37.671040000000005</v>
      </c>
      <c r="BI5" s="16">
        <f t="shared" si="11"/>
        <v>0.73150071488101831</v>
      </c>
      <c r="BJ5" s="1">
        <f>AL5</f>
        <v>0.98</v>
      </c>
      <c r="BK5" s="6">
        <v>1</v>
      </c>
      <c r="BP5">
        <v>3</v>
      </c>
      <c r="BQ5" s="15">
        <f>SUM(AC7:AC8)</f>
        <v>49.694399999999995</v>
      </c>
      <c r="BR5" s="15">
        <f t="shared" ref="BR5:BX5" si="12">SUM(AD7:AD8)</f>
        <v>17.064</v>
      </c>
      <c r="BS5" s="15">
        <f t="shared" si="12"/>
        <v>38</v>
      </c>
      <c r="BT5" s="15">
        <f t="shared" si="12"/>
        <v>65.664999999999992</v>
      </c>
      <c r="BU5" s="15">
        <f t="shared" si="12"/>
        <v>15.625347641522517</v>
      </c>
      <c r="BV5" s="15">
        <f t="shared" si="12"/>
        <v>15.076800000000002</v>
      </c>
      <c r="BW5" s="15">
        <f t="shared" si="12"/>
        <v>56.506560000000007</v>
      </c>
      <c r="BX5" s="15">
        <f t="shared" si="12"/>
        <v>0.73150071488101831</v>
      </c>
      <c r="BY5" s="15"/>
      <c r="BZ5" s="1">
        <f>AL6</f>
        <v>0.91</v>
      </c>
      <c r="CA5" s="2">
        <v>0.75</v>
      </c>
      <c r="CO5" t="s">
        <v>79</v>
      </c>
      <c r="CP5" t="s">
        <v>24</v>
      </c>
      <c r="CQ5" s="2">
        <f>BQ11</f>
        <v>78.926400000000001</v>
      </c>
      <c r="CR5" s="2">
        <f t="shared" ref="CR5:DA5" si="13">BR11</f>
        <v>14.930999999999999</v>
      </c>
      <c r="CS5" s="2">
        <f t="shared" si="13"/>
        <v>7.6000000000000019E-8</v>
      </c>
      <c r="CT5" s="2">
        <f t="shared" si="13"/>
        <v>82.914999999999992</v>
      </c>
      <c r="CU5" s="2">
        <f t="shared" si="13"/>
        <v>24.186570834631148</v>
      </c>
      <c r="CV5" s="2">
        <f t="shared" si="13"/>
        <v>11.9358</v>
      </c>
      <c r="CW5" s="2">
        <f t="shared" si="13"/>
        <v>75.34208000000001</v>
      </c>
      <c r="CX5" s="2">
        <f t="shared" si="13"/>
        <v>0.75402759410361353</v>
      </c>
      <c r="CY5" s="2">
        <f t="shared" si="13"/>
        <v>0</v>
      </c>
      <c r="CZ5" s="2">
        <f t="shared" si="13"/>
        <v>1</v>
      </c>
      <c r="DA5" s="2">
        <f t="shared" si="13"/>
        <v>0.84</v>
      </c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x14ac:dyDescent="0.2">
      <c r="B6" t="s">
        <v>27</v>
      </c>
      <c r="C6" t="s">
        <v>5</v>
      </c>
      <c r="E6">
        <v>20</v>
      </c>
      <c r="F6">
        <v>17</v>
      </c>
      <c r="G6">
        <v>12</v>
      </c>
      <c r="H6">
        <v>11</v>
      </c>
      <c r="I6">
        <v>11</v>
      </c>
      <c r="L6" t="s">
        <v>6</v>
      </c>
      <c r="M6" s="2">
        <v>25870</v>
      </c>
      <c r="N6" s="2">
        <v>15920</v>
      </c>
      <c r="O6" s="2">
        <v>17910</v>
      </c>
      <c r="P6" s="2">
        <v>17910</v>
      </c>
      <c r="Q6" s="2">
        <v>15920</v>
      </c>
      <c r="T6" t="s">
        <v>6</v>
      </c>
      <c r="U6" s="2">
        <f>M6/1000</f>
        <v>25.87</v>
      </c>
      <c r="V6" s="2">
        <f t="shared" si="10"/>
        <v>15.92</v>
      </c>
      <c r="W6" s="2">
        <f t="shared" si="10"/>
        <v>17.91</v>
      </c>
      <c r="X6" s="2">
        <f t="shared" si="10"/>
        <v>17.91</v>
      </c>
      <c r="Y6" s="2">
        <f t="shared" si="10"/>
        <v>15.92</v>
      </c>
      <c r="Z6" s="2"/>
      <c r="AA6" s="5"/>
      <c r="AB6" t="s">
        <v>54</v>
      </c>
      <c r="AC6" s="15">
        <f>U13</f>
        <v>12.064</v>
      </c>
      <c r="AD6" s="15">
        <f>U14</f>
        <v>1.859</v>
      </c>
      <c r="AE6" s="15">
        <f>U15</f>
        <v>15.6</v>
      </c>
      <c r="AF6" s="15">
        <f>U16</f>
        <v>25.414999999999999</v>
      </c>
      <c r="AG6" s="15">
        <f>U17</f>
        <v>3.8849120378056399</v>
      </c>
      <c r="AH6" s="15">
        <f>U18</f>
        <v>3.7050000000000001</v>
      </c>
      <c r="AI6" s="15">
        <f>U19</f>
        <v>5.5650399999999998</v>
      </c>
      <c r="AJ6" s="15">
        <f>U20</f>
        <v>0.15094459195957521</v>
      </c>
      <c r="AK6" s="2"/>
      <c r="AL6" s="1">
        <f>F12</f>
        <v>0.91</v>
      </c>
      <c r="AM6" s="5">
        <v>3.5</v>
      </c>
      <c r="AW6" t="s">
        <v>7</v>
      </c>
      <c r="AX6" s="8" t="s">
        <v>32</v>
      </c>
      <c r="AY6" s="8"/>
      <c r="BA6" s="17">
        <f>AA7</f>
        <v>3</v>
      </c>
      <c r="BB6" s="16">
        <f>SUM(AC7:AC8)</f>
        <v>49.694399999999995</v>
      </c>
      <c r="BC6" s="16">
        <f t="shared" ref="BC6:BI6" si="14">SUM(AD7:AD8)</f>
        <v>17.064</v>
      </c>
      <c r="BD6" s="16">
        <f t="shared" si="14"/>
        <v>38</v>
      </c>
      <c r="BE6" s="16">
        <f t="shared" si="14"/>
        <v>65.664999999999992</v>
      </c>
      <c r="BF6" s="16">
        <f t="shared" si="14"/>
        <v>15.625347641522517</v>
      </c>
      <c r="BG6" s="16">
        <f t="shared" si="14"/>
        <v>15.076800000000002</v>
      </c>
      <c r="BH6" s="16">
        <f t="shared" si="14"/>
        <v>56.506560000000007</v>
      </c>
      <c r="BI6" s="16">
        <f t="shared" si="14"/>
        <v>0.73150071488101831</v>
      </c>
      <c r="BJ6" s="1">
        <f>AL6</f>
        <v>0.91</v>
      </c>
      <c r="BK6" s="6">
        <v>2</v>
      </c>
      <c r="BP6">
        <v>4</v>
      </c>
      <c r="BQ6" s="15">
        <f>SUM(AC9:AC10)</f>
        <v>35.078399999999995</v>
      </c>
      <c r="BR6" s="15">
        <f t="shared" ref="BR6:BX6" si="15">SUM(AD9:AD10)</f>
        <v>19.196999999999999</v>
      </c>
      <c r="BS6" s="15">
        <f t="shared" si="15"/>
        <v>38</v>
      </c>
      <c r="BT6" s="15">
        <f t="shared" si="15"/>
        <v>61.064999999999998</v>
      </c>
      <c r="BU6" s="15">
        <f t="shared" si="15"/>
        <v>15.575374411359995</v>
      </c>
      <c r="BV6" s="15">
        <f t="shared" si="15"/>
        <v>6.282</v>
      </c>
      <c r="BW6" s="15">
        <f t="shared" si="15"/>
        <v>75.34208000000001</v>
      </c>
      <c r="BX6" s="15">
        <f t="shared" si="15"/>
        <v>0.73150071488101831</v>
      </c>
      <c r="BY6" s="15"/>
      <c r="BZ6" s="1">
        <f>AL7</f>
        <v>0.88</v>
      </c>
      <c r="CA6" s="2">
        <v>0.73</v>
      </c>
      <c r="CP6" t="s">
        <v>22</v>
      </c>
      <c r="CQ6" s="2">
        <f>BQ16</f>
        <v>76.003200000000007</v>
      </c>
      <c r="CR6" s="2">
        <f t="shared" ref="CR6:DA6" si="16">BR16</f>
        <v>2.1329999999999998E-7</v>
      </c>
      <c r="CS6" s="2">
        <f t="shared" si="16"/>
        <v>22.8</v>
      </c>
      <c r="CT6" s="2">
        <f t="shared" si="16"/>
        <v>72.564999999999998</v>
      </c>
      <c r="CU6" s="2">
        <f t="shared" si="16"/>
        <v>16.918507200248779</v>
      </c>
      <c r="CV6" s="2">
        <f t="shared" si="16"/>
        <v>15.705</v>
      </c>
      <c r="CW6" s="2">
        <f t="shared" si="16"/>
        <v>75.34208000000001</v>
      </c>
      <c r="CX6" s="2">
        <f t="shared" si="16"/>
        <v>0.75402759410361353</v>
      </c>
      <c r="CY6" s="2">
        <f t="shared" si="16"/>
        <v>0</v>
      </c>
      <c r="CZ6" s="2">
        <f t="shared" si="16"/>
        <v>0.98</v>
      </c>
      <c r="DA6" s="2">
        <f t="shared" si="16"/>
        <v>0.82</v>
      </c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115" x14ac:dyDescent="0.2">
      <c r="B7" t="s">
        <v>27</v>
      </c>
      <c r="C7" t="s">
        <v>6</v>
      </c>
      <c r="E7">
        <v>13</v>
      </c>
      <c r="F7">
        <v>8</v>
      </c>
      <c r="G7">
        <v>9</v>
      </c>
      <c r="H7">
        <v>9</v>
      </c>
      <c r="I7">
        <v>8</v>
      </c>
      <c r="L7" t="s">
        <v>7</v>
      </c>
      <c r="M7" s="2">
        <v>30000</v>
      </c>
      <c r="N7" s="2">
        <v>25000</v>
      </c>
      <c r="O7" s="2">
        <v>25000</v>
      </c>
      <c r="P7" s="2">
        <v>20000</v>
      </c>
      <c r="Q7" s="2">
        <v>20000</v>
      </c>
      <c r="T7" t="s">
        <v>7</v>
      </c>
      <c r="U7" s="2">
        <f t="shared" ref="U7:U20" si="17">M7/1000</f>
        <v>30</v>
      </c>
      <c r="V7" s="2">
        <f t="shared" si="10"/>
        <v>25</v>
      </c>
      <c r="W7" s="2">
        <f t="shared" si="10"/>
        <v>25</v>
      </c>
      <c r="X7" s="2">
        <f t="shared" si="10"/>
        <v>20</v>
      </c>
      <c r="Y7" s="2">
        <f t="shared" si="10"/>
        <v>20</v>
      </c>
      <c r="Z7" s="2"/>
      <c r="AA7" s="5">
        <v>3</v>
      </c>
      <c r="AB7" t="s">
        <v>51</v>
      </c>
      <c r="AC7" s="15">
        <f>V5</f>
        <v>39.44</v>
      </c>
      <c r="AD7" s="15">
        <f>V6</f>
        <v>15.92</v>
      </c>
      <c r="AE7" s="15">
        <f>V7</f>
        <v>25</v>
      </c>
      <c r="AF7" s="15">
        <f>V8</f>
        <v>40.25</v>
      </c>
      <c r="AG7" s="15">
        <f>V9</f>
        <v>11.85</v>
      </c>
      <c r="AH7" s="15">
        <f>V10</f>
        <v>11.52</v>
      </c>
      <c r="AI7" s="15">
        <f>V11</f>
        <v>48.158999999999999</v>
      </c>
      <c r="AJ7" s="15">
        <f>V12</f>
        <v>0.5805561229214431</v>
      </c>
      <c r="AK7" s="2">
        <f>SUM(AC7:AJ8)</f>
        <v>258.36360835640357</v>
      </c>
      <c r="AL7" s="1">
        <f>G12</f>
        <v>0.88</v>
      </c>
      <c r="AM7" s="5">
        <v>5.5</v>
      </c>
      <c r="AN7" s="5">
        <v>3.5</v>
      </c>
      <c r="AW7" t="s">
        <v>52</v>
      </c>
      <c r="AX7" s="12" t="s">
        <v>35</v>
      </c>
      <c r="AY7" s="12"/>
      <c r="BA7" s="17">
        <f>AA9</f>
        <v>4</v>
      </c>
      <c r="BB7" s="16">
        <f>SUM(AC9:AC10)</f>
        <v>35.078399999999995</v>
      </c>
      <c r="BC7" s="16">
        <f t="shared" ref="BC7:BI7" si="18">SUM(AD9:AD10)</f>
        <v>19.196999999999999</v>
      </c>
      <c r="BD7" s="16">
        <f t="shared" si="18"/>
        <v>38</v>
      </c>
      <c r="BE7" s="16">
        <f t="shared" si="18"/>
        <v>61.064999999999998</v>
      </c>
      <c r="BF7" s="16">
        <f t="shared" si="18"/>
        <v>15.575374411359995</v>
      </c>
      <c r="BG7" s="16">
        <f t="shared" si="18"/>
        <v>6.282</v>
      </c>
      <c r="BH7" s="16">
        <f t="shared" si="18"/>
        <v>75.34208000000001</v>
      </c>
      <c r="BI7" s="16">
        <f t="shared" si="18"/>
        <v>0.73150071488101831</v>
      </c>
      <c r="BJ7" s="1">
        <f>AL7</f>
        <v>0.88</v>
      </c>
      <c r="BK7" s="6">
        <v>3</v>
      </c>
      <c r="BP7">
        <v>5</v>
      </c>
      <c r="BQ7" s="15">
        <f>SUM(AC11:AC12)</f>
        <v>32.155199999999994</v>
      </c>
      <c r="BR7" s="15">
        <f t="shared" ref="BR7:BX7" si="19">SUM(AD11:AD12)</f>
        <v>19.196999999999999</v>
      </c>
      <c r="BS7" s="15">
        <f t="shared" si="19"/>
        <v>30.4</v>
      </c>
      <c r="BT7" s="15">
        <f t="shared" si="19"/>
        <v>58.765000000000001</v>
      </c>
      <c r="BU7" s="15">
        <f t="shared" si="19"/>
        <v>15.542535120089688</v>
      </c>
      <c r="BV7" s="15">
        <f t="shared" si="19"/>
        <v>11.307599999999999</v>
      </c>
      <c r="BW7" s="15">
        <f t="shared" si="19"/>
        <v>94.177600000000012</v>
      </c>
      <c r="BX7" s="15">
        <f t="shared" si="19"/>
        <v>0.75402759410361353</v>
      </c>
      <c r="BY7" s="15"/>
      <c r="BZ7" s="1">
        <f>AL8</f>
        <v>0.9</v>
      </c>
      <c r="CA7" s="2">
        <v>0.76</v>
      </c>
      <c r="CP7" t="s">
        <v>23</v>
      </c>
      <c r="CQ7" s="2">
        <f t="shared" ref="CQ7:DA7" si="20">BQ23</f>
        <v>2.9232000000000004E-9</v>
      </c>
      <c r="CR7" s="2">
        <f t="shared" si="20"/>
        <v>51.192</v>
      </c>
      <c r="CS7" s="2">
        <f t="shared" si="20"/>
        <v>53.2</v>
      </c>
      <c r="CT7" s="2">
        <f t="shared" si="20"/>
        <v>64.515000000000001</v>
      </c>
      <c r="CU7" s="2">
        <f t="shared" si="20"/>
        <v>15.668086946342866</v>
      </c>
      <c r="CV7" s="2">
        <f t="shared" si="20"/>
        <v>13.1922</v>
      </c>
      <c r="CW7" s="2">
        <f t="shared" si="20"/>
        <v>113.01312000000001</v>
      </c>
      <c r="CX7" s="2">
        <f t="shared" si="20"/>
        <v>0.73150071488101831</v>
      </c>
      <c r="CY7" s="2">
        <f t="shared" si="20"/>
        <v>0</v>
      </c>
      <c r="CZ7" s="2">
        <f t="shared" si="20"/>
        <v>1.0900000000000001</v>
      </c>
      <c r="DA7" s="2">
        <f t="shared" si="20"/>
        <v>0.91</v>
      </c>
      <c r="DB7" s="2"/>
      <c r="DC7" s="2"/>
      <c r="DD7" s="2"/>
      <c r="DE7" s="2"/>
      <c r="DF7" s="2"/>
      <c r="DG7" s="2"/>
      <c r="DH7" s="2"/>
      <c r="DI7" s="2"/>
      <c r="DJ7" s="2"/>
      <c r="DK7" s="2"/>
    </row>
    <row r="8" spans="1:115" x14ac:dyDescent="0.2">
      <c r="B8" t="s">
        <v>27</v>
      </c>
      <c r="C8" t="s">
        <v>7</v>
      </c>
      <c r="E8">
        <v>6</v>
      </c>
      <c r="F8">
        <v>5</v>
      </c>
      <c r="G8">
        <v>5</v>
      </c>
      <c r="H8">
        <v>4</v>
      </c>
      <c r="I8">
        <v>4</v>
      </c>
      <c r="L8" t="s">
        <v>52</v>
      </c>
      <c r="M8" s="2">
        <v>49450</v>
      </c>
      <c r="N8" s="2">
        <v>40250</v>
      </c>
      <c r="O8" s="2">
        <v>35650</v>
      </c>
      <c r="P8" s="2">
        <v>33350</v>
      </c>
      <c r="Q8" s="2">
        <v>32200</v>
      </c>
      <c r="T8" t="s">
        <v>52</v>
      </c>
      <c r="U8" s="2">
        <f t="shared" si="17"/>
        <v>49.45</v>
      </c>
      <c r="V8" s="2">
        <f t="shared" si="10"/>
        <v>40.25</v>
      </c>
      <c r="W8" s="2">
        <f t="shared" si="10"/>
        <v>35.65</v>
      </c>
      <c r="X8" s="2">
        <f t="shared" si="10"/>
        <v>33.35</v>
      </c>
      <c r="Y8" s="2">
        <f t="shared" si="10"/>
        <v>32.200000000000003</v>
      </c>
      <c r="Z8" s="2"/>
      <c r="AA8" s="5"/>
      <c r="AB8" t="s">
        <v>54</v>
      </c>
      <c r="AC8" s="15">
        <f>V13</f>
        <v>10.254399999999997</v>
      </c>
      <c r="AD8" s="15">
        <f>V14</f>
        <v>1.1439999999999999</v>
      </c>
      <c r="AE8" s="15">
        <f>V15</f>
        <v>13</v>
      </c>
      <c r="AF8" s="15">
        <f>V16</f>
        <v>25.414999999999999</v>
      </c>
      <c r="AG8" s="15">
        <f>V17</f>
        <v>3.775347641522516</v>
      </c>
      <c r="AH8" s="15">
        <f>V18</f>
        <v>3.5568000000000017</v>
      </c>
      <c r="AI8" s="15">
        <f>V19</f>
        <v>8.347560000000005</v>
      </c>
      <c r="AJ8" s="15">
        <f>V20</f>
        <v>0.15094459195957521</v>
      </c>
      <c r="AK8" s="2"/>
      <c r="AL8" s="1">
        <f>H12</f>
        <v>0.9</v>
      </c>
      <c r="AM8" s="5">
        <v>7.5</v>
      </c>
      <c r="AW8" t="s">
        <v>9</v>
      </c>
      <c r="AX8" s="13" t="s">
        <v>37</v>
      </c>
      <c r="AY8" s="13"/>
      <c r="BA8" s="17">
        <f>AA11</f>
        <v>5</v>
      </c>
      <c r="BB8" s="16">
        <f>SUM(AC11:AC12)</f>
        <v>32.155199999999994</v>
      </c>
      <c r="BC8" s="16">
        <f t="shared" ref="BC8:BI8" si="21">SUM(AD11:AD12)</f>
        <v>19.196999999999999</v>
      </c>
      <c r="BD8" s="16">
        <f t="shared" si="21"/>
        <v>30.4</v>
      </c>
      <c r="BE8" s="16">
        <f t="shared" si="21"/>
        <v>58.765000000000001</v>
      </c>
      <c r="BF8" s="16">
        <f t="shared" si="21"/>
        <v>15.542535120089688</v>
      </c>
      <c r="BG8" s="16">
        <f t="shared" si="21"/>
        <v>11.307599999999999</v>
      </c>
      <c r="BH8" s="16">
        <f t="shared" si="21"/>
        <v>94.177600000000012</v>
      </c>
      <c r="BI8" s="16">
        <f t="shared" si="21"/>
        <v>0.75402759410361353</v>
      </c>
      <c r="BJ8" s="1">
        <f>AL8</f>
        <v>0.9</v>
      </c>
      <c r="BK8" s="6">
        <v>4</v>
      </c>
      <c r="BP8">
        <v>6</v>
      </c>
      <c r="BQ8" s="15">
        <f>SUM(AC13:AC14)</f>
        <v>32.155199999999994</v>
      </c>
      <c r="BR8" s="15">
        <f t="shared" ref="BR8:BX8" si="22">SUM(AD13:AD14)</f>
        <v>17.064</v>
      </c>
      <c r="BS8" s="15">
        <f t="shared" si="22"/>
        <v>30.4</v>
      </c>
      <c r="BT8" s="15">
        <f t="shared" si="22"/>
        <v>57.615000000000002</v>
      </c>
      <c r="BU8" s="15">
        <f t="shared" si="22"/>
        <v>15.533890806787724</v>
      </c>
      <c r="BV8" s="15">
        <f t="shared" si="22"/>
        <v>15.705</v>
      </c>
      <c r="BW8" s="15">
        <f t="shared" si="22"/>
        <v>113.01312000000001</v>
      </c>
      <c r="BX8" s="15">
        <f t="shared" si="22"/>
        <v>0.75402759410361353</v>
      </c>
      <c r="BY8" s="15"/>
      <c r="BZ8" s="1">
        <f>AL9</f>
        <v>0.96</v>
      </c>
      <c r="CA8" s="2">
        <v>0.82</v>
      </c>
      <c r="CO8" t="s">
        <v>80</v>
      </c>
      <c r="CP8" t="s">
        <v>5</v>
      </c>
      <c r="CQ8" s="2">
        <f>BQ57</f>
        <v>114.00479999999999</v>
      </c>
      <c r="CR8" s="2">
        <f t="shared" ref="CR8:DA8" si="23">BR57</f>
        <v>2.1329999999999999E-11</v>
      </c>
      <c r="CS8" s="2">
        <f t="shared" si="23"/>
        <v>7.5999999999999999E-13</v>
      </c>
      <c r="CT8" s="2">
        <f t="shared" si="23"/>
        <v>90.965000000000003</v>
      </c>
      <c r="CU8" s="2">
        <f t="shared" si="23"/>
        <v>24.253972820265858</v>
      </c>
      <c r="CV8" s="2">
        <f t="shared" si="23"/>
        <v>15.705</v>
      </c>
      <c r="CW8" s="2">
        <f t="shared" si="23"/>
        <v>75.34208000000001</v>
      </c>
      <c r="CX8" s="2">
        <f t="shared" si="23"/>
        <v>0.75402759410361353</v>
      </c>
      <c r="CY8" s="2">
        <f t="shared" si="23"/>
        <v>0</v>
      </c>
      <c r="CZ8" s="2">
        <f t="shared" si="23"/>
        <v>1.1100000000000001</v>
      </c>
      <c r="DA8" s="2">
        <f t="shared" si="23"/>
        <v>0.93</v>
      </c>
      <c r="DB8" s="2"/>
      <c r="DC8" s="2"/>
      <c r="DD8" s="2"/>
      <c r="DE8" s="2"/>
      <c r="DF8" s="2"/>
      <c r="DG8" s="2"/>
      <c r="DH8" s="2"/>
      <c r="DI8" s="2"/>
      <c r="DJ8" s="2"/>
      <c r="DK8" s="2"/>
    </row>
    <row r="9" spans="1:115" x14ac:dyDescent="0.2">
      <c r="B9" t="s">
        <v>28</v>
      </c>
      <c r="C9" t="s">
        <v>8</v>
      </c>
      <c r="E9">
        <v>25</v>
      </c>
      <c r="F9">
        <v>24</v>
      </c>
      <c r="G9">
        <v>10</v>
      </c>
      <c r="H9">
        <v>18</v>
      </c>
      <c r="I9">
        <v>25</v>
      </c>
      <c r="L9" t="s">
        <v>9</v>
      </c>
      <c r="M9" s="2">
        <v>11850</v>
      </c>
      <c r="N9" s="2">
        <v>11850</v>
      </c>
      <c r="O9" s="2">
        <v>11850</v>
      </c>
      <c r="P9" s="2">
        <v>11850</v>
      </c>
      <c r="Q9" s="2">
        <v>11850</v>
      </c>
      <c r="T9" t="s">
        <v>9</v>
      </c>
      <c r="U9" s="2">
        <f t="shared" si="17"/>
        <v>11.85</v>
      </c>
      <c r="V9" s="2">
        <f t="shared" si="10"/>
        <v>11.85</v>
      </c>
      <c r="W9" s="2">
        <f t="shared" si="10"/>
        <v>11.85</v>
      </c>
      <c r="X9" s="2">
        <f t="shared" si="10"/>
        <v>11.85</v>
      </c>
      <c r="Y9" s="2">
        <f t="shared" si="10"/>
        <v>11.85</v>
      </c>
      <c r="Z9" s="2"/>
      <c r="AA9" s="5">
        <v>4</v>
      </c>
      <c r="AB9" t="s">
        <v>51</v>
      </c>
      <c r="AC9" s="15">
        <f>W5</f>
        <v>27.84</v>
      </c>
      <c r="AD9" s="15">
        <f>W6</f>
        <v>17.91</v>
      </c>
      <c r="AE9" s="15">
        <f>W7</f>
        <v>25</v>
      </c>
      <c r="AF9" s="15">
        <f>W8</f>
        <v>35.65</v>
      </c>
      <c r="AG9" s="15">
        <f>W9</f>
        <v>11.85</v>
      </c>
      <c r="AH9" s="15">
        <f>W10</f>
        <v>4.8</v>
      </c>
      <c r="AI9" s="15">
        <f>W11</f>
        <v>64.212000000000003</v>
      </c>
      <c r="AJ9" s="15">
        <f>W12</f>
        <v>0.5805561229214431</v>
      </c>
      <c r="AK9" s="2">
        <f>SUM(AC9:AJ10)</f>
        <v>251.27135512624102</v>
      </c>
      <c r="AL9" s="1">
        <f>I12</f>
        <v>0.96</v>
      </c>
      <c r="AM9" s="5">
        <v>9.5</v>
      </c>
      <c r="AN9" s="5">
        <v>5.5</v>
      </c>
      <c r="AW9" t="s">
        <v>10</v>
      </c>
      <c r="AX9" s="9" t="s">
        <v>33</v>
      </c>
      <c r="AY9" s="9"/>
      <c r="BA9" s="17">
        <f>AA13</f>
        <v>6</v>
      </c>
      <c r="BB9" s="16">
        <f>SUM(AC13:AC14)</f>
        <v>32.155199999999994</v>
      </c>
      <c r="BC9" s="16">
        <f t="shared" ref="BC9:BI9" si="24">SUM(AD13:AD14)</f>
        <v>17.064</v>
      </c>
      <c r="BD9" s="16">
        <f t="shared" si="24"/>
        <v>30.4</v>
      </c>
      <c r="BE9" s="16">
        <f t="shared" si="24"/>
        <v>57.615000000000002</v>
      </c>
      <c r="BF9" s="16">
        <f t="shared" si="24"/>
        <v>15.533890806787724</v>
      </c>
      <c r="BG9" s="16">
        <f t="shared" si="24"/>
        <v>15.705</v>
      </c>
      <c r="BH9" s="16">
        <f t="shared" si="24"/>
        <v>113.01312000000001</v>
      </c>
      <c r="BI9" s="16">
        <f t="shared" si="24"/>
        <v>0.75402759410361353</v>
      </c>
      <c r="BJ9" s="1">
        <f>AL9</f>
        <v>0.96</v>
      </c>
      <c r="BK9" s="6">
        <v>5</v>
      </c>
      <c r="BN9" t="s">
        <v>79</v>
      </c>
      <c r="BO9" t="s">
        <v>24</v>
      </c>
      <c r="BP9">
        <v>2</v>
      </c>
      <c r="BQ9" s="15">
        <f>SUM(AC24:AC25)</f>
        <v>116.928</v>
      </c>
      <c r="BR9" s="15">
        <f t="shared" ref="BR9:BX9" si="25">SUM(AD24:AD25)</f>
        <v>59.723999999999997</v>
      </c>
      <c r="BS9" s="15">
        <f t="shared" si="25"/>
        <v>7.6000000000000019E-8</v>
      </c>
      <c r="BT9" s="15">
        <f t="shared" si="25"/>
        <v>118.565</v>
      </c>
      <c r="BU9" s="15">
        <f t="shared" si="25"/>
        <v>24.687389589949252</v>
      </c>
      <c r="BV9" s="15">
        <f t="shared" si="25"/>
        <v>13.1922</v>
      </c>
      <c r="BW9" s="15">
        <f t="shared" si="25"/>
        <v>37.671040000000005</v>
      </c>
      <c r="BX9" s="15">
        <f t="shared" si="25"/>
        <v>0.73150071488101831</v>
      </c>
      <c r="BY9" s="15"/>
      <c r="BZ9" s="1">
        <f>AL25</f>
        <v>1.29</v>
      </c>
      <c r="CA9" cm="1">
        <f t="array" ref="CA9:CA13">TRANSPOSE(E33:I33)</f>
        <v>1.08</v>
      </c>
      <c r="CN9" t="s">
        <v>57</v>
      </c>
      <c r="CO9" t="s">
        <v>47</v>
      </c>
      <c r="CP9" t="s">
        <v>40</v>
      </c>
      <c r="CQ9" s="2"/>
      <c r="CR9" s="2"/>
      <c r="CS9" s="2"/>
      <c r="CT9" s="2"/>
      <c r="CU9" s="2"/>
      <c r="CV9" s="2"/>
      <c r="CW9" s="2"/>
      <c r="CX9" s="2"/>
      <c r="CY9" s="2">
        <f>BY24</f>
        <v>16.032684665535839</v>
      </c>
      <c r="CZ9" s="2"/>
      <c r="DA9" s="2">
        <f>CA24</f>
        <v>0.04</v>
      </c>
      <c r="DB9" s="2"/>
      <c r="DC9" s="2"/>
      <c r="DD9" s="2"/>
      <c r="DE9" s="2"/>
      <c r="DF9" s="2"/>
      <c r="DG9" s="2"/>
      <c r="DH9" s="2"/>
      <c r="DI9" s="2"/>
      <c r="DJ9" s="2"/>
      <c r="DK9" s="2"/>
    </row>
    <row r="10" spans="1:115" x14ac:dyDescent="0.2">
      <c r="B10" t="s">
        <v>27</v>
      </c>
      <c r="C10" t="s">
        <v>9</v>
      </c>
      <c r="D10" t="s">
        <v>17</v>
      </c>
      <c r="E10">
        <v>5</v>
      </c>
      <c r="F10">
        <v>5</v>
      </c>
      <c r="G10">
        <v>5</v>
      </c>
      <c r="H10">
        <v>5</v>
      </c>
      <c r="I10">
        <v>5</v>
      </c>
      <c r="L10" t="s">
        <v>8</v>
      </c>
      <c r="M10" s="2">
        <v>12000</v>
      </c>
      <c r="N10" s="2">
        <v>11520</v>
      </c>
      <c r="O10" s="2">
        <v>4800</v>
      </c>
      <c r="P10" s="2">
        <v>8640</v>
      </c>
      <c r="Q10" s="2">
        <v>12000</v>
      </c>
      <c r="T10" t="s">
        <v>8</v>
      </c>
      <c r="U10" s="2">
        <f t="shared" si="17"/>
        <v>12</v>
      </c>
      <c r="V10" s="2">
        <f t="shared" si="10"/>
        <v>11.52</v>
      </c>
      <c r="W10" s="2">
        <f t="shared" si="10"/>
        <v>4.8</v>
      </c>
      <c r="X10" s="2">
        <f t="shared" si="10"/>
        <v>8.64</v>
      </c>
      <c r="Y10" s="2">
        <f t="shared" si="10"/>
        <v>12</v>
      </c>
      <c r="Z10" s="2"/>
      <c r="AA10" s="5"/>
      <c r="AB10" t="s">
        <v>54</v>
      </c>
      <c r="AC10" s="15">
        <f>W13</f>
        <v>7.2383999999999968</v>
      </c>
      <c r="AD10" s="15">
        <f>W14</f>
        <v>1.2869999999999999</v>
      </c>
      <c r="AE10" s="15">
        <f>W15</f>
        <v>13</v>
      </c>
      <c r="AF10" s="15">
        <f>W16</f>
        <v>25.414999999999999</v>
      </c>
      <c r="AG10" s="15">
        <f>W17</f>
        <v>3.7253744113599963</v>
      </c>
      <c r="AH10" s="15">
        <f>W18</f>
        <v>1.482</v>
      </c>
      <c r="AI10" s="15">
        <f>W19</f>
        <v>11.13008</v>
      </c>
      <c r="AJ10" s="15">
        <f>W20</f>
        <v>0.15094459195957521</v>
      </c>
      <c r="AK10" s="2"/>
      <c r="AW10" t="s">
        <v>8</v>
      </c>
      <c r="AX10" s="10" t="s">
        <v>34</v>
      </c>
      <c r="AY10" s="10"/>
      <c r="AZ10" s="6"/>
      <c r="BA10" s="6"/>
      <c r="BB10" s="16"/>
      <c r="BC10" s="16"/>
      <c r="BD10" s="16"/>
      <c r="BE10" s="16"/>
      <c r="BF10" s="16"/>
      <c r="BG10" s="16"/>
      <c r="BH10" s="16"/>
      <c r="BI10" s="16"/>
      <c r="BK10" s="6"/>
      <c r="BP10">
        <v>3</v>
      </c>
      <c r="BQ10" s="15">
        <f>SUM(AC26:AC27)</f>
        <v>96.465599999999995</v>
      </c>
      <c r="BR10" s="15">
        <f t="shared" ref="BR10:BX10" si="26">SUM(AD26:AD27)</f>
        <v>19.196999999999999</v>
      </c>
      <c r="BS10" s="15">
        <f t="shared" si="26"/>
        <v>7.6000000000000019E-8</v>
      </c>
      <c r="BT10" s="15">
        <f t="shared" si="26"/>
        <v>92.115000000000009</v>
      </c>
      <c r="BU10" s="15">
        <f t="shared" si="26"/>
        <v>24.316122703123845</v>
      </c>
      <c r="BV10" s="15">
        <f t="shared" si="26"/>
        <v>11.9358</v>
      </c>
      <c r="BW10" s="15">
        <f t="shared" si="26"/>
        <v>56.506560000000007</v>
      </c>
      <c r="BX10" s="15">
        <f t="shared" si="26"/>
        <v>0.75402759410361353</v>
      </c>
      <c r="BY10" s="15"/>
      <c r="BZ10" s="1">
        <f>AL27</f>
        <v>1.05</v>
      </c>
      <c r="CA10" s="2">
        <v>0.88</v>
      </c>
      <c r="CO10" t="s">
        <v>48</v>
      </c>
      <c r="CP10" t="s">
        <v>41</v>
      </c>
      <c r="CQ10" s="2"/>
      <c r="CR10" s="2"/>
      <c r="CS10" s="2"/>
      <c r="CT10" s="2"/>
      <c r="CU10" s="2"/>
      <c r="CV10" s="2"/>
      <c r="CW10" s="2"/>
      <c r="CX10" s="2"/>
      <c r="CY10" s="2">
        <f>BY25</f>
        <v>14.923155164729822</v>
      </c>
      <c r="CZ10" s="2"/>
      <c r="DA10" s="2">
        <f>CA25</f>
        <v>0.04</v>
      </c>
      <c r="DB10" s="2"/>
      <c r="DC10" s="2"/>
      <c r="DD10" s="2"/>
      <c r="DE10" s="2"/>
      <c r="DF10" s="2"/>
      <c r="DG10" s="2"/>
      <c r="DH10" s="2"/>
      <c r="DI10" s="2"/>
      <c r="DJ10" s="2"/>
      <c r="DK10" s="2"/>
    </row>
    <row r="11" spans="1:115" x14ac:dyDescent="0.2">
      <c r="C11" t="s">
        <v>10</v>
      </c>
      <c r="D11" t="s">
        <v>18</v>
      </c>
      <c r="E11">
        <v>2</v>
      </c>
      <c r="F11">
        <v>3</v>
      </c>
      <c r="G11">
        <v>4</v>
      </c>
      <c r="H11">
        <v>5</v>
      </c>
      <c r="I11">
        <v>6</v>
      </c>
      <c r="L11" t="s">
        <v>10</v>
      </c>
      <c r="M11" s="2">
        <v>32106</v>
      </c>
      <c r="N11" s="2">
        <v>48159</v>
      </c>
      <c r="O11" s="2">
        <v>64212</v>
      </c>
      <c r="P11" s="2">
        <v>80265</v>
      </c>
      <c r="Q11" s="2">
        <v>96318</v>
      </c>
      <c r="T11" t="s">
        <v>10</v>
      </c>
      <c r="U11" s="2">
        <f t="shared" si="17"/>
        <v>32.106000000000002</v>
      </c>
      <c r="V11" s="2">
        <f t="shared" si="10"/>
        <v>48.158999999999999</v>
      </c>
      <c r="W11" s="2">
        <f t="shared" si="10"/>
        <v>64.212000000000003</v>
      </c>
      <c r="X11" s="2">
        <f t="shared" si="10"/>
        <v>80.265000000000001</v>
      </c>
      <c r="Y11" s="2">
        <f t="shared" si="10"/>
        <v>96.317999999999998</v>
      </c>
      <c r="Z11" s="2"/>
      <c r="AA11" s="5">
        <v>5</v>
      </c>
      <c r="AB11" t="s">
        <v>51</v>
      </c>
      <c r="AC11" s="15">
        <f>X5</f>
        <v>25.52</v>
      </c>
      <c r="AD11" s="15">
        <f>X6</f>
        <v>17.91</v>
      </c>
      <c r="AE11" s="15">
        <f>X7</f>
        <v>20</v>
      </c>
      <c r="AF11" s="15">
        <f>X8</f>
        <v>33.35</v>
      </c>
      <c r="AG11" s="15">
        <f>X9</f>
        <v>11.85</v>
      </c>
      <c r="AH11" s="15">
        <f>X10</f>
        <v>8.64</v>
      </c>
      <c r="AI11" s="15">
        <f>X11</f>
        <v>80.265000000000001</v>
      </c>
      <c r="AJ11" s="15">
        <f>X12</f>
        <v>0.59843459849493141</v>
      </c>
      <c r="AK11" s="2">
        <f>SUM(AC11:AJ12)</f>
        <v>262.29896271419329</v>
      </c>
      <c r="AN11" s="5">
        <v>7.5</v>
      </c>
      <c r="AW11" t="s">
        <v>53</v>
      </c>
      <c r="AX11" s="14" t="s">
        <v>38</v>
      </c>
      <c r="AY11" s="14"/>
      <c r="BB11" s="16"/>
      <c r="BC11" s="16"/>
      <c r="BD11" s="16"/>
      <c r="BE11" s="16"/>
      <c r="BF11" s="16"/>
      <c r="BG11" s="16"/>
      <c r="BH11" s="16"/>
      <c r="BI11" s="16"/>
      <c r="BK11" s="6"/>
      <c r="BP11">
        <v>4</v>
      </c>
      <c r="BQ11" s="15">
        <f>SUM(AC28:AC29)</f>
        <v>78.926400000000001</v>
      </c>
      <c r="BR11" s="15">
        <f t="shared" ref="BR11:BX11" si="27">SUM(AD28:AD29)</f>
        <v>14.930999999999999</v>
      </c>
      <c r="BS11" s="15">
        <f t="shared" si="27"/>
        <v>7.6000000000000019E-8</v>
      </c>
      <c r="BT11" s="15">
        <f t="shared" si="27"/>
        <v>82.914999999999992</v>
      </c>
      <c r="BU11" s="15">
        <f t="shared" si="27"/>
        <v>24.186570834631148</v>
      </c>
      <c r="BV11" s="15">
        <f t="shared" si="27"/>
        <v>11.9358</v>
      </c>
      <c r="BW11" s="15">
        <f t="shared" si="27"/>
        <v>75.34208000000001</v>
      </c>
      <c r="BX11" s="15">
        <f t="shared" si="27"/>
        <v>0.75402759410361353</v>
      </c>
      <c r="BY11" s="15"/>
      <c r="BZ11" s="1">
        <f>AL29</f>
        <v>1</v>
      </c>
      <c r="CA11" s="2">
        <v>0.84</v>
      </c>
      <c r="CP11" t="s">
        <v>42</v>
      </c>
      <c r="CQ11" s="2"/>
      <c r="CR11" s="2"/>
      <c r="CS11" s="2"/>
      <c r="CT11" s="2"/>
      <c r="CU11" s="2"/>
      <c r="CV11" s="2"/>
      <c r="CW11" s="2"/>
      <c r="CX11" s="2"/>
      <c r="CY11" s="2">
        <f>BY26</f>
        <v>17.527258984912642</v>
      </c>
      <c r="CZ11" s="2"/>
      <c r="DA11" s="2">
        <f>CA26</f>
        <v>0.05</v>
      </c>
      <c r="DB11" s="2"/>
      <c r="DC11" s="2"/>
      <c r="DD11" s="2"/>
      <c r="DE11" s="2"/>
      <c r="DF11" s="2"/>
      <c r="DG11" s="2"/>
      <c r="DH11" s="2"/>
      <c r="DI11" s="2"/>
      <c r="DJ11" s="2"/>
      <c r="DK11" s="2"/>
    </row>
    <row r="12" spans="1:115" x14ac:dyDescent="0.2">
      <c r="C12" t="s">
        <v>77</v>
      </c>
      <c r="E12" s="1">
        <v>0.98</v>
      </c>
      <c r="F12" s="1">
        <v>0.91</v>
      </c>
      <c r="G12" s="1">
        <v>0.88</v>
      </c>
      <c r="H12" s="1">
        <v>0.9</v>
      </c>
      <c r="I12" s="1">
        <v>0.96</v>
      </c>
      <c r="J12" s="1"/>
      <c r="K12" s="1"/>
      <c r="L12" s="1" t="s">
        <v>53</v>
      </c>
      <c r="M12" s="2">
        <v>580.55612292144315</v>
      </c>
      <c r="N12" s="2">
        <v>580.55612292144315</v>
      </c>
      <c r="O12" s="2">
        <v>580.55612292144315</v>
      </c>
      <c r="P12" s="2">
        <v>598.43459849493138</v>
      </c>
      <c r="Q12" s="2">
        <v>598.43459849493138</v>
      </c>
      <c r="R12" s="1"/>
      <c r="S12" s="1"/>
      <c r="T12" s="1" t="s">
        <v>53</v>
      </c>
      <c r="U12" s="2">
        <f t="shared" si="17"/>
        <v>0.5805561229214431</v>
      </c>
      <c r="V12" s="2">
        <f t="shared" si="10"/>
        <v>0.5805561229214431</v>
      </c>
      <c r="W12" s="2">
        <f t="shared" si="10"/>
        <v>0.5805561229214431</v>
      </c>
      <c r="X12" s="2">
        <f t="shared" si="10"/>
        <v>0.59843459849493141</v>
      </c>
      <c r="Y12" s="2">
        <f t="shared" si="10"/>
        <v>0.59843459849493141</v>
      </c>
      <c r="Z12" s="2"/>
      <c r="AA12" s="5"/>
      <c r="AB12" t="s">
        <v>54</v>
      </c>
      <c r="AC12" s="15">
        <f>X13</f>
        <v>6.6351999999999967</v>
      </c>
      <c r="AD12" s="15">
        <f>X14</f>
        <v>1.2869999999999999</v>
      </c>
      <c r="AE12" s="15">
        <f>X15</f>
        <v>10.4</v>
      </c>
      <c r="AF12" s="15">
        <f>X16</f>
        <v>25.414999999999999</v>
      </c>
      <c r="AG12" s="15">
        <f>X17</f>
        <v>3.6925351200896896</v>
      </c>
      <c r="AH12" s="15">
        <f>X18</f>
        <v>2.6675999999999984</v>
      </c>
      <c r="AI12" s="15">
        <f>X19</f>
        <v>13.912600000000007</v>
      </c>
      <c r="AJ12" s="15">
        <f>X20</f>
        <v>0.15559299560868209</v>
      </c>
      <c r="AK12" s="2"/>
      <c r="AN12" s="1"/>
      <c r="AO12" s="1"/>
      <c r="AP12" s="1"/>
      <c r="AQ12" s="1"/>
      <c r="AR12" s="1"/>
      <c r="AS12" s="1"/>
      <c r="AT12" s="1"/>
      <c r="AU12" s="1"/>
      <c r="AZ12" s="6"/>
      <c r="BA12" s="6"/>
      <c r="BB12" s="16"/>
      <c r="BC12" s="16"/>
      <c r="BD12" s="16"/>
      <c r="BE12" s="16"/>
      <c r="BF12" s="16"/>
      <c r="BG12" s="16"/>
      <c r="BH12" s="16"/>
      <c r="BI12" s="16"/>
      <c r="BK12" s="6"/>
      <c r="BP12">
        <v>5</v>
      </c>
      <c r="BQ12" s="15">
        <f>SUM(AC30:AC31)</f>
        <v>73.08</v>
      </c>
      <c r="BR12" s="15">
        <f t="shared" ref="BR12:BX12" si="28">SUM(AD30:AD31)</f>
        <v>14.930999999999999</v>
      </c>
      <c r="BS12" s="15">
        <f t="shared" si="28"/>
        <v>7.6000000000000019E-8</v>
      </c>
      <c r="BT12" s="15">
        <f t="shared" si="28"/>
        <v>80.615000000000009</v>
      </c>
      <c r="BU12" s="15">
        <f t="shared" si="28"/>
        <v>24.151509499878369</v>
      </c>
      <c r="BV12" s="15">
        <f t="shared" si="28"/>
        <v>12.564</v>
      </c>
      <c r="BW12" s="15">
        <f t="shared" si="28"/>
        <v>94.177600000000012</v>
      </c>
      <c r="BX12" s="15">
        <f t="shared" si="28"/>
        <v>0.73150071488101831</v>
      </c>
      <c r="BY12" s="15"/>
      <c r="BZ12" s="1">
        <f>AL31</f>
        <v>1.03</v>
      </c>
      <c r="CA12" s="2">
        <v>0.87</v>
      </c>
      <c r="CO12" t="s">
        <v>49</v>
      </c>
      <c r="CP12" t="s">
        <v>64</v>
      </c>
      <c r="CQ12" s="2"/>
      <c r="CR12" s="2"/>
      <c r="CS12" s="2"/>
      <c r="CT12" s="2"/>
      <c r="CU12" s="2"/>
      <c r="CV12" s="2"/>
      <c r="CW12" s="2"/>
      <c r="CX12" s="2"/>
      <c r="CY12" s="2">
        <f>BY27</f>
        <v>61.361342192435394</v>
      </c>
      <c r="CZ12" s="2"/>
      <c r="DA12" s="2">
        <f>CA27</f>
        <v>0.17</v>
      </c>
      <c r="DB12" s="2"/>
      <c r="DC12" s="2"/>
      <c r="DD12" s="2"/>
      <c r="DE12" s="2"/>
      <c r="DF12" s="2"/>
      <c r="DG12" s="2"/>
      <c r="DH12" s="2"/>
      <c r="DI12" s="2"/>
      <c r="DJ12" s="2"/>
      <c r="DK12" s="2"/>
    </row>
    <row r="13" spans="1:115" x14ac:dyDescent="0.2">
      <c r="C13" t="s">
        <v>75</v>
      </c>
      <c r="E13" s="2">
        <v>0.96</v>
      </c>
      <c r="F13" s="2">
        <v>0.89</v>
      </c>
      <c r="G13" s="2">
        <v>0.86</v>
      </c>
      <c r="H13" s="2">
        <v>0.88</v>
      </c>
      <c r="I13" s="2">
        <v>0.95</v>
      </c>
      <c r="K13" t="s">
        <v>54</v>
      </c>
      <c r="L13" t="s">
        <v>5</v>
      </c>
      <c r="M13" s="2">
        <v>12064</v>
      </c>
      <c r="N13" s="2">
        <v>10254.399999999996</v>
      </c>
      <c r="O13" s="2">
        <v>7238.3999999999969</v>
      </c>
      <c r="P13" s="2">
        <v>6635.1999999999971</v>
      </c>
      <c r="Q13" s="2">
        <v>6635.1999999999971</v>
      </c>
      <c r="S13" t="s">
        <v>54</v>
      </c>
      <c r="T13" t="s">
        <v>5</v>
      </c>
      <c r="U13" s="2">
        <f t="shared" si="17"/>
        <v>12.064</v>
      </c>
      <c r="V13" s="2">
        <f t="shared" si="10"/>
        <v>10.254399999999997</v>
      </c>
      <c r="W13" s="2">
        <f t="shared" si="10"/>
        <v>7.2383999999999968</v>
      </c>
      <c r="X13" s="2">
        <f t="shared" si="10"/>
        <v>6.6351999999999967</v>
      </c>
      <c r="Y13" s="2">
        <f t="shared" si="10"/>
        <v>6.6351999999999967</v>
      </c>
      <c r="Z13" s="2"/>
      <c r="AA13" s="5">
        <v>6</v>
      </c>
      <c r="AB13" t="s">
        <v>51</v>
      </c>
      <c r="AC13" s="15">
        <f>Y5</f>
        <v>25.52</v>
      </c>
      <c r="AD13" s="15">
        <f>Y6</f>
        <v>15.92</v>
      </c>
      <c r="AE13" s="15">
        <f>Y7</f>
        <v>20</v>
      </c>
      <c r="AF13" s="15">
        <f>Y8</f>
        <v>32.200000000000003</v>
      </c>
      <c r="AG13" s="15">
        <f>Y9</f>
        <v>11.85</v>
      </c>
      <c r="AH13" s="15">
        <f>Y10</f>
        <v>12</v>
      </c>
      <c r="AI13" s="15">
        <f>Y11</f>
        <v>96.317999999999998</v>
      </c>
      <c r="AJ13" s="15">
        <f>Y12</f>
        <v>0.59843459849493141</v>
      </c>
      <c r="AK13" s="2">
        <f>SUM(AC13:AJ14)</f>
        <v>282.24023840089131</v>
      </c>
      <c r="AN13" s="5">
        <v>9.5</v>
      </c>
      <c r="BB13" s="16"/>
      <c r="BC13" s="16"/>
      <c r="BD13" s="16"/>
      <c r="BE13" s="16"/>
      <c r="BF13" s="16"/>
      <c r="BG13" s="16"/>
      <c r="BH13" s="16"/>
      <c r="BI13" s="16"/>
      <c r="BK13" s="6"/>
      <c r="BP13">
        <v>6</v>
      </c>
      <c r="BQ13" s="15">
        <f>SUM(AC32:AC33)</f>
        <v>67.23360000000001</v>
      </c>
      <c r="BR13" s="15">
        <f t="shared" ref="BR13:BX13" si="29">SUM(AD32:AD33)</f>
        <v>19.196999999999999</v>
      </c>
      <c r="BS13" s="15">
        <f t="shared" si="29"/>
        <v>7.6000000000000019E-8</v>
      </c>
      <c r="BT13" s="15">
        <f t="shared" si="29"/>
        <v>80.615000000000009</v>
      </c>
      <c r="BU13" s="15">
        <f t="shared" si="29"/>
        <v>24.144459379934826</v>
      </c>
      <c r="BV13" s="15">
        <f t="shared" si="29"/>
        <v>9.423</v>
      </c>
      <c r="BW13" s="15">
        <f t="shared" si="29"/>
        <v>113.01312000000001</v>
      </c>
      <c r="BX13" s="15">
        <f t="shared" si="29"/>
        <v>0.75402759410361353</v>
      </c>
      <c r="BY13" s="15"/>
      <c r="BZ13" s="1">
        <f>AL33</f>
        <v>1.06</v>
      </c>
      <c r="CA13" s="2">
        <v>0.91</v>
      </c>
      <c r="CP13" t="s">
        <v>44</v>
      </c>
      <c r="CQ13" s="2"/>
      <c r="CR13" s="2"/>
      <c r="CS13" s="2"/>
      <c r="CT13" s="2"/>
      <c r="CU13" s="2"/>
      <c r="CV13" s="2"/>
      <c r="CW13" s="2"/>
      <c r="CX13" s="2"/>
      <c r="CY13" s="2">
        <f>BY28</f>
        <v>20.05550548491324</v>
      </c>
      <c r="CZ13" s="2"/>
      <c r="DA13" s="2">
        <f>CA28</f>
        <v>0.06</v>
      </c>
      <c r="DB13" s="2"/>
      <c r="DC13" s="2"/>
      <c r="DD13" s="2"/>
      <c r="DE13" s="2"/>
      <c r="DF13" s="2"/>
      <c r="DG13" s="2"/>
      <c r="DH13" s="2"/>
      <c r="DI13" s="2"/>
      <c r="DJ13" s="2"/>
      <c r="DK13" s="2"/>
    </row>
    <row r="14" spans="1:115" x14ac:dyDescent="0.2">
      <c r="C14" t="s">
        <v>70</v>
      </c>
      <c r="E14" s="2">
        <v>0.93</v>
      </c>
      <c r="F14" s="2">
        <v>0.85</v>
      </c>
      <c r="G14" s="2">
        <v>0.83</v>
      </c>
      <c r="H14" s="2">
        <v>0.85</v>
      </c>
      <c r="I14" s="2">
        <v>0.91</v>
      </c>
      <c r="L14" t="s">
        <v>6</v>
      </c>
      <c r="M14" s="2">
        <v>1859</v>
      </c>
      <c r="N14" s="2">
        <v>1144</v>
      </c>
      <c r="O14" s="2">
        <v>1287</v>
      </c>
      <c r="P14" s="2">
        <v>1287</v>
      </c>
      <c r="Q14" s="2">
        <v>1144</v>
      </c>
      <c r="T14" t="s">
        <v>6</v>
      </c>
      <c r="U14" s="2">
        <f t="shared" si="17"/>
        <v>1.859</v>
      </c>
      <c r="V14" s="2">
        <f t="shared" si="10"/>
        <v>1.1439999999999999</v>
      </c>
      <c r="W14" s="2">
        <f t="shared" si="10"/>
        <v>1.2869999999999999</v>
      </c>
      <c r="X14" s="2">
        <f t="shared" si="10"/>
        <v>1.2869999999999999</v>
      </c>
      <c r="Y14" s="2">
        <f t="shared" si="10"/>
        <v>1.1439999999999999</v>
      </c>
      <c r="Z14" s="2"/>
      <c r="AA14" s="5"/>
      <c r="AB14" t="s">
        <v>54</v>
      </c>
      <c r="AC14" s="15">
        <f>Y13</f>
        <v>6.6351999999999967</v>
      </c>
      <c r="AD14" s="15">
        <f>Y14</f>
        <v>1.1439999999999999</v>
      </c>
      <c r="AE14" s="15">
        <f>Y15</f>
        <v>10.4</v>
      </c>
      <c r="AF14" s="15">
        <f>Y16</f>
        <v>25.414999999999999</v>
      </c>
      <c r="AG14" s="15">
        <f>Y17</f>
        <v>3.6838908067877241</v>
      </c>
      <c r="AH14" s="15">
        <f>Y18</f>
        <v>3.7050000000000001</v>
      </c>
      <c r="AI14" s="15">
        <f>Y19</f>
        <v>16.69512000000001</v>
      </c>
      <c r="AJ14" s="15">
        <f>Y20</f>
        <v>0.15559299560868209</v>
      </c>
      <c r="AW14" t="s">
        <v>56</v>
      </c>
      <c r="AX14" s="11" t="s">
        <v>36</v>
      </c>
      <c r="AY14" s="11"/>
      <c r="AZ14" s="6"/>
      <c r="BA14" s="6"/>
      <c r="BB14" s="16"/>
      <c r="BC14" s="16"/>
      <c r="BD14" s="16"/>
      <c r="BE14" s="16"/>
      <c r="BF14" s="16"/>
      <c r="BG14" s="16"/>
      <c r="BH14" s="16"/>
      <c r="BI14" s="16"/>
      <c r="BJ14" s="6"/>
      <c r="BK14" s="6"/>
      <c r="BO14" t="s">
        <v>22</v>
      </c>
      <c r="BP14">
        <v>2</v>
      </c>
      <c r="BQ14" s="15">
        <f>SUM(AC43:AC44)</f>
        <v>169.54559999999998</v>
      </c>
      <c r="BR14" s="15">
        <f t="shared" ref="BR14:BX14" si="30">SUM(AD43:AD44)</f>
        <v>2.1329999999999998E-7</v>
      </c>
      <c r="BS14" s="15">
        <f t="shared" si="30"/>
        <v>30.4</v>
      </c>
      <c r="BT14" s="15">
        <f t="shared" si="30"/>
        <v>110.51499999999999</v>
      </c>
      <c r="BU14" s="15">
        <f t="shared" si="30"/>
        <v>27.839031281599453</v>
      </c>
      <c r="BV14" s="15">
        <f t="shared" si="30"/>
        <v>15.705</v>
      </c>
      <c r="BW14" s="15">
        <f t="shared" si="30"/>
        <v>37.671040000000005</v>
      </c>
      <c r="BX14" s="15">
        <f t="shared" si="30"/>
        <v>0.73150071488101831</v>
      </c>
      <c r="BY14" s="15"/>
      <c r="BZ14" s="1">
        <f>AL44</f>
        <v>1.37</v>
      </c>
      <c r="CA14" s="2" cm="1">
        <f t="array" ref="CA14:CA18">TRANSPOSE(E52:I52)</f>
        <v>1.1399999999999999</v>
      </c>
      <c r="DB14" s="2"/>
      <c r="DC14" s="2"/>
      <c r="DD14" s="2"/>
      <c r="DE14" s="2"/>
      <c r="DF14" s="2"/>
      <c r="DG14" s="2"/>
      <c r="DH14" s="2"/>
      <c r="DI14" s="2"/>
      <c r="DJ14" s="2"/>
      <c r="DK14" s="2"/>
    </row>
    <row r="15" spans="1:115" x14ac:dyDescent="0.2">
      <c r="C15" t="s">
        <v>71</v>
      </c>
      <c r="E15" s="2">
        <v>0.89</v>
      </c>
      <c r="F15" s="2">
        <v>0.82</v>
      </c>
      <c r="G15" s="2">
        <v>0.8</v>
      </c>
      <c r="H15" s="2">
        <v>0.82</v>
      </c>
      <c r="I15" s="2">
        <v>0.88</v>
      </c>
      <c r="L15" t="s">
        <v>7</v>
      </c>
      <c r="M15" s="2">
        <v>15600</v>
      </c>
      <c r="N15" s="2">
        <v>13000</v>
      </c>
      <c r="O15" s="2">
        <v>13000</v>
      </c>
      <c r="P15" s="2">
        <v>10400</v>
      </c>
      <c r="Q15" s="2">
        <v>10400</v>
      </c>
      <c r="T15" t="s">
        <v>7</v>
      </c>
      <c r="U15" s="2">
        <f t="shared" si="17"/>
        <v>15.6</v>
      </c>
      <c r="V15" s="2">
        <f t="shared" si="10"/>
        <v>13</v>
      </c>
      <c r="W15" s="2">
        <f t="shared" si="10"/>
        <v>13</v>
      </c>
      <c r="X15" s="2">
        <f t="shared" si="10"/>
        <v>10.4</v>
      </c>
      <c r="Y15" s="2">
        <f t="shared" si="10"/>
        <v>10.4</v>
      </c>
      <c r="Z15" s="2"/>
      <c r="AA15" s="5"/>
      <c r="AC15" s="2"/>
      <c r="AD15" s="2"/>
      <c r="AE15" s="2"/>
      <c r="AF15" s="2"/>
      <c r="AG15" s="2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P15">
        <v>3</v>
      </c>
      <c r="BQ15" s="15">
        <f>SUM(AC45:AC46)</f>
        <v>105.23520000000001</v>
      </c>
      <c r="BR15" s="15">
        <f t="shared" ref="BR15:BX15" si="31">SUM(AD45:AD46)</f>
        <v>2.1329999999999998E-7</v>
      </c>
      <c r="BS15" s="15">
        <f t="shared" si="31"/>
        <v>22.8</v>
      </c>
      <c r="BT15" s="15">
        <f t="shared" si="31"/>
        <v>84.064999999999998</v>
      </c>
      <c r="BU15" s="15">
        <f t="shared" si="31"/>
        <v>17.015550991159792</v>
      </c>
      <c r="BV15" s="15">
        <f t="shared" si="31"/>
        <v>15.705</v>
      </c>
      <c r="BW15" s="15">
        <f t="shared" si="31"/>
        <v>56.506560000000007</v>
      </c>
      <c r="BX15" s="15">
        <f t="shared" si="31"/>
        <v>0.75402759410361353</v>
      </c>
      <c r="BY15" s="15"/>
      <c r="BZ15" s="1">
        <f>AL46</f>
        <v>1.06</v>
      </c>
      <c r="CA15" s="2">
        <v>0.88</v>
      </c>
    </row>
    <row r="16" spans="1:115" x14ac:dyDescent="0.2">
      <c r="C16" t="s">
        <v>72</v>
      </c>
      <c r="E16" s="2">
        <v>0.85</v>
      </c>
      <c r="F16" s="2">
        <v>0.79</v>
      </c>
      <c r="G16" s="2">
        <v>0.77</v>
      </c>
      <c r="H16" s="2">
        <v>0.8</v>
      </c>
      <c r="I16" s="2">
        <v>0.86</v>
      </c>
      <c r="L16" t="s">
        <v>52</v>
      </c>
      <c r="M16" s="2">
        <v>25415</v>
      </c>
      <c r="N16" s="2">
        <v>25415</v>
      </c>
      <c r="O16" s="2">
        <v>25415</v>
      </c>
      <c r="P16" s="2">
        <v>25415</v>
      </c>
      <c r="Q16" s="2">
        <v>25415</v>
      </c>
      <c r="T16" t="s">
        <v>52</v>
      </c>
      <c r="U16" s="2">
        <f t="shared" si="17"/>
        <v>25.414999999999999</v>
      </c>
      <c r="V16" s="2">
        <f t="shared" si="10"/>
        <v>25.414999999999999</v>
      </c>
      <c r="W16" s="2">
        <f t="shared" si="10"/>
        <v>25.414999999999999</v>
      </c>
      <c r="X16" s="2">
        <f t="shared" si="10"/>
        <v>25.414999999999999</v>
      </c>
      <c r="Y16" s="2">
        <f t="shared" si="10"/>
        <v>25.414999999999999</v>
      </c>
      <c r="Z16" s="2"/>
      <c r="AA16" s="5"/>
      <c r="AB16" s="5"/>
      <c r="AC16" s="5"/>
      <c r="AD16" s="5"/>
      <c r="AE16" s="5"/>
      <c r="AF16" s="5"/>
      <c r="AG16" s="5"/>
      <c r="AH16" s="5"/>
      <c r="AI16" s="5"/>
      <c r="AJ16" s="5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P16">
        <v>4</v>
      </c>
      <c r="BQ16" s="15">
        <f>SUM(AC47:AC48)</f>
        <v>76.003200000000007</v>
      </c>
      <c r="BR16" s="15">
        <f t="shared" ref="BR16:BX16" si="32">SUM(AD47:AD48)</f>
        <v>2.1329999999999998E-7</v>
      </c>
      <c r="BS16" s="15">
        <f t="shared" si="32"/>
        <v>22.8</v>
      </c>
      <c r="BT16" s="15">
        <f t="shared" si="32"/>
        <v>72.564999999999998</v>
      </c>
      <c r="BU16" s="15">
        <f t="shared" si="32"/>
        <v>16.918507200248779</v>
      </c>
      <c r="BV16" s="15">
        <f t="shared" si="32"/>
        <v>15.705</v>
      </c>
      <c r="BW16" s="15">
        <f t="shared" si="32"/>
        <v>75.34208000000001</v>
      </c>
      <c r="BX16" s="15">
        <f t="shared" si="32"/>
        <v>0.75402759410361353</v>
      </c>
      <c r="BY16" s="15"/>
      <c r="BZ16" s="1">
        <f>AL48</f>
        <v>0.98</v>
      </c>
      <c r="CA16" s="2">
        <v>0.82</v>
      </c>
    </row>
    <row r="17" spans="2:119" x14ac:dyDescent="0.2">
      <c r="C17" t="s">
        <v>73</v>
      </c>
      <c r="E17" s="2">
        <v>0.82</v>
      </c>
      <c r="F17" s="2">
        <v>0.77</v>
      </c>
      <c r="G17" s="2">
        <v>0.74</v>
      </c>
      <c r="H17" s="2">
        <v>0.77</v>
      </c>
      <c r="I17" s="2">
        <v>0.83</v>
      </c>
      <c r="L17" t="s">
        <v>9</v>
      </c>
      <c r="M17" s="2">
        <v>3884.91203780564</v>
      </c>
      <c r="N17" s="2">
        <v>3775.3476415225159</v>
      </c>
      <c r="O17" s="2">
        <v>3725.3744113599964</v>
      </c>
      <c r="P17" s="2">
        <v>3692.5351200896898</v>
      </c>
      <c r="Q17" s="2">
        <v>3683.8908067877242</v>
      </c>
      <c r="T17" t="s">
        <v>9</v>
      </c>
      <c r="U17" s="2">
        <f t="shared" si="17"/>
        <v>3.8849120378056399</v>
      </c>
      <c r="V17" s="2">
        <f t="shared" si="10"/>
        <v>3.775347641522516</v>
      </c>
      <c r="W17" s="2">
        <f t="shared" si="10"/>
        <v>3.7253744113599963</v>
      </c>
      <c r="X17" s="2">
        <f t="shared" si="10"/>
        <v>3.6925351200896896</v>
      </c>
      <c r="Y17" s="2">
        <f t="shared" si="10"/>
        <v>3.6838908067877241</v>
      </c>
      <c r="Z17" s="2"/>
      <c r="AA17" s="5"/>
      <c r="AB17" s="5"/>
      <c r="AC17" s="2"/>
      <c r="AD17" s="2"/>
      <c r="AE17" s="2"/>
      <c r="AF17" s="2"/>
      <c r="AG17" s="2"/>
      <c r="AH17" s="2"/>
      <c r="AI17" s="2"/>
      <c r="AJ17" s="2"/>
      <c r="AW17" t="s">
        <v>85</v>
      </c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P17">
        <v>5</v>
      </c>
      <c r="BQ17" s="15">
        <f>SUM(AC49:AC50)</f>
        <v>78.926400000000001</v>
      </c>
      <c r="BR17" s="15">
        <f t="shared" ref="BR17:BX17" si="33">SUM(AD49:AD50)</f>
        <v>2.1329999999999998E-7</v>
      </c>
      <c r="BS17" s="15">
        <f t="shared" si="33"/>
        <v>15.2</v>
      </c>
      <c r="BT17" s="15">
        <f t="shared" si="33"/>
        <v>72.564999999999998</v>
      </c>
      <c r="BU17" s="15">
        <f t="shared" si="33"/>
        <v>16.886110133848451</v>
      </c>
      <c r="BV17" s="15">
        <f t="shared" si="33"/>
        <v>15.076800000000002</v>
      </c>
      <c r="BW17" s="15">
        <f t="shared" si="33"/>
        <v>94.177600000000012</v>
      </c>
      <c r="BX17" s="15">
        <f t="shared" si="33"/>
        <v>0.75402759410361353</v>
      </c>
      <c r="BY17" s="15"/>
      <c r="BZ17" s="1">
        <f>AL50</f>
        <v>1.01</v>
      </c>
      <c r="CA17" s="2">
        <v>0.85</v>
      </c>
    </row>
    <row r="18" spans="2:119" x14ac:dyDescent="0.2">
      <c r="C18" t="s">
        <v>74</v>
      </c>
      <c r="E18" s="2">
        <v>0.79</v>
      </c>
      <c r="F18" s="2">
        <v>0.74</v>
      </c>
      <c r="G18" s="2">
        <v>0.72</v>
      </c>
      <c r="H18" s="2">
        <v>0.75</v>
      </c>
      <c r="I18" s="2">
        <v>0.8</v>
      </c>
      <c r="L18" t="s">
        <v>8</v>
      </c>
      <c r="M18" s="2">
        <v>3705</v>
      </c>
      <c r="N18" s="2">
        <v>3556.8000000000015</v>
      </c>
      <c r="O18" s="2">
        <v>1482</v>
      </c>
      <c r="P18" s="2">
        <v>2667.5999999999985</v>
      </c>
      <c r="Q18" s="2">
        <v>3705</v>
      </c>
      <c r="T18" t="s">
        <v>8</v>
      </c>
      <c r="U18" s="2">
        <f t="shared" si="17"/>
        <v>3.7050000000000001</v>
      </c>
      <c r="V18" s="2">
        <f t="shared" si="10"/>
        <v>3.5568000000000017</v>
      </c>
      <c r="W18" s="2">
        <f t="shared" si="10"/>
        <v>1.482</v>
      </c>
      <c r="X18" s="2">
        <f t="shared" si="10"/>
        <v>2.6675999999999984</v>
      </c>
      <c r="Y18" s="2">
        <f t="shared" si="10"/>
        <v>3.7050000000000001</v>
      </c>
      <c r="Z18" s="2"/>
      <c r="AA18" s="5"/>
      <c r="AB18" s="5"/>
      <c r="AC18" s="2"/>
      <c r="AD18" s="2"/>
      <c r="AE18" s="2"/>
      <c r="AF18" s="2"/>
      <c r="AG18" s="2"/>
      <c r="AH18" s="2"/>
      <c r="AI18" s="2"/>
      <c r="AJ18" s="2"/>
      <c r="AZ18" s="6"/>
      <c r="BP18">
        <v>6</v>
      </c>
      <c r="BQ18" s="15">
        <f>SUM(AC51:AC52)</f>
        <v>73.08</v>
      </c>
      <c r="BR18" s="15">
        <f t="shared" ref="BR18:BX18" si="34">SUM(AD51:AD52)</f>
        <v>2.1329999999999998E-7</v>
      </c>
      <c r="BS18" s="15">
        <f t="shared" si="34"/>
        <v>15.2</v>
      </c>
      <c r="BT18" s="15">
        <f t="shared" si="34"/>
        <v>70.265000000000001</v>
      </c>
      <c r="BU18" s="15">
        <f t="shared" si="34"/>
        <v>16.846801256517402</v>
      </c>
      <c r="BV18" s="15">
        <f t="shared" si="34"/>
        <v>8.7947999999999986</v>
      </c>
      <c r="BW18" s="15">
        <f t="shared" si="34"/>
        <v>113.01312000000001</v>
      </c>
      <c r="BX18" s="15">
        <f t="shared" si="34"/>
        <v>0.73150071488101831</v>
      </c>
      <c r="BY18" s="15"/>
      <c r="BZ18" s="1">
        <f>AL52</f>
        <v>1.03</v>
      </c>
      <c r="CA18" s="2">
        <v>0.87</v>
      </c>
    </row>
    <row r="19" spans="2:119" x14ac:dyDescent="0.2">
      <c r="C19" t="s">
        <v>76</v>
      </c>
      <c r="E19" s="2">
        <v>0.77</v>
      </c>
      <c r="F19" s="2">
        <v>0.72</v>
      </c>
      <c r="G19" s="2">
        <v>0.7</v>
      </c>
      <c r="H19" s="2">
        <v>0.73</v>
      </c>
      <c r="I19" s="2">
        <v>0.78</v>
      </c>
      <c r="L19" t="s">
        <v>10</v>
      </c>
      <c r="M19" s="2">
        <v>5565.04</v>
      </c>
      <c r="N19" s="2">
        <v>8347.5600000000049</v>
      </c>
      <c r="O19" s="2">
        <v>11130.08</v>
      </c>
      <c r="P19" s="2">
        <v>13912.600000000006</v>
      </c>
      <c r="Q19" s="2">
        <v>16695.12000000001</v>
      </c>
      <c r="T19" t="s">
        <v>10</v>
      </c>
      <c r="U19" s="2">
        <f t="shared" si="17"/>
        <v>5.5650399999999998</v>
      </c>
      <c r="V19" s="2">
        <f t="shared" si="10"/>
        <v>8.347560000000005</v>
      </c>
      <c r="W19" s="2">
        <f t="shared" si="10"/>
        <v>11.13008</v>
      </c>
      <c r="X19" s="2">
        <f t="shared" si="10"/>
        <v>13.912600000000007</v>
      </c>
      <c r="Y19" s="2">
        <f t="shared" si="10"/>
        <v>16.69512000000001</v>
      </c>
      <c r="Z19" s="2"/>
      <c r="AC19" s="2"/>
      <c r="AD19" s="2"/>
      <c r="AE19" s="2"/>
      <c r="AF19" s="2"/>
      <c r="AG19" s="2"/>
      <c r="AH19" s="2"/>
      <c r="AI19" s="2"/>
      <c r="AJ19" s="2"/>
      <c r="AK19" s="2"/>
      <c r="AZ19" s="6"/>
      <c r="BO19" t="s">
        <v>23</v>
      </c>
      <c r="BP19">
        <v>2</v>
      </c>
      <c r="BQ19" s="15">
        <f>SUM(AC62:AC63)</f>
        <v>2.9232000000000004E-9</v>
      </c>
      <c r="BR19" s="15">
        <f t="shared" ref="BR19:BX19" si="35">SUM(AD62:AD63)</f>
        <v>187.70400000000001</v>
      </c>
      <c r="BS19" s="15">
        <f t="shared" si="35"/>
        <v>68.400000000000006</v>
      </c>
      <c r="BT19" s="15">
        <f t="shared" si="35"/>
        <v>127.76499999999999</v>
      </c>
      <c r="BU19" s="15">
        <f t="shared" si="35"/>
        <v>15.84312974106909</v>
      </c>
      <c r="BV19" s="15">
        <f t="shared" si="35"/>
        <v>15.705</v>
      </c>
      <c r="BW19" s="15">
        <f t="shared" si="35"/>
        <v>37.671040000000005</v>
      </c>
      <c r="BX19" s="15">
        <f t="shared" si="35"/>
        <v>0.73150071488101831</v>
      </c>
      <c r="BY19" s="15"/>
      <c r="BZ19" s="1">
        <f>AL63</f>
        <v>1.62</v>
      </c>
      <c r="CA19" s="2" cm="1">
        <f t="array" ref="CA19:CA23">TRANSPOSE(E71:I71)</f>
        <v>1.32</v>
      </c>
    </row>
    <row r="20" spans="2:119" x14ac:dyDescent="0.2">
      <c r="C20" t="s">
        <v>78</v>
      </c>
      <c r="E20" s="2">
        <v>0.81</v>
      </c>
      <c r="F20" s="2">
        <v>0.75</v>
      </c>
      <c r="G20" s="2">
        <v>0.73</v>
      </c>
      <c r="H20" s="2">
        <v>0.76</v>
      </c>
      <c r="I20" s="2">
        <v>0.82</v>
      </c>
      <c r="L20" t="s">
        <v>53</v>
      </c>
      <c r="M20" s="2">
        <v>150.94459195957521</v>
      </c>
      <c r="N20" s="2">
        <v>150.94459195957521</v>
      </c>
      <c r="O20" s="2">
        <v>150.94459195957521</v>
      </c>
      <c r="P20" s="2">
        <v>155.59299560868209</v>
      </c>
      <c r="Q20" s="2">
        <v>155.59299560868209</v>
      </c>
      <c r="T20" t="s">
        <v>53</v>
      </c>
      <c r="U20" s="2">
        <f t="shared" si="17"/>
        <v>0.15094459195957521</v>
      </c>
      <c r="V20" s="2">
        <f t="shared" si="10"/>
        <v>0.15094459195957521</v>
      </c>
      <c r="W20" s="2">
        <f t="shared" si="10"/>
        <v>0.15094459195957521</v>
      </c>
      <c r="X20" s="2">
        <f t="shared" si="10"/>
        <v>0.15559299560868209</v>
      </c>
      <c r="Y20" s="2">
        <f t="shared" si="10"/>
        <v>0.15559299560868209</v>
      </c>
      <c r="Z20" s="2"/>
      <c r="AA20" s="5"/>
      <c r="AB20" s="5"/>
      <c r="AC20" s="2"/>
      <c r="AD20" s="2"/>
      <c r="AE20" s="2"/>
      <c r="AF20" s="2"/>
      <c r="AG20" s="2"/>
      <c r="AH20" s="2"/>
      <c r="AI20" s="2"/>
      <c r="AJ20" s="2"/>
      <c r="AZ20" s="6"/>
      <c r="BP20">
        <v>3</v>
      </c>
      <c r="BQ20" s="15">
        <f>SUM(AC64:AC65)</f>
        <v>2.9232000000000004E-9</v>
      </c>
      <c r="BR20" s="15">
        <f t="shared" ref="BR20:BX20" si="36">SUM(AD64:AD65)</f>
        <v>136.512</v>
      </c>
      <c r="BS20" s="15">
        <f t="shared" si="36"/>
        <v>53.2</v>
      </c>
      <c r="BT20" s="15">
        <f t="shared" si="36"/>
        <v>102.465</v>
      </c>
      <c r="BU20" s="15">
        <f t="shared" si="36"/>
        <v>15.789716984140101</v>
      </c>
      <c r="BV20" s="15">
        <f t="shared" si="36"/>
        <v>15.705</v>
      </c>
      <c r="BW20" s="15">
        <f t="shared" si="36"/>
        <v>56.506560000000007</v>
      </c>
      <c r="BX20" s="15">
        <f t="shared" si="36"/>
        <v>0.75402759410361353</v>
      </c>
      <c r="BY20" s="15"/>
      <c r="BZ20" s="1">
        <f>AL65</f>
        <v>1.34</v>
      </c>
      <c r="CA20" s="2">
        <v>1.1100000000000001</v>
      </c>
    </row>
    <row r="21" spans="2:119" x14ac:dyDescent="0.2">
      <c r="AA21" s="5"/>
      <c r="AB21" s="5"/>
      <c r="AC21" s="2"/>
      <c r="AD21" s="2"/>
      <c r="AE21" s="2"/>
      <c r="AF21" s="2"/>
      <c r="AG21" s="2"/>
      <c r="AH21" s="2"/>
      <c r="AI21" s="2"/>
      <c r="AJ21" s="2"/>
      <c r="AZ21" s="6"/>
      <c r="BP21">
        <v>4</v>
      </c>
      <c r="BQ21" s="15">
        <f>SUM(AC66:AC67)</f>
        <v>2.9232000000000004E-9</v>
      </c>
      <c r="BR21" s="15">
        <f t="shared" ref="BR21:BX21" si="37">SUM(AD66:AD67)</f>
        <v>95.984999999999999</v>
      </c>
      <c r="BS21" s="15">
        <f t="shared" si="37"/>
        <v>53.2</v>
      </c>
      <c r="BT21" s="15">
        <f t="shared" si="37"/>
        <v>84.064999999999998</v>
      </c>
      <c r="BU21" s="15">
        <f t="shared" si="37"/>
        <v>15.73515771828896</v>
      </c>
      <c r="BV21" s="15">
        <f t="shared" si="37"/>
        <v>12.564</v>
      </c>
      <c r="BW21" s="15">
        <f t="shared" si="37"/>
        <v>75.34208000000001</v>
      </c>
      <c r="BX21" s="15">
        <f t="shared" si="37"/>
        <v>0.73150071488101831</v>
      </c>
      <c r="BY21" s="15"/>
      <c r="BZ21" s="1">
        <f>AL67</f>
        <v>1.19</v>
      </c>
      <c r="CA21" s="2">
        <v>0.98</v>
      </c>
    </row>
    <row r="22" spans="2:119" x14ac:dyDescent="0.2">
      <c r="U22" s="1"/>
      <c r="V22" s="1"/>
      <c r="W22" s="1"/>
      <c r="X22" s="1"/>
      <c r="Y22" s="1"/>
      <c r="Z22" s="1"/>
      <c r="AC22" s="2"/>
      <c r="AD22" s="2"/>
      <c r="AE22" s="2"/>
      <c r="AF22" s="2"/>
      <c r="AG22" s="2"/>
      <c r="AH22" s="2"/>
      <c r="AI22" s="2"/>
      <c r="AJ22" s="2"/>
      <c r="AK22" s="2"/>
      <c r="AL22" s="1"/>
      <c r="AM22" s="1"/>
      <c r="AN22" s="1"/>
      <c r="AO22" s="1"/>
      <c r="AP22" s="1"/>
      <c r="AQ22" s="1"/>
      <c r="AR22" s="1"/>
      <c r="AS22" s="1"/>
      <c r="AT22" s="1"/>
      <c r="AU22" s="1"/>
      <c r="AZ22" s="6"/>
      <c r="BP22">
        <v>5</v>
      </c>
      <c r="BQ22" s="15">
        <f>SUM(AC68:AC69)</f>
        <v>2.9232000000000004E-9</v>
      </c>
      <c r="BR22" s="15">
        <f t="shared" ref="BR22:BX22" si="38">SUM(AD68:AD69)</f>
        <v>68.256</v>
      </c>
      <c r="BS22" s="15">
        <f t="shared" si="38"/>
        <v>53.2</v>
      </c>
      <c r="BT22" s="15">
        <f t="shared" si="38"/>
        <v>71.414999999999992</v>
      </c>
      <c r="BU22" s="15">
        <f t="shared" si="38"/>
        <v>15.720871853147814</v>
      </c>
      <c r="BV22" s="15">
        <f t="shared" si="38"/>
        <v>15.705</v>
      </c>
      <c r="BW22" s="15">
        <f t="shared" si="38"/>
        <v>94.177600000000012</v>
      </c>
      <c r="BX22" s="15">
        <f t="shared" si="38"/>
        <v>0.73150071488101831</v>
      </c>
      <c r="BY22" s="15"/>
      <c r="BZ22" s="1">
        <f>AL69</f>
        <v>1.1200000000000001</v>
      </c>
      <c r="CA22" s="2">
        <v>0.93</v>
      </c>
    </row>
    <row r="23" spans="2:119" x14ac:dyDescent="0.2">
      <c r="B23" t="s">
        <v>20</v>
      </c>
      <c r="M23">
        <v>2</v>
      </c>
      <c r="N23">
        <v>3</v>
      </c>
      <c r="O23">
        <v>4</v>
      </c>
      <c r="P23">
        <v>5</v>
      </c>
      <c r="Q23">
        <v>6</v>
      </c>
      <c r="U23">
        <v>2</v>
      </c>
      <c r="V23">
        <v>3</v>
      </c>
      <c r="W23">
        <v>4</v>
      </c>
      <c r="X23">
        <v>5</v>
      </c>
      <c r="Y23">
        <v>6</v>
      </c>
      <c r="AA23" s="5"/>
      <c r="AC23" t="s">
        <v>5</v>
      </c>
      <c r="AD23" t="s">
        <v>6</v>
      </c>
      <c r="AE23" t="s">
        <v>7</v>
      </c>
      <c r="AF23" t="s">
        <v>52</v>
      </c>
      <c r="AG23" t="s">
        <v>9</v>
      </c>
      <c r="AH23" t="s">
        <v>8</v>
      </c>
      <c r="AI23" t="s">
        <v>10</v>
      </c>
      <c r="AJ23" t="s">
        <v>53</v>
      </c>
      <c r="AK23" t="s">
        <v>55</v>
      </c>
      <c r="AL23" t="s">
        <v>56</v>
      </c>
      <c r="BP23">
        <v>6</v>
      </c>
      <c r="BQ23" s="15">
        <f>SUM(AC70:AC71)</f>
        <v>2.9232000000000004E-9</v>
      </c>
      <c r="BR23" s="15">
        <f t="shared" ref="BR23:BX23" si="39">SUM(AD70:AD71)</f>
        <v>51.192</v>
      </c>
      <c r="BS23" s="15">
        <f t="shared" si="39"/>
        <v>53.2</v>
      </c>
      <c r="BT23" s="15">
        <f t="shared" si="39"/>
        <v>64.515000000000001</v>
      </c>
      <c r="BU23" s="15">
        <f t="shared" si="39"/>
        <v>15.668086946342866</v>
      </c>
      <c r="BV23" s="15">
        <f t="shared" si="39"/>
        <v>13.1922</v>
      </c>
      <c r="BW23" s="15">
        <f t="shared" si="39"/>
        <v>113.01312000000001</v>
      </c>
      <c r="BX23" s="15">
        <f t="shared" si="39"/>
        <v>0.73150071488101831</v>
      </c>
      <c r="BY23" s="15"/>
      <c r="BZ23" s="1">
        <f>AL71</f>
        <v>1.0900000000000001</v>
      </c>
      <c r="CA23" s="2">
        <v>0.91</v>
      </c>
    </row>
    <row r="24" spans="2:119" x14ac:dyDescent="0.2">
      <c r="C24" t="s">
        <v>21</v>
      </c>
      <c r="D24" t="s">
        <v>24</v>
      </c>
      <c r="E24" t="s">
        <v>4</v>
      </c>
      <c r="F24" t="s">
        <v>3</v>
      </c>
      <c r="G24" t="s">
        <v>2</v>
      </c>
      <c r="H24" t="s">
        <v>1</v>
      </c>
      <c r="I24" t="s">
        <v>0</v>
      </c>
      <c r="K24" t="s">
        <v>51</v>
      </c>
      <c r="L24" t="s">
        <v>5</v>
      </c>
      <c r="M24" s="2">
        <v>92800</v>
      </c>
      <c r="N24" s="2">
        <v>76560</v>
      </c>
      <c r="O24" s="2">
        <v>62640</v>
      </c>
      <c r="P24" s="2">
        <v>58000</v>
      </c>
      <c r="Q24" s="2">
        <v>53360</v>
      </c>
      <c r="S24" t="s">
        <v>51</v>
      </c>
      <c r="T24" t="s">
        <v>5</v>
      </c>
      <c r="U24" s="2">
        <f>M24/1000</f>
        <v>92.8</v>
      </c>
      <c r="V24" s="2">
        <f t="shared" ref="V24:Y39" si="40">N24/1000</f>
        <v>76.56</v>
      </c>
      <c r="W24" s="2">
        <f t="shared" si="40"/>
        <v>62.64</v>
      </c>
      <c r="X24" s="2">
        <f t="shared" si="40"/>
        <v>58</v>
      </c>
      <c r="Y24" s="2">
        <f t="shared" si="40"/>
        <v>53.36</v>
      </c>
      <c r="Z24" s="2"/>
      <c r="AA24" s="5">
        <v>2</v>
      </c>
      <c r="AB24" t="s">
        <v>51</v>
      </c>
      <c r="AC24" s="15">
        <f>U24</f>
        <v>92.8</v>
      </c>
      <c r="AD24" s="15">
        <f>U25</f>
        <v>55.72</v>
      </c>
      <c r="AE24" s="15">
        <f>U26</f>
        <v>5.0000000000000004E-8</v>
      </c>
      <c r="AF24" s="15">
        <f>U27</f>
        <v>93.15</v>
      </c>
      <c r="AG24" s="15">
        <f>U28</f>
        <v>15.404999999999999</v>
      </c>
      <c r="AH24" s="15">
        <f>U29</f>
        <v>10.08</v>
      </c>
      <c r="AI24" s="15">
        <f>U30</f>
        <v>32.106000000000002</v>
      </c>
      <c r="AJ24" s="15">
        <f>U31</f>
        <v>0.5805561229214431</v>
      </c>
      <c r="AK24" s="2">
        <f>SUM(AC24:AJ25)</f>
        <v>371.49913038083025</v>
      </c>
      <c r="BM24" t="s">
        <v>57</v>
      </c>
      <c r="BO24" t="s">
        <v>65</v>
      </c>
      <c r="BP24" t="s">
        <v>40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s="2">
        <f>SUM(E134:E136)/1000</f>
        <v>16.032684665535839</v>
      </c>
      <c r="CA24" s="2">
        <v>0.04</v>
      </c>
    </row>
    <row r="25" spans="2:119" x14ac:dyDescent="0.2">
      <c r="C25" t="s">
        <v>5</v>
      </c>
      <c r="E25">
        <v>40</v>
      </c>
      <c r="F25">
        <v>33</v>
      </c>
      <c r="G25">
        <v>27</v>
      </c>
      <c r="H25">
        <v>25</v>
      </c>
      <c r="I25">
        <v>23</v>
      </c>
      <c r="L25" t="s">
        <v>6</v>
      </c>
      <c r="M25" s="2">
        <v>55720</v>
      </c>
      <c r="N25" s="2">
        <v>17910</v>
      </c>
      <c r="O25" s="2">
        <v>13930</v>
      </c>
      <c r="P25" s="2">
        <v>13930</v>
      </c>
      <c r="Q25" s="2">
        <v>17910</v>
      </c>
      <c r="T25" t="s">
        <v>6</v>
      </c>
      <c r="U25" s="2">
        <f t="shared" ref="U25:U39" si="41">M25/1000</f>
        <v>55.72</v>
      </c>
      <c r="V25" s="2">
        <f t="shared" si="40"/>
        <v>17.91</v>
      </c>
      <c r="W25" s="2">
        <f t="shared" si="40"/>
        <v>13.93</v>
      </c>
      <c r="X25" s="2">
        <f t="shared" si="40"/>
        <v>13.93</v>
      </c>
      <c r="Y25" s="2">
        <f t="shared" si="40"/>
        <v>17.91</v>
      </c>
      <c r="Z25" s="2"/>
      <c r="AA25" s="5"/>
      <c r="AB25" t="s">
        <v>54</v>
      </c>
      <c r="AC25" s="15">
        <f>U32</f>
        <v>24.128</v>
      </c>
      <c r="AD25" s="15">
        <f>U33</f>
        <v>4.0039999999999996</v>
      </c>
      <c r="AE25" s="15">
        <f>U34</f>
        <v>2.6000000000000011E-8</v>
      </c>
      <c r="AF25" s="15">
        <f>U35</f>
        <v>25.414999999999999</v>
      </c>
      <c r="AG25" s="15">
        <f>U36</f>
        <v>9.2823895899492523</v>
      </c>
      <c r="AH25" s="15">
        <f>U37</f>
        <v>3.1121999999999987</v>
      </c>
      <c r="AI25" s="15">
        <f>U38</f>
        <v>5.5650399999999998</v>
      </c>
      <c r="AJ25" s="15">
        <f>U39</f>
        <v>0.15094459195957521</v>
      </c>
      <c r="AK25" s="2"/>
      <c r="AL25" s="1">
        <f>E31</f>
        <v>1.29</v>
      </c>
      <c r="BO25" t="s">
        <v>66</v>
      </c>
      <c r="BP25" t="s">
        <v>41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s="2">
        <f>SUM(E137:E139)/1000</f>
        <v>14.923155164729822</v>
      </c>
      <c r="CA25" s="2">
        <v>0.04</v>
      </c>
      <c r="DN25" t="s">
        <v>29</v>
      </c>
    </row>
    <row r="26" spans="2:119" x14ac:dyDescent="0.2">
      <c r="C26" t="s">
        <v>6</v>
      </c>
      <c r="E26">
        <v>28</v>
      </c>
      <c r="F26">
        <v>9</v>
      </c>
      <c r="G26">
        <v>7</v>
      </c>
      <c r="H26">
        <v>7</v>
      </c>
      <c r="I26">
        <v>9</v>
      </c>
      <c r="L26" t="s">
        <v>7</v>
      </c>
      <c r="M26" s="2">
        <v>5.0000000000000002E-5</v>
      </c>
      <c r="N26" s="2">
        <v>5.0000000000000002E-5</v>
      </c>
      <c r="O26" s="2">
        <v>5.0000000000000002E-5</v>
      </c>
      <c r="P26" s="2">
        <v>5.0000000000000002E-5</v>
      </c>
      <c r="Q26" s="2">
        <v>5.0000000000000002E-5</v>
      </c>
      <c r="T26" t="s">
        <v>7</v>
      </c>
      <c r="U26" s="2">
        <f t="shared" si="41"/>
        <v>5.0000000000000004E-8</v>
      </c>
      <c r="V26" s="2">
        <f t="shared" si="40"/>
        <v>5.0000000000000004E-8</v>
      </c>
      <c r="W26" s="2">
        <f t="shared" si="40"/>
        <v>5.0000000000000004E-8</v>
      </c>
      <c r="X26" s="2">
        <f t="shared" si="40"/>
        <v>5.0000000000000004E-8</v>
      </c>
      <c r="Y26" s="2">
        <f t="shared" si="40"/>
        <v>5.0000000000000004E-8</v>
      </c>
      <c r="Z26" s="2"/>
      <c r="AA26" s="5">
        <v>3</v>
      </c>
      <c r="AB26" t="s">
        <v>51</v>
      </c>
      <c r="AC26" s="15">
        <f>V24</f>
        <v>76.56</v>
      </c>
      <c r="AD26" s="15">
        <f>V25</f>
        <v>17.91</v>
      </c>
      <c r="AE26" s="15">
        <f>V26</f>
        <v>5.0000000000000004E-8</v>
      </c>
      <c r="AF26" s="15">
        <f>V27</f>
        <v>66.7</v>
      </c>
      <c r="AG26" s="15">
        <f>V28</f>
        <v>15.404999999999999</v>
      </c>
      <c r="AH26" s="15">
        <f>V29</f>
        <v>9.1199999999999992</v>
      </c>
      <c r="AI26" s="15">
        <f>V30</f>
        <v>48.158999999999999</v>
      </c>
      <c r="AJ26" s="15">
        <f>V31</f>
        <v>0.59843459849493141</v>
      </c>
      <c r="AK26" s="2">
        <f>SUM(AC26:AJ27)</f>
        <v>301.29011037322749</v>
      </c>
      <c r="BP26" t="s">
        <v>42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s="2">
        <f>SUM(E140:E142)/1000</f>
        <v>17.527258984912642</v>
      </c>
      <c r="CA26" s="2">
        <v>0.05</v>
      </c>
      <c r="DO26" t="s">
        <v>5</v>
      </c>
    </row>
    <row r="27" spans="2:119" x14ac:dyDescent="0.2">
      <c r="C27" t="s">
        <v>7</v>
      </c>
      <c r="E27">
        <v>0</v>
      </c>
      <c r="F27">
        <v>0</v>
      </c>
      <c r="G27">
        <v>0</v>
      </c>
      <c r="H27">
        <v>0</v>
      </c>
      <c r="I27">
        <v>0</v>
      </c>
      <c r="L27" t="s">
        <v>52</v>
      </c>
      <c r="M27" s="2">
        <v>93150</v>
      </c>
      <c r="N27" s="2">
        <v>66700</v>
      </c>
      <c r="O27" s="2">
        <v>57500</v>
      </c>
      <c r="P27" s="2">
        <v>55200</v>
      </c>
      <c r="Q27" s="2">
        <v>55200</v>
      </c>
      <c r="T27" t="s">
        <v>52</v>
      </c>
      <c r="U27" s="2">
        <f t="shared" si="41"/>
        <v>93.15</v>
      </c>
      <c r="V27" s="2">
        <f t="shared" si="40"/>
        <v>66.7</v>
      </c>
      <c r="W27" s="2">
        <f t="shared" si="40"/>
        <v>57.5</v>
      </c>
      <c r="X27" s="2">
        <f t="shared" si="40"/>
        <v>55.2</v>
      </c>
      <c r="Y27" s="2">
        <f t="shared" si="40"/>
        <v>55.2</v>
      </c>
      <c r="Z27" s="2"/>
      <c r="AA27" s="5"/>
      <c r="AB27" t="s">
        <v>54</v>
      </c>
      <c r="AC27" s="15">
        <f>V32</f>
        <v>19.9056</v>
      </c>
      <c r="AD27" s="15">
        <f>V33</f>
        <v>1.2869999999999999</v>
      </c>
      <c r="AE27" s="15">
        <f>V34</f>
        <v>2.6000000000000011E-8</v>
      </c>
      <c r="AF27" s="15">
        <f>V35</f>
        <v>25.414999999999999</v>
      </c>
      <c r="AG27" s="15">
        <f>V36</f>
        <v>8.911122703123846</v>
      </c>
      <c r="AH27" s="15">
        <f>V37</f>
        <v>2.8158000000000007</v>
      </c>
      <c r="AI27" s="15">
        <f>V38</f>
        <v>8.347560000000005</v>
      </c>
      <c r="AJ27" s="15">
        <f>V39</f>
        <v>0.15559299560868209</v>
      </c>
      <c r="AK27" s="2"/>
      <c r="AL27" s="1">
        <f>F31</f>
        <v>1.05</v>
      </c>
      <c r="BO27" t="s">
        <v>67</v>
      </c>
      <c r="BP27" t="s">
        <v>64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s="2">
        <f>SUM(E143:E145)/1000</f>
        <v>61.361342192435394</v>
      </c>
      <c r="CA27" s="2">
        <v>0.17</v>
      </c>
      <c r="DO27" t="s">
        <v>6</v>
      </c>
    </row>
    <row r="28" spans="2:119" x14ac:dyDescent="0.2">
      <c r="C28" t="s">
        <v>8</v>
      </c>
      <c r="E28">
        <v>21</v>
      </c>
      <c r="F28">
        <v>19</v>
      </c>
      <c r="G28">
        <v>19</v>
      </c>
      <c r="H28">
        <v>20</v>
      </c>
      <c r="I28">
        <v>15</v>
      </c>
      <c r="L28" t="s">
        <v>9</v>
      </c>
      <c r="M28" s="2">
        <v>15405</v>
      </c>
      <c r="N28" s="2">
        <v>15405</v>
      </c>
      <c r="O28" s="2">
        <v>15405</v>
      </c>
      <c r="P28" s="2">
        <v>15405</v>
      </c>
      <c r="Q28" s="2">
        <v>15405</v>
      </c>
      <c r="T28" t="s">
        <v>9</v>
      </c>
      <c r="U28" s="2">
        <f t="shared" si="41"/>
        <v>15.404999999999999</v>
      </c>
      <c r="V28" s="2">
        <f t="shared" si="40"/>
        <v>15.404999999999999</v>
      </c>
      <c r="W28" s="2">
        <f t="shared" si="40"/>
        <v>15.404999999999999</v>
      </c>
      <c r="X28" s="2">
        <f t="shared" si="40"/>
        <v>15.404999999999999</v>
      </c>
      <c r="Y28" s="2">
        <f t="shared" si="40"/>
        <v>15.404999999999999</v>
      </c>
      <c r="Z28" s="2"/>
      <c r="AA28" s="5">
        <v>4</v>
      </c>
      <c r="AB28" t="s">
        <v>51</v>
      </c>
      <c r="AC28" s="15">
        <f>W24</f>
        <v>62.64</v>
      </c>
      <c r="AD28" s="15">
        <f>W25</f>
        <v>13.93</v>
      </c>
      <c r="AE28" s="15">
        <f>W26</f>
        <v>5.0000000000000004E-8</v>
      </c>
      <c r="AF28" s="15">
        <f>W27</f>
        <v>57.5</v>
      </c>
      <c r="AG28" s="15">
        <f>W28</f>
        <v>15.404999999999999</v>
      </c>
      <c r="AH28" s="15">
        <f>W29</f>
        <v>9.1199999999999992</v>
      </c>
      <c r="AI28" s="15">
        <f>W30</f>
        <v>64.212000000000003</v>
      </c>
      <c r="AJ28" s="15">
        <f>W31</f>
        <v>0.59843459849493141</v>
      </c>
      <c r="AK28" s="2">
        <f t="shared" ref="AK28" si="42">SUM(AC28:AJ29)</f>
        <v>288.99087850473484</v>
      </c>
      <c r="BP28" t="s">
        <v>44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s="2">
        <f>SUM(E146:E148)/1000</f>
        <v>20.05550548491324</v>
      </c>
      <c r="CA28" s="2">
        <v>0.06</v>
      </c>
      <c r="DO28" t="s">
        <v>7</v>
      </c>
    </row>
    <row r="29" spans="2:119" x14ac:dyDescent="0.2">
      <c r="C29" t="s">
        <v>9</v>
      </c>
      <c r="D29" t="s">
        <v>17</v>
      </c>
      <c r="E29">
        <v>13</v>
      </c>
      <c r="F29">
        <v>13</v>
      </c>
      <c r="G29">
        <v>13</v>
      </c>
      <c r="H29">
        <v>13</v>
      </c>
      <c r="I29">
        <v>13</v>
      </c>
      <c r="L29" t="s">
        <v>8</v>
      </c>
      <c r="M29" s="2">
        <v>10080</v>
      </c>
      <c r="N29" s="2">
        <v>9120</v>
      </c>
      <c r="O29" s="2">
        <v>9120</v>
      </c>
      <c r="P29" s="2">
        <v>9600</v>
      </c>
      <c r="Q29" s="2">
        <v>7200</v>
      </c>
      <c r="T29" t="s">
        <v>8</v>
      </c>
      <c r="U29" s="2">
        <f t="shared" si="41"/>
        <v>10.08</v>
      </c>
      <c r="V29" s="2">
        <f t="shared" si="40"/>
        <v>9.1199999999999992</v>
      </c>
      <c r="W29" s="2">
        <f t="shared" si="40"/>
        <v>9.1199999999999992</v>
      </c>
      <c r="X29" s="2">
        <f t="shared" si="40"/>
        <v>9.6</v>
      </c>
      <c r="Y29" s="2">
        <f t="shared" si="40"/>
        <v>7.2</v>
      </c>
      <c r="Z29" s="2"/>
      <c r="AA29" s="5"/>
      <c r="AB29" t="s">
        <v>54</v>
      </c>
      <c r="AC29" s="15">
        <f>W32</f>
        <v>16.286399999999993</v>
      </c>
      <c r="AD29" s="15">
        <f>W33</f>
        <v>1.0009999999999999</v>
      </c>
      <c r="AE29" s="15">
        <f>W34</f>
        <v>2.6000000000000011E-8</v>
      </c>
      <c r="AF29" s="15">
        <f>W35</f>
        <v>25.414999999999999</v>
      </c>
      <c r="AG29" s="15">
        <f>W36</f>
        <v>8.7815708346311503</v>
      </c>
      <c r="AH29" s="15">
        <f>W37</f>
        <v>2.8158000000000007</v>
      </c>
      <c r="AI29" s="15">
        <f>W38</f>
        <v>11.13008</v>
      </c>
      <c r="AJ29" s="15">
        <f>W39</f>
        <v>0.15559299560868209</v>
      </c>
      <c r="AK29" s="2"/>
      <c r="AL29" s="1">
        <f>G31</f>
        <v>1</v>
      </c>
      <c r="BL29" s="1"/>
      <c r="BM29" s="1"/>
      <c r="DO29" t="s">
        <v>8</v>
      </c>
    </row>
    <row r="30" spans="2:119" x14ac:dyDescent="0.2">
      <c r="C30" t="s">
        <v>10</v>
      </c>
      <c r="D30" t="s">
        <v>18</v>
      </c>
      <c r="E30">
        <v>2</v>
      </c>
      <c r="F30">
        <v>3</v>
      </c>
      <c r="G30">
        <v>4</v>
      </c>
      <c r="H30">
        <v>5</v>
      </c>
      <c r="I30">
        <v>6</v>
      </c>
      <c r="L30" t="s">
        <v>10</v>
      </c>
      <c r="M30" s="2">
        <v>32106</v>
      </c>
      <c r="N30" s="2">
        <v>48159</v>
      </c>
      <c r="O30" s="2">
        <v>64212</v>
      </c>
      <c r="P30" s="2">
        <v>80265</v>
      </c>
      <c r="Q30" s="2">
        <v>96318</v>
      </c>
      <c r="T30" t="s">
        <v>10</v>
      </c>
      <c r="U30" s="2">
        <f t="shared" si="41"/>
        <v>32.106000000000002</v>
      </c>
      <c r="V30" s="2">
        <f t="shared" si="40"/>
        <v>48.158999999999999</v>
      </c>
      <c r="W30" s="2">
        <f t="shared" si="40"/>
        <v>64.212000000000003</v>
      </c>
      <c r="X30" s="2">
        <f t="shared" si="40"/>
        <v>80.265000000000001</v>
      </c>
      <c r="Y30" s="2">
        <f t="shared" si="40"/>
        <v>96.317999999999998</v>
      </c>
      <c r="Z30" s="2"/>
      <c r="AA30" s="5">
        <v>5</v>
      </c>
      <c r="AB30" t="s">
        <v>51</v>
      </c>
      <c r="AC30" s="15">
        <f>X24</f>
        <v>58</v>
      </c>
      <c r="AD30" s="15">
        <f>X25</f>
        <v>13.93</v>
      </c>
      <c r="AE30" s="15">
        <f>X26</f>
        <v>5.0000000000000004E-8</v>
      </c>
      <c r="AF30" s="15">
        <f>X27</f>
        <v>55.2</v>
      </c>
      <c r="AG30" s="15">
        <f>X28</f>
        <v>15.404999999999999</v>
      </c>
      <c r="AH30" s="15">
        <f>X29</f>
        <v>9.6</v>
      </c>
      <c r="AI30" s="15">
        <f>X30</f>
        <v>80.265000000000001</v>
      </c>
      <c r="AJ30" s="15">
        <f>X31</f>
        <v>0.5805561229214431</v>
      </c>
      <c r="AK30" s="2">
        <f t="shared" ref="AK30" si="43">SUM(AC30:AJ31)</f>
        <v>300.25061029075943</v>
      </c>
      <c r="BL30" s="1"/>
      <c r="BM30" s="1"/>
      <c r="DO30" t="s">
        <v>9</v>
      </c>
    </row>
    <row r="31" spans="2:119" x14ac:dyDescent="0.2">
      <c r="C31" t="s">
        <v>56</v>
      </c>
      <c r="E31" s="1">
        <v>1.29</v>
      </c>
      <c r="F31" s="1">
        <v>1.05</v>
      </c>
      <c r="G31" s="1">
        <v>1</v>
      </c>
      <c r="H31" s="1">
        <v>1.03</v>
      </c>
      <c r="I31" s="1">
        <v>1.06</v>
      </c>
      <c r="K31" s="1"/>
      <c r="L31" s="1" t="s">
        <v>53</v>
      </c>
      <c r="M31" s="2">
        <v>580.55612292144315</v>
      </c>
      <c r="N31" s="2">
        <v>598.43459849493138</v>
      </c>
      <c r="O31" s="2">
        <v>598.43459849493138</v>
      </c>
      <c r="P31" s="2">
        <v>580.55612292144315</v>
      </c>
      <c r="Q31" s="2">
        <v>598.43459849493138</v>
      </c>
      <c r="R31" s="1"/>
      <c r="S31" s="1"/>
      <c r="T31" s="1" t="s">
        <v>53</v>
      </c>
      <c r="U31" s="2">
        <f t="shared" si="41"/>
        <v>0.5805561229214431</v>
      </c>
      <c r="V31" s="2">
        <f t="shared" si="40"/>
        <v>0.59843459849493141</v>
      </c>
      <c r="W31" s="2">
        <f t="shared" si="40"/>
        <v>0.59843459849493141</v>
      </c>
      <c r="X31" s="2">
        <f t="shared" si="40"/>
        <v>0.5805561229214431</v>
      </c>
      <c r="Y31" s="2">
        <f t="shared" si="40"/>
        <v>0.59843459849493141</v>
      </c>
      <c r="Z31" s="2"/>
      <c r="AA31" s="5"/>
      <c r="AB31" t="s">
        <v>54</v>
      </c>
      <c r="AC31" s="15">
        <f>X32</f>
        <v>15.08</v>
      </c>
      <c r="AD31" s="15">
        <f>X33</f>
        <v>1.0009999999999999</v>
      </c>
      <c r="AE31" s="15">
        <f>X34</f>
        <v>2.6000000000000011E-8</v>
      </c>
      <c r="AF31" s="15">
        <f>X35</f>
        <v>25.414999999999999</v>
      </c>
      <c r="AG31" s="15">
        <f>X36</f>
        <v>8.7465094998783695</v>
      </c>
      <c r="AH31" s="15">
        <f>X37</f>
        <v>2.964</v>
      </c>
      <c r="AI31" s="15">
        <f>X38</f>
        <v>13.912600000000007</v>
      </c>
      <c r="AJ31" s="15">
        <f>X39</f>
        <v>0.15094459195957521</v>
      </c>
      <c r="AK31" s="2"/>
      <c r="AL31" s="1">
        <f>H31</f>
        <v>1.03</v>
      </c>
      <c r="BL31" s="1"/>
      <c r="BM31" s="1"/>
      <c r="DO31" t="s">
        <v>10</v>
      </c>
    </row>
    <row r="32" spans="2:119" x14ac:dyDescent="0.2">
      <c r="C32" t="s">
        <v>69</v>
      </c>
      <c r="E32" s="2">
        <v>0.66</v>
      </c>
      <c r="F32" s="2">
        <v>0.53</v>
      </c>
      <c r="G32" s="2">
        <v>0.51</v>
      </c>
      <c r="H32" s="2">
        <v>0.52</v>
      </c>
      <c r="I32" s="2">
        <v>0.55000000000000004</v>
      </c>
      <c r="J32" s="1"/>
      <c r="K32" t="s">
        <v>54</v>
      </c>
      <c r="L32" t="s">
        <v>5</v>
      </c>
      <c r="M32" s="2">
        <v>24128</v>
      </c>
      <c r="N32" s="2">
        <v>19905.599999999999</v>
      </c>
      <c r="O32" s="2">
        <v>16286.399999999994</v>
      </c>
      <c r="P32" s="2">
        <v>15080</v>
      </c>
      <c r="Q32" s="2">
        <v>13873.600000000006</v>
      </c>
      <c r="S32" t="s">
        <v>54</v>
      </c>
      <c r="T32" t="s">
        <v>5</v>
      </c>
      <c r="U32" s="2">
        <f t="shared" si="41"/>
        <v>24.128</v>
      </c>
      <c r="V32" s="2">
        <f t="shared" si="40"/>
        <v>19.9056</v>
      </c>
      <c r="W32" s="2">
        <f t="shared" si="40"/>
        <v>16.286399999999993</v>
      </c>
      <c r="X32" s="2">
        <f t="shared" si="40"/>
        <v>15.08</v>
      </c>
      <c r="Y32" s="2">
        <f t="shared" si="40"/>
        <v>13.873600000000005</v>
      </c>
      <c r="Z32" s="2"/>
      <c r="AA32" s="5">
        <v>6</v>
      </c>
      <c r="AB32" t="s">
        <v>51</v>
      </c>
      <c r="AC32" s="15">
        <f>Y24</f>
        <v>53.36</v>
      </c>
      <c r="AD32" s="15">
        <f>Y25</f>
        <v>17.91</v>
      </c>
      <c r="AE32" s="15">
        <f>Y26</f>
        <v>5.0000000000000004E-8</v>
      </c>
      <c r="AF32" s="15">
        <f>Y27</f>
        <v>55.2</v>
      </c>
      <c r="AG32" s="15">
        <f>Y28</f>
        <v>15.404999999999999</v>
      </c>
      <c r="AH32" s="15">
        <f>Y29</f>
        <v>7.2</v>
      </c>
      <c r="AI32" s="15">
        <f>Y30</f>
        <v>96.317999999999998</v>
      </c>
      <c r="AJ32" s="15">
        <f>Y31</f>
        <v>0.59843459849493141</v>
      </c>
      <c r="AK32" s="2">
        <f t="shared" ref="AK32" si="44">SUM(AC32:AJ33)</f>
        <v>314.38020705003845</v>
      </c>
      <c r="AM32" s="1"/>
      <c r="AN32" s="1"/>
      <c r="AO32" s="1"/>
      <c r="AP32" s="1"/>
      <c r="AQ32" s="1"/>
      <c r="AR32" s="1"/>
      <c r="AS32" s="1"/>
      <c r="AT32" s="1"/>
      <c r="AU32" s="1"/>
      <c r="BL32" s="1"/>
      <c r="BM32" s="1"/>
      <c r="CC32" t="s">
        <v>81</v>
      </c>
      <c r="DO32" t="s">
        <v>19</v>
      </c>
    </row>
    <row r="33" spans="2:79" x14ac:dyDescent="0.2">
      <c r="C33" t="s">
        <v>78</v>
      </c>
      <c r="E33" s="2">
        <v>1.08</v>
      </c>
      <c r="F33" s="2">
        <v>0.88</v>
      </c>
      <c r="G33" s="2">
        <v>0.84</v>
      </c>
      <c r="H33" s="2">
        <v>0.87</v>
      </c>
      <c r="I33" s="2">
        <v>0.91</v>
      </c>
      <c r="L33" t="s">
        <v>6</v>
      </c>
      <c r="M33" s="2">
        <v>4004</v>
      </c>
      <c r="N33" s="2">
        <v>1287</v>
      </c>
      <c r="O33" s="2">
        <v>1001</v>
      </c>
      <c r="P33" s="2">
        <v>1001</v>
      </c>
      <c r="Q33" s="2">
        <v>1287</v>
      </c>
      <c r="T33" t="s">
        <v>6</v>
      </c>
      <c r="U33" s="2">
        <f t="shared" si="41"/>
        <v>4.0039999999999996</v>
      </c>
      <c r="V33" s="2">
        <f t="shared" si="40"/>
        <v>1.2869999999999999</v>
      </c>
      <c r="W33" s="2">
        <f t="shared" si="40"/>
        <v>1.0009999999999999</v>
      </c>
      <c r="X33" s="2">
        <f t="shared" si="40"/>
        <v>1.0009999999999999</v>
      </c>
      <c r="Y33" s="2">
        <f t="shared" si="40"/>
        <v>1.2869999999999999</v>
      </c>
      <c r="Z33" s="2"/>
      <c r="AA33" s="5"/>
      <c r="AB33" t="s">
        <v>54</v>
      </c>
      <c r="AC33" s="15">
        <f>Y32</f>
        <v>13.873600000000005</v>
      </c>
      <c r="AD33" s="15">
        <f>Y33</f>
        <v>1.2869999999999999</v>
      </c>
      <c r="AE33" s="15">
        <f>Y34</f>
        <v>2.6000000000000011E-8</v>
      </c>
      <c r="AF33" s="15">
        <f>Y35</f>
        <v>25.414999999999999</v>
      </c>
      <c r="AG33" s="15">
        <f>Y36</f>
        <v>8.7394593799348268</v>
      </c>
      <c r="AH33" s="15">
        <f>Y37</f>
        <v>2.2229999999999999</v>
      </c>
      <c r="AI33" s="15">
        <f>Y38</f>
        <v>16.69512000000001</v>
      </c>
      <c r="AJ33" s="15">
        <f>Y39</f>
        <v>0.15559299560868209</v>
      </c>
      <c r="AL33" s="1">
        <f>I31</f>
        <v>1.06</v>
      </c>
      <c r="BL33" s="1"/>
      <c r="BM33" s="1"/>
      <c r="BN33" s="1"/>
      <c r="BO33" s="1"/>
      <c r="BP33" s="1" t="str">
        <f t="shared" ref="BP33:CA33" si="45">BP2</f>
        <v>CAPEX+OPEX over 25 years (thousands of £)</v>
      </c>
      <c r="BQ33" s="1"/>
      <c r="BR33" s="1"/>
      <c r="BS33" s="1"/>
      <c r="BT33" s="1" t="str">
        <f t="shared" si="45"/>
        <v>FX separately listed for the sake of showing fuel consumption costs</v>
      </c>
      <c r="BU33" s="1"/>
      <c r="BV33" s="1"/>
      <c r="BW33" s="1"/>
      <c r="BX33" s="1"/>
      <c r="BY33" s="1"/>
      <c r="BZ33" s="1" t="str">
        <f t="shared" si="45"/>
        <v>Levelized Cost of Supplied Load</v>
      </c>
      <c r="CA33" s="1">
        <f t="shared" si="45"/>
        <v>0</v>
      </c>
    </row>
    <row r="34" spans="2:79" x14ac:dyDescent="0.2">
      <c r="L34" t="s">
        <v>7</v>
      </c>
      <c r="M34" s="2">
        <v>2.6000000000000012E-5</v>
      </c>
      <c r="N34" s="2">
        <v>2.6000000000000012E-5</v>
      </c>
      <c r="O34" s="2">
        <v>2.6000000000000012E-5</v>
      </c>
      <c r="P34" s="2">
        <v>2.6000000000000012E-5</v>
      </c>
      <c r="Q34" s="2">
        <v>2.6000000000000012E-5</v>
      </c>
      <c r="T34" t="s">
        <v>7</v>
      </c>
      <c r="U34" s="2">
        <f t="shared" si="41"/>
        <v>2.6000000000000011E-8</v>
      </c>
      <c r="V34" s="2">
        <f t="shared" si="40"/>
        <v>2.6000000000000011E-8</v>
      </c>
      <c r="W34" s="2">
        <f t="shared" si="40"/>
        <v>2.6000000000000011E-8</v>
      </c>
      <c r="X34" s="2">
        <f t="shared" si="40"/>
        <v>2.6000000000000011E-8</v>
      </c>
      <c r="Y34" s="2">
        <f t="shared" si="40"/>
        <v>2.6000000000000011E-8</v>
      </c>
      <c r="Z34" s="2"/>
      <c r="AA34" s="5"/>
      <c r="AC34" s="2"/>
      <c r="AD34" s="2"/>
      <c r="AE34" s="2"/>
      <c r="AF34" s="2"/>
      <c r="AG34" s="2"/>
      <c r="BL34" s="1"/>
      <c r="BM34" s="1"/>
      <c r="BN34" s="1"/>
      <c r="BO34" s="1"/>
      <c r="BP34" s="18"/>
      <c r="BQ34" s="1" t="str">
        <f t="shared" ref="BQ34:CA34" si="46">BQ3</f>
        <v>WT</v>
      </c>
      <c r="BR34" s="1" t="str">
        <f t="shared" si="46"/>
        <v>PV</v>
      </c>
      <c r="BS34" s="1" t="str">
        <f t="shared" si="46"/>
        <v>HT</v>
      </c>
      <c r="BT34" s="1" t="str">
        <f t="shared" si="46"/>
        <v>CNV</v>
      </c>
      <c r="BU34" s="1" t="str">
        <f t="shared" si="46"/>
        <v>LYS</v>
      </c>
      <c r="BV34" s="1" t="str">
        <f t="shared" si="46"/>
        <v>BTT</v>
      </c>
      <c r="BW34" s="1" t="str">
        <f t="shared" si="46"/>
        <v>TNK</v>
      </c>
      <c r="BX34" s="1" t="str">
        <f t="shared" si="46"/>
        <v>HB</v>
      </c>
      <c r="BY34" s="1" t="str">
        <f t="shared" si="46"/>
        <v>CB</v>
      </c>
      <c r="BZ34" t="s">
        <v>77</v>
      </c>
      <c r="CA34" s="1" t="str">
        <f t="shared" si="46"/>
        <v>LCOSL (1.84%)</v>
      </c>
    </row>
    <row r="35" spans="2:79" x14ac:dyDescent="0.2">
      <c r="L35" t="s">
        <v>52</v>
      </c>
      <c r="M35" s="2">
        <v>25415</v>
      </c>
      <c r="N35" s="2">
        <v>25415</v>
      </c>
      <c r="O35" s="2">
        <v>25415</v>
      </c>
      <c r="P35" s="2">
        <v>25415</v>
      </c>
      <c r="Q35" s="2">
        <v>25415</v>
      </c>
      <c r="T35" t="s">
        <v>52</v>
      </c>
      <c r="U35" s="2">
        <f t="shared" si="41"/>
        <v>25.414999999999999</v>
      </c>
      <c r="V35" s="2">
        <f t="shared" si="40"/>
        <v>25.414999999999999</v>
      </c>
      <c r="W35" s="2">
        <f t="shared" si="40"/>
        <v>25.414999999999999</v>
      </c>
      <c r="X35" s="2">
        <f t="shared" si="40"/>
        <v>25.414999999999999</v>
      </c>
      <c r="Y35" s="2">
        <f t="shared" si="40"/>
        <v>25.414999999999999</v>
      </c>
      <c r="Z35" s="2"/>
      <c r="AA35" s="5"/>
      <c r="AB35" s="5"/>
      <c r="AC35" s="5"/>
      <c r="AD35" s="5"/>
      <c r="AE35" s="5"/>
      <c r="AF35" s="5"/>
      <c r="AG35" s="5"/>
      <c r="AH35" s="5"/>
      <c r="AI35" s="5"/>
      <c r="AJ35" s="5"/>
      <c r="BL35" s="2"/>
      <c r="BM35" s="1" t="str">
        <f t="shared" ref="BM35:CA35" si="47">BM4</f>
        <v>HBES</v>
      </c>
      <c r="BN35" s="1" t="str">
        <f t="shared" si="47"/>
        <v>Tri</v>
      </c>
      <c r="BO35" s="1" t="str">
        <f t="shared" si="47"/>
        <v>WT-PV-HT</v>
      </c>
      <c r="BP35" s="3">
        <f t="shared" si="47"/>
        <v>2</v>
      </c>
      <c r="BQ35" s="19">
        <f t="shared" si="47"/>
        <v>58.463999999999999</v>
      </c>
      <c r="BR35" s="19">
        <f t="shared" si="47"/>
        <v>27.728999999999999</v>
      </c>
      <c r="BS35" s="19">
        <f t="shared" si="47"/>
        <v>45.6</v>
      </c>
      <c r="BT35" s="19">
        <f t="shared" si="47"/>
        <v>74.865000000000009</v>
      </c>
      <c r="BU35" s="19">
        <f t="shared" si="47"/>
        <v>15.734912037805639</v>
      </c>
      <c r="BV35" s="19">
        <f t="shared" si="47"/>
        <v>15.705</v>
      </c>
      <c r="BW35" s="19">
        <f t="shared" si="47"/>
        <v>37.671040000000005</v>
      </c>
      <c r="BX35" s="19">
        <f t="shared" si="47"/>
        <v>0.73150071488101831</v>
      </c>
      <c r="BY35" s="19"/>
      <c r="BZ35" s="2">
        <f t="shared" si="47"/>
        <v>0.98</v>
      </c>
      <c r="CA35" s="2">
        <f t="shared" si="47"/>
        <v>0.81</v>
      </c>
    </row>
    <row r="36" spans="2:79" x14ac:dyDescent="0.2">
      <c r="L36" t="s">
        <v>9</v>
      </c>
      <c r="M36" s="2">
        <v>9282.3895899492527</v>
      </c>
      <c r="N36" s="2">
        <v>8911.1227031238468</v>
      </c>
      <c r="O36" s="2">
        <v>8781.5708346311494</v>
      </c>
      <c r="P36" s="2">
        <v>8746.5094998783698</v>
      </c>
      <c r="Q36" s="2">
        <v>8739.4593799348277</v>
      </c>
      <c r="T36" t="s">
        <v>9</v>
      </c>
      <c r="U36" s="2">
        <f t="shared" si="41"/>
        <v>9.2823895899492523</v>
      </c>
      <c r="V36" s="2">
        <f t="shared" si="40"/>
        <v>8.911122703123846</v>
      </c>
      <c r="W36" s="2">
        <f t="shared" si="40"/>
        <v>8.7815708346311503</v>
      </c>
      <c r="X36" s="2">
        <f t="shared" si="40"/>
        <v>8.7465094998783695</v>
      </c>
      <c r="Y36" s="2">
        <f t="shared" si="40"/>
        <v>8.7394593799348268</v>
      </c>
      <c r="Z36" s="2"/>
      <c r="AA36" s="5"/>
      <c r="AB36" s="5"/>
      <c r="AC36" s="2"/>
      <c r="AD36" s="2"/>
      <c r="AE36" s="2"/>
      <c r="AF36" s="2"/>
      <c r="AG36" s="2"/>
      <c r="AH36" s="2"/>
      <c r="AI36" s="2"/>
      <c r="AJ36" s="2"/>
      <c r="BL36" s="2"/>
      <c r="BM36" s="1"/>
      <c r="BN36" s="1"/>
      <c r="BO36" s="1"/>
      <c r="BP36" s="3">
        <f t="shared" ref="BP36:CA36" si="48">BP5</f>
        <v>3</v>
      </c>
      <c r="BQ36" s="19">
        <f t="shared" si="48"/>
        <v>49.694399999999995</v>
      </c>
      <c r="BR36" s="19">
        <f t="shared" si="48"/>
        <v>17.064</v>
      </c>
      <c r="BS36" s="19">
        <f t="shared" si="48"/>
        <v>38</v>
      </c>
      <c r="BT36" s="19">
        <f t="shared" si="48"/>
        <v>65.664999999999992</v>
      </c>
      <c r="BU36" s="19">
        <f t="shared" si="48"/>
        <v>15.625347641522517</v>
      </c>
      <c r="BV36" s="19">
        <f t="shared" si="48"/>
        <v>15.076800000000002</v>
      </c>
      <c r="BW36" s="19">
        <f t="shared" si="48"/>
        <v>56.506560000000007</v>
      </c>
      <c r="BX36" s="19">
        <f t="shared" si="48"/>
        <v>0.73150071488101831</v>
      </c>
      <c r="BY36" s="19"/>
      <c r="BZ36" s="2">
        <f t="shared" si="48"/>
        <v>0.91</v>
      </c>
      <c r="CA36" s="2">
        <f t="shared" si="48"/>
        <v>0.75</v>
      </c>
    </row>
    <row r="37" spans="2:79" x14ac:dyDescent="0.2">
      <c r="L37" t="s">
        <v>8</v>
      </c>
      <c r="M37" s="2">
        <v>3112.1999999999989</v>
      </c>
      <c r="N37" s="2">
        <v>2815.8000000000006</v>
      </c>
      <c r="O37" s="2">
        <v>2815.8000000000006</v>
      </c>
      <c r="P37" s="2">
        <v>2964</v>
      </c>
      <c r="Q37" s="2">
        <v>2223</v>
      </c>
      <c r="T37" t="s">
        <v>8</v>
      </c>
      <c r="U37" s="2">
        <f t="shared" si="41"/>
        <v>3.1121999999999987</v>
      </c>
      <c r="V37" s="2">
        <f t="shared" si="40"/>
        <v>2.8158000000000007</v>
      </c>
      <c r="W37" s="2">
        <f t="shared" si="40"/>
        <v>2.8158000000000007</v>
      </c>
      <c r="X37" s="2">
        <f t="shared" si="40"/>
        <v>2.964</v>
      </c>
      <c r="Y37" s="2">
        <f t="shared" si="40"/>
        <v>2.2229999999999999</v>
      </c>
      <c r="Z37" s="2"/>
      <c r="AA37" s="5"/>
      <c r="AB37" s="5"/>
      <c r="AC37" s="2"/>
      <c r="AD37" s="2"/>
      <c r="AE37" s="2"/>
      <c r="AF37" s="2"/>
      <c r="AG37" s="2"/>
      <c r="AH37" s="2"/>
      <c r="AI37" s="2"/>
      <c r="AJ37" s="2"/>
      <c r="BL37" s="2"/>
      <c r="BM37" s="1"/>
      <c r="BN37" s="1"/>
      <c r="BO37" s="1"/>
      <c r="BP37" s="3">
        <f t="shared" ref="BP37:CA37" si="49">BP6</f>
        <v>4</v>
      </c>
      <c r="BQ37" s="19">
        <f t="shared" si="49"/>
        <v>35.078399999999995</v>
      </c>
      <c r="BR37" s="19">
        <f t="shared" si="49"/>
        <v>19.196999999999999</v>
      </c>
      <c r="BS37" s="19">
        <f t="shared" si="49"/>
        <v>38</v>
      </c>
      <c r="BT37" s="19">
        <f t="shared" si="49"/>
        <v>61.064999999999998</v>
      </c>
      <c r="BU37" s="19">
        <f t="shared" si="49"/>
        <v>15.575374411359995</v>
      </c>
      <c r="BV37" s="19">
        <f t="shared" si="49"/>
        <v>6.282</v>
      </c>
      <c r="BW37" s="19">
        <f t="shared" si="49"/>
        <v>75.34208000000001</v>
      </c>
      <c r="BX37" s="19">
        <f t="shared" si="49"/>
        <v>0.73150071488101831</v>
      </c>
      <c r="BY37" s="19"/>
      <c r="BZ37" s="2">
        <f t="shared" si="49"/>
        <v>0.88</v>
      </c>
      <c r="CA37" s="2">
        <f t="shared" si="49"/>
        <v>0.73</v>
      </c>
    </row>
    <row r="38" spans="2:79" x14ac:dyDescent="0.2">
      <c r="L38" t="s">
        <v>10</v>
      </c>
      <c r="M38" s="2">
        <v>5565.04</v>
      </c>
      <c r="N38" s="2">
        <v>8347.5600000000049</v>
      </c>
      <c r="O38" s="2">
        <v>11130.08</v>
      </c>
      <c r="P38" s="2">
        <v>13912.600000000006</v>
      </c>
      <c r="Q38" s="2">
        <v>16695.12000000001</v>
      </c>
      <c r="T38" t="s">
        <v>10</v>
      </c>
      <c r="U38" s="2">
        <f t="shared" si="41"/>
        <v>5.5650399999999998</v>
      </c>
      <c r="V38" s="2">
        <f t="shared" si="40"/>
        <v>8.347560000000005</v>
      </c>
      <c r="W38" s="2">
        <f t="shared" si="40"/>
        <v>11.13008</v>
      </c>
      <c r="X38" s="2">
        <f t="shared" si="40"/>
        <v>13.912600000000007</v>
      </c>
      <c r="Y38" s="2">
        <f t="shared" si="40"/>
        <v>16.69512000000001</v>
      </c>
      <c r="Z38" s="2"/>
      <c r="AC38" s="2"/>
      <c r="AD38" s="2"/>
      <c r="AE38" s="2"/>
      <c r="AF38" s="2"/>
      <c r="AG38" s="2"/>
      <c r="AH38" s="2"/>
      <c r="AI38" s="2"/>
      <c r="AJ38" s="2"/>
      <c r="AK38" s="2"/>
      <c r="BL38" s="2"/>
      <c r="BM38" s="1"/>
      <c r="BN38" s="1"/>
      <c r="BO38" s="1"/>
      <c r="BP38" s="3">
        <f t="shared" ref="BP38:CA38" si="50">BP7</f>
        <v>5</v>
      </c>
      <c r="BQ38" s="19">
        <f t="shared" si="50"/>
        <v>32.155199999999994</v>
      </c>
      <c r="BR38" s="19">
        <f t="shared" si="50"/>
        <v>19.196999999999999</v>
      </c>
      <c r="BS38" s="19">
        <f t="shared" si="50"/>
        <v>30.4</v>
      </c>
      <c r="BT38" s="19">
        <f t="shared" si="50"/>
        <v>58.765000000000001</v>
      </c>
      <c r="BU38" s="19">
        <f t="shared" si="50"/>
        <v>15.542535120089688</v>
      </c>
      <c r="BV38" s="19">
        <f t="shared" si="50"/>
        <v>11.307599999999999</v>
      </c>
      <c r="BW38" s="19">
        <f t="shared" si="50"/>
        <v>94.177600000000012</v>
      </c>
      <c r="BX38" s="19">
        <f t="shared" si="50"/>
        <v>0.75402759410361353</v>
      </c>
      <c r="BY38" s="19"/>
      <c r="BZ38" s="2">
        <f t="shared" si="50"/>
        <v>0.9</v>
      </c>
      <c r="CA38" s="2">
        <f t="shared" si="50"/>
        <v>0.76</v>
      </c>
    </row>
    <row r="39" spans="2:79" x14ac:dyDescent="0.2">
      <c r="L39" t="s">
        <v>53</v>
      </c>
      <c r="M39" s="2">
        <v>150.94459195957521</v>
      </c>
      <c r="N39" s="2">
        <v>155.59299560868209</v>
      </c>
      <c r="O39" s="2">
        <v>155.59299560868209</v>
      </c>
      <c r="P39" s="2">
        <v>150.94459195957521</v>
      </c>
      <c r="Q39" s="2">
        <v>155.59299560868209</v>
      </c>
      <c r="T39" t="s">
        <v>53</v>
      </c>
      <c r="U39" s="2">
        <f t="shared" si="41"/>
        <v>0.15094459195957521</v>
      </c>
      <c r="V39" s="2">
        <f t="shared" si="40"/>
        <v>0.15559299560868209</v>
      </c>
      <c r="W39" s="2">
        <f t="shared" si="40"/>
        <v>0.15559299560868209</v>
      </c>
      <c r="X39" s="2">
        <f t="shared" si="40"/>
        <v>0.15094459195957521</v>
      </c>
      <c r="Y39" s="2">
        <f t="shared" si="40"/>
        <v>0.15559299560868209</v>
      </c>
      <c r="Z39" s="2"/>
      <c r="AA39" s="5"/>
      <c r="AB39" s="5"/>
      <c r="AC39" s="2"/>
      <c r="AD39" s="2"/>
      <c r="AE39" s="2"/>
      <c r="AF39" s="2"/>
      <c r="AG39" s="2"/>
      <c r="AH39" s="2"/>
      <c r="AI39" s="2"/>
      <c r="AJ39" s="2"/>
      <c r="BL39" s="2"/>
      <c r="BM39" s="1"/>
      <c r="BN39" s="1"/>
      <c r="BO39" s="1"/>
      <c r="BP39" s="3">
        <f t="shared" ref="BP39:CA39" si="51">BP8</f>
        <v>6</v>
      </c>
      <c r="BQ39" s="19">
        <f t="shared" si="51"/>
        <v>32.155199999999994</v>
      </c>
      <c r="BR39" s="19">
        <f t="shared" si="51"/>
        <v>17.064</v>
      </c>
      <c r="BS39" s="19">
        <f t="shared" si="51"/>
        <v>30.4</v>
      </c>
      <c r="BT39" s="19">
        <f t="shared" si="51"/>
        <v>57.615000000000002</v>
      </c>
      <c r="BU39" s="19">
        <f t="shared" si="51"/>
        <v>15.533890806787724</v>
      </c>
      <c r="BV39" s="19">
        <f t="shared" si="51"/>
        <v>15.705</v>
      </c>
      <c r="BW39" s="19">
        <f t="shared" si="51"/>
        <v>113.01312000000001</v>
      </c>
      <c r="BX39" s="19">
        <f t="shared" si="51"/>
        <v>0.75402759410361353</v>
      </c>
      <c r="BY39" s="19"/>
      <c r="BZ39" s="2">
        <f t="shared" si="51"/>
        <v>0.96</v>
      </c>
      <c r="CA39" s="2">
        <f t="shared" si="51"/>
        <v>0.82</v>
      </c>
    </row>
    <row r="40" spans="2:79" x14ac:dyDescent="0.2">
      <c r="AB40" s="1"/>
      <c r="AC40" s="1"/>
      <c r="AD40" s="1"/>
      <c r="AE40" s="1"/>
      <c r="AF40" s="1"/>
      <c r="AG40" s="1"/>
      <c r="AH40" s="1"/>
      <c r="AI40" s="1"/>
      <c r="AJ40" s="1"/>
      <c r="AK40" s="1"/>
      <c r="BM40" s="1"/>
      <c r="BN40" s="1" t="s">
        <v>79</v>
      </c>
      <c r="BO40" s="1" t="str">
        <f t="shared" ref="BO40:CA40" si="52">BO9</f>
        <v>WT-PV</v>
      </c>
      <c r="BP40" s="3">
        <f t="shared" si="52"/>
        <v>2</v>
      </c>
      <c r="BQ40" s="19">
        <f t="shared" si="52"/>
        <v>116.928</v>
      </c>
      <c r="BR40" s="19">
        <f t="shared" si="52"/>
        <v>59.723999999999997</v>
      </c>
      <c r="BS40" s="19">
        <f t="shared" si="52"/>
        <v>7.6000000000000019E-8</v>
      </c>
      <c r="BT40" s="19">
        <f t="shared" si="52"/>
        <v>118.565</v>
      </c>
      <c r="BU40" s="19">
        <f t="shared" si="52"/>
        <v>24.687389589949252</v>
      </c>
      <c r="BV40" s="19">
        <f t="shared" si="52"/>
        <v>13.1922</v>
      </c>
      <c r="BW40" s="19">
        <f t="shared" si="52"/>
        <v>37.671040000000005</v>
      </c>
      <c r="BX40" s="19">
        <f t="shared" si="52"/>
        <v>0.73150071488101831</v>
      </c>
      <c r="BY40" s="19"/>
      <c r="BZ40" s="2">
        <f t="shared" si="52"/>
        <v>1.29</v>
      </c>
      <c r="CA40" s="2">
        <f t="shared" si="52"/>
        <v>1.08</v>
      </c>
    </row>
    <row r="41" spans="2:79" x14ac:dyDescent="0.2">
      <c r="AA41" s="5"/>
      <c r="BM41" s="1"/>
      <c r="BN41" s="1"/>
      <c r="BO41" s="1"/>
      <c r="BP41" s="3">
        <f t="shared" ref="BP41:CA41" si="53">BP10</f>
        <v>3</v>
      </c>
      <c r="BQ41" s="19">
        <f t="shared" si="53"/>
        <v>96.465599999999995</v>
      </c>
      <c r="BR41" s="19">
        <f t="shared" si="53"/>
        <v>19.196999999999999</v>
      </c>
      <c r="BS41" s="19">
        <f t="shared" si="53"/>
        <v>7.6000000000000019E-8</v>
      </c>
      <c r="BT41" s="19">
        <f t="shared" si="53"/>
        <v>92.115000000000009</v>
      </c>
      <c r="BU41" s="19">
        <f t="shared" si="53"/>
        <v>24.316122703123845</v>
      </c>
      <c r="BV41" s="19">
        <f t="shared" si="53"/>
        <v>11.9358</v>
      </c>
      <c r="BW41" s="19">
        <f t="shared" si="53"/>
        <v>56.506560000000007</v>
      </c>
      <c r="BX41" s="19">
        <f t="shared" si="53"/>
        <v>0.75402759410361353</v>
      </c>
      <c r="BY41" s="19"/>
      <c r="BZ41" s="2">
        <f t="shared" si="53"/>
        <v>1.05</v>
      </c>
      <c r="CA41" s="2">
        <f t="shared" si="53"/>
        <v>0.88</v>
      </c>
    </row>
    <row r="42" spans="2:79" x14ac:dyDescent="0.2">
      <c r="B42" t="s">
        <v>20</v>
      </c>
      <c r="J42" s="1"/>
      <c r="M42">
        <v>2</v>
      </c>
      <c r="N42">
        <v>3</v>
      </c>
      <c r="O42">
        <v>4</v>
      </c>
      <c r="P42">
        <v>5</v>
      </c>
      <c r="Q42">
        <v>6</v>
      </c>
      <c r="U42">
        <v>2</v>
      </c>
      <c r="V42">
        <v>3</v>
      </c>
      <c r="W42">
        <v>4</v>
      </c>
      <c r="X42">
        <v>5</v>
      </c>
      <c r="Y42">
        <v>6</v>
      </c>
      <c r="AA42" s="5"/>
      <c r="AC42" t="s">
        <v>5</v>
      </c>
      <c r="AD42" t="s">
        <v>6</v>
      </c>
      <c r="AE42" t="s">
        <v>7</v>
      </c>
      <c r="AF42" t="s">
        <v>52</v>
      </c>
      <c r="AG42" t="s">
        <v>9</v>
      </c>
      <c r="AH42" t="s">
        <v>8</v>
      </c>
      <c r="AI42" t="s">
        <v>10</v>
      </c>
      <c r="AJ42" t="s">
        <v>53</v>
      </c>
      <c r="AK42" t="s">
        <v>55</v>
      </c>
      <c r="AL42" t="s">
        <v>56</v>
      </c>
      <c r="AM42" s="1"/>
      <c r="AN42" s="1"/>
      <c r="AO42" s="1"/>
      <c r="AP42" s="1"/>
      <c r="AQ42" s="1"/>
      <c r="AR42" s="1"/>
      <c r="AS42" s="1"/>
      <c r="AT42" s="1"/>
      <c r="AU42" s="1"/>
      <c r="BM42" s="1"/>
      <c r="BN42" s="1"/>
      <c r="BO42" s="1"/>
      <c r="BP42" s="3">
        <f t="shared" ref="BP42:CA42" si="54">BP11</f>
        <v>4</v>
      </c>
      <c r="BQ42" s="19">
        <f t="shared" si="54"/>
        <v>78.926400000000001</v>
      </c>
      <c r="BR42" s="19">
        <f t="shared" si="54"/>
        <v>14.930999999999999</v>
      </c>
      <c r="BS42" s="19">
        <f t="shared" si="54"/>
        <v>7.6000000000000019E-8</v>
      </c>
      <c r="BT42" s="19">
        <f t="shared" si="54"/>
        <v>82.914999999999992</v>
      </c>
      <c r="BU42" s="19">
        <f t="shared" si="54"/>
        <v>24.186570834631148</v>
      </c>
      <c r="BV42" s="19">
        <f t="shared" si="54"/>
        <v>11.9358</v>
      </c>
      <c r="BW42" s="19">
        <f t="shared" si="54"/>
        <v>75.34208000000001</v>
      </c>
      <c r="BX42" s="19">
        <f t="shared" si="54"/>
        <v>0.75402759410361353</v>
      </c>
      <c r="BY42" s="19"/>
      <c r="BZ42" s="2">
        <f t="shared" si="54"/>
        <v>1</v>
      </c>
      <c r="CA42" s="2">
        <f t="shared" si="54"/>
        <v>0.84</v>
      </c>
    </row>
    <row r="43" spans="2:79" x14ac:dyDescent="0.2">
      <c r="C43" t="s">
        <v>21</v>
      </c>
      <c r="D43" t="s">
        <v>22</v>
      </c>
      <c r="E43" t="s">
        <v>4</v>
      </c>
      <c r="F43" t="s">
        <v>3</v>
      </c>
      <c r="G43" t="s">
        <v>2</v>
      </c>
      <c r="H43" t="s">
        <v>1</v>
      </c>
      <c r="I43" t="s">
        <v>0</v>
      </c>
      <c r="K43" t="s">
        <v>51</v>
      </c>
      <c r="L43" t="s">
        <v>5</v>
      </c>
      <c r="M43" s="2">
        <v>134560</v>
      </c>
      <c r="N43" s="2">
        <v>83520</v>
      </c>
      <c r="O43" s="2">
        <v>60320</v>
      </c>
      <c r="P43">
        <v>62640</v>
      </c>
      <c r="Q43" s="2">
        <v>58000</v>
      </c>
      <c r="S43" t="s">
        <v>51</v>
      </c>
      <c r="T43" t="s">
        <v>5</v>
      </c>
      <c r="U43" s="2">
        <f>M43/1000</f>
        <v>134.56</v>
      </c>
      <c r="V43" s="2">
        <f t="shared" ref="V43:Y58" si="55">N43/1000</f>
        <v>83.52</v>
      </c>
      <c r="W43" s="2">
        <f t="shared" si="55"/>
        <v>60.32</v>
      </c>
      <c r="X43" s="2">
        <f t="shared" si="55"/>
        <v>62.64</v>
      </c>
      <c r="Y43" s="2">
        <f t="shared" si="55"/>
        <v>58</v>
      </c>
      <c r="Z43" s="2"/>
      <c r="AA43" s="5">
        <v>2</v>
      </c>
      <c r="AB43" t="s">
        <v>51</v>
      </c>
      <c r="AC43" s="15">
        <f>U43</f>
        <v>134.56</v>
      </c>
      <c r="AD43" s="15">
        <f>U44</f>
        <v>1.99E-7</v>
      </c>
      <c r="AE43" s="15">
        <f>U45</f>
        <v>20</v>
      </c>
      <c r="AF43" s="15">
        <f>U46</f>
        <v>85.1</v>
      </c>
      <c r="AG43" s="15">
        <f>U47</f>
        <v>21.33</v>
      </c>
      <c r="AH43" s="15">
        <f>U48</f>
        <v>12</v>
      </c>
      <c r="AI43" s="15">
        <f>U49</f>
        <v>32.106000000000002</v>
      </c>
      <c r="AJ43" s="15">
        <f>U50</f>
        <v>0.5805561229214431</v>
      </c>
      <c r="AK43" s="2">
        <f>SUM(AC43:AJ44)</f>
        <v>392.40717220978041</v>
      </c>
      <c r="BM43" s="1"/>
      <c r="BN43" s="1"/>
      <c r="BO43" s="1"/>
      <c r="BP43" s="3">
        <f t="shared" ref="BP43:CA43" si="56">BP12</f>
        <v>5</v>
      </c>
      <c r="BQ43" s="19">
        <f t="shared" si="56"/>
        <v>73.08</v>
      </c>
      <c r="BR43" s="19">
        <f t="shared" si="56"/>
        <v>14.930999999999999</v>
      </c>
      <c r="BS43" s="19">
        <f t="shared" si="56"/>
        <v>7.6000000000000019E-8</v>
      </c>
      <c r="BT43" s="19">
        <f t="shared" si="56"/>
        <v>80.615000000000009</v>
      </c>
      <c r="BU43" s="19">
        <f t="shared" si="56"/>
        <v>24.151509499878369</v>
      </c>
      <c r="BV43" s="19">
        <f t="shared" si="56"/>
        <v>12.564</v>
      </c>
      <c r="BW43" s="19">
        <f t="shared" si="56"/>
        <v>94.177600000000012</v>
      </c>
      <c r="BX43" s="19">
        <f t="shared" si="56"/>
        <v>0.73150071488101831</v>
      </c>
      <c r="BY43" s="19"/>
      <c r="BZ43" s="2">
        <f t="shared" si="56"/>
        <v>1.03</v>
      </c>
      <c r="CA43" s="2">
        <f t="shared" si="56"/>
        <v>0.87</v>
      </c>
    </row>
    <row r="44" spans="2:79" x14ac:dyDescent="0.2">
      <c r="C44" t="s">
        <v>5</v>
      </c>
      <c r="E44">
        <v>58</v>
      </c>
      <c r="F44">
        <v>36</v>
      </c>
      <c r="G44">
        <v>26</v>
      </c>
      <c r="H44">
        <v>27</v>
      </c>
      <c r="I44">
        <v>25</v>
      </c>
      <c r="L44" t="s">
        <v>6</v>
      </c>
      <c r="M44" s="2">
        <v>1.9899999999999999E-4</v>
      </c>
      <c r="N44" s="2">
        <v>1.9899999999999999E-4</v>
      </c>
      <c r="O44" s="2">
        <v>1.9899999999999999E-4</v>
      </c>
      <c r="P44">
        <v>1.9899999999999999E-4</v>
      </c>
      <c r="Q44" s="2">
        <v>1.9899999999999999E-4</v>
      </c>
      <c r="T44" t="s">
        <v>6</v>
      </c>
      <c r="U44" s="2">
        <f t="shared" ref="U44:U58" si="57">M44/1000</f>
        <v>1.99E-7</v>
      </c>
      <c r="V44" s="2">
        <f t="shared" si="55"/>
        <v>1.99E-7</v>
      </c>
      <c r="W44" s="2">
        <f t="shared" si="55"/>
        <v>1.99E-7</v>
      </c>
      <c r="X44" s="2">
        <f t="shared" si="55"/>
        <v>1.99E-7</v>
      </c>
      <c r="Y44" s="2">
        <f t="shared" si="55"/>
        <v>1.99E-7</v>
      </c>
      <c r="Z44" s="2"/>
      <c r="AA44" s="5"/>
      <c r="AB44" t="s">
        <v>54</v>
      </c>
      <c r="AC44" s="15">
        <f>U51</f>
        <v>34.985599999999984</v>
      </c>
      <c r="AD44" s="15">
        <f>U52</f>
        <v>1.4299999999999997E-8</v>
      </c>
      <c r="AE44" s="15">
        <f>U53</f>
        <v>10.4</v>
      </c>
      <c r="AF44" s="15">
        <f>U54</f>
        <v>25.414999999999999</v>
      </c>
      <c r="AG44" s="15">
        <f>U55</f>
        <v>6.5090312815994542</v>
      </c>
      <c r="AH44" s="15">
        <f>U56</f>
        <v>3.7050000000000001</v>
      </c>
      <c r="AI44" s="15">
        <f>U57</f>
        <v>5.5650399999999998</v>
      </c>
      <c r="AJ44" s="15">
        <f>U58</f>
        <v>0.15094459195957521</v>
      </c>
      <c r="AK44" s="2"/>
      <c r="AL44" s="1">
        <f>E50</f>
        <v>1.37</v>
      </c>
      <c r="BM44" s="1"/>
      <c r="BN44" s="1"/>
      <c r="BO44" s="1"/>
      <c r="BP44" s="3">
        <f t="shared" ref="BP44:CA44" si="58">BP13</f>
        <v>6</v>
      </c>
      <c r="BQ44" s="19">
        <f t="shared" si="58"/>
        <v>67.23360000000001</v>
      </c>
      <c r="BR44" s="19">
        <f t="shared" si="58"/>
        <v>19.196999999999999</v>
      </c>
      <c r="BS44" s="19">
        <f t="shared" si="58"/>
        <v>7.6000000000000019E-8</v>
      </c>
      <c r="BT44" s="19">
        <f t="shared" si="58"/>
        <v>80.615000000000009</v>
      </c>
      <c r="BU44" s="19">
        <f t="shared" si="58"/>
        <v>24.144459379934826</v>
      </c>
      <c r="BV44" s="19">
        <f t="shared" si="58"/>
        <v>9.423</v>
      </c>
      <c r="BW44" s="19">
        <f t="shared" si="58"/>
        <v>113.01312000000001</v>
      </c>
      <c r="BX44" s="19">
        <f t="shared" si="58"/>
        <v>0.75402759410361353</v>
      </c>
      <c r="BY44" s="19"/>
      <c r="BZ44" s="2">
        <f t="shared" si="58"/>
        <v>1.06</v>
      </c>
      <c r="CA44" s="2">
        <f t="shared" si="58"/>
        <v>0.91</v>
      </c>
    </row>
    <row r="45" spans="2:79" x14ac:dyDescent="0.2">
      <c r="C45" t="s">
        <v>6</v>
      </c>
      <c r="E45">
        <v>0</v>
      </c>
      <c r="F45">
        <v>0</v>
      </c>
      <c r="G45">
        <v>0</v>
      </c>
      <c r="H45">
        <v>0</v>
      </c>
      <c r="I45">
        <v>0</v>
      </c>
      <c r="L45" t="s">
        <v>7</v>
      </c>
      <c r="M45" s="2">
        <v>20000</v>
      </c>
      <c r="N45" s="2">
        <v>15000</v>
      </c>
      <c r="O45" s="2">
        <v>15000</v>
      </c>
      <c r="P45" s="3">
        <v>10000</v>
      </c>
      <c r="Q45" s="2">
        <v>10000</v>
      </c>
      <c r="T45" t="s">
        <v>7</v>
      </c>
      <c r="U45" s="2">
        <f t="shared" si="57"/>
        <v>20</v>
      </c>
      <c r="V45" s="2">
        <f t="shared" si="55"/>
        <v>15</v>
      </c>
      <c r="W45" s="2">
        <f t="shared" si="55"/>
        <v>15</v>
      </c>
      <c r="X45" s="2">
        <f t="shared" si="55"/>
        <v>10</v>
      </c>
      <c r="Y45" s="2">
        <f t="shared" si="55"/>
        <v>10</v>
      </c>
      <c r="Z45" s="2"/>
      <c r="AA45" s="5">
        <v>3</v>
      </c>
      <c r="AB45" t="s">
        <v>51</v>
      </c>
      <c r="AC45" s="15">
        <f>V43</f>
        <v>83.52</v>
      </c>
      <c r="AD45" s="15">
        <f>V44</f>
        <v>1.99E-7</v>
      </c>
      <c r="AE45" s="15">
        <f>V45</f>
        <v>15</v>
      </c>
      <c r="AF45" s="15">
        <f>V46</f>
        <v>58.65</v>
      </c>
      <c r="AG45" s="15">
        <f>V47</f>
        <v>10.664999999999999</v>
      </c>
      <c r="AH45" s="15">
        <f>V48</f>
        <v>12</v>
      </c>
      <c r="AI45" s="15">
        <f>V49</f>
        <v>48.158999999999999</v>
      </c>
      <c r="AJ45" s="15">
        <f>V50</f>
        <v>0.59843459849493141</v>
      </c>
      <c r="AK45" s="2">
        <f t="shared" ref="AK45" si="59">SUM(AC45:AJ46)</f>
        <v>302.08133879856337</v>
      </c>
      <c r="BM45" s="1"/>
      <c r="BN45" s="1"/>
      <c r="BO45" s="1" t="str">
        <f t="shared" ref="BO45:CA45" si="60">BO14</f>
        <v>WT-HT</v>
      </c>
      <c r="BP45" s="3">
        <f t="shared" si="60"/>
        <v>2</v>
      </c>
      <c r="BQ45" s="19">
        <f t="shared" si="60"/>
        <v>169.54559999999998</v>
      </c>
      <c r="BR45" s="19">
        <f t="shared" si="60"/>
        <v>2.1329999999999998E-7</v>
      </c>
      <c r="BS45" s="19">
        <f t="shared" si="60"/>
        <v>30.4</v>
      </c>
      <c r="BT45" s="19">
        <f t="shared" si="60"/>
        <v>110.51499999999999</v>
      </c>
      <c r="BU45" s="19">
        <f t="shared" si="60"/>
        <v>27.839031281599453</v>
      </c>
      <c r="BV45" s="19">
        <f t="shared" si="60"/>
        <v>15.705</v>
      </c>
      <c r="BW45" s="19">
        <f t="shared" si="60"/>
        <v>37.671040000000005</v>
      </c>
      <c r="BX45" s="19">
        <f t="shared" si="60"/>
        <v>0.73150071488101831</v>
      </c>
      <c r="BY45" s="19"/>
      <c r="BZ45" s="2">
        <f t="shared" si="60"/>
        <v>1.37</v>
      </c>
      <c r="CA45" s="2">
        <f t="shared" si="60"/>
        <v>1.1399999999999999</v>
      </c>
    </row>
    <row r="46" spans="2:79" x14ac:dyDescent="0.2">
      <c r="C46" t="s">
        <v>7</v>
      </c>
      <c r="E46">
        <v>4</v>
      </c>
      <c r="F46">
        <v>3</v>
      </c>
      <c r="G46">
        <v>3</v>
      </c>
      <c r="H46">
        <v>2</v>
      </c>
      <c r="I46">
        <v>2</v>
      </c>
      <c r="L46" t="s">
        <v>52</v>
      </c>
      <c r="M46" s="2">
        <v>85100</v>
      </c>
      <c r="N46" s="2">
        <v>58650</v>
      </c>
      <c r="O46" s="2">
        <v>47150</v>
      </c>
      <c r="P46" s="3">
        <v>47150</v>
      </c>
      <c r="Q46" s="2">
        <v>44850</v>
      </c>
      <c r="T46" t="s">
        <v>52</v>
      </c>
      <c r="U46" s="2">
        <f t="shared" si="57"/>
        <v>85.1</v>
      </c>
      <c r="V46" s="2">
        <f t="shared" si="55"/>
        <v>58.65</v>
      </c>
      <c r="W46" s="2">
        <f t="shared" si="55"/>
        <v>47.15</v>
      </c>
      <c r="X46" s="2">
        <f t="shared" si="55"/>
        <v>47.15</v>
      </c>
      <c r="Y46" s="2">
        <f t="shared" si="55"/>
        <v>44.85</v>
      </c>
      <c r="Z46" s="2"/>
      <c r="AA46" s="5"/>
      <c r="AB46" t="s">
        <v>54</v>
      </c>
      <c r="AC46" s="15">
        <f>V51</f>
        <v>21.71520000000001</v>
      </c>
      <c r="AD46" s="15">
        <f>V52</f>
        <v>1.4299999999999997E-8</v>
      </c>
      <c r="AE46" s="15">
        <f>V53</f>
        <v>7.8</v>
      </c>
      <c r="AF46" s="15">
        <f>V54</f>
        <v>25.414999999999999</v>
      </c>
      <c r="AG46" s="15">
        <f>V55</f>
        <v>6.3505509911597926</v>
      </c>
      <c r="AH46" s="15">
        <f>V56</f>
        <v>3.7050000000000001</v>
      </c>
      <c r="AI46" s="15">
        <f>V57</f>
        <v>8.347560000000005</v>
      </c>
      <c r="AJ46" s="15">
        <f>V58</f>
        <v>0.15559299560868209</v>
      </c>
      <c r="AK46" s="2"/>
      <c r="AL46" s="1">
        <f>F50</f>
        <v>1.06</v>
      </c>
      <c r="BM46" s="1"/>
      <c r="BN46" s="1"/>
      <c r="BO46" s="1"/>
      <c r="BP46" s="3">
        <f t="shared" ref="BP46:CA46" si="61">BP15</f>
        <v>3</v>
      </c>
      <c r="BQ46" s="19">
        <f t="shared" si="61"/>
        <v>105.23520000000001</v>
      </c>
      <c r="BR46" s="19">
        <f t="shared" si="61"/>
        <v>2.1329999999999998E-7</v>
      </c>
      <c r="BS46" s="19">
        <f t="shared" si="61"/>
        <v>22.8</v>
      </c>
      <c r="BT46" s="19">
        <f t="shared" si="61"/>
        <v>84.064999999999998</v>
      </c>
      <c r="BU46" s="19">
        <f t="shared" si="61"/>
        <v>17.015550991159792</v>
      </c>
      <c r="BV46" s="19">
        <f t="shared" si="61"/>
        <v>15.705</v>
      </c>
      <c r="BW46" s="19">
        <f t="shared" si="61"/>
        <v>56.506560000000007</v>
      </c>
      <c r="BX46" s="19">
        <f t="shared" si="61"/>
        <v>0.75402759410361353</v>
      </c>
      <c r="BY46" s="19"/>
      <c r="BZ46" s="2">
        <f t="shared" si="61"/>
        <v>1.06</v>
      </c>
      <c r="CA46" s="2">
        <f t="shared" si="61"/>
        <v>0.88</v>
      </c>
    </row>
    <row r="47" spans="2:79" x14ac:dyDescent="0.2">
      <c r="C47" t="s">
        <v>8</v>
      </c>
      <c r="E47">
        <v>25</v>
      </c>
      <c r="F47">
        <v>25</v>
      </c>
      <c r="G47">
        <v>25</v>
      </c>
      <c r="H47">
        <v>24</v>
      </c>
      <c r="I47">
        <v>14</v>
      </c>
      <c r="L47" t="s">
        <v>9</v>
      </c>
      <c r="M47" s="2">
        <v>21330</v>
      </c>
      <c r="N47" s="2">
        <v>10665</v>
      </c>
      <c r="O47" s="2">
        <v>10665</v>
      </c>
      <c r="P47" s="3">
        <v>10665</v>
      </c>
      <c r="Q47" s="2">
        <v>10665</v>
      </c>
      <c r="T47" t="s">
        <v>9</v>
      </c>
      <c r="U47" s="2">
        <f t="shared" si="57"/>
        <v>21.33</v>
      </c>
      <c r="V47" s="2">
        <f t="shared" si="55"/>
        <v>10.664999999999999</v>
      </c>
      <c r="W47" s="2">
        <f t="shared" si="55"/>
        <v>10.664999999999999</v>
      </c>
      <c r="X47" s="2">
        <f t="shared" si="55"/>
        <v>10.664999999999999</v>
      </c>
      <c r="Y47" s="2">
        <f t="shared" si="55"/>
        <v>10.664999999999999</v>
      </c>
      <c r="Z47" s="2"/>
      <c r="AA47" s="5">
        <v>4</v>
      </c>
      <c r="AB47" t="s">
        <v>51</v>
      </c>
      <c r="AC47" s="15">
        <f>W43</f>
        <v>60.32</v>
      </c>
      <c r="AD47" s="15">
        <f>W44</f>
        <v>1.99E-7</v>
      </c>
      <c r="AE47" s="15">
        <f>W45</f>
        <v>15</v>
      </c>
      <c r="AF47" s="15">
        <f>W46</f>
        <v>47.15</v>
      </c>
      <c r="AG47" s="15">
        <f>W47</f>
        <v>10.664999999999999</v>
      </c>
      <c r="AH47" s="15">
        <f>W48</f>
        <v>12</v>
      </c>
      <c r="AI47" s="15">
        <f>W49</f>
        <v>64.212000000000003</v>
      </c>
      <c r="AJ47" s="15">
        <f>W50</f>
        <v>0.59843459849493141</v>
      </c>
      <c r="AK47" s="2">
        <f t="shared" ref="AK47" si="62">SUM(AC47:AJ48)</f>
        <v>280.08781500765241</v>
      </c>
      <c r="BM47" s="1"/>
      <c r="BN47" s="1"/>
      <c r="BO47" s="1"/>
      <c r="BP47" s="3">
        <f t="shared" ref="BP47:CA47" si="63">BP16</f>
        <v>4</v>
      </c>
      <c r="BQ47" s="19">
        <f t="shared" si="63"/>
        <v>76.003200000000007</v>
      </c>
      <c r="BR47" s="19">
        <f t="shared" si="63"/>
        <v>2.1329999999999998E-7</v>
      </c>
      <c r="BS47" s="19">
        <f t="shared" si="63"/>
        <v>22.8</v>
      </c>
      <c r="BT47" s="19">
        <f t="shared" si="63"/>
        <v>72.564999999999998</v>
      </c>
      <c r="BU47" s="19">
        <f t="shared" si="63"/>
        <v>16.918507200248779</v>
      </c>
      <c r="BV47" s="19">
        <f t="shared" si="63"/>
        <v>15.705</v>
      </c>
      <c r="BW47" s="19">
        <f t="shared" si="63"/>
        <v>75.34208000000001</v>
      </c>
      <c r="BX47" s="19">
        <f t="shared" si="63"/>
        <v>0.75402759410361353</v>
      </c>
      <c r="BY47" s="19"/>
      <c r="BZ47" s="2">
        <f t="shared" si="63"/>
        <v>0.98</v>
      </c>
      <c r="CA47" s="2">
        <f t="shared" si="63"/>
        <v>0.82</v>
      </c>
    </row>
    <row r="48" spans="2:79" x14ac:dyDescent="0.2">
      <c r="C48" t="s">
        <v>9</v>
      </c>
      <c r="D48" t="s">
        <v>17</v>
      </c>
      <c r="E48">
        <v>9</v>
      </c>
      <c r="F48">
        <v>9</v>
      </c>
      <c r="G48">
        <v>9</v>
      </c>
      <c r="H48">
        <v>9</v>
      </c>
      <c r="I48">
        <v>9</v>
      </c>
      <c r="L48" t="s">
        <v>8</v>
      </c>
      <c r="M48" s="2">
        <v>12000</v>
      </c>
      <c r="N48" s="2">
        <v>12000</v>
      </c>
      <c r="O48" s="2">
        <v>12000</v>
      </c>
      <c r="P48" s="3">
        <v>11520</v>
      </c>
      <c r="Q48" s="2">
        <v>6720</v>
      </c>
      <c r="T48" t="s">
        <v>8</v>
      </c>
      <c r="U48" s="2">
        <f t="shared" si="57"/>
        <v>12</v>
      </c>
      <c r="V48" s="2">
        <f t="shared" si="55"/>
        <v>12</v>
      </c>
      <c r="W48" s="2">
        <f t="shared" si="55"/>
        <v>12</v>
      </c>
      <c r="X48" s="2">
        <f t="shared" si="55"/>
        <v>11.52</v>
      </c>
      <c r="Y48" s="2">
        <f t="shared" si="55"/>
        <v>6.72</v>
      </c>
      <c r="Z48" s="2"/>
      <c r="AA48" s="5"/>
      <c r="AB48" t="s">
        <v>54</v>
      </c>
      <c r="AC48" s="15">
        <f>W51</f>
        <v>15.683200000000008</v>
      </c>
      <c r="AD48" s="15">
        <f>W52</f>
        <v>1.4299999999999997E-8</v>
      </c>
      <c r="AE48" s="15">
        <f>W53</f>
        <v>7.8</v>
      </c>
      <c r="AF48" s="15">
        <f>W54</f>
        <v>25.414999999999999</v>
      </c>
      <c r="AG48" s="15">
        <f>W55</f>
        <v>6.253507200248781</v>
      </c>
      <c r="AH48" s="15">
        <f>W56</f>
        <v>3.7050000000000001</v>
      </c>
      <c r="AI48" s="15">
        <f>W57</f>
        <v>11.13008</v>
      </c>
      <c r="AJ48" s="15">
        <f>W58</f>
        <v>0.15559299560868209</v>
      </c>
      <c r="AK48" s="2"/>
      <c r="AL48" s="1">
        <f>G50</f>
        <v>0.98</v>
      </c>
      <c r="BM48" s="1"/>
      <c r="BN48" s="1"/>
      <c r="BO48" s="1"/>
      <c r="BP48" s="3">
        <f t="shared" ref="BP48:CA48" si="64">BP17</f>
        <v>5</v>
      </c>
      <c r="BQ48" s="19">
        <f t="shared" si="64"/>
        <v>78.926400000000001</v>
      </c>
      <c r="BR48" s="19">
        <f t="shared" si="64"/>
        <v>2.1329999999999998E-7</v>
      </c>
      <c r="BS48" s="19">
        <f t="shared" si="64"/>
        <v>15.2</v>
      </c>
      <c r="BT48" s="19">
        <f t="shared" si="64"/>
        <v>72.564999999999998</v>
      </c>
      <c r="BU48" s="19">
        <f t="shared" si="64"/>
        <v>16.886110133848451</v>
      </c>
      <c r="BV48" s="19">
        <f t="shared" si="64"/>
        <v>15.076800000000002</v>
      </c>
      <c r="BW48" s="19">
        <f t="shared" si="64"/>
        <v>94.177600000000012</v>
      </c>
      <c r="BX48" s="19">
        <f t="shared" si="64"/>
        <v>0.75402759410361353</v>
      </c>
      <c r="BY48" s="19"/>
      <c r="BZ48" s="2">
        <f t="shared" si="64"/>
        <v>1.01</v>
      </c>
      <c r="CA48" s="2">
        <f t="shared" si="64"/>
        <v>0.85</v>
      </c>
    </row>
    <row r="49" spans="2:79" x14ac:dyDescent="0.2">
      <c r="C49" t="s">
        <v>10</v>
      </c>
      <c r="D49" t="s">
        <v>18</v>
      </c>
      <c r="E49">
        <v>2</v>
      </c>
      <c r="F49">
        <v>3</v>
      </c>
      <c r="G49">
        <v>4</v>
      </c>
      <c r="H49">
        <v>5</v>
      </c>
      <c r="I49">
        <v>6</v>
      </c>
      <c r="L49" t="s">
        <v>10</v>
      </c>
      <c r="M49" s="2">
        <v>32106</v>
      </c>
      <c r="N49" s="2">
        <v>48159</v>
      </c>
      <c r="O49" s="2">
        <v>64212</v>
      </c>
      <c r="P49" s="3">
        <v>80265</v>
      </c>
      <c r="Q49" s="2">
        <v>96318</v>
      </c>
      <c r="T49" t="s">
        <v>10</v>
      </c>
      <c r="U49" s="2">
        <f t="shared" si="57"/>
        <v>32.106000000000002</v>
      </c>
      <c r="V49" s="2">
        <f t="shared" si="55"/>
        <v>48.158999999999999</v>
      </c>
      <c r="W49" s="2">
        <f t="shared" si="55"/>
        <v>64.212000000000003</v>
      </c>
      <c r="X49" s="2">
        <f t="shared" si="55"/>
        <v>80.265000000000001</v>
      </c>
      <c r="Y49" s="2">
        <f t="shared" si="55"/>
        <v>96.317999999999998</v>
      </c>
      <c r="Z49" s="2"/>
      <c r="AA49" s="5">
        <v>5</v>
      </c>
      <c r="AB49" t="s">
        <v>51</v>
      </c>
      <c r="AC49" s="15">
        <f>X43</f>
        <v>62.64</v>
      </c>
      <c r="AD49" s="15">
        <f>X44</f>
        <v>1.99E-7</v>
      </c>
      <c r="AE49" s="15">
        <f>X45</f>
        <v>10</v>
      </c>
      <c r="AF49" s="15">
        <f>X46</f>
        <v>47.15</v>
      </c>
      <c r="AG49" s="15">
        <f>X47</f>
        <v>10.664999999999999</v>
      </c>
      <c r="AH49" s="15">
        <f>X48</f>
        <v>11.52</v>
      </c>
      <c r="AI49" s="15">
        <f>X49</f>
        <v>80.265000000000001</v>
      </c>
      <c r="AJ49" s="15">
        <f>X50</f>
        <v>0.59843459849493141</v>
      </c>
      <c r="AK49" s="2">
        <f t="shared" ref="AK49" si="65">SUM(AC49:AJ50)</f>
        <v>293.5859379412521</v>
      </c>
      <c r="BM49" s="1"/>
      <c r="BN49" s="1"/>
      <c r="BO49" s="1"/>
      <c r="BP49" s="3">
        <f t="shared" ref="BP49:CA49" si="66">BP18</f>
        <v>6</v>
      </c>
      <c r="BQ49" s="19">
        <f t="shared" si="66"/>
        <v>73.08</v>
      </c>
      <c r="BR49" s="19">
        <f t="shared" si="66"/>
        <v>2.1329999999999998E-7</v>
      </c>
      <c r="BS49" s="19">
        <f t="shared" si="66"/>
        <v>15.2</v>
      </c>
      <c r="BT49" s="19">
        <f t="shared" si="66"/>
        <v>70.265000000000001</v>
      </c>
      <c r="BU49" s="19">
        <f t="shared" si="66"/>
        <v>16.846801256517402</v>
      </c>
      <c r="BV49" s="19">
        <f t="shared" si="66"/>
        <v>8.7947999999999986</v>
      </c>
      <c r="BW49" s="19">
        <f t="shared" si="66"/>
        <v>113.01312000000001</v>
      </c>
      <c r="BX49" s="19">
        <f t="shared" si="66"/>
        <v>0.73150071488101831</v>
      </c>
      <c r="BY49" s="19"/>
      <c r="BZ49" s="2">
        <f t="shared" si="66"/>
        <v>1.03</v>
      </c>
      <c r="CA49" s="2">
        <f t="shared" si="66"/>
        <v>0.87</v>
      </c>
    </row>
    <row r="50" spans="2:79" x14ac:dyDescent="0.2">
      <c r="C50" t="s">
        <v>56</v>
      </c>
      <c r="E50" s="1">
        <v>1.37</v>
      </c>
      <c r="F50" s="1">
        <v>1.06</v>
      </c>
      <c r="G50" s="1">
        <v>0.98</v>
      </c>
      <c r="H50" s="1">
        <v>1.01</v>
      </c>
      <c r="I50" s="1">
        <v>1.03</v>
      </c>
      <c r="K50" s="1"/>
      <c r="L50" s="1" t="s">
        <v>53</v>
      </c>
      <c r="M50" s="2">
        <v>580.55612292144315</v>
      </c>
      <c r="N50" s="2">
        <v>598.43459849493138</v>
      </c>
      <c r="O50" s="2">
        <v>598.43459849493138</v>
      </c>
      <c r="P50" s="3">
        <v>598.43459849493138</v>
      </c>
      <c r="Q50" s="2">
        <v>580.55612292144315</v>
      </c>
      <c r="R50" s="1"/>
      <c r="S50" s="1"/>
      <c r="T50" s="1" t="s">
        <v>53</v>
      </c>
      <c r="U50" s="2">
        <f t="shared" si="57"/>
        <v>0.5805561229214431</v>
      </c>
      <c r="V50" s="2">
        <f t="shared" si="55"/>
        <v>0.59843459849493141</v>
      </c>
      <c r="W50" s="2">
        <f t="shared" si="55"/>
        <v>0.59843459849493141</v>
      </c>
      <c r="X50" s="2">
        <f t="shared" si="55"/>
        <v>0.59843459849493141</v>
      </c>
      <c r="Y50" s="2">
        <f t="shared" si="55"/>
        <v>0.5805561229214431</v>
      </c>
      <c r="Z50" s="2"/>
      <c r="AA50" s="5"/>
      <c r="AB50" t="s">
        <v>54</v>
      </c>
      <c r="AC50" s="15">
        <f>X51</f>
        <v>16.286399999999993</v>
      </c>
      <c r="AD50" s="15">
        <f>X52</f>
        <v>1.4299999999999997E-8</v>
      </c>
      <c r="AE50" s="15">
        <f>X53</f>
        <v>5.2</v>
      </c>
      <c r="AF50" s="15">
        <f>X54</f>
        <v>25.414999999999999</v>
      </c>
      <c r="AG50" s="15">
        <f>X55</f>
        <v>6.2211101338484518</v>
      </c>
      <c r="AH50" s="15">
        <f>X56</f>
        <v>3.5568000000000017</v>
      </c>
      <c r="AI50" s="15">
        <f>X57</f>
        <v>13.912600000000007</v>
      </c>
      <c r="AJ50" s="15">
        <f>X58</f>
        <v>0.15559299560868209</v>
      </c>
      <c r="AK50" s="2"/>
      <c r="AL50" s="1">
        <f>H50</f>
        <v>1.01</v>
      </c>
      <c r="BM50" s="1"/>
      <c r="BN50" s="1"/>
      <c r="BO50" s="1" t="str">
        <f t="shared" ref="BO50:CA50" si="67">BO19</f>
        <v>PV-HT</v>
      </c>
      <c r="BP50" s="3">
        <f t="shared" si="67"/>
        <v>2</v>
      </c>
      <c r="BQ50" s="19">
        <f t="shared" si="67"/>
        <v>2.9232000000000004E-9</v>
      </c>
      <c r="BR50" s="19">
        <f t="shared" si="67"/>
        <v>187.70400000000001</v>
      </c>
      <c r="BS50" s="19">
        <f t="shared" si="67"/>
        <v>68.400000000000006</v>
      </c>
      <c r="BT50" s="19">
        <f t="shared" si="67"/>
        <v>127.76499999999999</v>
      </c>
      <c r="BU50" s="19">
        <f t="shared" si="67"/>
        <v>15.84312974106909</v>
      </c>
      <c r="BV50" s="19">
        <f t="shared" si="67"/>
        <v>15.705</v>
      </c>
      <c r="BW50" s="19">
        <f t="shared" si="67"/>
        <v>37.671040000000005</v>
      </c>
      <c r="BX50" s="19">
        <f t="shared" si="67"/>
        <v>0.73150071488101831</v>
      </c>
      <c r="BY50" s="19"/>
      <c r="BZ50" s="2">
        <f t="shared" si="67"/>
        <v>1.62</v>
      </c>
      <c r="CA50" s="2">
        <f t="shared" si="67"/>
        <v>1.32</v>
      </c>
    </row>
    <row r="51" spans="2:79" x14ac:dyDescent="0.2">
      <c r="C51" t="s">
        <v>69</v>
      </c>
      <c r="E51" s="2">
        <v>0.7</v>
      </c>
      <c r="F51" s="2">
        <v>0.54</v>
      </c>
      <c r="G51" s="2">
        <v>0.5</v>
      </c>
      <c r="H51" s="2">
        <v>0.52</v>
      </c>
      <c r="I51" s="2">
        <v>0.52</v>
      </c>
      <c r="K51" t="s">
        <v>54</v>
      </c>
      <c r="L51" t="s">
        <v>5</v>
      </c>
      <c r="M51" s="2">
        <v>34985.599999999984</v>
      </c>
      <c r="N51" s="2">
        <v>21715.200000000012</v>
      </c>
      <c r="O51" s="2">
        <v>15683.200000000008</v>
      </c>
      <c r="P51">
        <v>16286.399999999994</v>
      </c>
      <c r="Q51" s="2">
        <v>15080</v>
      </c>
      <c r="S51" t="s">
        <v>54</v>
      </c>
      <c r="T51" t="s">
        <v>5</v>
      </c>
      <c r="U51" s="2">
        <f t="shared" si="57"/>
        <v>34.985599999999984</v>
      </c>
      <c r="V51" s="2">
        <f t="shared" si="55"/>
        <v>21.71520000000001</v>
      </c>
      <c r="W51" s="2">
        <f t="shared" si="55"/>
        <v>15.683200000000008</v>
      </c>
      <c r="X51" s="2">
        <f t="shared" si="55"/>
        <v>16.286399999999993</v>
      </c>
      <c r="Y51" s="2">
        <f t="shared" si="55"/>
        <v>15.08</v>
      </c>
      <c r="Z51" s="2"/>
      <c r="AA51" s="5">
        <v>6</v>
      </c>
      <c r="AB51" t="s">
        <v>51</v>
      </c>
      <c r="AC51" s="15">
        <f>Y43</f>
        <v>58</v>
      </c>
      <c r="AD51" s="15">
        <f>Y44</f>
        <v>1.99E-7</v>
      </c>
      <c r="AE51" s="15">
        <f>Y45</f>
        <v>10</v>
      </c>
      <c r="AF51" s="15">
        <f>Y46</f>
        <v>44.85</v>
      </c>
      <c r="AG51" s="15">
        <f>Y47</f>
        <v>10.664999999999999</v>
      </c>
      <c r="AH51" s="15">
        <f>Y48</f>
        <v>6.72</v>
      </c>
      <c r="AI51" s="15">
        <f>Y49</f>
        <v>96.317999999999998</v>
      </c>
      <c r="AJ51" s="15">
        <f>Y50</f>
        <v>0.5805561229214431</v>
      </c>
      <c r="AK51" s="2">
        <f t="shared" ref="AK51" si="68">SUM(AC51:AJ52)</f>
        <v>297.93122218469847</v>
      </c>
      <c r="BM51" s="1"/>
      <c r="BN51" s="1"/>
      <c r="BO51" s="1"/>
      <c r="BP51" s="3">
        <f t="shared" ref="BP51:CA51" si="69">BP20</f>
        <v>3</v>
      </c>
      <c r="BQ51" s="19">
        <f t="shared" si="69"/>
        <v>2.9232000000000004E-9</v>
      </c>
      <c r="BR51" s="19">
        <f t="shared" si="69"/>
        <v>136.512</v>
      </c>
      <c r="BS51" s="19">
        <f t="shared" si="69"/>
        <v>53.2</v>
      </c>
      <c r="BT51" s="19">
        <f t="shared" si="69"/>
        <v>102.465</v>
      </c>
      <c r="BU51" s="19">
        <f t="shared" si="69"/>
        <v>15.789716984140101</v>
      </c>
      <c r="BV51" s="19">
        <f t="shared" si="69"/>
        <v>15.705</v>
      </c>
      <c r="BW51" s="19">
        <f t="shared" si="69"/>
        <v>56.506560000000007</v>
      </c>
      <c r="BX51" s="19">
        <f t="shared" si="69"/>
        <v>0.75402759410361353</v>
      </c>
      <c r="BY51" s="19"/>
      <c r="BZ51" s="2">
        <f t="shared" si="69"/>
        <v>1.34</v>
      </c>
      <c r="CA51" s="2">
        <f t="shared" si="69"/>
        <v>1.1100000000000001</v>
      </c>
    </row>
    <row r="52" spans="2:79" x14ac:dyDescent="0.2">
      <c r="C52" t="s">
        <v>78</v>
      </c>
      <c r="E52" s="2">
        <v>1.1399999999999999</v>
      </c>
      <c r="F52" s="2">
        <v>0.88</v>
      </c>
      <c r="G52" s="2">
        <v>0.82</v>
      </c>
      <c r="H52" s="2">
        <v>0.85</v>
      </c>
      <c r="I52" s="2">
        <v>0.87</v>
      </c>
      <c r="J52" s="1"/>
      <c r="L52" t="s">
        <v>6</v>
      </c>
      <c r="M52" s="2">
        <v>1.4299999999999997E-5</v>
      </c>
      <c r="N52" s="2">
        <v>1.4299999999999997E-5</v>
      </c>
      <c r="O52" s="2">
        <v>1.4299999999999997E-5</v>
      </c>
      <c r="P52">
        <v>1.4299999999999997E-5</v>
      </c>
      <c r="Q52" s="2">
        <v>1.4299999999999997E-5</v>
      </c>
      <c r="T52" t="s">
        <v>6</v>
      </c>
      <c r="U52" s="2">
        <f t="shared" si="57"/>
        <v>1.4299999999999997E-8</v>
      </c>
      <c r="V52" s="2">
        <f t="shared" si="55"/>
        <v>1.4299999999999997E-8</v>
      </c>
      <c r="W52" s="2">
        <f t="shared" si="55"/>
        <v>1.4299999999999997E-8</v>
      </c>
      <c r="X52" s="2">
        <f t="shared" si="55"/>
        <v>1.4299999999999997E-8</v>
      </c>
      <c r="Y52" s="2">
        <f t="shared" si="55"/>
        <v>1.4299999999999997E-8</v>
      </c>
      <c r="Z52" s="2"/>
      <c r="AA52" s="5"/>
      <c r="AB52" t="s">
        <v>54</v>
      </c>
      <c r="AC52" s="15">
        <f>Y51</f>
        <v>15.08</v>
      </c>
      <c r="AD52" s="15">
        <f>Y52</f>
        <v>1.4299999999999997E-8</v>
      </c>
      <c r="AE52" s="15">
        <f>Y53</f>
        <v>5.2</v>
      </c>
      <c r="AF52" s="15">
        <f>Y54</f>
        <v>25.414999999999999</v>
      </c>
      <c r="AG52" s="15">
        <f>Y55</f>
        <v>6.1818012565174039</v>
      </c>
      <c r="AH52" s="15">
        <f>Y56</f>
        <v>2.0747999999999993</v>
      </c>
      <c r="AI52" s="15">
        <f>Y57</f>
        <v>16.69512000000001</v>
      </c>
      <c r="AJ52" s="15">
        <f>Y58</f>
        <v>0.15094459195957521</v>
      </c>
      <c r="AL52" s="1">
        <f>I50</f>
        <v>1.03</v>
      </c>
      <c r="AM52" s="1"/>
      <c r="AN52" s="1"/>
      <c r="AO52" s="1"/>
      <c r="AP52" s="1"/>
      <c r="AQ52" s="1"/>
      <c r="AR52" s="1"/>
      <c r="AS52" s="1"/>
      <c r="AT52" s="1"/>
      <c r="AU52" s="1"/>
      <c r="BM52" s="1"/>
      <c r="BN52" s="1"/>
      <c r="BO52" s="1"/>
      <c r="BP52" s="3">
        <f t="shared" ref="BP52:CA52" si="70">BP21</f>
        <v>4</v>
      </c>
      <c r="BQ52" s="19">
        <f t="shared" si="70"/>
        <v>2.9232000000000004E-9</v>
      </c>
      <c r="BR52" s="19">
        <f t="shared" si="70"/>
        <v>95.984999999999999</v>
      </c>
      <c r="BS52" s="19">
        <f t="shared" si="70"/>
        <v>53.2</v>
      </c>
      <c r="BT52" s="19">
        <f t="shared" si="70"/>
        <v>84.064999999999998</v>
      </c>
      <c r="BU52" s="19">
        <f t="shared" si="70"/>
        <v>15.73515771828896</v>
      </c>
      <c r="BV52" s="19">
        <f t="shared" si="70"/>
        <v>12.564</v>
      </c>
      <c r="BW52" s="19">
        <f t="shared" si="70"/>
        <v>75.34208000000001</v>
      </c>
      <c r="BX52" s="19">
        <f t="shared" si="70"/>
        <v>0.73150071488101831</v>
      </c>
      <c r="BY52" s="19"/>
      <c r="BZ52" s="2">
        <f t="shared" si="70"/>
        <v>1.19</v>
      </c>
      <c r="CA52" s="2">
        <f t="shared" si="70"/>
        <v>0.98</v>
      </c>
    </row>
    <row r="53" spans="2:79" x14ac:dyDescent="0.2">
      <c r="L53" t="s">
        <v>7</v>
      </c>
      <c r="M53" s="2">
        <v>10400</v>
      </c>
      <c r="N53" s="2">
        <v>7800</v>
      </c>
      <c r="O53" s="2">
        <v>7800</v>
      </c>
      <c r="P53">
        <v>5200</v>
      </c>
      <c r="Q53" s="2">
        <v>5200</v>
      </c>
      <c r="T53" t="s">
        <v>7</v>
      </c>
      <c r="U53" s="2">
        <f t="shared" si="57"/>
        <v>10.4</v>
      </c>
      <c r="V53" s="2">
        <f t="shared" si="55"/>
        <v>7.8</v>
      </c>
      <c r="W53" s="2">
        <f t="shared" si="55"/>
        <v>7.8</v>
      </c>
      <c r="X53" s="2">
        <f t="shared" si="55"/>
        <v>5.2</v>
      </c>
      <c r="Y53" s="2">
        <f t="shared" si="55"/>
        <v>5.2</v>
      </c>
      <c r="Z53" s="2"/>
      <c r="AA53" s="5"/>
      <c r="AC53" s="2"/>
      <c r="AD53" s="2"/>
      <c r="AE53" s="2"/>
      <c r="AF53" s="2"/>
      <c r="AG53" s="2"/>
      <c r="BM53" s="1"/>
      <c r="BN53" s="1"/>
      <c r="BO53" s="1"/>
      <c r="BP53" s="3">
        <f t="shared" ref="BP53:CA53" si="71">BP22</f>
        <v>5</v>
      </c>
      <c r="BQ53" s="19">
        <f t="shared" si="71"/>
        <v>2.9232000000000004E-9</v>
      </c>
      <c r="BR53" s="19">
        <f t="shared" si="71"/>
        <v>68.256</v>
      </c>
      <c r="BS53" s="19">
        <f t="shared" si="71"/>
        <v>53.2</v>
      </c>
      <c r="BT53" s="19">
        <f t="shared" si="71"/>
        <v>71.414999999999992</v>
      </c>
      <c r="BU53" s="19">
        <f t="shared" si="71"/>
        <v>15.720871853147814</v>
      </c>
      <c r="BV53" s="19">
        <f t="shared" si="71"/>
        <v>15.705</v>
      </c>
      <c r="BW53" s="19">
        <f t="shared" si="71"/>
        <v>94.177600000000012</v>
      </c>
      <c r="BX53" s="19">
        <f t="shared" si="71"/>
        <v>0.73150071488101831</v>
      </c>
      <c r="BY53" s="19"/>
      <c r="BZ53" s="2">
        <f t="shared" si="71"/>
        <v>1.1200000000000001</v>
      </c>
      <c r="CA53" s="2">
        <f t="shared" si="71"/>
        <v>0.93</v>
      </c>
    </row>
    <row r="54" spans="2:79" x14ac:dyDescent="0.2">
      <c r="L54" t="s">
        <v>52</v>
      </c>
      <c r="M54" s="2">
        <v>25415</v>
      </c>
      <c r="N54" s="2">
        <v>25415</v>
      </c>
      <c r="O54" s="2">
        <v>25415</v>
      </c>
      <c r="P54">
        <v>25415</v>
      </c>
      <c r="Q54" s="2">
        <v>25415</v>
      </c>
      <c r="T54" t="s">
        <v>52</v>
      </c>
      <c r="U54" s="2">
        <f t="shared" si="57"/>
        <v>25.414999999999999</v>
      </c>
      <c r="V54" s="2">
        <f t="shared" si="55"/>
        <v>25.414999999999999</v>
      </c>
      <c r="W54" s="2">
        <f t="shared" si="55"/>
        <v>25.414999999999999</v>
      </c>
      <c r="X54" s="2">
        <f t="shared" si="55"/>
        <v>25.414999999999999</v>
      </c>
      <c r="Y54" s="2">
        <f t="shared" si="55"/>
        <v>25.414999999999999</v>
      </c>
      <c r="Z54" s="2"/>
      <c r="AA54" s="5"/>
      <c r="AB54" s="5"/>
      <c r="AC54" s="5"/>
      <c r="AD54" s="5"/>
      <c r="AE54" s="5"/>
      <c r="AF54" s="5"/>
      <c r="AG54" s="5"/>
      <c r="AH54" s="5"/>
      <c r="AI54" s="5"/>
      <c r="AJ54" s="5"/>
      <c r="BM54" s="1"/>
      <c r="BN54" s="1"/>
      <c r="BO54" s="1"/>
      <c r="BP54" s="3">
        <f t="shared" ref="BP54:CA54" si="72">BP23</f>
        <v>6</v>
      </c>
      <c r="BQ54" s="19">
        <f t="shared" si="72"/>
        <v>2.9232000000000004E-9</v>
      </c>
      <c r="BR54" s="19">
        <f t="shared" si="72"/>
        <v>51.192</v>
      </c>
      <c r="BS54" s="19">
        <f t="shared" si="72"/>
        <v>53.2</v>
      </c>
      <c r="BT54" s="19">
        <f t="shared" si="72"/>
        <v>64.515000000000001</v>
      </c>
      <c r="BU54" s="19">
        <f t="shared" si="72"/>
        <v>15.668086946342866</v>
      </c>
      <c r="BV54" s="19">
        <f t="shared" si="72"/>
        <v>13.1922</v>
      </c>
      <c r="BW54" s="19">
        <f t="shared" si="72"/>
        <v>113.01312000000001</v>
      </c>
      <c r="BX54" s="19">
        <f t="shared" si="72"/>
        <v>0.73150071488101831</v>
      </c>
      <c r="BY54" s="19"/>
      <c r="BZ54" s="2">
        <f t="shared" si="72"/>
        <v>1.0900000000000001</v>
      </c>
      <c r="CA54" s="2">
        <f t="shared" si="72"/>
        <v>0.91</v>
      </c>
    </row>
    <row r="55" spans="2:79" x14ac:dyDescent="0.2">
      <c r="L55" t="s">
        <v>9</v>
      </c>
      <c r="M55" s="2">
        <v>6509.0312815994539</v>
      </c>
      <c r="N55" s="2">
        <v>6350.5509911597928</v>
      </c>
      <c r="O55" s="2">
        <v>6253.5072002487814</v>
      </c>
      <c r="P55">
        <v>6221.1101338484514</v>
      </c>
      <c r="Q55" s="2">
        <v>6181.801256517404</v>
      </c>
      <c r="T55" t="s">
        <v>9</v>
      </c>
      <c r="U55" s="2">
        <f t="shared" si="57"/>
        <v>6.5090312815994542</v>
      </c>
      <c r="V55" s="2">
        <f t="shared" si="55"/>
        <v>6.3505509911597926</v>
      </c>
      <c r="W55" s="2">
        <f t="shared" si="55"/>
        <v>6.253507200248781</v>
      </c>
      <c r="X55" s="2">
        <f t="shared" si="55"/>
        <v>6.2211101338484518</v>
      </c>
      <c r="Y55" s="2">
        <f t="shared" si="55"/>
        <v>6.1818012565174039</v>
      </c>
      <c r="Z55" s="2"/>
      <c r="AA55" s="5"/>
      <c r="AB55" s="5"/>
      <c r="AC55" s="2"/>
      <c r="AD55" s="2"/>
      <c r="AE55" s="2"/>
      <c r="AF55" s="2"/>
      <c r="AG55" s="2"/>
      <c r="AH55" s="2"/>
      <c r="AI55" s="2"/>
      <c r="AJ55" s="2"/>
      <c r="BM55" s="5"/>
      <c r="BN55" s="5" t="s">
        <v>80</v>
      </c>
      <c r="BO55" s="5" t="s">
        <v>5</v>
      </c>
      <c r="BP55" s="5">
        <v>2</v>
      </c>
      <c r="BQ55" s="19">
        <f>SUM(AC81:AC82)</f>
        <v>263.08800000000002</v>
      </c>
      <c r="BR55" s="19">
        <f t="shared" ref="BR55:BX55" si="73">SUM(AD81:AD82)</f>
        <v>2.1329999999999999E-11</v>
      </c>
      <c r="BS55" s="19">
        <f t="shared" si="73"/>
        <v>7.5999999999999999E-13</v>
      </c>
      <c r="BT55" s="19">
        <f t="shared" si="73"/>
        <v>149.61500000000001</v>
      </c>
      <c r="BU55" s="19">
        <f t="shared" si="73"/>
        <v>24.59611656061309</v>
      </c>
      <c r="BV55" s="19">
        <f t="shared" si="73"/>
        <v>15.705</v>
      </c>
      <c r="BW55" s="19">
        <f t="shared" si="73"/>
        <v>37.671040000000005</v>
      </c>
      <c r="BX55" s="19">
        <f t="shared" si="73"/>
        <v>0.73150071488101831</v>
      </c>
      <c r="BY55" s="19"/>
      <c r="BZ55" s="2" cm="1">
        <f t="array" ref="BZ55:BZ59">TRANSPOSE(E88:I88)</f>
        <v>1.72</v>
      </c>
      <c r="CA55" s="2" cm="1">
        <f t="array" ref="CA55:CA59">TRANSPOSE(E89:I89)</f>
        <v>1.43</v>
      </c>
    </row>
    <row r="56" spans="2:79" x14ac:dyDescent="0.2">
      <c r="L56" t="s">
        <v>8</v>
      </c>
      <c r="M56" s="2">
        <v>3705</v>
      </c>
      <c r="N56" s="2">
        <v>3705</v>
      </c>
      <c r="O56" s="2">
        <v>3705</v>
      </c>
      <c r="P56" s="4">
        <v>3556.8000000000015</v>
      </c>
      <c r="Q56" s="2">
        <v>2074.7999999999993</v>
      </c>
      <c r="T56" t="s">
        <v>8</v>
      </c>
      <c r="U56" s="2">
        <f t="shared" si="57"/>
        <v>3.7050000000000001</v>
      </c>
      <c r="V56" s="2">
        <f t="shared" si="55"/>
        <v>3.7050000000000001</v>
      </c>
      <c r="W56" s="2">
        <f t="shared" si="55"/>
        <v>3.7050000000000001</v>
      </c>
      <c r="X56" s="2">
        <f t="shared" si="55"/>
        <v>3.5568000000000017</v>
      </c>
      <c r="Y56" s="2">
        <f t="shared" si="55"/>
        <v>2.0747999999999993</v>
      </c>
      <c r="Z56" s="2"/>
      <c r="AA56" s="5"/>
      <c r="AB56" s="5"/>
      <c r="AC56" s="2"/>
      <c r="AD56" s="2"/>
      <c r="AE56" s="2"/>
      <c r="AF56" s="2"/>
      <c r="AG56" s="2"/>
      <c r="AH56" s="2"/>
      <c r="AI56" s="2"/>
      <c r="AJ56" s="2"/>
      <c r="BM56" s="5"/>
      <c r="BN56" s="5"/>
      <c r="BO56" s="5"/>
      <c r="BP56" s="5">
        <v>3</v>
      </c>
      <c r="BQ56" s="19">
        <f>SUM(AC83:AC84)</f>
        <v>128.62079999999997</v>
      </c>
      <c r="BR56" s="19">
        <f t="shared" ref="BR56:BX56" si="74">SUM(AD83:AD84)</f>
        <v>2.1329999999999999E-11</v>
      </c>
      <c r="BS56" s="19">
        <f t="shared" si="74"/>
        <v>7.5999999999999999E-13</v>
      </c>
      <c r="BT56" s="19">
        <f t="shared" si="74"/>
        <v>96.715000000000003</v>
      </c>
      <c r="BU56" s="19">
        <f t="shared" si="74"/>
        <v>24.3065411642744</v>
      </c>
      <c r="BV56" s="19">
        <f t="shared" si="74"/>
        <v>13.820400000000003</v>
      </c>
      <c r="BW56" s="19">
        <f t="shared" si="74"/>
        <v>56.506560000000007</v>
      </c>
      <c r="BX56" s="19">
        <f t="shared" si="74"/>
        <v>0.75402759410361353</v>
      </c>
      <c r="BY56" s="19"/>
      <c r="BZ56" s="2">
        <v>1.1200000000000001</v>
      </c>
      <c r="CA56" s="2">
        <v>0.93</v>
      </c>
    </row>
    <row r="57" spans="2:79" x14ac:dyDescent="0.2">
      <c r="L57" t="s">
        <v>10</v>
      </c>
      <c r="M57" s="2">
        <v>5565.04</v>
      </c>
      <c r="N57" s="2">
        <v>8347.5600000000049</v>
      </c>
      <c r="O57" s="2">
        <v>11130.08</v>
      </c>
      <c r="P57" s="4">
        <v>13912.600000000006</v>
      </c>
      <c r="Q57" s="2">
        <v>16695.12000000001</v>
      </c>
      <c r="T57" t="s">
        <v>10</v>
      </c>
      <c r="U57" s="2">
        <f t="shared" si="57"/>
        <v>5.5650399999999998</v>
      </c>
      <c r="V57" s="2">
        <f t="shared" si="55"/>
        <v>8.347560000000005</v>
      </c>
      <c r="W57" s="2">
        <f t="shared" si="55"/>
        <v>11.13008</v>
      </c>
      <c r="X57" s="2">
        <f t="shared" si="55"/>
        <v>13.912600000000007</v>
      </c>
      <c r="Y57" s="2">
        <f t="shared" si="55"/>
        <v>16.69512000000001</v>
      </c>
      <c r="Z57" s="2"/>
      <c r="AC57" s="2"/>
      <c r="AD57" s="2"/>
      <c r="AE57" s="2"/>
      <c r="AF57" s="2"/>
      <c r="AG57" s="2"/>
      <c r="AH57" s="2"/>
      <c r="AI57" s="2"/>
      <c r="AJ57" s="2"/>
      <c r="AK57" s="2"/>
      <c r="BM57" s="5"/>
      <c r="BN57" s="5"/>
      <c r="BO57" s="5"/>
      <c r="BP57" s="5">
        <v>4</v>
      </c>
      <c r="BQ57" s="19">
        <f>SUM(AC85:AC86)</f>
        <v>114.00479999999999</v>
      </c>
      <c r="BR57" s="19">
        <f t="shared" ref="BR57:BX57" si="75">SUM(AD85:AD86)</f>
        <v>2.1329999999999999E-11</v>
      </c>
      <c r="BS57" s="19">
        <f t="shared" si="75"/>
        <v>7.5999999999999999E-13</v>
      </c>
      <c r="BT57" s="19">
        <f t="shared" si="75"/>
        <v>90.965000000000003</v>
      </c>
      <c r="BU57" s="19">
        <f t="shared" si="75"/>
        <v>24.253972820265858</v>
      </c>
      <c r="BV57" s="19">
        <f t="shared" si="75"/>
        <v>15.705</v>
      </c>
      <c r="BW57" s="19">
        <f t="shared" si="75"/>
        <v>75.34208000000001</v>
      </c>
      <c r="BX57" s="19">
        <f t="shared" si="75"/>
        <v>0.75402759410361353</v>
      </c>
      <c r="BY57" s="19"/>
      <c r="BZ57" s="2">
        <v>1.1100000000000001</v>
      </c>
      <c r="CA57" s="2">
        <v>0.93</v>
      </c>
    </row>
    <row r="58" spans="2:79" x14ac:dyDescent="0.2">
      <c r="L58" t="s">
        <v>53</v>
      </c>
      <c r="M58" s="2">
        <v>150.94459195957521</v>
      </c>
      <c r="N58" s="2">
        <v>155.59299560868209</v>
      </c>
      <c r="O58" s="2">
        <v>155.59299560868209</v>
      </c>
      <c r="P58">
        <v>155.59299560868209</v>
      </c>
      <c r="Q58" s="2">
        <v>150.94459195957521</v>
      </c>
      <c r="T58" t="s">
        <v>53</v>
      </c>
      <c r="U58" s="2">
        <f t="shared" si="57"/>
        <v>0.15094459195957521</v>
      </c>
      <c r="V58" s="2">
        <f t="shared" si="55"/>
        <v>0.15559299560868209</v>
      </c>
      <c r="W58" s="2">
        <f t="shared" si="55"/>
        <v>0.15559299560868209</v>
      </c>
      <c r="X58" s="2">
        <f t="shared" si="55"/>
        <v>0.15559299560868209</v>
      </c>
      <c r="Y58" s="2">
        <f t="shared" si="55"/>
        <v>0.15094459195957521</v>
      </c>
      <c r="Z58" s="2"/>
      <c r="AA58" s="5"/>
      <c r="AB58" s="5"/>
      <c r="AC58" s="2"/>
      <c r="AD58" s="2"/>
      <c r="AE58" s="2"/>
      <c r="AF58" s="2"/>
      <c r="AG58" s="2"/>
      <c r="AH58" s="2"/>
      <c r="AI58" s="2"/>
      <c r="AJ58" s="2"/>
      <c r="BM58" s="5"/>
      <c r="BN58" s="5"/>
      <c r="BO58" s="5"/>
      <c r="BP58" s="5">
        <v>5</v>
      </c>
      <c r="BQ58" s="19">
        <f>SUM(AC87:AC88)</f>
        <v>105.23520000000001</v>
      </c>
      <c r="BR58" s="19">
        <f t="shared" ref="BR58:BX58" si="76">SUM(AD87:AD88)</f>
        <v>2.1329999999999999E-11</v>
      </c>
      <c r="BS58" s="19">
        <f t="shared" si="76"/>
        <v>7.5999999999999999E-13</v>
      </c>
      <c r="BT58" s="19">
        <f t="shared" si="76"/>
        <v>87.515000000000001</v>
      </c>
      <c r="BU58" s="19">
        <f t="shared" si="76"/>
        <v>24.198305262456639</v>
      </c>
      <c r="BV58" s="19">
        <f t="shared" si="76"/>
        <v>8.7947999999999986</v>
      </c>
      <c r="BW58" s="19">
        <f t="shared" si="76"/>
        <v>94.177600000000012</v>
      </c>
      <c r="BX58" s="19">
        <f t="shared" si="76"/>
        <v>0.75402759410361353</v>
      </c>
      <c r="BY58" s="19"/>
      <c r="BZ58" s="2">
        <v>1.1100000000000001</v>
      </c>
      <c r="CA58" s="2">
        <v>0.93</v>
      </c>
    </row>
    <row r="59" spans="2:79" x14ac:dyDescent="0.2">
      <c r="AA59" s="1"/>
      <c r="AB59" s="1"/>
      <c r="AC59" s="1"/>
      <c r="AD59" s="1"/>
      <c r="AE59" s="1"/>
      <c r="AF59" s="1"/>
      <c r="AG59" s="1"/>
      <c r="AH59" s="1"/>
      <c r="AI59" s="1"/>
      <c r="AJ59" s="1"/>
      <c r="BM59" s="5"/>
      <c r="BN59" s="5"/>
      <c r="BO59" s="5"/>
      <c r="BP59" s="5">
        <v>6</v>
      </c>
      <c r="BQ59" s="19">
        <f>SUM(AC89:AC90)</f>
        <v>96.465599999999995</v>
      </c>
      <c r="BR59" s="19">
        <f t="shared" ref="BR59:BX59" si="77">SUM(AD89:AD90)</f>
        <v>2.1329999999999999E-11</v>
      </c>
      <c r="BS59" s="19">
        <f t="shared" si="77"/>
        <v>7.5999999999999999E-13</v>
      </c>
      <c r="BT59" s="19">
        <f t="shared" si="77"/>
        <v>84.064999999999998</v>
      </c>
      <c r="BU59" s="19">
        <f t="shared" si="77"/>
        <v>24.154537739317202</v>
      </c>
      <c r="BV59" s="19">
        <f t="shared" si="77"/>
        <v>8.7947999999999986</v>
      </c>
      <c r="BW59" s="19">
        <f t="shared" si="77"/>
        <v>113.01312000000001</v>
      </c>
      <c r="BX59" s="19">
        <f t="shared" si="77"/>
        <v>0.75402759410361353</v>
      </c>
      <c r="BY59" s="19"/>
      <c r="BZ59" s="2">
        <v>1.1299999999999999</v>
      </c>
      <c r="CA59" s="2">
        <v>0.95</v>
      </c>
    </row>
    <row r="60" spans="2:79" x14ac:dyDescent="0.2">
      <c r="AA60" s="1"/>
      <c r="AB60" s="1"/>
      <c r="AC60" s="1"/>
      <c r="AD60" s="1"/>
      <c r="AE60" s="1"/>
      <c r="AF60" s="1"/>
      <c r="AG60" s="1"/>
      <c r="AH60" s="1"/>
      <c r="AI60" s="1"/>
      <c r="AJ60" s="1"/>
      <c r="BM60" s="5"/>
      <c r="BN60" s="5"/>
      <c r="BO60" s="5" t="s">
        <v>6</v>
      </c>
      <c r="BP60" s="5">
        <v>2</v>
      </c>
      <c r="BQ60" s="19">
        <f>SUM(AC107:AC108)</f>
        <v>2.9231999999999997E-11</v>
      </c>
      <c r="BR60" s="19">
        <f t="shared" ref="BR60:BX60" si="78">SUM(AD107:AD108)</f>
        <v>693.22500000000002</v>
      </c>
      <c r="BS60" s="19">
        <f t="shared" si="78"/>
        <v>7.5999999999999999E-13</v>
      </c>
      <c r="BT60" s="19">
        <f t="shared" si="78"/>
        <v>370.41500000000002</v>
      </c>
      <c r="BU60" s="19">
        <f t="shared" si="78"/>
        <v>41.711917927955071</v>
      </c>
      <c r="BV60" s="19">
        <f t="shared" si="78"/>
        <v>15.705</v>
      </c>
      <c r="BW60" s="19">
        <f t="shared" si="78"/>
        <v>37.671040000000005</v>
      </c>
      <c r="BX60" s="19">
        <f t="shared" si="78"/>
        <v>0.75402759410361353</v>
      </c>
      <c r="BY60" s="19"/>
      <c r="BZ60" s="2" cm="1">
        <f t="array" ref="BZ60:BZ64">TRANSPOSE(E114:I114)</f>
        <v>4.0199999999999996</v>
      </c>
      <c r="CA60" s="2" cm="1">
        <f t="array" ref="CA60:CA64">TRANSPOSE(E115:I115)</f>
        <v>3.34</v>
      </c>
    </row>
    <row r="61" spans="2:79" x14ac:dyDescent="0.2">
      <c r="B61" t="s">
        <v>20</v>
      </c>
      <c r="M61">
        <v>2</v>
      </c>
      <c r="N61">
        <v>3</v>
      </c>
      <c r="O61">
        <v>4</v>
      </c>
      <c r="P61">
        <v>5</v>
      </c>
      <c r="Q61">
        <v>6</v>
      </c>
      <c r="U61">
        <v>2</v>
      </c>
      <c r="V61">
        <v>3</v>
      </c>
      <c r="W61">
        <v>4</v>
      </c>
      <c r="X61">
        <v>5</v>
      </c>
      <c r="Y61">
        <v>6</v>
      </c>
      <c r="AA61" s="5"/>
      <c r="AC61" t="s">
        <v>5</v>
      </c>
      <c r="AD61" t="s">
        <v>6</v>
      </c>
      <c r="AE61" t="s">
        <v>7</v>
      </c>
      <c r="AF61" t="s">
        <v>52</v>
      </c>
      <c r="AG61" t="s">
        <v>9</v>
      </c>
      <c r="AH61" t="s">
        <v>8</v>
      </c>
      <c r="AI61" t="s">
        <v>10</v>
      </c>
      <c r="AJ61" t="s">
        <v>53</v>
      </c>
      <c r="AK61" t="s">
        <v>55</v>
      </c>
      <c r="AL61" t="s">
        <v>56</v>
      </c>
      <c r="BM61" s="5"/>
      <c r="BN61" s="5"/>
      <c r="BO61" s="5"/>
      <c r="BP61" s="5">
        <v>3</v>
      </c>
      <c r="BQ61" s="19">
        <f>SUM(AC109:AC110)</f>
        <v>2.9231999999999997E-11</v>
      </c>
      <c r="BR61" s="19">
        <f t="shared" ref="BR61:BX61" si="79">SUM(AD109:AD110)</f>
        <v>528.98399999999992</v>
      </c>
      <c r="BS61" s="19">
        <f t="shared" si="79"/>
        <v>7.5999999999999999E-13</v>
      </c>
      <c r="BT61" s="19">
        <f t="shared" si="79"/>
        <v>293.36500000000001</v>
      </c>
      <c r="BU61" s="19">
        <f t="shared" si="79"/>
        <v>37.871044072146752</v>
      </c>
      <c r="BV61" s="19">
        <f t="shared" si="79"/>
        <v>15.705</v>
      </c>
      <c r="BW61" s="19">
        <f t="shared" si="79"/>
        <v>56.506560000000007</v>
      </c>
      <c r="BX61" s="19">
        <f t="shared" si="79"/>
        <v>0.75402759410361353</v>
      </c>
      <c r="BY61" s="19"/>
      <c r="BZ61">
        <v>3.23</v>
      </c>
      <c r="CA61" s="2">
        <v>2.69</v>
      </c>
    </row>
    <row r="62" spans="2:79" x14ac:dyDescent="0.2">
      <c r="C62" t="s">
        <v>21</v>
      </c>
      <c r="D62" t="s">
        <v>23</v>
      </c>
      <c r="E62" t="s">
        <v>4</v>
      </c>
      <c r="F62" t="s">
        <v>3</v>
      </c>
      <c r="G62" t="s">
        <v>2</v>
      </c>
      <c r="H62" t="s">
        <v>1</v>
      </c>
      <c r="I62" t="s">
        <v>0</v>
      </c>
      <c r="J62" s="1"/>
      <c r="K62" t="s">
        <v>51</v>
      </c>
      <c r="L62" t="s">
        <v>5</v>
      </c>
      <c r="M62" s="2">
        <v>2.3200000000000002E-6</v>
      </c>
      <c r="N62" s="2">
        <v>2.3200000000000002E-6</v>
      </c>
      <c r="O62" s="2">
        <v>2.3200000000000002E-6</v>
      </c>
      <c r="P62" s="2">
        <v>2.3200000000000002E-6</v>
      </c>
      <c r="Q62" s="2">
        <v>2.3200000000000002E-6</v>
      </c>
      <c r="S62" t="s">
        <v>51</v>
      </c>
      <c r="T62" t="s">
        <v>5</v>
      </c>
      <c r="U62" s="2">
        <f>M62/1000</f>
        <v>2.3200000000000003E-9</v>
      </c>
      <c r="V62" s="2">
        <f t="shared" ref="V62:Y77" si="80">N62/1000</f>
        <v>2.3200000000000003E-9</v>
      </c>
      <c r="W62" s="2">
        <f t="shared" si="80"/>
        <v>2.3200000000000003E-9</v>
      </c>
      <c r="X62" s="2">
        <f t="shared" si="80"/>
        <v>2.3200000000000003E-9</v>
      </c>
      <c r="Y62" s="2">
        <f t="shared" si="80"/>
        <v>2.3200000000000003E-9</v>
      </c>
      <c r="Z62" s="2"/>
      <c r="AA62" s="5">
        <v>2</v>
      </c>
      <c r="AB62" t="s">
        <v>51</v>
      </c>
      <c r="AC62" s="15">
        <f>U62</f>
        <v>2.3200000000000003E-9</v>
      </c>
      <c r="AD62" s="15">
        <f>U63</f>
        <v>175.12</v>
      </c>
      <c r="AE62" s="15">
        <f>U64</f>
        <v>45</v>
      </c>
      <c r="AF62" s="15">
        <f>U65</f>
        <v>102.35</v>
      </c>
      <c r="AG62" s="15">
        <f>U66</f>
        <v>11.85</v>
      </c>
      <c r="AH62" s="15">
        <f>U67</f>
        <v>12</v>
      </c>
      <c r="AI62" s="15">
        <f>U68</f>
        <v>32.106000000000002</v>
      </c>
      <c r="AJ62" s="15">
        <f>U69</f>
        <v>0.5805561229214431</v>
      </c>
      <c r="AK62" s="2">
        <f>SUM(AC62:AJ63)</f>
        <v>453.81967045887336</v>
      </c>
      <c r="AM62" s="1"/>
      <c r="AN62" s="1"/>
      <c r="AO62" s="1"/>
      <c r="AP62" s="1"/>
      <c r="AQ62" s="1"/>
      <c r="AR62" s="1"/>
      <c r="AS62" s="1"/>
      <c r="AT62" s="1"/>
      <c r="AU62" s="1"/>
      <c r="BM62" s="5"/>
      <c r="BN62" s="5"/>
      <c r="BO62" s="5"/>
      <c r="BP62" s="5">
        <v>4</v>
      </c>
      <c r="BQ62" s="19">
        <f>SUM(AC111:AC112)</f>
        <v>2.9231999999999997E-11</v>
      </c>
      <c r="BR62" s="19">
        <f t="shared" ref="BR62:BX62" si="81">SUM(AD111:AD112)</f>
        <v>426.6</v>
      </c>
      <c r="BS62" s="19">
        <f t="shared" si="81"/>
        <v>7.5999999999999999E-13</v>
      </c>
      <c r="BT62" s="19">
        <f t="shared" si="81"/>
        <v>245.065</v>
      </c>
      <c r="BU62" s="19">
        <f t="shared" si="81"/>
        <v>34.054851095707093</v>
      </c>
      <c r="BV62" s="19">
        <f t="shared" si="81"/>
        <v>15.076800000000002</v>
      </c>
      <c r="BW62" s="19">
        <f t="shared" si="81"/>
        <v>75.34208000000001</v>
      </c>
      <c r="BX62" s="19">
        <f t="shared" si="81"/>
        <v>0.75402759410361353</v>
      </c>
      <c r="BY62" s="19"/>
      <c r="BZ62" s="2">
        <v>2.75</v>
      </c>
      <c r="CA62" s="2">
        <v>2.2999999999999998</v>
      </c>
    </row>
    <row r="63" spans="2:79" x14ac:dyDescent="0.2">
      <c r="C63" t="s">
        <v>5</v>
      </c>
      <c r="E63">
        <v>0</v>
      </c>
      <c r="F63">
        <v>0</v>
      </c>
      <c r="G63">
        <v>0</v>
      </c>
      <c r="H63">
        <v>0</v>
      </c>
      <c r="I63">
        <v>0</v>
      </c>
      <c r="L63" t="s">
        <v>6</v>
      </c>
      <c r="M63" s="2">
        <v>175120</v>
      </c>
      <c r="N63" s="2">
        <v>127360</v>
      </c>
      <c r="O63" s="2">
        <v>89550</v>
      </c>
      <c r="P63" s="2">
        <v>63680</v>
      </c>
      <c r="Q63" s="2">
        <v>47760</v>
      </c>
      <c r="T63" t="s">
        <v>6</v>
      </c>
      <c r="U63" s="2">
        <f t="shared" ref="U63:U77" si="82">M63/1000</f>
        <v>175.12</v>
      </c>
      <c r="V63" s="2">
        <f t="shared" si="80"/>
        <v>127.36</v>
      </c>
      <c r="W63" s="2">
        <f t="shared" si="80"/>
        <v>89.55</v>
      </c>
      <c r="X63" s="2">
        <f t="shared" si="80"/>
        <v>63.68</v>
      </c>
      <c r="Y63" s="2">
        <f t="shared" si="80"/>
        <v>47.76</v>
      </c>
      <c r="Z63" s="2"/>
      <c r="AA63" s="5"/>
      <c r="AB63" t="s">
        <v>54</v>
      </c>
      <c r="AC63" s="15">
        <f>U70</f>
        <v>6.0320000000000025E-10</v>
      </c>
      <c r="AD63" s="15">
        <f>U71</f>
        <v>12.584</v>
      </c>
      <c r="AE63" s="15">
        <f>U72</f>
        <v>23.4</v>
      </c>
      <c r="AF63" s="15">
        <f>U73</f>
        <v>25.414999999999999</v>
      </c>
      <c r="AG63" s="15">
        <f>U74</f>
        <v>3.9931297410690898</v>
      </c>
      <c r="AH63" s="15">
        <f>U75</f>
        <v>3.7050000000000001</v>
      </c>
      <c r="AI63" s="15">
        <f>U76</f>
        <v>5.5650399999999998</v>
      </c>
      <c r="AJ63" s="15">
        <f>U77</f>
        <v>0.15094459195957521</v>
      </c>
      <c r="AK63" s="2"/>
      <c r="AL63" s="1">
        <f>E69</f>
        <v>1.62</v>
      </c>
      <c r="BM63" s="5"/>
      <c r="BN63" s="5"/>
      <c r="BO63" s="5"/>
      <c r="BP63" s="5">
        <v>5</v>
      </c>
      <c r="BQ63" s="19">
        <f>SUM(AC113:AC114)</f>
        <v>2.9231999999999997E-11</v>
      </c>
      <c r="BR63" s="19">
        <f t="shared" ref="BR63:BX63" si="83">SUM(AD113:AD114)</f>
        <v>343.41300000000001</v>
      </c>
      <c r="BS63" s="19">
        <f t="shared" si="83"/>
        <v>7.5999999999999999E-13</v>
      </c>
      <c r="BT63" s="19">
        <f t="shared" si="83"/>
        <v>202.51499999999999</v>
      </c>
      <c r="BU63" s="19">
        <f t="shared" si="83"/>
        <v>28.393838004418019</v>
      </c>
      <c r="BV63" s="19">
        <f t="shared" si="83"/>
        <v>15.076800000000002</v>
      </c>
      <c r="BW63" s="19">
        <f t="shared" si="83"/>
        <v>94.177600000000012</v>
      </c>
      <c r="BX63" s="19">
        <f t="shared" si="83"/>
        <v>0.75402759410361353</v>
      </c>
      <c r="BY63" s="19"/>
      <c r="BZ63" s="2">
        <v>2.35</v>
      </c>
      <c r="CA63" s="2">
        <v>1.97</v>
      </c>
    </row>
    <row r="64" spans="2:79" x14ac:dyDescent="0.2">
      <c r="C64" t="s">
        <v>6</v>
      </c>
      <c r="E64">
        <v>88</v>
      </c>
      <c r="F64">
        <v>64</v>
      </c>
      <c r="G64">
        <v>45</v>
      </c>
      <c r="H64">
        <v>32</v>
      </c>
      <c r="I64">
        <v>24</v>
      </c>
      <c r="L64" t="s">
        <v>7</v>
      </c>
      <c r="M64" s="2">
        <v>45000</v>
      </c>
      <c r="N64" s="2">
        <v>35000</v>
      </c>
      <c r="O64" s="2">
        <v>35000</v>
      </c>
      <c r="P64" s="2">
        <v>35000</v>
      </c>
      <c r="Q64" s="2">
        <v>35000</v>
      </c>
      <c r="T64" t="s">
        <v>7</v>
      </c>
      <c r="U64" s="2">
        <f t="shared" si="82"/>
        <v>45</v>
      </c>
      <c r="V64" s="2">
        <f t="shared" si="80"/>
        <v>35</v>
      </c>
      <c r="W64" s="2">
        <f t="shared" si="80"/>
        <v>35</v>
      </c>
      <c r="X64" s="2">
        <f t="shared" si="80"/>
        <v>35</v>
      </c>
      <c r="Y64" s="2">
        <f t="shared" si="80"/>
        <v>35</v>
      </c>
      <c r="Z64" s="2"/>
      <c r="AA64" s="5">
        <v>3</v>
      </c>
      <c r="AB64" t="s">
        <v>51</v>
      </c>
      <c r="AC64" s="15">
        <f>V62</f>
        <v>2.3200000000000003E-9</v>
      </c>
      <c r="AD64" s="15">
        <f>V63</f>
        <v>127.36</v>
      </c>
      <c r="AE64" s="15">
        <f>V64</f>
        <v>35</v>
      </c>
      <c r="AF64" s="15">
        <f>V65</f>
        <v>77.05</v>
      </c>
      <c r="AG64" s="15">
        <f>V66</f>
        <v>11.85</v>
      </c>
      <c r="AH64" s="15">
        <f>V67</f>
        <v>12</v>
      </c>
      <c r="AI64" s="15">
        <f>V68</f>
        <v>48.158999999999999</v>
      </c>
      <c r="AJ64" s="15">
        <f>V69</f>
        <v>0.59843459849493141</v>
      </c>
      <c r="AK64" s="2">
        <f t="shared" ref="AK64" si="84">SUM(AC64:AJ65)</f>
        <v>380.93230458116687</v>
      </c>
      <c r="BM64" s="5"/>
      <c r="BN64" s="5"/>
      <c r="BO64" s="5"/>
      <c r="BP64" s="5">
        <v>6</v>
      </c>
      <c r="BQ64" s="19">
        <f>SUM(AC115:AC116)</f>
        <v>2.9231999999999997E-11</v>
      </c>
      <c r="BR64" s="19">
        <f t="shared" ref="BR64:BX64" si="85">SUM(AD115:AD116)</f>
        <v>283.68900000000002</v>
      </c>
      <c r="BS64" s="19">
        <f t="shared" si="85"/>
        <v>7.5999999999999999E-13</v>
      </c>
      <c r="BT64" s="19">
        <f t="shared" si="85"/>
        <v>173.76499999999999</v>
      </c>
      <c r="BU64" s="19">
        <f t="shared" si="85"/>
        <v>24.6075907491118</v>
      </c>
      <c r="BV64" s="19">
        <f t="shared" si="85"/>
        <v>14.448599999999997</v>
      </c>
      <c r="BW64" s="19">
        <f t="shared" si="85"/>
        <v>113.01312000000001</v>
      </c>
      <c r="BX64" s="19">
        <f t="shared" si="85"/>
        <v>0.75402759410361353</v>
      </c>
      <c r="BY64" s="19"/>
      <c r="BZ64" s="2">
        <v>2.09</v>
      </c>
      <c r="CA64" s="2">
        <v>1.76</v>
      </c>
    </row>
    <row r="65" spans="2:79" x14ac:dyDescent="0.2">
      <c r="C65" t="s">
        <v>7</v>
      </c>
      <c r="E65">
        <v>9</v>
      </c>
      <c r="F65">
        <v>7</v>
      </c>
      <c r="G65">
        <v>7</v>
      </c>
      <c r="H65">
        <v>7</v>
      </c>
      <c r="I65">
        <v>7</v>
      </c>
      <c r="L65" t="s">
        <v>52</v>
      </c>
      <c r="M65" s="2">
        <v>102350</v>
      </c>
      <c r="N65" s="2">
        <v>77050</v>
      </c>
      <c r="O65" s="2">
        <v>58650</v>
      </c>
      <c r="P65" s="2">
        <v>46000</v>
      </c>
      <c r="Q65" s="2">
        <v>39100</v>
      </c>
      <c r="T65" t="s">
        <v>52</v>
      </c>
      <c r="U65" s="2">
        <f t="shared" si="82"/>
        <v>102.35</v>
      </c>
      <c r="V65" s="2">
        <f t="shared" si="80"/>
        <v>77.05</v>
      </c>
      <c r="W65" s="2">
        <f t="shared" si="80"/>
        <v>58.65</v>
      </c>
      <c r="X65" s="2">
        <f t="shared" si="80"/>
        <v>46</v>
      </c>
      <c r="Y65" s="2">
        <f t="shared" si="80"/>
        <v>39.1</v>
      </c>
      <c r="Z65" s="2"/>
      <c r="AA65" s="5"/>
      <c r="AB65" t="s">
        <v>54</v>
      </c>
      <c r="AC65" s="15">
        <f>V70</f>
        <v>6.0320000000000025E-10</v>
      </c>
      <c r="AD65" s="15">
        <f>V71</f>
        <v>9.1519999999999992</v>
      </c>
      <c r="AE65" s="15">
        <f>V72</f>
        <v>18.2</v>
      </c>
      <c r="AF65" s="15">
        <f>V73</f>
        <v>25.414999999999999</v>
      </c>
      <c r="AG65" s="15">
        <f>V74</f>
        <v>3.9397169841401012</v>
      </c>
      <c r="AH65" s="15">
        <f>V75</f>
        <v>3.7050000000000001</v>
      </c>
      <c r="AI65" s="15">
        <f>V76</f>
        <v>8.347560000000005</v>
      </c>
      <c r="AJ65" s="15">
        <f>V77</f>
        <v>0.15559299560868209</v>
      </c>
      <c r="AK65" s="2"/>
      <c r="AL65" s="1">
        <f>F69</f>
        <v>1.34</v>
      </c>
      <c r="BM65" s="1" t="str">
        <f>BM24</f>
        <v>AS</v>
      </c>
      <c r="BN65" s="1"/>
      <c r="BO65" s="1" t="str">
        <f>BO24</f>
        <v>Ctrl.</v>
      </c>
      <c r="BP65" s="1" t="str">
        <f>BP24</f>
        <v>Gas</v>
      </c>
      <c r="BQ65" s="19"/>
      <c r="BR65" s="19"/>
      <c r="BS65" s="19"/>
      <c r="BT65" s="19"/>
      <c r="BU65" s="19"/>
      <c r="BV65" s="19"/>
      <c r="BW65" s="19"/>
      <c r="BX65" s="19"/>
      <c r="BY65" s="19">
        <f>BY24</f>
        <v>16.032684665535839</v>
      </c>
      <c r="BZ65" s="1"/>
      <c r="CA65" s="1">
        <f>CA24</f>
        <v>0.04</v>
      </c>
    </row>
    <row r="66" spans="2:79" x14ac:dyDescent="0.2">
      <c r="C66" t="s">
        <v>8</v>
      </c>
      <c r="E66">
        <v>25</v>
      </c>
      <c r="F66">
        <v>25</v>
      </c>
      <c r="G66">
        <v>20</v>
      </c>
      <c r="H66">
        <v>25</v>
      </c>
      <c r="I66">
        <v>21</v>
      </c>
      <c r="L66" t="s">
        <v>9</v>
      </c>
      <c r="M66" s="2">
        <v>11850</v>
      </c>
      <c r="N66" s="2">
        <v>11850</v>
      </c>
      <c r="O66" s="2">
        <v>11850</v>
      </c>
      <c r="P66" s="2">
        <v>11850</v>
      </c>
      <c r="Q66" s="2">
        <v>11850</v>
      </c>
      <c r="T66" t="s">
        <v>9</v>
      </c>
      <c r="U66" s="2">
        <f t="shared" si="82"/>
        <v>11.85</v>
      </c>
      <c r="V66" s="2">
        <f t="shared" si="80"/>
        <v>11.85</v>
      </c>
      <c r="W66" s="2">
        <f t="shared" si="80"/>
        <v>11.85</v>
      </c>
      <c r="X66" s="2">
        <f t="shared" si="80"/>
        <v>11.85</v>
      </c>
      <c r="Y66" s="2">
        <f t="shared" si="80"/>
        <v>11.85</v>
      </c>
      <c r="Z66" s="2"/>
      <c r="AA66" s="5">
        <v>4</v>
      </c>
      <c r="AB66" t="s">
        <v>51</v>
      </c>
      <c r="AC66" s="15">
        <f>W62</f>
        <v>2.3200000000000003E-9</v>
      </c>
      <c r="AD66" s="15">
        <f>W63</f>
        <v>89.55</v>
      </c>
      <c r="AE66" s="15">
        <f>W64</f>
        <v>35</v>
      </c>
      <c r="AF66" s="15">
        <f>W65</f>
        <v>58.65</v>
      </c>
      <c r="AG66" s="15">
        <f>W66</f>
        <v>11.85</v>
      </c>
      <c r="AH66" s="15">
        <f>W67</f>
        <v>9.6</v>
      </c>
      <c r="AI66" s="15">
        <f>W68</f>
        <v>64.212000000000003</v>
      </c>
      <c r="AJ66" s="15">
        <f>W69</f>
        <v>0.5805561229214431</v>
      </c>
      <c r="AK66" s="2">
        <f t="shared" ref="AK66" si="86">SUM(AC66:AJ67)</f>
        <v>337.62273843609319</v>
      </c>
      <c r="BM66" s="1"/>
      <c r="BN66" s="1"/>
      <c r="BO66" s="1" t="str">
        <f>BO25</f>
        <v>Ctmp.</v>
      </c>
      <c r="BP66" s="1" t="str">
        <f>BP25</f>
        <v>Oil</v>
      </c>
      <c r="BQ66" s="19"/>
      <c r="BR66" s="19"/>
      <c r="BS66" s="19"/>
      <c r="BT66" s="19"/>
      <c r="BU66" s="19"/>
      <c r="BV66" s="19"/>
      <c r="BW66" s="19"/>
      <c r="BX66" s="19"/>
      <c r="BY66" s="19">
        <f>BY25</f>
        <v>14.923155164729822</v>
      </c>
      <c r="BZ66" s="1"/>
      <c r="CA66" s="1">
        <f>CA25</f>
        <v>0.04</v>
      </c>
    </row>
    <row r="67" spans="2:79" x14ac:dyDescent="0.2">
      <c r="C67" t="s">
        <v>9</v>
      </c>
      <c r="D67" t="s">
        <v>17</v>
      </c>
      <c r="E67">
        <v>5</v>
      </c>
      <c r="F67">
        <v>5</v>
      </c>
      <c r="G67">
        <v>5</v>
      </c>
      <c r="H67">
        <v>5</v>
      </c>
      <c r="I67">
        <v>5</v>
      </c>
      <c r="L67" t="s">
        <v>8</v>
      </c>
      <c r="M67" s="2">
        <v>12000</v>
      </c>
      <c r="N67" s="2">
        <v>12000</v>
      </c>
      <c r="O67" s="2">
        <v>9600</v>
      </c>
      <c r="P67" s="2">
        <v>12000</v>
      </c>
      <c r="Q67" s="2">
        <v>10080</v>
      </c>
      <c r="T67" t="s">
        <v>8</v>
      </c>
      <c r="U67" s="2">
        <f t="shared" si="82"/>
        <v>12</v>
      </c>
      <c r="V67" s="2">
        <f t="shared" si="80"/>
        <v>12</v>
      </c>
      <c r="W67" s="2">
        <f t="shared" si="80"/>
        <v>9.6</v>
      </c>
      <c r="X67" s="2">
        <f t="shared" si="80"/>
        <v>12</v>
      </c>
      <c r="Y67" s="2">
        <f t="shared" si="80"/>
        <v>10.08</v>
      </c>
      <c r="Z67" s="2"/>
      <c r="AA67" s="5"/>
      <c r="AB67" t="s">
        <v>54</v>
      </c>
      <c r="AC67" s="15">
        <f>W70</f>
        <v>6.0320000000000025E-10</v>
      </c>
      <c r="AD67" s="15">
        <f>W71</f>
        <v>6.4349999999999996</v>
      </c>
      <c r="AE67" s="15">
        <f>W72</f>
        <v>18.2</v>
      </c>
      <c r="AF67" s="15">
        <f>W73</f>
        <v>25.414999999999999</v>
      </c>
      <c r="AG67" s="15">
        <f>W74</f>
        <v>3.8851577182889603</v>
      </c>
      <c r="AH67" s="15">
        <f>W75</f>
        <v>2.964</v>
      </c>
      <c r="AI67" s="15">
        <f>W76</f>
        <v>11.13008</v>
      </c>
      <c r="AJ67" s="15">
        <f>W77</f>
        <v>0.15094459195957521</v>
      </c>
      <c r="AK67" s="2"/>
      <c r="AL67" s="1">
        <f>G69</f>
        <v>1.19</v>
      </c>
      <c r="BM67" s="1"/>
      <c r="BN67" s="1"/>
      <c r="BO67" s="1"/>
      <c r="BP67" s="1" t="str">
        <f>BP26</f>
        <v>LPG</v>
      </c>
      <c r="BQ67" s="19"/>
      <c r="BR67" s="19"/>
      <c r="BS67" s="19"/>
      <c r="BT67" s="19"/>
      <c r="BU67" s="19"/>
      <c r="BV67" s="19"/>
      <c r="BW67" s="19"/>
      <c r="BX67" s="19"/>
      <c r="BY67" s="19">
        <f>BY26</f>
        <v>17.527258984912642</v>
      </c>
      <c r="BZ67" s="1"/>
      <c r="CA67" s="1">
        <f>CA26</f>
        <v>0.05</v>
      </c>
    </row>
    <row r="68" spans="2:79" x14ac:dyDescent="0.2">
      <c r="C68" t="s">
        <v>10</v>
      </c>
      <c r="D68" t="s">
        <v>18</v>
      </c>
      <c r="E68">
        <v>2</v>
      </c>
      <c r="F68">
        <v>3</v>
      </c>
      <c r="G68">
        <v>4</v>
      </c>
      <c r="H68">
        <v>5</v>
      </c>
      <c r="I68">
        <v>6</v>
      </c>
      <c r="L68" t="s">
        <v>10</v>
      </c>
      <c r="M68" s="2">
        <v>32106</v>
      </c>
      <c r="N68" s="2">
        <v>48159</v>
      </c>
      <c r="O68" s="2">
        <v>64212</v>
      </c>
      <c r="P68" s="2">
        <v>80265</v>
      </c>
      <c r="Q68" s="2">
        <v>96318</v>
      </c>
      <c r="T68" t="s">
        <v>10</v>
      </c>
      <c r="U68" s="2">
        <f t="shared" si="82"/>
        <v>32.106000000000002</v>
      </c>
      <c r="V68" s="2">
        <f t="shared" si="80"/>
        <v>48.158999999999999</v>
      </c>
      <c r="W68" s="2">
        <f t="shared" si="80"/>
        <v>64.212000000000003</v>
      </c>
      <c r="X68" s="2">
        <f t="shared" si="80"/>
        <v>80.265000000000001</v>
      </c>
      <c r="Y68" s="2">
        <f t="shared" si="80"/>
        <v>96.317999999999998</v>
      </c>
      <c r="Z68" s="2"/>
      <c r="AA68" s="5">
        <v>5</v>
      </c>
      <c r="AB68" t="s">
        <v>51</v>
      </c>
      <c r="AC68" s="15">
        <f>X62</f>
        <v>2.3200000000000003E-9</v>
      </c>
      <c r="AD68" s="15">
        <f>X63</f>
        <v>63.68</v>
      </c>
      <c r="AE68" s="15">
        <f>X64</f>
        <v>35</v>
      </c>
      <c r="AF68" s="15">
        <f>X65</f>
        <v>46</v>
      </c>
      <c r="AG68" s="15">
        <f>X66</f>
        <v>11.85</v>
      </c>
      <c r="AH68" s="15">
        <f>X67</f>
        <v>12</v>
      </c>
      <c r="AI68" s="15">
        <f>X68</f>
        <v>80.265000000000001</v>
      </c>
      <c r="AJ68" s="15">
        <f>X69</f>
        <v>0.5805561229214431</v>
      </c>
      <c r="AK68" s="2">
        <f t="shared" ref="AK68" si="87">SUM(AC68:AJ69)</f>
        <v>319.20597257095204</v>
      </c>
      <c r="BM68" s="1"/>
      <c r="BN68" s="1"/>
      <c r="BO68" s="1" t="str">
        <f>BO27</f>
        <v>Ftr.</v>
      </c>
      <c r="BP68" s="1" t="str">
        <f>BP27</f>
        <v>EL.</v>
      </c>
      <c r="BQ68" s="19"/>
      <c r="BR68" s="19"/>
      <c r="BS68" s="19"/>
      <c r="BT68" s="19"/>
      <c r="BU68" s="19"/>
      <c r="BV68" s="19"/>
      <c r="BW68" s="19"/>
      <c r="BX68" s="19"/>
      <c r="BY68" s="19">
        <f>BY27</f>
        <v>61.361342192435394</v>
      </c>
      <c r="BZ68" s="1"/>
      <c r="CA68" s="1">
        <f>CA27</f>
        <v>0.17</v>
      </c>
    </row>
    <row r="69" spans="2:79" x14ac:dyDescent="0.2">
      <c r="C69" t="s">
        <v>56</v>
      </c>
      <c r="E69" s="1">
        <v>1.62</v>
      </c>
      <c r="F69" s="1">
        <v>1.34</v>
      </c>
      <c r="G69" s="1">
        <v>1.19</v>
      </c>
      <c r="H69" s="1">
        <v>1.1200000000000001</v>
      </c>
      <c r="I69" s="1">
        <v>1.0900000000000001</v>
      </c>
      <c r="K69" s="1"/>
      <c r="L69" s="1" t="s">
        <v>53</v>
      </c>
      <c r="M69" s="2">
        <v>580.55612292144315</v>
      </c>
      <c r="N69" s="2">
        <v>598.43459849493138</v>
      </c>
      <c r="O69" s="2">
        <v>580.55612292144315</v>
      </c>
      <c r="P69" s="2">
        <v>580.55612292144315</v>
      </c>
      <c r="Q69" s="2">
        <v>580.55612292144315</v>
      </c>
      <c r="R69" s="1"/>
      <c r="S69" s="1"/>
      <c r="T69" s="1" t="s">
        <v>53</v>
      </c>
      <c r="U69" s="2">
        <f t="shared" si="82"/>
        <v>0.5805561229214431</v>
      </c>
      <c r="V69" s="2">
        <f t="shared" si="80"/>
        <v>0.59843459849493141</v>
      </c>
      <c r="W69" s="2">
        <f t="shared" si="80"/>
        <v>0.5805561229214431</v>
      </c>
      <c r="X69" s="2">
        <f t="shared" si="80"/>
        <v>0.5805561229214431</v>
      </c>
      <c r="Y69" s="2">
        <f t="shared" si="80"/>
        <v>0.5805561229214431</v>
      </c>
      <c r="Z69" s="2"/>
      <c r="AA69" s="5"/>
      <c r="AB69" t="s">
        <v>54</v>
      </c>
      <c r="AC69" s="15">
        <f>X70</f>
        <v>6.0320000000000025E-10</v>
      </c>
      <c r="AD69" s="15">
        <f>X71</f>
        <v>4.5759999999999996</v>
      </c>
      <c r="AE69" s="15">
        <f>X72</f>
        <v>18.2</v>
      </c>
      <c r="AF69" s="15">
        <f>X73</f>
        <v>25.414999999999999</v>
      </c>
      <c r="AG69" s="15">
        <f>X74</f>
        <v>3.8708718531478152</v>
      </c>
      <c r="AH69" s="15">
        <f>X75</f>
        <v>3.7050000000000001</v>
      </c>
      <c r="AI69" s="15">
        <f>X76</f>
        <v>13.912600000000007</v>
      </c>
      <c r="AJ69" s="15">
        <f>X77</f>
        <v>0.15094459195957521</v>
      </c>
      <c r="AK69" s="2"/>
      <c r="AL69" s="1">
        <f>H69</f>
        <v>1.1200000000000001</v>
      </c>
      <c r="BM69" s="1"/>
      <c r="BN69" s="1"/>
      <c r="BO69" s="1"/>
      <c r="BP69" s="1" t="str">
        <f>BP28</f>
        <v>BLPG</v>
      </c>
      <c r="BQ69" s="19"/>
      <c r="BR69" s="19"/>
      <c r="BS69" s="19"/>
      <c r="BT69" s="19"/>
      <c r="BU69" s="19"/>
      <c r="BV69" s="19"/>
      <c r="BW69" s="19"/>
      <c r="BX69" s="19"/>
      <c r="BY69" s="19">
        <f>BY28</f>
        <v>20.05550548491324</v>
      </c>
      <c r="BZ69" s="1"/>
      <c r="CA69" s="1">
        <f>CA28</f>
        <v>0.06</v>
      </c>
    </row>
    <row r="70" spans="2:79" x14ac:dyDescent="0.2">
      <c r="C70" t="s">
        <v>69</v>
      </c>
      <c r="E70" s="2">
        <v>0.82</v>
      </c>
      <c r="F70" s="2">
        <v>0.68</v>
      </c>
      <c r="G70" s="2">
        <v>0.6</v>
      </c>
      <c r="H70" s="2">
        <v>0.56999999999999995</v>
      </c>
      <c r="I70" s="2">
        <v>0.55000000000000004</v>
      </c>
      <c r="K70" t="s">
        <v>54</v>
      </c>
      <c r="L70" t="s">
        <v>5</v>
      </c>
      <c r="M70" s="2">
        <v>6.0320000000000021E-7</v>
      </c>
      <c r="N70" s="2">
        <v>6.0320000000000021E-7</v>
      </c>
      <c r="O70" s="2">
        <v>6.0320000000000021E-7</v>
      </c>
      <c r="P70" s="2">
        <v>6.0320000000000021E-7</v>
      </c>
      <c r="Q70" s="2">
        <v>6.0320000000000021E-7</v>
      </c>
      <c r="S70" t="s">
        <v>54</v>
      </c>
      <c r="T70" t="s">
        <v>5</v>
      </c>
      <c r="U70" s="2">
        <f t="shared" si="82"/>
        <v>6.0320000000000025E-10</v>
      </c>
      <c r="V70" s="2">
        <f t="shared" si="80"/>
        <v>6.0320000000000025E-10</v>
      </c>
      <c r="W70" s="2">
        <f t="shared" si="80"/>
        <v>6.0320000000000025E-10</v>
      </c>
      <c r="X70" s="2">
        <f t="shared" si="80"/>
        <v>6.0320000000000025E-10</v>
      </c>
      <c r="Y70" s="2">
        <f t="shared" si="80"/>
        <v>6.0320000000000025E-10</v>
      </c>
      <c r="Z70" s="2"/>
      <c r="AA70" s="5">
        <v>6</v>
      </c>
      <c r="AB70" t="s">
        <v>51</v>
      </c>
      <c r="AC70" s="15">
        <f>Y62</f>
        <v>2.3200000000000003E-9</v>
      </c>
      <c r="AD70" s="15">
        <f>Y63</f>
        <v>47.76</v>
      </c>
      <c r="AE70" s="15">
        <f>Y64</f>
        <v>35</v>
      </c>
      <c r="AF70" s="15">
        <f>Y65</f>
        <v>39.1</v>
      </c>
      <c r="AG70" s="15">
        <f>Y66</f>
        <v>11.85</v>
      </c>
      <c r="AH70" s="15">
        <f>Y67</f>
        <v>10.08</v>
      </c>
      <c r="AI70" s="15">
        <f>Y68</f>
        <v>96.317999999999998</v>
      </c>
      <c r="AJ70" s="15">
        <f>Y69</f>
        <v>0.5805561229214431</v>
      </c>
      <c r="AK70" s="2">
        <f t="shared" ref="AK70" si="88">SUM(AC70:AJ71)</f>
        <v>311.51190766414709</v>
      </c>
    </row>
    <row r="71" spans="2:79" x14ac:dyDescent="0.2">
      <c r="C71" t="s">
        <v>78</v>
      </c>
      <c r="E71" s="2">
        <v>1.32</v>
      </c>
      <c r="F71" s="2">
        <v>1.1100000000000001</v>
      </c>
      <c r="G71" s="2">
        <v>0.98</v>
      </c>
      <c r="H71" s="2">
        <v>0.93</v>
      </c>
      <c r="I71" s="2">
        <v>0.91</v>
      </c>
      <c r="L71" t="s">
        <v>6</v>
      </c>
      <c r="M71" s="2">
        <v>12584</v>
      </c>
      <c r="N71" s="2">
        <v>9152</v>
      </c>
      <c r="O71" s="2">
        <v>6435</v>
      </c>
      <c r="P71" s="2">
        <v>4576</v>
      </c>
      <c r="Q71" s="2">
        <v>3432</v>
      </c>
      <c r="T71" t="s">
        <v>6</v>
      </c>
      <c r="U71" s="2">
        <f t="shared" si="82"/>
        <v>12.584</v>
      </c>
      <c r="V71" s="2">
        <f t="shared" si="80"/>
        <v>9.1519999999999992</v>
      </c>
      <c r="W71" s="2">
        <f t="shared" si="80"/>
        <v>6.4349999999999996</v>
      </c>
      <c r="X71" s="2">
        <f t="shared" si="80"/>
        <v>4.5759999999999996</v>
      </c>
      <c r="Y71" s="2">
        <f t="shared" si="80"/>
        <v>3.4319999999999999</v>
      </c>
      <c r="Z71" s="2"/>
      <c r="AA71" s="5"/>
      <c r="AB71" t="s">
        <v>54</v>
      </c>
      <c r="AC71" s="15">
        <f>Y70</f>
        <v>6.0320000000000025E-10</v>
      </c>
      <c r="AD71" s="15">
        <f>Y71</f>
        <v>3.4319999999999999</v>
      </c>
      <c r="AE71" s="15">
        <f>Y72</f>
        <v>18.2</v>
      </c>
      <c r="AF71" s="15">
        <f>Y73</f>
        <v>25.414999999999999</v>
      </c>
      <c r="AG71" s="15">
        <f>Y74</f>
        <v>3.8180869463428668</v>
      </c>
      <c r="AH71" s="15">
        <f>Y75</f>
        <v>3.1121999999999987</v>
      </c>
      <c r="AI71" s="15">
        <f>Y76</f>
        <v>16.69512000000001</v>
      </c>
      <c r="AJ71" s="15">
        <f>Y77</f>
        <v>0.15094459195957521</v>
      </c>
      <c r="AL71" s="1">
        <f>I69</f>
        <v>1.0900000000000001</v>
      </c>
    </row>
    <row r="72" spans="2:79" x14ac:dyDescent="0.2">
      <c r="L72" t="s">
        <v>7</v>
      </c>
      <c r="M72" s="2">
        <v>23400</v>
      </c>
      <c r="N72" s="2">
        <v>18200</v>
      </c>
      <c r="O72" s="2">
        <v>18200</v>
      </c>
      <c r="P72" s="2">
        <v>18200</v>
      </c>
      <c r="Q72" s="2">
        <v>18200</v>
      </c>
      <c r="T72" t="s">
        <v>7</v>
      </c>
      <c r="U72" s="2">
        <f t="shared" si="82"/>
        <v>23.4</v>
      </c>
      <c r="V72" s="2">
        <f t="shared" si="80"/>
        <v>18.2</v>
      </c>
      <c r="W72" s="2">
        <f t="shared" si="80"/>
        <v>18.2</v>
      </c>
      <c r="X72" s="2">
        <f t="shared" si="80"/>
        <v>18.2</v>
      </c>
      <c r="Y72" s="2">
        <f t="shared" si="80"/>
        <v>18.2</v>
      </c>
      <c r="Z72" s="2"/>
      <c r="AA72" s="5"/>
      <c r="AC72" s="2"/>
      <c r="AD72" s="2"/>
      <c r="AE72" s="2"/>
      <c r="AF72" s="2"/>
      <c r="AG72" s="2"/>
    </row>
    <row r="73" spans="2:79" x14ac:dyDescent="0.2">
      <c r="L73" t="s">
        <v>52</v>
      </c>
      <c r="M73" s="2">
        <v>25415</v>
      </c>
      <c r="N73" s="2">
        <v>25415</v>
      </c>
      <c r="O73" s="2">
        <v>25415</v>
      </c>
      <c r="P73" s="2">
        <v>25415</v>
      </c>
      <c r="Q73" s="2">
        <v>25415</v>
      </c>
      <c r="T73" t="s">
        <v>52</v>
      </c>
      <c r="U73" s="2">
        <f t="shared" si="82"/>
        <v>25.414999999999999</v>
      </c>
      <c r="V73" s="2">
        <f t="shared" si="80"/>
        <v>25.414999999999999</v>
      </c>
      <c r="W73" s="2">
        <f t="shared" si="80"/>
        <v>25.414999999999999</v>
      </c>
      <c r="X73" s="2">
        <f t="shared" si="80"/>
        <v>25.414999999999999</v>
      </c>
      <c r="Y73" s="2">
        <f t="shared" si="80"/>
        <v>25.414999999999999</v>
      </c>
      <c r="Z73" s="2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2:79" x14ac:dyDescent="0.2">
      <c r="L74" t="s">
        <v>9</v>
      </c>
      <c r="M74" s="2">
        <v>3993.12974106909</v>
      </c>
      <c r="N74" s="2">
        <v>3939.716984140101</v>
      </c>
      <c r="O74" s="2">
        <v>3885.1577182889605</v>
      </c>
      <c r="P74" s="2">
        <v>3870.8718531478153</v>
      </c>
      <c r="Q74" s="2">
        <v>3818.0869463428667</v>
      </c>
      <c r="T74" t="s">
        <v>9</v>
      </c>
      <c r="U74" s="2">
        <f t="shared" si="82"/>
        <v>3.9931297410690898</v>
      </c>
      <c r="V74" s="2">
        <f t="shared" si="80"/>
        <v>3.9397169841401012</v>
      </c>
      <c r="W74" s="2">
        <f t="shared" si="80"/>
        <v>3.8851577182889603</v>
      </c>
      <c r="X74" s="2">
        <f t="shared" si="80"/>
        <v>3.8708718531478152</v>
      </c>
      <c r="Y74" s="2">
        <f t="shared" si="80"/>
        <v>3.8180869463428668</v>
      </c>
      <c r="Z74" s="2"/>
      <c r="AA74" s="5"/>
      <c r="AB74" s="5"/>
      <c r="AC74" s="2"/>
      <c r="AD74" s="2"/>
      <c r="AE74" s="2"/>
      <c r="AF74" s="2"/>
      <c r="AG74" s="2"/>
      <c r="AH74" s="2"/>
      <c r="AI74" s="2"/>
      <c r="AJ74" s="2"/>
    </row>
    <row r="75" spans="2:79" x14ac:dyDescent="0.2">
      <c r="L75" t="s">
        <v>8</v>
      </c>
      <c r="M75" s="2">
        <v>3705</v>
      </c>
      <c r="N75" s="2">
        <v>3705</v>
      </c>
      <c r="O75" s="2">
        <v>2964</v>
      </c>
      <c r="P75" s="2">
        <v>3705</v>
      </c>
      <c r="Q75" s="2">
        <v>3112.1999999999989</v>
      </c>
      <c r="T75" t="s">
        <v>8</v>
      </c>
      <c r="U75" s="2">
        <f t="shared" si="82"/>
        <v>3.7050000000000001</v>
      </c>
      <c r="V75" s="2">
        <f t="shared" si="80"/>
        <v>3.7050000000000001</v>
      </c>
      <c r="W75" s="2">
        <f t="shared" si="80"/>
        <v>2.964</v>
      </c>
      <c r="X75" s="2">
        <f t="shared" si="80"/>
        <v>3.7050000000000001</v>
      </c>
      <c r="Y75" s="2">
        <f t="shared" si="80"/>
        <v>3.1121999999999987</v>
      </c>
      <c r="Z75" s="2"/>
      <c r="AA75" s="5"/>
      <c r="AB75" s="5"/>
      <c r="AC75" s="2"/>
      <c r="AD75" s="2"/>
      <c r="AE75" s="2"/>
      <c r="AF75" s="2"/>
      <c r="AG75" s="2"/>
      <c r="AH75" s="2"/>
      <c r="AI75" s="2"/>
      <c r="AJ75" s="2"/>
    </row>
    <row r="76" spans="2:79" x14ac:dyDescent="0.2">
      <c r="L76" t="s">
        <v>10</v>
      </c>
      <c r="M76" s="2">
        <v>5565.04</v>
      </c>
      <c r="N76" s="2">
        <v>8347.5600000000049</v>
      </c>
      <c r="O76" s="2">
        <v>11130.08</v>
      </c>
      <c r="P76" s="2">
        <v>13912.600000000006</v>
      </c>
      <c r="Q76" s="2">
        <v>16695.12000000001</v>
      </c>
      <c r="T76" t="s">
        <v>10</v>
      </c>
      <c r="U76" s="2">
        <f t="shared" si="82"/>
        <v>5.5650399999999998</v>
      </c>
      <c r="V76" s="2">
        <f t="shared" si="80"/>
        <v>8.347560000000005</v>
      </c>
      <c r="W76" s="2">
        <f t="shared" si="80"/>
        <v>11.13008</v>
      </c>
      <c r="X76" s="2">
        <f t="shared" si="80"/>
        <v>13.912600000000007</v>
      </c>
      <c r="Y76" s="2">
        <f t="shared" si="80"/>
        <v>16.69512000000001</v>
      </c>
      <c r="Z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:79" x14ac:dyDescent="0.2">
      <c r="L77" t="s">
        <v>53</v>
      </c>
      <c r="M77" s="2">
        <v>150.94459195957521</v>
      </c>
      <c r="N77" s="2">
        <v>155.59299560868209</v>
      </c>
      <c r="O77" s="2">
        <v>150.94459195957521</v>
      </c>
      <c r="P77" s="2">
        <v>150.94459195957521</v>
      </c>
      <c r="Q77" s="2">
        <v>150.94459195957521</v>
      </c>
      <c r="T77" t="s">
        <v>53</v>
      </c>
      <c r="U77" s="2">
        <f t="shared" si="82"/>
        <v>0.15094459195957521</v>
      </c>
      <c r="V77" s="2">
        <f t="shared" si="80"/>
        <v>0.15559299560868209</v>
      </c>
      <c r="W77" s="2">
        <f t="shared" si="80"/>
        <v>0.15094459195957521</v>
      </c>
      <c r="X77" s="2">
        <f t="shared" si="80"/>
        <v>0.15094459195957521</v>
      </c>
      <c r="Y77" s="2">
        <f t="shared" si="80"/>
        <v>0.15094459195957521</v>
      </c>
      <c r="Z77" s="2"/>
      <c r="AA77" s="5"/>
      <c r="AB77" s="5"/>
      <c r="AC77" s="2"/>
      <c r="AD77" s="2"/>
      <c r="AE77" s="2"/>
      <c r="AF77" s="2"/>
      <c r="AG77" s="2"/>
      <c r="AH77" s="2"/>
      <c r="AI77" s="2"/>
      <c r="AJ77" s="2"/>
    </row>
    <row r="80" spans="2:79" x14ac:dyDescent="0.2">
      <c r="B80" t="s">
        <v>25</v>
      </c>
      <c r="M80">
        <v>2</v>
      </c>
      <c r="N80">
        <v>3</v>
      </c>
      <c r="O80">
        <v>4</v>
      </c>
      <c r="P80">
        <v>5</v>
      </c>
      <c r="Q80">
        <v>6</v>
      </c>
      <c r="U80">
        <v>2</v>
      </c>
      <c r="V80">
        <v>3</v>
      </c>
      <c r="W80">
        <v>4</v>
      </c>
      <c r="X80">
        <v>5</v>
      </c>
      <c r="Y80">
        <v>6</v>
      </c>
      <c r="AA80" s="5"/>
      <c r="AC80" t="s">
        <v>5</v>
      </c>
      <c r="AD80" t="s">
        <v>6</v>
      </c>
      <c r="AE80" t="s">
        <v>7</v>
      </c>
      <c r="AF80" t="s">
        <v>52</v>
      </c>
      <c r="AG80" t="s">
        <v>9</v>
      </c>
      <c r="AH80" t="s">
        <v>8</v>
      </c>
      <c r="AI80" t="s">
        <v>10</v>
      </c>
      <c r="AJ80" t="s">
        <v>53</v>
      </c>
      <c r="AK80" t="s">
        <v>55</v>
      </c>
      <c r="AL80" t="s">
        <v>56</v>
      </c>
    </row>
    <row r="81" spans="3:38" x14ac:dyDescent="0.2">
      <c r="C81" t="s">
        <v>26</v>
      </c>
      <c r="D81" t="s">
        <v>5</v>
      </c>
      <c r="E81" t="s">
        <v>4</v>
      </c>
      <c r="F81" t="s">
        <v>3</v>
      </c>
      <c r="G81" t="s">
        <v>2</v>
      </c>
      <c r="H81" t="s">
        <v>1</v>
      </c>
      <c r="I81" t="s">
        <v>0</v>
      </c>
      <c r="J81" s="1"/>
      <c r="K81" t="s">
        <v>51</v>
      </c>
      <c r="L81" t="s">
        <v>5</v>
      </c>
      <c r="M81" s="2">
        <v>208800</v>
      </c>
      <c r="N81" s="2">
        <v>102080</v>
      </c>
      <c r="O81" s="2">
        <v>90480</v>
      </c>
      <c r="P81" s="2">
        <v>83520</v>
      </c>
      <c r="Q81" s="2">
        <v>76560</v>
      </c>
      <c r="S81" t="s">
        <v>51</v>
      </c>
      <c r="T81" t="s">
        <v>5</v>
      </c>
      <c r="U81" s="2">
        <f>M81/1000</f>
        <v>208.8</v>
      </c>
      <c r="V81" s="2">
        <f t="shared" ref="V81:V96" si="89">N81/1000</f>
        <v>102.08</v>
      </c>
      <c r="W81" s="2">
        <f t="shared" ref="W81:W96" si="90">O81/1000</f>
        <v>90.48</v>
      </c>
      <c r="X81" s="2">
        <f t="shared" ref="X81:X96" si="91">P81/1000</f>
        <v>83.52</v>
      </c>
      <c r="Y81" s="2">
        <f t="shared" ref="Y81:Y96" si="92">Q81/1000</f>
        <v>76.56</v>
      </c>
      <c r="Z81" s="2"/>
      <c r="AA81" s="5">
        <v>2</v>
      </c>
      <c r="AB81" t="s">
        <v>51</v>
      </c>
      <c r="AC81" s="15">
        <f>U81</f>
        <v>208.8</v>
      </c>
      <c r="AD81" s="15">
        <f>U82</f>
        <v>1.99E-11</v>
      </c>
      <c r="AE81" s="15">
        <f>U83</f>
        <v>4.9999999999999999E-13</v>
      </c>
      <c r="AF81" s="15">
        <f>U84</f>
        <v>124.2</v>
      </c>
      <c r="AG81" s="15">
        <f>U85</f>
        <v>15.404999999999999</v>
      </c>
      <c r="AH81" s="15">
        <f>U86</f>
        <v>12</v>
      </c>
      <c r="AI81" s="15">
        <f>U87</f>
        <v>32.106000000000002</v>
      </c>
      <c r="AJ81" s="15">
        <f>U88</f>
        <v>0.5805561229214431</v>
      </c>
      <c r="AK81" s="2">
        <f>SUM(AC81:AJ82)</f>
        <v>491.40665727551618</v>
      </c>
    </row>
    <row r="82" spans="3:38" x14ac:dyDescent="0.2">
      <c r="C82" t="s">
        <v>5</v>
      </c>
      <c r="E82">
        <v>90</v>
      </c>
      <c r="F82">
        <v>44</v>
      </c>
      <c r="G82">
        <v>39</v>
      </c>
      <c r="H82">
        <v>36</v>
      </c>
      <c r="I82">
        <v>33</v>
      </c>
      <c r="L82" t="s">
        <v>6</v>
      </c>
      <c r="M82" s="2">
        <v>1.99E-8</v>
      </c>
      <c r="N82" s="2">
        <v>1.99E-8</v>
      </c>
      <c r="O82" s="2">
        <v>1.99E-8</v>
      </c>
      <c r="P82" s="2">
        <v>1.99E-8</v>
      </c>
      <c r="Q82" s="2">
        <v>1.99E-8</v>
      </c>
      <c r="T82" t="s">
        <v>6</v>
      </c>
      <c r="U82" s="2">
        <f t="shared" ref="U82:U96" si="93">M82/1000</f>
        <v>1.99E-11</v>
      </c>
      <c r="V82" s="2">
        <f t="shared" si="89"/>
        <v>1.99E-11</v>
      </c>
      <c r="W82" s="2">
        <f t="shared" si="90"/>
        <v>1.99E-11</v>
      </c>
      <c r="X82" s="2">
        <f t="shared" si="91"/>
        <v>1.99E-11</v>
      </c>
      <c r="Y82" s="2">
        <f t="shared" si="92"/>
        <v>1.99E-11</v>
      </c>
      <c r="Z82" s="2"/>
      <c r="AA82" s="5"/>
      <c r="AB82" t="s">
        <v>54</v>
      </c>
      <c r="AC82" s="15">
        <f>U89</f>
        <v>54.287999999999997</v>
      </c>
      <c r="AD82" s="15">
        <f>U90</f>
        <v>1.4299999999999994E-12</v>
      </c>
      <c r="AE82" s="15">
        <f>U91</f>
        <v>2.6E-13</v>
      </c>
      <c r="AF82" s="15">
        <f>U92</f>
        <v>25.414999999999999</v>
      </c>
      <c r="AG82" s="15">
        <f>U93</f>
        <v>9.1911165606130893</v>
      </c>
      <c r="AH82" s="15">
        <f>U94</f>
        <v>3.7050000000000001</v>
      </c>
      <c r="AI82" s="15">
        <f>U95</f>
        <v>5.5650399999999998</v>
      </c>
      <c r="AJ82" s="15">
        <f>U96</f>
        <v>0.15094459195957521</v>
      </c>
      <c r="AK82" s="2"/>
      <c r="AL82" s="1">
        <f>E88</f>
        <v>1.72</v>
      </c>
    </row>
    <row r="83" spans="3:38" x14ac:dyDescent="0.2">
      <c r="C83" t="s">
        <v>6</v>
      </c>
      <c r="E83">
        <v>0</v>
      </c>
      <c r="F83">
        <v>0</v>
      </c>
      <c r="G83">
        <v>0</v>
      </c>
      <c r="H83">
        <v>0</v>
      </c>
      <c r="I83">
        <v>0</v>
      </c>
      <c r="L83" t="s">
        <v>7</v>
      </c>
      <c r="M83" s="2">
        <v>5.0000000000000003E-10</v>
      </c>
      <c r="N83" s="2">
        <v>5.0000000000000003E-10</v>
      </c>
      <c r="O83" s="2">
        <v>5.0000000000000003E-10</v>
      </c>
      <c r="P83" s="2">
        <v>5.0000000000000003E-10</v>
      </c>
      <c r="Q83" s="2">
        <v>5.0000000000000003E-10</v>
      </c>
      <c r="T83" t="s">
        <v>7</v>
      </c>
      <c r="U83" s="2">
        <f t="shared" si="93"/>
        <v>4.9999999999999999E-13</v>
      </c>
      <c r="V83" s="2">
        <f t="shared" si="89"/>
        <v>4.9999999999999999E-13</v>
      </c>
      <c r="W83" s="2">
        <f t="shared" si="90"/>
        <v>4.9999999999999999E-13</v>
      </c>
      <c r="X83" s="2">
        <f t="shared" si="91"/>
        <v>4.9999999999999999E-13</v>
      </c>
      <c r="Y83" s="2">
        <f t="shared" si="92"/>
        <v>4.9999999999999999E-13</v>
      </c>
      <c r="Z83" s="2"/>
      <c r="AA83" s="5">
        <v>3</v>
      </c>
      <c r="AB83" t="s">
        <v>51</v>
      </c>
      <c r="AC83" s="15">
        <f>V81</f>
        <v>102.08</v>
      </c>
      <c r="AD83" s="15">
        <f>V82</f>
        <v>1.99E-11</v>
      </c>
      <c r="AE83" s="15">
        <f>V83</f>
        <v>4.9999999999999999E-13</v>
      </c>
      <c r="AF83" s="15">
        <f>V84</f>
        <v>71.3</v>
      </c>
      <c r="AG83" s="15">
        <f>V85</f>
        <v>15.404999999999999</v>
      </c>
      <c r="AH83" s="15">
        <f>V86</f>
        <v>10.56</v>
      </c>
      <c r="AI83" s="15">
        <f>V87</f>
        <v>48.158999999999999</v>
      </c>
      <c r="AJ83" s="15">
        <f>V88</f>
        <v>0.59843459849493141</v>
      </c>
      <c r="AK83" s="2">
        <f t="shared" ref="AK83" si="94">SUM(AC83:AJ84)</f>
        <v>320.7233287584001</v>
      </c>
    </row>
    <row r="84" spans="3:38" x14ac:dyDescent="0.2">
      <c r="C84" t="s">
        <v>7</v>
      </c>
      <c r="E84">
        <v>0</v>
      </c>
      <c r="F84">
        <v>0</v>
      </c>
      <c r="G84">
        <v>0</v>
      </c>
      <c r="H84">
        <v>0</v>
      </c>
      <c r="I84">
        <v>0</v>
      </c>
      <c r="L84" t="s">
        <v>52</v>
      </c>
      <c r="M84" s="2">
        <v>124200</v>
      </c>
      <c r="N84" s="2">
        <v>71300</v>
      </c>
      <c r="O84" s="2">
        <v>65550</v>
      </c>
      <c r="P84" s="2">
        <v>62100</v>
      </c>
      <c r="Q84" s="2">
        <v>58650</v>
      </c>
      <c r="T84" t="s">
        <v>52</v>
      </c>
      <c r="U84" s="2">
        <f t="shared" si="93"/>
        <v>124.2</v>
      </c>
      <c r="V84" s="2">
        <f t="shared" si="89"/>
        <v>71.3</v>
      </c>
      <c r="W84" s="2">
        <f t="shared" si="90"/>
        <v>65.55</v>
      </c>
      <c r="X84" s="2">
        <f t="shared" si="91"/>
        <v>62.1</v>
      </c>
      <c r="Y84" s="2">
        <f t="shared" si="92"/>
        <v>58.65</v>
      </c>
      <c r="Z84" s="2"/>
      <c r="AA84" s="5"/>
      <c r="AB84" t="s">
        <v>54</v>
      </c>
      <c r="AC84" s="15">
        <f>V89</f>
        <v>26.540799999999987</v>
      </c>
      <c r="AD84" s="15">
        <f>V90</f>
        <v>1.4299999999999994E-12</v>
      </c>
      <c r="AE84" s="15">
        <f>V91</f>
        <v>2.6E-13</v>
      </c>
      <c r="AF84" s="15">
        <f>V92</f>
        <v>25.414999999999999</v>
      </c>
      <c r="AG84" s="15">
        <f>V93</f>
        <v>8.901541164274402</v>
      </c>
      <c r="AH84" s="15">
        <f>V94</f>
        <v>3.2604000000000015</v>
      </c>
      <c r="AI84" s="15">
        <f>V95</f>
        <v>8.347560000000005</v>
      </c>
      <c r="AJ84" s="15">
        <f>V96</f>
        <v>0.15559299560868209</v>
      </c>
      <c r="AK84" s="2"/>
      <c r="AL84" s="1">
        <f>F88</f>
        <v>1.1200000000000001</v>
      </c>
    </row>
    <row r="85" spans="3:38" x14ac:dyDescent="0.2">
      <c r="C85" t="s">
        <v>8</v>
      </c>
      <c r="E85">
        <v>25</v>
      </c>
      <c r="F85">
        <v>22</v>
      </c>
      <c r="G85">
        <v>25</v>
      </c>
      <c r="H85">
        <v>14</v>
      </c>
      <c r="I85">
        <v>14</v>
      </c>
      <c r="L85" t="s">
        <v>9</v>
      </c>
      <c r="M85" s="2">
        <v>15405</v>
      </c>
      <c r="N85" s="2">
        <v>15405</v>
      </c>
      <c r="O85" s="2">
        <v>15405</v>
      </c>
      <c r="P85" s="2">
        <v>15405</v>
      </c>
      <c r="Q85" s="2">
        <v>15405</v>
      </c>
      <c r="T85" t="s">
        <v>9</v>
      </c>
      <c r="U85" s="2">
        <f t="shared" si="93"/>
        <v>15.404999999999999</v>
      </c>
      <c r="V85" s="2">
        <f t="shared" si="89"/>
        <v>15.404999999999999</v>
      </c>
      <c r="W85" s="2">
        <f t="shared" si="90"/>
        <v>15.404999999999999</v>
      </c>
      <c r="X85" s="2">
        <f t="shared" si="91"/>
        <v>15.404999999999999</v>
      </c>
      <c r="Y85" s="2">
        <f t="shared" si="92"/>
        <v>15.404999999999999</v>
      </c>
      <c r="Z85" s="2"/>
      <c r="AA85" s="5">
        <v>4</v>
      </c>
      <c r="AB85" t="s">
        <v>51</v>
      </c>
      <c r="AC85" s="15">
        <f>W81</f>
        <v>90.48</v>
      </c>
      <c r="AD85" s="15">
        <f>W82</f>
        <v>1.99E-11</v>
      </c>
      <c r="AE85" s="15">
        <f>W83</f>
        <v>4.9999999999999999E-13</v>
      </c>
      <c r="AF85" s="15">
        <f>W84</f>
        <v>65.55</v>
      </c>
      <c r="AG85" s="15">
        <f>W85</f>
        <v>15.404999999999999</v>
      </c>
      <c r="AH85" s="15">
        <f>W86</f>
        <v>12</v>
      </c>
      <c r="AI85" s="15">
        <f>W87</f>
        <v>64.212000000000003</v>
      </c>
      <c r="AJ85" s="15">
        <f>W88</f>
        <v>0.59843459849493141</v>
      </c>
      <c r="AK85" s="2">
        <f t="shared" ref="AK85" si="95">SUM(AC85:AJ86)</f>
        <v>321.02488041439159</v>
      </c>
    </row>
    <row r="86" spans="3:38" x14ac:dyDescent="0.2">
      <c r="C86" t="s">
        <v>9</v>
      </c>
      <c r="D86" t="s">
        <v>17</v>
      </c>
      <c r="E86">
        <v>13</v>
      </c>
      <c r="F86">
        <v>13</v>
      </c>
      <c r="G86">
        <v>13</v>
      </c>
      <c r="H86">
        <v>13</v>
      </c>
      <c r="I86">
        <v>13</v>
      </c>
      <c r="L86" t="s">
        <v>8</v>
      </c>
      <c r="M86" s="2">
        <v>12000</v>
      </c>
      <c r="N86" s="2">
        <v>10560</v>
      </c>
      <c r="O86" s="2">
        <v>12000</v>
      </c>
      <c r="P86" s="2">
        <v>6720</v>
      </c>
      <c r="Q86" s="2">
        <v>6720</v>
      </c>
      <c r="T86" t="s">
        <v>8</v>
      </c>
      <c r="U86" s="2">
        <f t="shared" si="93"/>
        <v>12</v>
      </c>
      <c r="V86" s="2">
        <f t="shared" si="89"/>
        <v>10.56</v>
      </c>
      <c r="W86" s="2">
        <f t="shared" si="90"/>
        <v>12</v>
      </c>
      <c r="X86" s="2">
        <f t="shared" si="91"/>
        <v>6.72</v>
      </c>
      <c r="Y86" s="2">
        <f t="shared" si="92"/>
        <v>6.72</v>
      </c>
      <c r="Z86" s="2"/>
      <c r="AA86" s="5"/>
      <c r="AB86" t="s">
        <v>54</v>
      </c>
      <c r="AC86" s="15">
        <f>W89</f>
        <v>23.524799999999988</v>
      </c>
      <c r="AD86" s="15">
        <f>W90</f>
        <v>1.4299999999999994E-12</v>
      </c>
      <c r="AE86" s="15">
        <f>W91</f>
        <v>2.6E-13</v>
      </c>
      <c r="AF86" s="15">
        <f>W92</f>
        <v>25.414999999999999</v>
      </c>
      <c r="AG86" s="15">
        <f>W93</f>
        <v>8.8489728202658569</v>
      </c>
      <c r="AH86" s="15">
        <f>W94</f>
        <v>3.7050000000000001</v>
      </c>
      <c r="AI86" s="15">
        <f>W95</f>
        <v>11.13008</v>
      </c>
      <c r="AJ86" s="15">
        <f>W96</f>
        <v>0.15559299560868209</v>
      </c>
      <c r="AK86" s="2"/>
      <c r="AL86" s="1">
        <f>G88</f>
        <v>1.1100000000000001</v>
      </c>
    </row>
    <row r="87" spans="3:38" x14ac:dyDescent="0.2">
      <c r="C87" t="s">
        <v>10</v>
      </c>
      <c r="D87" t="s">
        <v>18</v>
      </c>
      <c r="E87">
        <v>2</v>
      </c>
      <c r="F87">
        <v>3</v>
      </c>
      <c r="G87">
        <v>4</v>
      </c>
      <c r="H87">
        <v>5</v>
      </c>
      <c r="I87">
        <v>6</v>
      </c>
      <c r="L87" t="s">
        <v>10</v>
      </c>
      <c r="M87" s="2">
        <v>32106</v>
      </c>
      <c r="N87" s="2">
        <v>48159</v>
      </c>
      <c r="O87" s="2">
        <v>64212</v>
      </c>
      <c r="P87" s="2">
        <v>80265</v>
      </c>
      <c r="Q87" s="2">
        <v>96318</v>
      </c>
      <c r="T87" t="s">
        <v>10</v>
      </c>
      <c r="U87" s="2">
        <f t="shared" si="93"/>
        <v>32.106000000000002</v>
      </c>
      <c r="V87" s="2">
        <f t="shared" si="89"/>
        <v>48.158999999999999</v>
      </c>
      <c r="W87" s="2">
        <f t="shared" si="90"/>
        <v>64.212000000000003</v>
      </c>
      <c r="X87" s="2">
        <f t="shared" si="91"/>
        <v>80.265000000000001</v>
      </c>
      <c r="Y87" s="2">
        <f t="shared" si="92"/>
        <v>96.317999999999998</v>
      </c>
      <c r="Z87" s="2"/>
      <c r="AA87" s="5">
        <v>5</v>
      </c>
      <c r="AB87" t="s">
        <v>51</v>
      </c>
      <c r="AC87" s="15">
        <f>X81</f>
        <v>83.52</v>
      </c>
      <c r="AD87" s="15">
        <f>X82</f>
        <v>1.99E-11</v>
      </c>
      <c r="AE87" s="15">
        <f>X83</f>
        <v>4.9999999999999999E-13</v>
      </c>
      <c r="AF87" s="15">
        <f>X84</f>
        <v>62.1</v>
      </c>
      <c r="AG87" s="15">
        <f>X85</f>
        <v>15.404999999999999</v>
      </c>
      <c r="AH87" s="15">
        <f>X86</f>
        <v>6.72</v>
      </c>
      <c r="AI87" s="15">
        <f>X87</f>
        <v>80.265000000000001</v>
      </c>
      <c r="AJ87" s="15">
        <f>X88</f>
        <v>0.59843459849493141</v>
      </c>
      <c r="AK87" s="2">
        <f t="shared" ref="AK87" si="96">SUM(AC87:AJ88)</f>
        <v>320.67493285658236</v>
      </c>
    </row>
    <row r="88" spans="3:38" x14ac:dyDescent="0.2">
      <c r="C88" t="s">
        <v>77</v>
      </c>
      <c r="E88" s="1">
        <v>1.72</v>
      </c>
      <c r="F88" s="1">
        <v>1.1200000000000001</v>
      </c>
      <c r="G88" s="1">
        <v>1.1100000000000001</v>
      </c>
      <c r="H88" s="1">
        <v>1.1100000000000001</v>
      </c>
      <c r="I88" s="1">
        <v>1.1299999999999999</v>
      </c>
      <c r="K88" s="1"/>
      <c r="L88" s="1" t="s">
        <v>53</v>
      </c>
      <c r="M88" s="2">
        <v>580.55612292144315</v>
      </c>
      <c r="N88" s="2">
        <v>598.43459849493138</v>
      </c>
      <c r="O88" s="2">
        <v>598.43459849493138</v>
      </c>
      <c r="P88" s="2">
        <v>598.43459849493138</v>
      </c>
      <c r="Q88" s="2">
        <v>598.43459849493138</v>
      </c>
      <c r="R88" s="1"/>
      <c r="S88" s="1"/>
      <c r="T88" s="1" t="s">
        <v>53</v>
      </c>
      <c r="U88" s="2">
        <f t="shared" si="93"/>
        <v>0.5805561229214431</v>
      </c>
      <c r="V88" s="2">
        <f t="shared" si="89"/>
        <v>0.59843459849493141</v>
      </c>
      <c r="W88" s="2">
        <f t="shared" si="90"/>
        <v>0.59843459849493141</v>
      </c>
      <c r="X88" s="2">
        <f t="shared" si="91"/>
        <v>0.59843459849493141</v>
      </c>
      <c r="Y88" s="2">
        <f t="shared" si="92"/>
        <v>0.59843459849493141</v>
      </c>
      <c r="Z88" s="2"/>
      <c r="AA88" s="5"/>
      <c r="AB88" t="s">
        <v>54</v>
      </c>
      <c r="AC88" s="15">
        <f>X89</f>
        <v>21.71520000000001</v>
      </c>
      <c r="AD88" s="15">
        <f>X90</f>
        <v>1.4299999999999994E-12</v>
      </c>
      <c r="AE88" s="15">
        <f>X91</f>
        <v>2.6E-13</v>
      </c>
      <c r="AF88" s="15">
        <f>X92</f>
        <v>25.414999999999999</v>
      </c>
      <c r="AG88" s="15">
        <f>X93</f>
        <v>8.7933052624566397</v>
      </c>
      <c r="AH88" s="15">
        <f>X94</f>
        <v>2.0747999999999993</v>
      </c>
      <c r="AI88" s="15">
        <f>X95</f>
        <v>13.912600000000007</v>
      </c>
      <c r="AJ88" s="15">
        <f>X96</f>
        <v>0.15559299560868209</v>
      </c>
      <c r="AK88" s="2"/>
      <c r="AL88" s="1">
        <f>H88</f>
        <v>1.1100000000000001</v>
      </c>
    </row>
    <row r="89" spans="3:38" x14ac:dyDescent="0.2">
      <c r="C89" t="s">
        <v>78</v>
      </c>
      <c r="E89" s="2">
        <v>1.43</v>
      </c>
      <c r="F89" s="2">
        <v>0.93</v>
      </c>
      <c r="G89" s="2">
        <v>0.93</v>
      </c>
      <c r="H89" s="2">
        <v>0.93</v>
      </c>
      <c r="I89" s="2">
        <v>0.95</v>
      </c>
      <c r="K89" t="s">
        <v>54</v>
      </c>
      <c r="L89" t="s">
        <v>5</v>
      </c>
      <c r="M89" s="2">
        <v>54288</v>
      </c>
      <c r="N89" s="2">
        <v>26540.799999999988</v>
      </c>
      <c r="O89" s="2">
        <v>23524.799999999988</v>
      </c>
      <c r="P89" s="2">
        <v>21715.200000000012</v>
      </c>
      <c r="Q89" s="2">
        <v>19905.599999999999</v>
      </c>
      <c r="S89" t="s">
        <v>54</v>
      </c>
      <c r="T89" t="s">
        <v>5</v>
      </c>
      <c r="U89" s="2">
        <f t="shared" si="93"/>
        <v>54.287999999999997</v>
      </c>
      <c r="V89" s="2">
        <f t="shared" si="89"/>
        <v>26.540799999999987</v>
      </c>
      <c r="W89" s="2">
        <f t="shared" si="90"/>
        <v>23.524799999999988</v>
      </c>
      <c r="X89" s="2">
        <f t="shared" si="91"/>
        <v>21.71520000000001</v>
      </c>
      <c r="Y89" s="2">
        <f t="shared" si="92"/>
        <v>19.9056</v>
      </c>
      <c r="Z89" s="2"/>
      <c r="AA89" s="5">
        <v>6</v>
      </c>
      <c r="AB89" t="s">
        <v>51</v>
      </c>
      <c r="AC89" s="15">
        <f>Y81</f>
        <v>76.56</v>
      </c>
      <c r="AD89" s="15">
        <f>Y82</f>
        <v>1.99E-11</v>
      </c>
      <c r="AE89" s="15">
        <f>Y83</f>
        <v>4.9999999999999999E-13</v>
      </c>
      <c r="AF89" s="15">
        <f>Y84</f>
        <v>58.65</v>
      </c>
      <c r="AG89" s="15">
        <f>Y85</f>
        <v>15.404999999999999</v>
      </c>
      <c r="AH89" s="15">
        <f>Y86</f>
        <v>6.72</v>
      </c>
      <c r="AI89" s="15">
        <f>Y87</f>
        <v>96.317999999999998</v>
      </c>
      <c r="AJ89" s="15">
        <f>Y88</f>
        <v>0.59843459849493141</v>
      </c>
      <c r="AK89" s="2">
        <f t="shared" ref="AK89" si="97">SUM(AC89:AJ90)</f>
        <v>327.2470853334429</v>
      </c>
    </row>
    <row r="90" spans="3:38" x14ac:dyDescent="0.2">
      <c r="L90" t="s">
        <v>6</v>
      </c>
      <c r="M90" s="2">
        <v>1.4299999999999994E-9</v>
      </c>
      <c r="N90" s="2">
        <v>1.4299999999999994E-9</v>
      </c>
      <c r="O90" s="2">
        <v>1.4299999999999994E-9</v>
      </c>
      <c r="P90" s="2">
        <v>1.4299999999999994E-9</v>
      </c>
      <c r="Q90" s="2">
        <v>1.4299999999999994E-9</v>
      </c>
      <c r="T90" t="s">
        <v>6</v>
      </c>
      <c r="U90" s="2">
        <f t="shared" si="93"/>
        <v>1.4299999999999994E-12</v>
      </c>
      <c r="V90" s="2">
        <f t="shared" si="89"/>
        <v>1.4299999999999994E-12</v>
      </c>
      <c r="W90" s="2">
        <f t="shared" si="90"/>
        <v>1.4299999999999994E-12</v>
      </c>
      <c r="X90" s="2">
        <f t="shared" si="91"/>
        <v>1.4299999999999994E-12</v>
      </c>
      <c r="Y90" s="2">
        <f t="shared" si="92"/>
        <v>1.4299999999999994E-12</v>
      </c>
      <c r="Z90" s="2"/>
      <c r="AA90" s="5"/>
      <c r="AB90" t="s">
        <v>54</v>
      </c>
      <c r="AC90" s="15">
        <f>Y89</f>
        <v>19.9056</v>
      </c>
      <c r="AD90" s="15">
        <f>Y90</f>
        <v>1.4299999999999994E-12</v>
      </c>
      <c r="AE90" s="15">
        <f>Y91</f>
        <v>2.6E-13</v>
      </c>
      <c r="AF90" s="15">
        <f>Y92</f>
        <v>25.414999999999999</v>
      </c>
      <c r="AG90" s="15">
        <f>Y93</f>
        <v>8.7495377393172031</v>
      </c>
      <c r="AH90" s="15">
        <f>Y94</f>
        <v>2.0747999999999993</v>
      </c>
      <c r="AI90" s="15">
        <f>Y95</f>
        <v>16.69512000000001</v>
      </c>
      <c r="AJ90" s="15">
        <f>Y96</f>
        <v>0.15559299560868209</v>
      </c>
      <c r="AL90" s="1">
        <f>I88</f>
        <v>1.1299999999999999</v>
      </c>
    </row>
    <row r="91" spans="3:38" x14ac:dyDescent="0.2">
      <c r="L91" t="s">
        <v>7</v>
      </c>
      <c r="M91" s="2">
        <v>2.5999999999999998E-10</v>
      </c>
      <c r="N91" s="2">
        <v>2.5999999999999998E-10</v>
      </c>
      <c r="O91" s="2">
        <v>2.5999999999999998E-10</v>
      </c>
      <c r="P91" s="2">
        <v>2.5999999999999998E-10</v>
      </c>
      <c r="Q91" s="2">
        <v>2.5999999999999998E-10</v>
      </c>
      <c r="T91" t="s">
        <v>7</v>
      </c>
      <c r="U91" s="2">
        <f t="shared" si="93"/>
        <v>2.6E-13</v>
      </c>
      <c r="V91" s="2">
        <f t="shared" si="89"/>
        <v>2.6E-13</v>
      </c>
      <c r="W91" s="2">
        <f t="shared" si="90"/>
        <v>2.6E-13</v>
      </c>
      <c r="X91" s="2">
        <f t="shared" si="91"/>
        <v>2.6E-13</v>
      </c>
      <c r="Y91" s="2">
        <f t="shared" si="92"/>
        <v>2.6E-13</v>
      </c>
      <c r="Z91" s="2"/>
      <c r="AA91" s="5"/>
      <c r="AC91" s="2"/>
      <c r="AD91" s="2"/>
      <c r="AE91" s="2"/>
      <c r="AF91" s="2"/>
      <c r="AG91" s="2"/>
    </row>
    <row r="92" spans="3:38" x14ac:dyDescent="0.2">
      <c r="L92" t="s">
        <v>52</v>
      </c>
      <c r="M92" s="2">
        <v>25415</v>
      </c>
      <c r="N92" s="2">
        <v>25415</v>
      </c>
      <c r="O92" s="2">
        <v>25415</v>
      </c>
      <c r="P92" s="2">
        <v>25415</v>
      </c>
      <c r="Q92" s="2">
        <v>25415</v>
      </c>
      <c r="T92" t="s">
        <v>52</v>
      </c>
      <c r="U92" s="2">
        <f t="shared" si="93"/>
        <v>25.414999999999999</v>
      </c>
      <c r="V92" s="2">
        <f t="shared" si="89"/>
        <v>25.414999999999999</v>
      </c>
      <c r="W92" s="2">
        <f t="shared" si="90"/>
        <v>25.414999999999999</v>
      </c>
      <c r="X92" s="2">
        <f t="shared" si="91"/>
        <v>25.414999999999999</v>
      </c>
      <c r="Y92" s="2">
        <f t="shared" si="92"/>
        <v>25.414999999999999</v>
      </c>
      <c r="Z92" s="2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spans="3:38" x14ac:dyDescent="0.2">
      <c r="L93" t="s">
        <v>9</v>
      </c>
      <c r="M93" s="2">
        <v>9191.116560613089</v>
      </c>
      <c r="N93" s="2">
        <v>8901.541164274402</v>
      </c>
      <c r="O93" s="2">
        <v>8848.9728202658571</v>
      </c>
      <c r="P93" s="2">
        <v>8793.305262456639</v>
      </c>
      <c r="Q93" s="2">
        <v>8749.5377393172039</v>
      </c>
      <c r="T93" t="s">
        <v>9</v>
      </c>
      <c r="U93" s="2">
        <f t="shared" si="93"/>
        <v>9.1911165606130893</v>
      </c>
      <c r="V93" s="2">
        <f t="shared" si="89"/>
        <v>8.901541164274402</v>
      </c>
      <c r="W93" s="2">
        <f t="shared" si="90"/>
        <v>8.8489728202658569</v>
      </c>
      <c r="X93" s="2">
        <f t="shared" si="91"/>
        <v>8.7933052624566397</v>
      </c>
      <c r="Y93" s="2">
        <f t="shared" si="92"/>
        <v>8.7495377393172031</v>
      </c>
      <c r="Z93" s="2"/>
      <c r="AA93" s="5"/>
      <c r="AB93" s="5"/>
      <c r="AC93" s="2"/>
      <c r="AD93" s="2"/>
      <c r="AE93" s="2"/>
      <c r="AF93" s="2"/>
      <c r="AG93" s="2"/>
      <c r="AH93" s="2"/>
      <c r="AI93" s="2"/>
      <c r="AJ93" s="2"/>
    </row>
    <row r="94" spans="3:38" x14ac:dyDescent="0.2">
      <c r="L94" t="s">
        <v>8</v>
      </c>
      <c r="M94" s="2">
        <v>3705</v>
      </c>
      <c r="N94" s="2">
        <v>3260.4000000000015</v>
      </c>
      <c r="O94" s="2">
        <v>3705</v>
      </c>
      <c r="P94" s="2">
        <v>2074.7999999999993</v>
      </c>
      <c r="Q94" s="2">
        <v>2074.7999999999993</v>
      </c>
      <c r="T94" t="s">
        <v>8</v>
      </c>
      <c r="U94" s="2">
        <f t="shared" si="93"/>
        <v>3.7050000000000001</v>
      </c>
      <c r="V94" s="2">
        <f t="shared" si="89"/>
        <v>3.2604000000000015</v>
      </c>
      <c r="W94" s="2">
        <f t="shared" si="90"/>
        <v>3.7050000000000001</v>
      </c>
      <c r="X94" s="2">
        <f t="shared" si="91"/>
        <v>2.0747999999999993</v>
      </c>
      <c r="Y94" s="2">
        <f t="shared" si="92"/>
        <v>2.0747999999999993</v>
      </c>
      <c r="Z94" s="2"/>
      <c r="AA94" s="5"/>
      <c r="AB94" s="5"/>
      <c r="AC94" s="2"/>
      <c r="AD94" s="2"/>
      <c r="AE94" s="2"/>
      <c r="AF94" s="2"/>
      <c r="AG94" s="2"/>
      <c r="AH94" s="2"/>
      <c r="AI94" s="2"/>
      <c r="AJ94" s="2"/>
    </row>
    <row r="95" spans="3:38" x14ac:dyDescent="0.2">
      <c r="L95" t="s">
        <v>10</v>
      </c>
      <c r="M95" s="2">
        <v>5565.04</v>
      </c>
      <c r="N95" s="2">
        <v>8347.5600000000049</v>
      </c>
      <c r="O95" s="2">
        <v>11130.08</v>
      </c>
      <c r="P95" s="2">
        <v>13912.600000000006</v>
      </c>
      <c r="Q95" s="2">
        <v>16695.12000000001</v>
      </c>
      <c r="T95" t="s">
        <v>10</v>
      </c>
      <c r="U95" s="2">
        <f t="shared" si="93"/>
        <v>5.5650399999999998</v>
      </c>
      <c r="V95" s="2">
        <f t="shared" si="89"/>
        <v>8.347560000000005</v>
      </c>
      <c r="W95" s="2">
        <f t="shared" si="90"/>
        <v>11.13008</v>
      </c>
      <c r="X95" s="2">
        <f t="shared" si="91"/>
        <v>13.912600000000007</v>
      </c>
      <c r="Y95" s="2">
        <f t="shared" si="92"/>
        <v>16.69512000000001</v>
      </c>
      <c r="Z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3:38" x14ac:dyDescent="0.2">
      <c r="L96" t="s">
        <v>53</v>
      </c>
      <c r="M96" s="2">
        <v>150.94459195957521</v>
      </c>
      <c r="N96" s="2">
        <v>155.59299560868209</v>
      </c>
      <c r="O96" s="2">
        <v>155.59299560868209</v>
      </c>
      <c r="P96" s="2">
        <v>155.59299560868209</v>
      </c>
      <c r="Q96" s="2">
        <v>155.59299560868209</v>
      </c>
      <c r="T96" t="s">
        <v>53</v>
      </c>
      <c r="U96" s="2">
        <f t="shared" si="93"/>
        <v>0.15094459195957521</v>
      </c>
      <c r="V96" s="2">
        <f t="shared" si="89"/>
        <v>0.15559299560868209</v>
      </c>
      <c r="W96" s="2">
        <f t="shared" si="90"/>
        <v>0.15559299560868209</v>
      </c>
      <c r="X96" s="2">
        <f t="shared" si="91"/>
        <v>0.15559299560868209</v>
      </c>
      <c r="Y96" s="2">
        <f t="shared" si="92"/>
        <v>0.15559299560868209</v>
      </c>
      <c r="Z96" s="2"/>
      <c r="AA96" s="5"/>
      <c r="AB96" s="5"/>
      <c r="AC96" s="2"/>
      <c r="AD96" s="2"/>
      <c r="AE96" s="2"/>
      <c r="AF96" s="2"/>
      <c r="AG96" s="2"/>
      <c r="AH96" s="2"/>
      <c r="AI96" s="2"/>
      <c r="AJ96" s="2"/>
    </row>
    <row r="106" spans="2:38" x14ac:dyDescent="0.2">
      <c r="B106" t="s">
        <v>25</v>
      </c>
      <c r="M106">
        <v>2</v>
      </c>
      <c r="N106">
        <v>3</v>
      </c>
      <c r="O106">
        <v>4</v>
      </c>
      <c r="P106">
        <v>5</v>
      </c>
      <c r="Q106">
        <v>6</v>
      </c>
      <c r="U106">
        <v>2</v>
      </c>
      <c r="V106">
        <v>3</v>
      </c>
      <c r="W106">
        <v>4</v>
      </c>
      <c r="X106">
        <v>5</v>
      </c>
      <c r="Y106">
        <v>6</v>
      </c>
      <c r="AA106" s="5"/>
      <c r="AC106" t="s">
        <v>5</v>
      </c>
      <c r="AD106" t="s">
        <v>6</v>
      </c>
      <c r="AE106" t="s">
        <v>7</v>
      </c>
      <c r="AF106" t="s">
        <v>52</v>
      </c>
      <c r="AG106" t="s">
        <v>9</v>
      </c>
      <c r="AH106" t="s">
        <v>8</v>
      </c>
      <c r="AI106" t="s">
        <v>10</v>
      </c>
      <c r="AJ106" t="s">
        <v>53</v>
      </c>
      <c r="AK106" t="s">
        <v>55</v>
      </c>
      <c r="AL106" t="s">
        <v>56</v>
      </c>
    </row>
    <row r="107" spans="2:38" x14ac:dyDescent="0.2">
      <c r="C107" t="s">
        <v>26</v>
      </c>
      <c r="D107" t="s">
        <v>6</v>
      </c>
      <c r="E107" t="s">
        <v>4</v>
      </c>
      <c r="F107" t="s">
        <v>3</v>
      </c>
      <c r="G107" t="s">
        <v>2</v>
      </c>
      <c r="H107" t="s">
        <v>1</v>
      </c>
      <c r="I107" t="s">
        <v>0</v>
      </c>
      <c r="K107" t="s">
        <v>51</v>
      </c>
      <c r="L107" t="s">
        <v>5</v>
      </c>
      <c r="M107" s="2">
        <v>2.3199999999999999E-8</v>
      </c>
      <c r="N107" s="2">
        <v>2.3199999999999999E-8</v>
      </c>
      <c r="O107" s="2">
        <v>2.3199999999999999E-8</v>
      </c>
      <c r="P107" s="2">
        <v>2.3199999999999999E-8</v>
      </c>
      <c r="Q107" s="2">
        <v>2.3199999999999999E-8</v>
      </c>
      <c r="S107" t="s">
        <v>51</v>
      </c>
      <c r="T107" t="s">
        <v>5</v>
      </c>
      <c r="U107" s="2">
        <f>M107/1000</f>
        <v>2.3199999999999998E-11</v>
      </c>
      <c r="V107" s="2">
        <f t="shared" ref="V107:V122" si="98">N107/1000</f>
        <v>2.3199999999999998E-11</v>
      </c>
      <c r="W107" s="2">
        <f t="shared" ref="W107:W122" si="99">O107/1000</f>
        <v>2.3199999999999998E-11</v>
      </c>
      <c r="X107" s="2">
        <f t="shared" ref="X107:X122" si="100">P107/1000</f>
        <v>2.3199999999999998E-11</v>
      </c>
      <c r="Y107" s="2">
        <f t="shared" ref="Y107:Y122" si="101">Q107/1000</f>
        <v>2.3199999999999998E-11</v>
      </c>
      <c r="Z107" s="2"/>
      <c r="AA107" s="5">
        <v>2</v>
      </c>
      <c r="AB107" t="s">
        <v>51</v>
      </c>
      <c r="AC107" s="15">
        <f>U107</f>
        <v>2.3199999999999998E-11</v>
      </c>
      <c r="AD107" s="15">
        <f>U108</f>
        <v>646.75</v>
      </c>
      <c r="AE107" s="15">
        <f>U109</f>
        <v>4.9999999999999999E-13</v>
      </c>
      <c r="AF107" s="15">
        <f>U110</f>
        <v>345</v>
      </c>
      <c r="AG107" s="15">
        <f>U111</f>
        <v>26.07</v>
      </c>
      <c r="AH107" s="15">
        <f>U112</f>
        <v>12</v>
      </c>
      <c r="AI107" s="15">
        <f>U113</f>
        <v>32.106000000000002</v>
      </c>
      <c r="AJ107" s="15">
        <f>U114</f>
        <v>0.59843459849493141</v>
      </c>
      <c r="AK107" s="2">
        <f>SUM(AC107:AJ108)</f>
        <v>1159.4819855220887</v>
      </c>
    </row>
    <row r="108" spans="2:38" x14ac:dyDescent="0.2">
      <c r="C108" t="s">
        <v>5</v>
      </c>
      <c r="E108">
        <v>0</v>
      </c>
      <c r="F108">
        <v>0</v>
      </c>
      <c r="G108">
        <v>0</v>
      </c>
      <c r="H108">
        <v>0</v>
      </c>
      <c r="I108">
        <v>0</v>
      </c>
      <c r="L108" t="s">
        <v>6</v>
      </c>
      <c r="M108" s="2">
        <v>646750</v>
      </c>
      <c r="N108" s="2">
        <v>493520</v>
      </c>
      <c r="O108" s="2">
        <v>398000</v>
      </c>
      <c r="P108" s="2">
        <v>320390</v>
      </c>
      <c r="Q108" s="2">
        <v>264670</v>
      </c>
      <c r="T108" t="s">
        <v>6</v>
      </c>
      <c r="U108" s="2">
        <f t="shared" ref="U108:U122" si="102">M108/1000</f>
        <v>646.75</v>
      </c>
      <c r="V108" s="2">
        <f t="shared" si="98"/>
        <v>493.52</v>
      </c>
      <c r="W108" s="2">
        <f t="shared" si="99"/>
        <v>398</v>
      </c>
      <c r="X108" s="2">
        <f t="shared" si="100"/>
        <v>320.39</v>
      </c>
      <c r="Y108" s="2">
        <f t="shared" si="101"/>
        <v>264.67</v>
      </c>
      <c r="Z108" s="2"/>
      <c r="AA108" s="5"/>
      <c r="AB108" t="s">
        <v>54</v>
      </c>
      <c r="AC108" s="15">
        <f>U115</f>
        <v>6.0320000000000001E-12</v>
      </c>
      <c r="AD108" s="15">
        <f>U116</f>
        <v>46.475000000000001</v>
      </c>
      <c r="AE108" s="15">
        <f>U117</f>
        <v>2.6E-13</v>
      </c>
      <c r="AF108" s="15">
        <f>U118</f>
        <v>25.414999999999999</v>
      </c>
      <c r="AG108" s="15">
        <f>U119</f>
        <v>15.64191792795507</v>
      </c>
      <c r="AH108" s="15">
        <f>U120</f>
        <v>3.7050000000000001</v>
      </c>
      <c r="AI108" s="15">
        <f>U121</f>
        <v>5.5650399999999998</v>
      </c>
      <c r="AJ108" s="15">
        <f>U122</f>
        <v>0.15559299560868209</v>
      </c>
      <c r="AK108" s="2"/>
      <c r="AL108" s="1">
        <f>E114</f>
        <v>4.0199999999999996</v>
      </c>
    </row>
    <row r="109" spans="2:38" x14ac:dyDescent="0.2">
      <c r="C109" t="s">
        <v>6</v>
      </c>
      <c r="E109">
        <v>325</v>
      </c>
      <c r="F109">
        <v>248</v>
      </c>
      <c r="G109">
        <v>200</v>
      </c>
      <c r="H109">
        <v>161</v>
      </c>
      <c r="I109">
        <v>133</v>
      </c>
      <c r="L109" t="s">
        <v>7</v>
      </c>
      <c r="M109" s="2">
        <v>5.0000000000000003E-10</v>
      </c>
      <c r="N109" s="2">
        <v>5.0000000000000003E-10</v>
      </c>
      <c r="O109" s="2">
        <v>5.0000000000000003E-10</v>
      </c>
      <c r="P109" s="2">
        <v>5.0000000000000003E-10</v>
      </c>
      <c r="Q109" s="2">
        <v>5.0000000000000003E-10</v>
      </c>
      <c r="T109" t="s">
        <v>7</v>
      </c>
      <c r="U109" s="2">
        <f t="shared" si="102"/>
        <v>4.9999999999999999E-13</v>
      </c>
      <c r="V109" s="2">
        <f t="shared" si="98"/>
        <v>4.9999999999999999E-13</v>
      </c>
      <c r="W109" s="2">
        <f t="shared" si="99"/>
        <v>4.9999999999999999E-13</v>
      </c>
      <c r="X109" s="2">
        <f t="shared" si="100"/>
        <v>4.9999999999999999E-13</v>
      </c>
      <c r="Y109" s="2">
        <f t="shared" si="101"/>
        <v>4.9999999999999999E-13</v>
      </c>
      <c r="Z109" s="2"/>
      <c r="AA109" s="5">
        <v>3</v>
      </c>
      <c r="AB109" t="s">
        <v>51</v>
      </c>
      <c r="AC109" s="15">
        <f>V107</f>
        <v>2.3199999999999998E-11</v>
      </c>
      <c r="AD109" s="15">
        <f>V108</f>
        <v>493.52</v>
      </c>
      <c r="AE109" s="15">
        <f>V109</f>
        <v>4.9999999999999999E-13</v>
      </c>
      <c r="AF109" s="15">
        <f>V110</f>
        <v>267.95</v>
      </c>
      <c r="AG109" s="15">
        <f>V111</f>
        <v>23.7</v>
      </c>
      <c r="AH109" s="15">
        <f>V112</f>
        <v>12</v>
      </c>
      <c r="AI109" s="15">
        <f>V113</f>
        <v>48.158999999999999</v>
      </c>
      <c r="AJ109" s="15">
        <f>V114</f>
        <v>0.59843459849493141</v>
      </c>
      <c r="AK109" s="2">
        <f t="shared" ref="AK109" si="103">SUM(AC109:AJ110)</f>
        <v>933.18563166628041</v>
      </c>
    </row>
    <row r="110" spans="2:38" x14ac:dyDescent="0.2">
      <c r="C110" t="s">
        <v>7</v>
      </c>
      <c r="E110">
        <v>0</v>
      </c>
      <c r="F110">
        <v>0</v>
      </c>
      <c r="G110">
        <v>0</v>
      </c>
      <c r="H110">
        <v>0</v>
      </c>
      <c r="I110">
        <v>0</v>
      </c>
      <c r="L110" t="s">
        <v>52</v>
      </c>
      <c r="M110" s="2">
        <v>345000</v>
      </c>
      <c r="N110" s="2">
        <v>267950</v>
      </c>
      <c r="O110" s="2">
        <v>219650</v>
      </c>
      <c r="P110" s="2">
        <v>177100</v>
      </c>
      <c r="Q110" s="2">
        <v>148350</v>
      </c>
      <c r="T110" t="s">
        <v>52</v>
      </c>
      <c r="U110" s="2">
        <f t="shared" si="102"/>
        <v>345</v>
      </c>
      <c r="V110" s="2">
        <f t="shared" si="98"/>
        <v>267.95</v>
      </c>
      <c r="W110" s="2">
        <f t="shared" si="99"/>
        <v>219.65</v>
      </c>
      <c r="X110" s="2">
        <f t="shared" si="100"/>
        <v>177.1</v>
      </c>
      <c r="Y110" s="2">
        <f t="shared" si="101"/>
        <v>148.35</v>
      </c>
      <c r="Z110" s="2"/>
      <c r="AA110" s="5"/>
      <c r="AB110" t="s">
        <v>54</v>
      </c>
      <c r="AC110" s="15">
        <f>V115</f>
        <v>6.0320000000000001E-12</v>
      </c>
      <c r="AD110" s="15">
        <f>V116</f>
        <v>35.463999999999999</v>
      </c>
      <c r="AE110" s="15">
        <f>V117</f>
        <v>2.6E-13</v>
      </c>
      <c r="AF110" s="15">
        <f>V118</f>
        <v>25.414999999999999</v>
      </c>
      <c r="AG110" s="15">
        <f>V119</f>
        <v>14.171044072146751</v>
      </c>
      <c r="AH110" s="15">
        <f>V120</f>
        <v>3.7050000000000001</v>
      </c>
      <c r="AI110" s="15">
        <f>V121</f>
        <v>8.347560000000005</v>
      </c>
      <c r="AJ110" s="15">
        <f>V122</f>
        <v>0.15559299560868209</v>
      </c>
      <c r="AK110" s="2"/>
      <c r="AL110" s="1">
        <f>F114</f>
        <v>3.23</v>
      </c>
    </row>
    <row r="111" spans="2:38" x14ac:dyDescent="0.2">
      <c r="C111" t="s">
        <v>8</v>
      </c>
      <c r="E111">
        <v>25</v>
      </c>
      <c r="F111">
        <v>25</v>
      </c>
      <c r="G111">
        <v>24</v>
      </c>
      <c r="H111">
        <v>24</v>
      </c>
      <c r="I111">
        <v>23</v>
      </c>
      <c r="L111" t="s">
        <v>9</v>
      </c>
      <c r="M111" s="2">
        <v>26070</v>
      </c>
      <c r="N111" s="2">
        <v>23700</v>
      </c>
      <c r="O111" s="2">
        <v>21330</v>
      </c>
      <c r="P111" s="2">
        <v>17775</v>
      </c>
      <c r="Q111" s="2">
        <v>15405</v>
      </c>
      <c r="T111" t="s">
        <v>9</v>
      </c>
      <c r="U111" s="2">
        <f t="shared" si="102"/>
        <v>26.07</v>
      </c>
      <c r="V111" s="2">
        <f t="shared" si="98"/>
        <v>23.7</v>
      </c>
      <c r="W111" s="2">
        <f t="shared" si="99"/>
        <v>21.33</v>
      </c>
      <c r="X111" s="2">
        <f t="shared" si="100"/>
        <v>17.774999999999999</v>
      </c>
      <c r="Y111" s="2">
        <f t="shared" si="101"/>
        <v>15.404999999999999</v>
      </c>
      <c r="Z111" s="2"/>
      <c r="AA111" s="5">
        <v>4</v>
      </c>
      <c r="AB111" t="s">
        <v>51</v>
      </c>
      <c r="AC111" s="15">
        <f>W107</f>
        <v>2.3199999999999998E-11</v>
      </c>
      <c r="AD111" s="15">
        <f>W108</f>
        <v>398</v>
      </c>
      <c r="AE111" s="15">
        <f>W109</f>
        <v>4.9999999999999999E-13</v>
      </c>
      <c r="AF111" s="15">
        <f>W110</f>
        <v>219.65</v>
      </c>
      <c r="AG111" s="15">
        <f>W111</f>
        <v>21.33</v>
      </c>
      <c r="AH111" s="15">
        <f>W112</f>
        <v>11.52</v>
      </c>
      <c r="AI111" s="15">
        <f>W113</f>
        <v>64.212000000000003</v>
      </c>
      <c r="AJ111" s="15">
        <f>W114</f>
        <v>0.59843459849493141</v>
      </c>
      <c r="AK111" s="2">
        <f t="shared" ref="AK111" si="104">SUM(AC111:AJ112)</f>
        <v>796.89275868984066</v>
      </c>
    </row>
    <row r="112" spans="2:38" x14ac:dyDescent="0.2">
      <c r="C112" t="s">
        <v>9</v>
      </c>
      <c r="D112" t="s">
        <v>17</v>
      </c>
      <c r="E112">
        <v>22</v>
      </c>
      <c r="F112">
        <v>20</v>
      </c>
      <c r="G112">
        <v>18</v>
      </c>
      <c r="H112">
        <v>15</v>
      </c>
      <c r="I112">
        <v>13</v>
      </c>
      <c r="L112" t="s">
        <v>8</v>
      </c>
      <c r="M112" s="2">
        <v>12000</v>
      </c>
      <c r="N112" s="2">
        <v>12000</v>
      </c>
      <c r="O112" s="2">
        <v>11520</v>
      </c>
      <c r="P112" s="2">
        <v>11520</v>
      </c>
      <c r="Q112" s="2">
        <v>11040</v>
      </c>
      <c r="T112" t="s">
        <v>8</v>
      </c>
      <c r="U112" s="2">
        <f t="shared" si="102"/>
        <v>12</v>
      </c>
      <c r="V112" s="2">
        <f t="shared" si="98"/>
        <v>12</v>
      </c>
      <c r="W112" s="2">
        <f t="shared" si="99"/>
        <v>11.52</v>
      </c>
      <c r="X112" s="2">
        <f t="shared" si="100"/>
        <v>11.52</v>
      </c>
      <c r="Y112" s="2">
        <f t="shared" si="101"/>
        <v>11.04</v>
      </c>
      <c r="Z112" s="2"/>
      <c r="AA112" s="5"/>
      <c r="AB112" t="s">
        <v>54</v>
      </c>
      <c r="AC112" s="15">
        <f>W115</f>
        <v>6.0320000000000001E-12</v>
      </c>
      <c r="AD112" s="15">
        <f>W116</f>
        <v>28.6</v>
      </c>
      <c r="AE112" s="15">
        <f>W117</f>
        <v>2.6E-13</v>
      </c>
      <c r="AF112" s="15">
        <f>W118</f>
        <v>25.414999999999999</v>
      </c>
      <c r="AG112" s="15">
        <f>W119</f>
        <v>12.724851095707097</v>
      </c>
      <c r="AH112" s="15">
        <f>W120</f>
        <v>3.5568000000000017</v>
      </c>
      <c r="AI112" s="15">
        <f>W121</f>
        <v>11.13008</v>
      </c>
      <c r="AJ112" s="15">
        <f>W122</f>
        <v>0.15559299560868209</v>
      </c>
      <c r="AK112" s="2"/>
      <c r="AL112" s="1">
        <f>G114</f>
        <v>2.75</v>
      </c>
    </row>
    <row r="113" spans="1:38" x14ac:dyDescent="0.2">
      <c r="C113" t="s">
        <v>10</v>
      </c>
      <c r="D113" t="s">
        <v>18</v>
      </c>
      <c r="E113">
        <v>2</v>
      </c>
      <c r="F113">
        <v>3</v>
      </c>
      <c r="G113">
        <v>4</v>
      </c>
      <c r="H113">
        <v>5</v>
      </c>
      <c r="I113">
        <v>6</v>
      </c>
      <c r="L113" t="s">
        <v>10</v>
      </c>
      <c r="M113" s="2">
        <v>32106</v>
      </c>
      <c r="N113" s="2">
        <v>48159</v>
      </c>
      <c r="O113" s="2">
        <v>64212</v>
      </c>
      <c r="P113" s="2">
        <v>80265</v>
      </c>
      <c r="Q113" s="2">
        <v>96318</v>
      </c>
      <c r="T113" t="s">
        <v>10</v>
      </c>
      <c r="U113" s="2">
        <f t="shared" si="102"/>
        <v>32.106000000000002</v>
      </c>
      <c r="V113" s="2">
        <f t="shared" si="98"/>
        <v>48.158999999999999</v>
      </c>
      <c r="W113" s="2">
        <f t="shared" si="99"/>
        <v>64.212000000000003</v>
      </c>
      <c r="X113" s="2">
        <f t="shared" si="100"/>
        <v>80.265000000000001</v>
      </c>
      <c r="Y113" s="2">
        <f t="shared" si="101"/>
        <v>96.317999999999998</v>
      </c>
      <c r="Z113" s="2"/>
      <c r="AA113" s="5">
        <v>5</v>
      </c>
      <c r="AB113" t="s">
        <v>51</v>
      </c>
      <c r="AC113" s="15">
        <f>X107</f>
        <v>2.3199999999999998E-11</v>
      </c>
      <c r="AD113" s="15">
        <f>X108</f>
        <v>320.39</v>
      </c>
      <c r="AE113" s="15">
        <f>X109</f>
        <v>4.9999999999999999E-13</v>
      </c>
      <c r="AF113" s="15">
        <f>X110</f>
        <v>177.1</v>
      </c>
      <c r="AG113" s="15">
        <f>X111</f>
        <v>17.774999999999999</v>
      </c>
      <c r="AH113" s="15">
        <f>X112</f>
        <v>11.52</v>
      </c>
      <c r="AI113" s="15">
        <f>X113</f>
        <v>80.265000000000001</v>
      </c>
      <c r="AJ113" s="15">
        <f>X114</f>
        <v>0.59843459849493141</v>
      </c>
      <c r="AK113" s="2">
        <f t="shared" ref="AK113" si="105">SUM(AC113:AJ114)</f>
        <v>684.33026559855136</v>
      </c>
    </row>
    <row r="114" spans="1:38" x14ac:dyDescent="0.2">
      <c r="C114" t="s">
        <v>77</v>
      </c>
      <c r="E114" s="1">
        <v>4.0199999999999996</v>
      </c>
      <c r="F114" s="1">
        <v>3.23</v>
      </c>
      <c r="G114" s="1">
        <v>2.75</v>
      </c>
      <c r="H114" s="1">
        <v>2.35</v>
      </c>
      <c r="I114" s="1">
        <v>2.09</v>
      </c>
      <c r="K114" s="1"/>
      <c r="L114" s="1" t="s">
        <v>53</v>
      </c>
      <c r="M114" s="2">
        <v>598.43459849493138</v>
      </c>
      <c r="N114" s="2">
        <v>598.43459849493138</v>
      </c>
      <c r="O114" s="2">
        <v>598.43459849493138</v>
      </c>
      <c r="P114" s="2">
        <v>598.43459849493138</v>
      </c>
      <c r="Q114" s="2">
        <v>598.43459849493138</v>
      </c>
      <c r="R114" s="1"/>
      <c r="S114" s="1"/>
      <c r="T114" s="1" t="s">
        <v>53</v>
      </c>
      <c r="U114" s="2">
        <f t="shared" si="102"/>
        <v>0.59843459849493141</v>
      </c>
      <c r="V114" s="2">
        <f t="shared" si="98"/>
        <v>0.59843459849493141</v>
      </c>
      <c r="W114" s="2">
        <f t="shared" si="99"/>
        <v>0.59843459849493141</v>
      </c>
      <c r="X114" s="2">
        <f t="shared" si="100"/>
        <v>0.59843459849493141</v>
      </c>
      <c r="Y114" s="2">
        <f t="shared" si="101"/>
        <v>0.59843459849493141</v>
      </c>
      <c r="Z114" s="2"/>
      <c r="AA114" s="5"/>
      <c r="AB114" t="s">
        <v>54</v>
      </c>
      <c r="AC114" s="15">
        <f>X115</f>
        <v>6.0320000000000001E-12</v>
      </c>
      <c r="AD114" s="15">
        <f>X116</f>
        <v>23.023</v>
      </c>
      <c r="AE114" s="15">
        <f>X117</f>
        <v>2.6E-13</v>
      </c>
      <c r="AF114" s="15">
        <f>X118</f>
        <v>25.414999999999999</v>
      </c>
      <c r="AG114" s="15">
        <f>X119</f>
        <v>10.61883800441802</v>
      </c>
      <c r="AH114" s="15">
        <f>X120</f>
        <v>3.5568000000000017</v>
      </c>
      <c r="AI114" s="15">
        <f>X121</f>
        <v>13.912600000000007</v>
      </c>
      <c r="AJ114" s="15">
        <f>X122</f>
        <v>0.15559299560868209</v>
      </c>
      <c r="AK114" s="2"/>
      <c r="AL114" s="1">
        <f>H114</f>
        <v>2.35</v>
      </c>
    </row>
    <row r="115" spans="1:38" x14ac:dyDescent="0.2">
      <c r="C115" t="s">
        <v>78</v>
      </c>
      <c r="E115" s="2">
        <v>3.34</v>
      </c>
      <c r="F115" s="2">
        <v>2.69</v>
      </c>
      <c r="G115" s="2">
        <v>2.2999999999999998</v>
      </c>
      <c r="H115" s="2">
        <v>1.97</v>
      </c>
      <c r="I115" s="2">
        <v>1.76</v>
      </c>
      <c r="K115" t="s">
        <v>54</v>
      </c>
      <c r="L115" t="s">
        <v>5</v>
      </c>
      <c r="M115" s="2">
        <v>6.0319999999999998E-9</v>
      </c>
      <c r="N115" s="2">
        <v>6.0319999999999998E-9</v>
      </c>
      <c r="O115" s="2">
        <v>6.0319999999999998E-9</v>
      </c>
      <c r="P115" s="2">
        <v>6.0319999999999998E-9</v>
      </c>
      <c r="Q115" s="2">
        <v>6.0319999999999998E-9</v>
      </c>
      <c r="S115" t="s">
        <v>54</v>
      </c>
      <c r="T115" t="s">
        <v>5</v>
      </c>
      <c r="U115" s="2">
        <f t="shared" si="102"/>
        <v>6.0320000000000001E-12</v>
      </c>
      <c r="V115" s="2">
        <f t="shared" si="98"/>
        <v>6.0320000000000001E-12</v>
      </c>
      <c r="W115" s="2">
        <f t="shared" si="99"/>
        <v>6.0320000000000001E-12</v>
      </c>
      <c r="X115" s="2">
        <f t="shared" si="100"/>
        <v>6.0320000000000001E-12</v>
      </c>
      <c r="Y115" s="2">
        <f t="shared" si="101"/>
        <v>6.0320000000000001E-12</v>
      </c>
      <c r="Z115" s="2"/>
      <c r="AA115" s="5">
        <v>6</v>
      </c>
      <c r="AB115" t="s">
        <v>51</v>
      </c>
      <c r="AC115" s="15">
        <f>Y107</f>
        <v>2.3199999999999998E-11</v>
      </c>
      <c r="AD115" s="15">
        <f>Y108</f>
        <v>264.67</v>
      </c>
      <c r="AE115" s="15">
        <f>Y109</f>
        <v>4.9999999999999999E-13</v>
      </c>
      <c r="AF115" s="15">
        <f>Y110</f>
        <v>148.35</v>
      </c>
      <c r="AG115" s="15">
        <f>Y111</f>
        <v>15.404999999999999</v>
      </c>
      <c r="AH115" s="15">
        <f>Y112</f>
        <v>11.04</v>
      </c>
      <c r="AI115" s="15">
        <f>Y113</f>
        <v>96.317999999999998</v>
      </c>
      <c r="AJ115" s="15">
        <f>Y114</f>
        <v>0.59843459849493141</v>
      </c>
      <c r="AK115" s="2">
        <f t="shared" ref="AK115" si="106">SUM(AC115:AJ116)</f>
        <v>610.27733834324533</v>
      </c>
    </row>
    <row r="116" spans="1:38" x14ac:dyDescent="0.2">
      <c r="L116" t="s">
        <v>6</v>
      </c>
      <c r="M116" s="2">
        <v>46475</v>
      </c>
      <c r="N116" s="2">
        <v>35464</v>
      </c>
      <c r="O116" s="2">
        <v>28600</v>
      </c>
      <c r="P116" s="2">
        <v>23023</v>
      </c>
      <c r="Q116" s="2">
        <v>19019</v>
      </c>
      <c r="T116" t="s">
        <v>6</v>
      </c>
      <c r="U116" s="2">
        <f t="shared" si="102"/>
        <v>46.475000000000001</v>
      </c>
      <c r="V116" s="2">
        <f t="shared" si="98"/>
        <v>35.463999999999999</v>
      </c>
      <c r="W116" s="2">
        <f t="shared" si="99"/>
        <v>28.6</v>
      </c>
      <c r="X116" s="2">
        <f t="shared" si="100"/>
        <v>23.023</v>
      </c>
      <c r="Y116" s="2">
        <f t="shared" si="101"/>
        <v>19.018999999999998</v>
      </c>
      <c r="Z116" s="2"/>
      <c r="AA116" s="5"/>
      <c r="AB116" t="s">
        <v>54</v>
      </c>
      <c r="AC116" s="15">
        <f>Y115</f>
        <v>6.0320000000000001E-12</v>
      </c>
      <c r="AD116" s="15">
        <f>Y116</f>
        <v>19.018999999999998</v>
      </c>
      <c r="AE116" s="15">
        <f>Y117</f>
        <v>2.6E-13</v>
      </c>
      <c r="AF116" s="15">
        <f>Y118</f>
        <v>25.414999999999999</v>
      </c>
      <c r="AG116" s="15">
        <f>Y119</f>
        <v>9.2025907491117991</v>
      </c>
      <c r="AH116" s="15">
        <f>Y120</f>
        <v>3.4085999999999985</v>
      </c>
      <c r="AI116" s="15">
        <f>Y121</f>
        <v>16.69512000000001</v>
      </c>
      <c r="AJ116" s="15">
        <f>Y122</f>
        <v>0.15559299560868209</v>
      </c>
      <c r="AL116" s="1">
        <f>I114</f>
        <v>2.09</v>
      </c>
    </row>
    <row r="117" spans="1:38" x14ac:dyDescent="0.2">
      <c r="L117" t="s">
        <v>7</v>
      </c>
      <c r="M117" s="2">
        <v>2.5999999999999998E-10</v>
      </c>
      <c r="N117" s="2">
        <v>2.5999999999999998E-10</v>
      </c>
      <c r="O117" s="2">
        <v>2.5999999999999998E-10</v>
      </c>
      <c r="P117" s="2">
        <v>2.5999999999999998E-10</v>
      </c>
      <c r="Q117" s="2">
        <v>2.5999999999999998E-10</v>
      </c>
      <c r="T117" t="s">
        <v>7</v>
      </c>
      <c r="U117" s="2">
        <f t="shared" si="102"/>
        <v>2.6E-13</v>
      </c>
      <c r="V117" s="2">
        <f t="shared" si="98"/>
        <v>2.6E-13</v>
      </c>
      <c r="W117" s="2">
        <f t="shared" si="99"/>
        <v>2.6E-13</v>
      </c>
      <c r="X117" s="2">
        <f t="shared" si="100"/>
        <v>2.6E-13</v>
      </c>
      <c r="Y117" s="2">
        <f t="shared" si="101"/>
        <v>2.6E-13</v>
      </c>
      <c r="Z117" s="2"/>
      <c r="AA117" s="5"/>
      <c r="AC117" s="2"/>
      <c r="AD117" s="2"/>
      <c r="AE117" s="2"/>
      <c r="AF117" s="2"/>
      <c r="AG117" s="2"/>
    </row>
    <row r="118" spans="1:38" x14ac:dyDescent="0.2">
      <c r="L118" t="s">
        <v>52</v>
      </c>
      <c r="M118" s="2">
        <v>25415</v>
      </c>
      <c r="N118" s="2">
        <v>25415</v>
      </c>
      <c r="O118" s="2">
        <v>25415</v>
      </c>
      <c r="P118" s="2">
        <v>25415</v>
      </c>
      <c r="Q118" s="2">
        <v>25415</v>
      </c>
      <c r="T118" t="s">
        <v>52</v>
      </c>
      <c r="U118" s="2">
        <f t="shared" si="102"/>
        <v>25.414999999999999</v>
      </c>
      <c r="V118" s="2">
        <f t="shared" si="98"/>
        <v>25.414999999999999</v>
      </c>
      <c r="W118" s="2">
        <f t="shared" si="99"/>
        <v>25.414999999999999</v>
      </c>
      <c r="X118" s="2">
        <f t="shared" si="100"/>
        <v>25.414999999999999</v>
      </c>
      <c r="Y118" s="2">
        <f t="shared" si="101"/>
        <v>25.414999999999999</v>
      </c>
      <c r="Z118" s="2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spans="1:38" x14ac:dyDescent="0.2">
      <c r="L119" t="s">
        <v>9</v>
      </c>
      <c r="M119" s="2">
        <v>15641.91792795507</v>
      </c>
      <c r="N119" s="2">
        <v>14171.044072146751</v>
      </c>
      <c r="O119" s="2">
        <v>12724.851095707096</v>
      </c>
      <c r="P119" s="2">
        <v>10618.838004418019</v>
      </c>
      <c r="Q119" s="2">
        <v>9202.5907491117996</v>
      </c>
      <c r="T119" t="s">
        <v>9</v>
      </c>
      <c r="U119" s="2">
        <f t="shared" si="102"/>
        <v>15.64191792795507</v>
      </c>
      <c r="V119" s="2">
        <f t="shared" si="98"/>
        <v>14.171044072146751</v>
      </c>
      <c r="W119" s="2">
        <f t="shared" si="99"/>
        <v>12.724851095707097</v>
      </c>
      <c r="X119" s="2">
        <f t="shared" si="100"/>
        <v>10.61883800441802</v>
      </c>
      <c r="Y119" s="2">
        <f t="shared" si="101"/>
        <v>9.2025907491117991</v>
      </c>
      <c r="Z119" s="2"/>
      <c r="AA119" s="5"/>
      <c r="AB119" s="5"/>
      <c r="AC119" s="2"/>
      <c r="AD119" s="2"/>
      <c r="AE119" s="2"/>
      <c r="AF119" s="2"/>
      <c r="AG119" s="2"/>
      <c r="AH119" s="2"/>
      <c r="AI119" s="2"/>
      <c r="AJ119" s="2"/>
    </row>
    <row r="120" spans="1:38" x14ac:dyDescent="0.2">
      <c r="L120" t="s">
        <v>8</v>
      </c>
      <c r="M120" s="2">
        <v>3705</v>
      </c>
      <c r="N120" s="2">
        <v>3705</v>
      </c>
      <c r="O120" s="2">
        <v>3556.8000000000015</v>
      </c>
      <c r="P120" s="2">
        <v>3556.8000000000015</v>
      </c>
      <c r="Q120" s="2">
        <v>3408.5999999999985</v>
      </c>
      <c r="T120" t="s">
        <v>8</v>
      </c>
      <c r="U120" s="2">
        <f t="shared" si="102"/>
        <v>3.7050000000000001</v>
      </c>
      <c r="V120" s="2">
        <f t="shared" si="98"/>
        <v>3.7050000000000001</v>
      </c>
      <c r="W120" s="2">
        <f t="shared" si="99"/>
        <v>3.5568000000000017</v>
      </c>
      <c r="X120" s="2">
        <f t="shared" si="100"/>
        <v>3.5568000000000017</v>
      </c>
      <c r="Y120" s="2">
        <f t="shared" si="101"/>
        <v>3.4085999999999985</v>
      </c>
      <c r="Z120" s="2"/>
      <c r="AA120" s="5"/>
      <c r="AB120" s="5"/>
      <c r="AC120" s="2"/>
      <c r="AD120" s="2"/>
      <c r="AE120" s="2"/>
      <c r="AF120" s="2"/>
      <c r="AG120" s="2"/>
      <c r="AH120" s="2"/>
      <c r="AI120" s="2"/>
      <c r="AJ120" s="2"/>
    </row>
    <row r="121" spans="1:38" x14ac:dyDescent="0.2">
      <c r="A121" t="s">
        <v>39</v>
      </c>
      <c r="L121" t="s">
        <v>10</v>
      </c>
      <c r="M121" s="2">
        <v>5565.04</v>
      </c>
      <c r="N121" s="2">
        <v>8347.5600000000049</v>
      </c>
      <c r="O121" s="2">
        <v>11130.08</v>
      </c>
      <c r="P121" s="2">
        <v>13912.600000000006</v>
      </c>
      <c r="Q121" s="2">
        <v>16695.12000000001</v>
      </c>
      <c r="T121" t="s">
        <v>10</v>
      </c>
      <c r="U121" s="2">
        <f t="shared" si="102"/>
        <v>5.5650399999999998</v>
      </c>
      <c r="V121" s="2">
        <f t="shared" si="98"/>
        <v>8.347560000000005</v>
      </c>
      <c r="W121" s="2">
        <f t="shared" si="99"/>
        <v>11.13008</v>
      </c>
      <c r="X121" s="2">
        <f t="shared" si="100"/>
        <v>13.912600000000007</v>
      </c>
      <c r="Y121" s="2">
        <f t="shared" si="101"/>
        <v>16.69512000000001</v>
      </c>
      <c r="Z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8" x14ac:dyDescent="0.2">
      <c r="B122" t="s">
        <v>50</v>
      </c>
      <c r="C122" t="s">
        <v>45</v>
      </c>
      <c r="D122" t="s">
        <v>16</v>
      </c>
      <c r="E122" s="2">
        <f>G12</f>
        <v>0.88</v>
      </c>
      <c r="F122" s="2"/>
      <c r="L122" t="s">
        <v>53</v>
      </c>
      <c r="M122" s="2">
        <v>155.59299560868209</v>
      </c>
      <c r="N122" s="2">
        <v>155.59299560868209</v>
      </c>
      <c r="O122" s="2">
        <v>155.59299560868209</v>
      </c>
      <c r="P122" s="2">
        <v>155.59299560868209</v>
      </c>
      <c r="Q122" s="2">
        <v>155.59299560868209</v>
      </c>
      <c r="T122" t="s">
        <v>53</v>
      </c>
      <c r="U122" s="2">
        <f t="shared" si="102"/>
        <v>0.15559299560868209</v>
      </c>
      <c r="V122" s="2">
        <f t="shared" si="98"/>
        <v>0.15559299560868209</v>
      </c>
      <c r="W122" s="2">
        <f t="shared" si="99"/>
        <v>0.15559299560868209</v>
      </c>
      <c r="X122" s="2">
        <f t="shared" si="100"/>
        <v>0.15559299560868209</v>
      </c>
      <c r="Y122" s="2">
        <f t="shared" si="101"/>
        <v>0.15559299560868209</v>
      </c>
      <c r="Z122" s="2"/>
      <c r="AA122" s="5"/>
      <c r="AB122" s="5"/>
      <c r="AC122" s="2"/>
      <c r="AD122" s="2"/>
      <c r="AE122" s="2"/>
      <c r="AF122" s="2"/>
      <c r="AG122" s="2"/>
      <c r="AH122" s="2"/>
      <c r="AI122" s="2"/>
      <c r="AJ122" s="2"/>
    </row>
    <row r="123" spans="1:38" x14ac:dyDescent="0.2">
      <c r="C123" t="s">
        <v>46</v>
      </c>
      <c r="D123" t="s">
        <v>24</v>
      </c>
      <c r="E123" s="2">
        <f>G31</f>
        <v>1</v>
      </c>
    </row>
    <row r="124" spans="1:38" x14ac:dyDescent="0.2">
      <c r="D124" t="s">
        <v>22</v>
      </c>
      <c r="E124" s="2">
        <f>G50</f>
        <v>0.98</v>
      </c>
    </row>
    <row r="125" spans="1:38" x14ac:dyDescent="0.2">
      <c r="D125" t="s">
        <v>23</v>
      </c>
      <c r="E125" s="2">
        <f>I69</f>
        <v>1.0900000000000001</v>
      </c>
    </row>
    <row r="126" spans="1:38" x14ac:dyDescent="0.2">
      <c r="B126" t="s">
        <v>39</v>
      </c>
      <c r="C126" t="s">
        <v>47</v>
      </c>
      <c r="D126" t="s">
        <v>40</v>
      </c>
      <c r="E126" s="2">
        <v>0.04</v>
      </c>
    </row>
    <row r="127" spans="1:38" x14ac:dyDescent="0.2">
      <c r="C127" t="s">
        <v>48</v>
      </c>
      <c r="D127" t="s">
        <v>41</v>
      </c>
      <c r="E127" s="2">
        <v>0.04</v>
      </c>
    </row>
    <row r="128" spans="1:38" x14ac:dyDescent="0.2">
      <c r="D128" t="s">
        <v>42</v>
      </c>
      <c r="E128" s="2">
        <v>0.05</v>
      </c>
    </row>
    <row r="129" spans="3:5" x14ac:dyDescent="0.2">
      <c r="C129" t="s">
        <v>49</v>
      </c>
      <c r="D129" t="s">
        <v>43</v>
      </c>
      <c r="E129" s="2">
        <v>0.17</v>
      </c>
    </row>
    <row r="130" spans="3:5" x14ac:dyDescent="0.2">
      <c r="D130" t="s">
        <v>44</v>
      </c>
      <c r="E130" s="2">
        <v>0.06</v>
      </c>
    </row>
    <row r="134" spans="3:5" x14ac:dyDescent="0.2">
      <c r="C134" t="s">
        <v>40</v>
      </c>
      <c r="D134" t="s">
        <v>59</v>
      </c>
      <c r="E134">
        <v>398.43459849493132</v>
      </c>
    </row>
    <row r="135" spans="3:5" x14ac:dyDescent="0.2">
      <c r="D135" t="s">
        <v>60</v>
      </c>
      <c r="E135">
        <v>103.59299560868216</v>
      </c>
    </row>
    <row r="136" spans="3:5" x14ac:dyDescent="0.2">
      <c r="D136" t="s">
        <v>61</v>
      </c>
      <c r="E136">
        <v>15530.657071432226</v>
      </c>
    </row>
    <row r="137" spans="3:5" x14ac:dyDescent="0.2">
      <c r="C137" t="s">
        <v>41</v>
      </c>
      <c r="D137" t="s">
        <v>59</v>
      </c>
      <c r="E137">
        <v>951.10194479435211</v>
      </c>
    </row>
    <row r="138" spans="3:5" x14ac:dyDescent="0.2">
      <c r="D138" t="s">
        <v>60</v>
      </c>
      <c r="E138">
        <v>247.28650564653145</v>
      </c>
    </row>
    <row r="139" spans="3:5" x14ac:dyDescent="0.2">
      <c r="D139" t="s">
        <v>61</v>
      </c>
      <c r="E139">
        <v>13724.766714288939</v>
      </c>
    </row>
    <row r="140" spans="3:5" x14ac:dyDescent="0.2">
      <c r="C140" t="s">
        <v>42</v>
      </c>
      <c r="D140" t="s">
        <v>59</v>
      </c>
      <c r="E140">
        <v>552.66734629942084</v>
      </c>
    </row>
    <row r="141" spans="3:5" x14ac:dyDescent="0.2">
      <c r="D141" t="s">
        <v>60</v>
      </c>
      <c r="E141">
        <v>143.69351003784945</v>
      </c>
    </row>
    <row r="142" spans="3:5" x14ac:dyDescent="0.2">
      <c r="D142" t="s">
        <v>61</v>
      </c>
      <c r="E142">
        <v>16830.898128575373</v>
      </c>
    </row>
    <row r="143" spans="3:5" x14ac:dyDescent="0.2">
      <c r="C143" t="s">
        <v>43</v>
      </c>
      <c r="D143" t="s">
        <v>59</v>
      </c>
      <c r="E143">
        <v>2345.6230395266116</v>
      </c>
    </row>
    <row r="144" spans="3:5" x14ac:dyDescent="0.2">
      <c r="D144" t="s">
        <v>60</v>
      </c>
      <c r="E144">
        <v>143.69351003784945</v>
      </c>
    </row>
    <row r="145" spans="3:5" x14ac:dyDescent="0.2">
      <c r="D145" t="s">
        <v>61</v>
      </c>
      <c r="E145">
        <v>58872.025642870933</v>
      </c>
    </row>
    <row r="146" spans="3:5" x14ac:dyDescent="0.2">
      <c r="C146" t="s">
        <v>44</v>
      </c>
      <c r="D146" t="s">
        <v>59</v>
      </c>
      <c r="E146">
        <v>552.66734629942084</v>
      </c>
    </row>
    <row r="147" spans="3:5" x14ac:dyDescent="0.2">
      <c r="D147" t="s">
        <v>60</v>
      </c>
      <c r="E147">
        <v>143.69351003784945</v>
      </c>
    </row>
    <row r="148" spans="3:5" x14ac:dyDescent="0.2">
      <c r="D148" t="s">
        <v>61</v>
      </c>
      <c r="E148">
        <v>19359.14462857597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2020-08-23T18:42:21Z</dcterms:created>
  <dcterms:modified xsi:type="dcterms:W3CDTF">2020-09-02T11:43:47Z</dcterms:modified>
</cp:coreProperties>
</file>