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30" yWindow="390" windowWidth="20730" windowHeight="11760" activeTab="1"/>
  </bookViews>
  <sheets>
    <sheet name="Total" sheetId="5" r:id="rId1"/>
    <sheet name="Matériaux" sheetId="6" r:id="rId2"/>
    <sheet name="Main d'oeuvre" sheetId="7" r:id="rId3"/>
    <sheet name="Meubles" sheetId="8" r:id="rId4"/>
  </sheets>
  <calcPr calcId="145621"/>
</workbook>
</file>

<file path=xl/calcChain.xml><?xml version="1.0" encoding="utf-8"?>
<calcChain xmlns="http://schemas.openxmlformats.org/spreadsheetml/2006/main">
  <c r="I12" i="7" l="1"/>
  <c r="E87" i="6"/>
  <c r="E64" i="6"/>
  <c r="E9" i="5" l="1"/>
  <c r="B9" i="5"/>
  <c r="K7" i="7"/>
  <c r="B15" i="8"/>
  <c r="B3" i="5"/>
  <c r="E70" i="6"/>
  <c r="I15" i="7"/>
  <c r="I13" i="7"/>
  <c r="I14" i="7"/>
  <c r="I16" i="7"/>
  <c r="F13" i="7"/>
  <c r="F14" i="7"/>
  <c r="F15" i="7"/>
  <c r="F16" i="7"/>
  <c r="F12" i="7"/>
  <c r="C13" i="7"/>
  <c r="C14" i="7"/>
  <c r="C15" i="7"/>
  <c r="C16" i="7"/>
  <c r="C17" i="7"/>
  <c r="C18" i="7"/>
  <c r="C19" i="7"/>
  <c r="C20" i="7"/>
  <c r="C21" i="7"/>
  <c r="C22" i="7"/>
  <c r="C12" i="7"/>
  <c r="C24" i="7" s="1"/>
  <c r="B24" i="7"/>
  <c r="G7" i="7" l="1"/>
  <c r="D17" i="6" l="1"/>
  <c r="E17" i="6" s="1"/>
  <c r="D11" i="6"/>
  <c r="E11" i="6" s="1"/>
  <c r="E6" i="6"/>
  <c r="E81" i="6"/>
  <c r="B4" i="5"/>
  <c r="E3" i="6"/>
  <c r="E4" i="6"/>
  <c r="E5" i="6"/>
  <c r="E7" i="6"/>
  <c r="E9" i="6"/>
  <c r="E10" i="6"/>
  <c r="E12" i="6"/>
  <c r="E13" i="6"/>
  <c r="E14" i="6"/>
  <c r="E15" i="6"/>
  <c r="E16" i="6"/>
  <c r="E18" i="6"/>
  <c r="E19" i="6"/>
  <c r="E21" i="6"/>
  <c r="E23" i="6"/>
  <c r="E24" i="6"/>
  <c r="E25" i="6"/>
  <c r="E27" i="6"/>
  <c r="E28" i="6"/>
  <c r="E29" i="6"/>
  <c r="E30" i="6"/>
  <c r="E31" i="6"/>
  <c r="E32" i="6"/>
  <c r="E33" i="6"/>
  <c r="E34" i="6"/>
  <c r="E35" i="6"/>
  <c r="E36" i="6"/>
  <c r="E37" i="6"/>
  <c r="E38" i="6"/>
  <c r="E40" i="6"/>
  <c r="E41" i="6"/>
  <c r="E42" i="6"/>
  <c r="E43" i="6"/>
  <c r="E44" i="6"/>
  <c r="E45" i="6"/>
  <c r="E46" i="6"/>
  <c r="E48" i="6"/>
  <c r="E49" i="6"/>
  <c r="E50" i="6"/>
  <c r="E51" i="6"/>
  <c r="E52" i="6"/>
  <c r="E53" i="6"/>
  <c r="E54" i="6"/>
  <c r="E55" i="6"/>
  <c r="E56" i="6"/>
  <c r="E58" i="6"/>
  <c r="E59" i="6"/>
  <c r="E60" i="6"/>
  <c r="E61" i="6"/>
  <c r="E62" i="6"/>
  <c r="E63" i="6"/>
  <c r="E65" i="6"/>
  <c r="E67" i="6"/>
  <c r="E69" i="6"/>
  <c r="E71" i="6"/>
  <c r="E72" i="6"/>
  <c r="E74" i="6"/>
  <c r="E75" i="6"/>
  <c r="E77" i="6"/>
  <c r="E78" i="6"/>
  <c r="E79" i="6"/>
  <c r="E80" i="6"/>
  <c r="E82" i="6"/>
  <c r="E84" i="6"/>
  <c r="E85" i="6"/>
  <c r="E86" i="6"/>
  <c r="E90" i="6"/>
  <c r="E88" i="6"/>
  <c r="E89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H1" i="6" l="1"/>
  <c r="H2" i="6" s="1"/>
  <c r="H3" i="6" s="1"/>
  <c r="B2" i="5" s="1"/>
  <c r="E3" i="5" s="1"/>
</calcChain>
</file>

<file path=xl/sharedStrings.xml><?xml version="1.0" encoding="utf-8"?>
<sst xmlns="http://schemas.openxmlformats.org/spreadsheetml/2006/main" count="198" uniqueCount="133">
  <si>
    <t>Tarif</t>
  </si>
  <si>
    <t>Matériel</t>
  </si>
  <si>
    <t>Main d'œuvre</t>
  </si>
  <si>
    <t>Meubles</t>
  </si>
  <si>
    <t>Plafond</t>
  </si>
  <si>
    <t>Plaque de platre</t>
  </si>
  <si>
    <t>Section</t>
  </si>
  <si>
    <t>Nom</t>
  </si>
  <si>
    <t>Nombre</t>
  </si>
  <si>
    <t>Prix unitaire</t>
  </si>
  <si>
    <t>Total</t>
  </si>
  <si>
    <t>Total global</t>
  </si>
  <si>
    <t>Enduit de lissage</t>
  </si>
  <si>
    <t>Bande à joint</t>
  </si>
  <si>
    <t>Papier de verre</t>
  </si>
  <si>
    <t>Lumière</t>
  </si>
  <si>
    <t>Fil 1.5 100m</t>
  </si>
  <si>
    <t>Fil 2.5 50m</t>
  </si>
  <si>
    <t>Voir section "Divers"</t>
  </si>
  <si>
    <t>Spot</t>
  </si>
  <si>
    <t>Boite de dérivation</t>
  </si>
  <si>
    <t>Wago 2 empl</t>
  </si>
  <si>
    <t>Wago 3 empl</t>
  </si>
  <si>
    <t>Wago 4 empl</t>
  </si>
  <si>
    <t>Gaine 200m</t>
  </si>
  <si>
    <t>Boite d'encastrement placo</t>
  </si>
  <si>
    <t>Chapeau anti-feu led</t>
  </si>
  <si>
    <t>Shatterton</t>
  </si>
  <si>
    <t>Celier</t>
  </si>
  <si>
    <t>Trappe jolie</t>
  </si>
  <si>
    <t>Voir si necessaire</t>
  </si>
  <si>
    <t>SDB</t>
  </si>
  <si>
    <t>VMC</t>
  </si>
  <si>
    <t>Bouche vmc</t>
  </si>
  <si>
    <t>Tuyeau extensible diam 100</t>
  </si>
  <si>
    <t>Nouvelle VMC</t>
  </si>
  <si>
    <t>T de plomberie</t>
  </si>
  <si>
    <t>Raccord de plomberie</t>
  </si>
  <si>
    <t>Kite de douche encastrée</t>
  </si>
  <si>
    <t>Tube PER 25m rouge bleu</t>
  </si>
  <si>
    <t>Bouchons toute taille</t>
  </si>
  <si>
    <t xml:space="preserve">Kit Joints plomberie </t>
  </si>
  <si>
    <t>Tube &amp; coude PVC</t>
  </si>
  <si>
    <t>Fixation tube PVC</t>
  </si>
  <si>
    <t>Colle PVC</t>
  </si>
  <si>
    <t>Colle carrelage</t>
  </si>
  <si>
    <t>Cheville mollie</t>
  </si>
  <si>
    <t>Vitre en verre</t>
  </si>
  <si>
    <t>Cloisons en +</t>
  </si>
  <si>
    <t>Rail</t>
  </si>
  <si>
    <t>Vis placo</t>
  </si>
  <si>
    <t>Montant de 48mm</t>
  </si>
  <si>
    <t>Cheville à frapper diam 5</t>
  </si>
  <si>
    <t>Coffrage disjoncteur</t>
  </si>
  <si>
    <t>Commentaire</t>
  </si>
  <si>
    <t>Trappes</t>
  </si>
  <si>
    <t>Laine de verre</t>
  </si>
  <si>
    <t>Montant</t>
  </si>
  <si>
    <t>Fixation de fourrure</t>
  </si>
  <si>
    <t>Fourrure</t>
  </si>
  <si>
    <t>Ecarteur fourrure</t>
  </si>
  <si>
    <t>Lisseuse</t>
  </si>
  <si>
    <t>Sol</t>
  </si>
  <si>
    <t>Colle à carrelage</t>
  </si>
  <si>
    <t>Burin marteau-piqueur large</t>
  </si>
  <si>
    <t>Feutrine</t>
  </si>
  <si>
    <t>Croisillon</t>
  </si>
  <si>
    <t>Joint à carrelage</t>
  </si>
  <si>
    <t>Sac de réagréage</t>
  </si>
  <si>
    <t>Résine</t>
  </si>
  <si>
    <t>Poutre</t>
  </si>
  <si>
    <t>Vernis / Lazure</t>
  </si>
  <si>
    <t>Mur porte garage</t>
  </si>
  <si>
    <t>Papier peint</t>
  </si>
  <si>
    <t>Colle à PP</t>
  </si>
  <si>
    <t>Brosse large</t>
  </si>
  <si>
    <t>Semaine 1</t>
  </si>
  <si>
    <t>Semaine 2</t>
  </si>
  <si>
    <t>Semaine 3</t>
  </si>
  <si>
    <t>Semaine 4</t>
  </si>
  <si>
    <t>Semaine 5</t>
  </si>
  <si>
    <t>Vendredi</t>
  </si>
  <si>
    <t xml:space="preserve">Samedi </t>
  </si>
  <si>
    <t>Dimanche</t>
  </si>
  <si>
    <t>Présence</t>
  </si>
  <si>
    <t>Yup</t>
  </si>
  <si>
    <t>nup</t>
  </si>
  <si>
    <t>Horaires</t>
  </si>
  <si>
    <t>7h -&gt; 19h</t>
  </si>
  <si>
    <t>Pause dej</t>
  </si>
  <si>
    <t>30m -&gt; 1h</t>
  </si>
  <si>
    <t>Tarif horaire</t>
  </si>
  <si>
    <t>Ouvriers</t>
  </si>
  <si>
    <t>Budget</t>
  </si>
  <si>
    <t>Collone de douche</t>
  </si>
  <si>
    <t>WC</t>
  </si>
  <si>
    <t>Avec sanibroyeur, sinon 200</t>
  </si>
  <si>
    <t>Evier + mitigeur + meuble</t>
  </si>
  <si>
    <t>Porte à galandage x2</t>
  </si>
  <si>
    <t>Carrelage SDB</t>
  </si>
  <si>
    <t>Peinture</t>
  </si>
  <si>
    <t>Parquet pièce principale</t>
  </si>
  <si>
    <t>Section divers</t>
  </si>
  <si>
    <t>Matériel déjà présent ci-dessus pas à acheter</t>
  </si>
  <si>
    <t xml:space="preserve">Total </t>
  </si>
  <si>
    <t>Receveur de douche</t>
  </si>
  <si>
    <t>Total marchandises</t>
  </si>
  <si>
    <t>5% oublis</t>
  </si>
  <si>
    <t>Achat groupé</t>
  </si>
  <si>
    <t>Plaque platre</t>
  </si>
  <si>
    <t>Pose plafond + spots</t>
  </si>
  <si>
    <t>Début</t>
  </si>
  <si>
    <t>Pose vmc</t>
  </si>
  <si>
    <t>Reagreage sol</t>
  </si>
  <si>
    <t>Pose isolation porte + disjoncteur</t>
  </si>
  <si>
    <t>Pose cloisons</t>
  </si>
  <si>
    <t>Pose carrelage + parquet sol</t>
  </si>
  <si>
    <t>Pose carrelage sdb</t>
  </si>
  <si>
    <t>Pose tous meubles sdb</t>
  </si>
  <si>
    <t>Si tout est OK</t>
  </si>
  <si>
    <t>Proposition 1 : Jalons</t>
  </si>
  <si>
    <t>Proposition 2 : Jalons</t>
  </si>
  <si>
    <t>Proposition 3 : Jalons</t>
  </si>
  <si>
    <t>Semaine 3j</t>
  </si>
  <si>
    <t>Semaine 2j</t>
  </si>
  <si>
    <t>Pose prises elec</t>
  </si>
  <si>
    <t>Isolation</t>
  </si>
  <si>
    <t>Voir "Achat groupé"</t>
  </si>
  <si>
    <t>Voir "Meubles"</t>
  </si>
  <si>
    <t>Vitre pour douche</t>
  </si>
  <si>
    <t xml:space="preserve"> ???????</t>
  </si>
  <si>
    <t>Total peinture</t>
  </si>
  <si>
    <t>Barre de seuil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</si>
</sst>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#,##0\ &quot;€&quot;;[Red]\-#,##0\ &quot;€&quot;"/>
    <numFmt numFmtId="44" formatCode="_-* #,##0.00\ &quot;€&quot;_-;\-* #,##0.00\ &quot;€&quot;_-;_-* &quot;-&quot;??\ &quot;€&quot;_-;_-@_-"/>
    <numFmt numFmtId="164" formatCode="#,##0\ &quot;€&quot;"/>
    <numFmt numFmtId="165" formatCode="_-* #,##0\ &quot;€&quot;_-;\-* #,##0\ &quot;€&quot;_-;_-* &quot;-&quot;??\ &quot;€&quot;_-;_-@_-"/>
  </numFmts>
  <fonts count="7" x14ac:knownFonts="1">
    <font>
      <sz val="11"/>
      <color theme="1"/>
      <name val="Arial"/>
      <family val="2"/>
    </font>
    <font>
      <sz val="10"/>
      <color indexed="9"/>
      <name val="Verdana"/>
      <family val="2"/>
    </font>
    <font>
      <sz val="10"/>
      <color indexed="56"/>
      <name val="Verdana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FF00"/>
      <name val="Arial"/>
      <family val="2"/>
    </font>
    <font>
      <sz val="11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top" wrapText="1"/>
    </xf>
    <xf numFmtId="0" fontId="1" fillId="3" borderId="0">
      <alignment vertical="top" wrapText="1"/>
    </xf>
    <xf numFmtId="0" fontId="2" fillId="2" borderId="1">
      <alignment vertical="top" wrapText="1"/>
    </xf>
    <xf numFmtId="44" fontId="3" fillId="0" borderId="0" applyFont="0" applyFill="0" applyBorder="0" applyAlignment="0" applyProtection="0"/>
  </cellStyleXfs>
  <cellXfs count="25">
    <xf numFmtId="0" fontId="0" fillId="0" borderId="0" xfId="0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44" fontId="0" fillId="0" borderId="0" xfId="3" applyFont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44" fontId="0" fillId="6" borderId="0" xfId="3" applyFont="1" applyFill="1" applyAlignment="1">
      <alignment horizontal="center" vertical="center" wrapText="1"/>
    </xf>
    <xf numFmtId="0" fontId="0" fillId="5" borderId="0" xfId="0" applyFill="1">
      <alignment vertical="top" wrapText="1"/>
    </xf>
    <xf numFmtId="0" fontId="0" fillId="0" borderId="0" xfId="0" applyFill="1">
      <alignment vertical="top" wrapText="1"/>
    </xf>
    <xf numFmtId="6" fontId="0" fillId="0" borderId="0" xfId="0" applyNumberFormat="1">
      <alignment vertical="top" wrapText="1"/>
    </xf>
    <xf numFmtId="44" fontId="5" fillId="4" borderId="0" xfId="3" applyFont="1" applyFill="1" applyAlignment="1">
      <alignment vertical="top" wrapText="1"/>
    </xf>
    <xf numFmtId="0" fontId="5" fillId="4" borderId="0" xfId="0" applyFont="1" applyFill="1">
      <alignment vertical="top" wrapText="1"/>
    </xf>
    <xf numFmtId="164" fontId="0" fillId="0" borderId="0" xfId="3" applyNumberFormat="1" applyFont="1" applyAlignment="1">
      <alignment vertical="top" wrapText="1"/>
    </xf>
    <xf numFmtId="165" fontId="0" fillId="0" borderId="0" xfId="3" applyNumberFormat="1" applyFont="1" applyAlignment="1">
      <alignment vertical="top" wrapText="1"/>
    </xf>
    <xf numFmtId="165" fontId="5" fillId="4" borderId="0" xfId="3" applyNumberFormat="1" applyFont="1" applyFill="1" applyAlignment="1">
      <alignment vertical="top" wrapText="1"/>
    </xf>
    <xf numFmtId="0" fontId="0" fillId="7" borderId="0" xfId="0" applyFill="1" applyAlignment="1">
      <alignment horizontal="center" vertical="center" wrapText="1"/>
    </xf>
    <xf numFmtId="164" fontId="5" fillId="4" borderId="0" xfId="3" applyNumberFormat="1" applyFont="1" applyFill="1" applyAlignment="1">
      <alignment vertical="top" wrapText="1"/>
    </xf>
    <xf numFmtId="44" fontId="0" fillId="0" borderId="0" xfId="0" applyNumberFormat="1">
      <alignment vertical="top" wrapText="1"/>
    </xf>
    <xf numFmtId="0" fontId="0" fillId="6" borderId="0" xfId="0" applyFill="1">
      <alignment vertical="top" wrapText="1"/>
    </xf>
    <xf numFmtId="9" fontId="0" fillId="0" borderId="0" xfId="0" applyNumberFormat="1">
      <alignment vertical="top" wrapText="1"/>
    </xf>
    <xf numFmtId="1" fontId="0" fillId="0" borderId="0" xfId="0" applyNumberFormat="1">
      <alignment vertical="top" wrapText="1"/>
    </xf>
    <xf numFmtId="0" fontId="0" fillId="8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44" fontId="0" fillId="0" borderId="0" xfId="3" applyFont="1" applyFill="1" applyAlignment="1">
      <alignment horizontal="center" vertical="center" wrapText="1"/>
    </xf>
    <xf numFmtId="44" fontId="6" fillId="0" borderId="0" xfId="3" applyFont="1" applyAlignment="1">
      <alignment horizontal="center" vertical="center" wrapText="1"/>
    </xf>
  </cellXfs>
  <cellStyles count="4">
    <cellStyle name="Monétaire" xfId="3" builtinId="4"/>
    <cellStyle name="Normal" xfId="0" builtinId="0" customBuiltin="1"/>
    <cellStyle name="Table heading blue" xfId="1"/>
    <cellStyle name="Table text black" xfId="2"/>
  </cellStyles>
  <dxfs count="8"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A3589"/>
      <rgbColor rgb="00EAF1F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949290"/>
      <rgbColor rgb="00808000"/>
      <rgbColor rgb="00800080"/>
      <rgbColor rgb="00008080"/>
      <rgbColor rgb="00C0C0C0"/>
      <rgbColor rgb="00808080"/>
      <rgbColor rgb="008A3589"/>
      <rgbColor rgb="00E2007A"/>
      <rgbColor rgb="00351550"/>
      <rgbColor rgb="00008ACE"/>
      <rgbColor rgb="00000000"/>
      <rgbColor rgb="00949290"/>
      <rgbColor rgb="00105084"/>
      <rgbColor rgb="00EAF1F3"/>
      <rgbColor rgb="008A3589"/>
      <rgbColor rgb="00E2007A"/>
      <rgbColor rgb="00351550"/>
      <rgbColor rgb="00008ACE"/>
      <rgbColor rgb="00000000"/>
      <rgbColor rgb="00949290"/>
      <rgbColor rgb="00105084"/>
      <rgbColor rgb="00EAF1F3"/>
      <rgbColor rgb="0000CCFF"/>
      <rgbColor rgb="00000000"/>
      <rgbColor rgb="00008ACE"/>
      <rgbColor rgb="00351550"/>
      <rgbColor rgb="00949290"/>
      <rgbColor rgb="008A3589"/>
      <rgbColor rgb="00105084"/>
      <rgbColor rgb="00E2007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0000"/>
      <rgbColor rgb="00339966"/>
      <rgbColor rgb="00008ACE"/>
      <rgbColor rgb="00351550"/>
      <rgbColor rgb="00E2007A"/>
      <rgbColor rgb="00993366"/>
      <rgbColor rgb="00105084"/>
      <rgbColor rgb="00FFFFFF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au1" displayName="Tableau1" ref="A1:F200" totalsRowShown="0" headerRowDxfId="7" dataDxfId="6">
  <autoFilter ref="A1:F200"/>
  <tableColumns count="6">
    <tableColumn id="1" name="Section" dataDxfId="5"/>
    <tableColumn id="2" name="Nom" dataDxfId="4"/>
    <tableColumn id="3" name="Nombre" dataDxfId="3"/>
    <tableColumn id="4" name="Prix unitaire" dataDxfId="2" dataCellStyle="Monétaire"/>
    <tableColumn id="5" name="Total" dataDxfId="1" dataCellStyle="Monétaire">
      <calculatedColumnFormula>C2*D2</calculatedColumnFormula>
    </tableColumn>
    <tableColumn id="6" name="Commentair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thema">
  <a:themeElements>
    <a:clrScheme name="Colors Worldline">
      <a:dk1>
        <a:srgbClr val="3C3C3C"/>
      </a:dk1>
      <a:lt1>
        <a:srgbClr val="FFFFFF"/>
      </a:lt1>
      <a:dk2>
        <a:srgbClr val="3C3C3C"/>
      </a:dk2>
      <a:lt2>
        <a:srgbClr val="FFFFFF"/>
      </a:lt2>
      <a:accent1>
        <a:srgbClr val="41B4D2"/>
      </a:accent1>
      <a:accent2>
        <a:srgbClr val="D74B8C"/>
      </a:accent2>
      <a:accent3>
        <a:srgbClr val="5F8CA0"/>
      </a:accent3>
      <a:accent4>
        <a:srgbClr val="46B8A6"/>
      </a:accent4>
      <a:accent5>
        <a:srgbClr val="3C3C3C"/>
      </a:accent5>
      <a:accent6>
        <a:srgbClr val="F5AF82"/>
      </a:accent6>
      <a:hlink>
        <a:srgbClr val="3C3C3C"/>
      </a:hlink>
      <a:folHlink>
        <a:srgbClr val="3C3C3C"/>
      </a:folHlink>
    </a:clrScheme>
    <a:fontScheme name="Fonts Worldline">
      <a:majorFont>
        <a:latin typeface="Arial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Arial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Normal="100" zoomScalePageLayoutView="85" workbookViewId="0">
      <selection activeCell="B26" sqref="B26"/>
    </sheetView>
  </sheetViews>
  <sheetFormatPr baseColWidth="10" defaultColWidth="9" defaultRowHeight="14.25" x14ac:dyDescent="0.2"/>
  <cols>
    <col min="1" max="1" width="13.625" customWidth="1"/>
    <col min="2" max="2" width="17.25" customWidth="1"/>
    <col min="5" max="5" width="10.375" bestFit="1" customWidth="1"/>
    <col min="13" max="13" width="9.375" customWidth="1"/>
  </cols>
  <sheetData>
    <row r="1" spans="1:5" ht="23.25" customHeight="1" x14ac:dyDescent="0.2">
      <c r="B1" s="2" t="s">
        <v>0</v>
      </c>
    </row>
    <row r="2" spans="1:5" x14ac:dyDescent="0.2">
      <c r="A2" t="s">
        <v>1</v>
      </c>
      <c r="B2" s="13">
        <f>Matériaux!H3</f>
        <v>1427.2335</v>
      </c>
    </row>
    <row r="3" spans="1:5" x14ac:dyDescent="0.2">
      <c r="A3" t="s">
        <v>2</v>
      </c>
      <c r="B3" s="17">
        <f>'Main d''oeuvre'!G7</f>
        <v>6578</v>
      </c>
      <c r="D3" s="11" t="s">
        <v>104</v>
      </c>
      <c r="E3" s="14">
        <f>SUM(B2:B5)</f>
        <v>10820.2335</v>
      </c>
    </row>
    <row r="4" spans="1:5" x14ac:dyDescent="0.2">
      <c r="A4" t="s">
        <v>3</v>
      </c>
      <c r="B4" s="13">
        <f>Meubles!B15</f>
        <v>2815</v>
      </c>
    </row>
    <row r="6" spans="1:5" x14ac:dyDescent="0.2">
      <c r="C6" s="1"/>
    </row>
    <row r="7" spans="1:5" x14ac:dyDescent="0.2">
      <c r="B7" t="s">
        <v>100</v>
      </c>
    </row>
    <row r="8" spans="1:5" x14ac:dyDescent="0.2">
      <c r="A8" t="s">
        <v>1</v>
      </c>
      <c r="B8" s="13">
        <v>20</v>
      </c>
    </row>
    <row r="9" spans="1:5" ht="28.5" x14ac:dyDescent="0.2">
      <c r="A9" t="s">
        <v>2</v>
      </c>
      <c r="B9" s="13">
        <f>22*8</f>
        <v>176</v>
      </c>
      <c r="D9" t="s">
        <v>131</v>
      </c>
      <c r="E9" s="13">
        <f>SUM(B8:B10)</f>
        <v>396</v>
      </c>
    </row>
    <row r="10" spans="1:5" x14ac:dyDescent="0.2">
      <c r="A10" t="s">
        <v>100</v>
      </c>
      <c r="B10" s="13">
        <v>200</v>
      </c>
    </row>
  </sheetData>
  <pageMargins left="0.70866141732283472" right="0.51181102362204722" top="0.94488188976377963" bottom="0.59055118110236227" header="0.31496062992125984" footer="0.27559055118110237"/>
  <pageSetup paperSize="9" orientation="landscape" r:id="rId1"/>
  <headerFooter scaleWithDoc="0">
    <oddHeader xml:space="preserve">&amp;L&amp;9 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3"/>
  <sheetViews>
    <sheetView tabSelected="1" topLeftCell="A47" zoomScaleNormal="100" workbookViewId="0">
      <selection activeCell="G72" sqref="G72"/>
    </sheetView>
  </sheetViews>
  <sheetFormatPr baseColWidth="10" defaultRowHeight="14.25" x14ac:dyDescent="0.2"/>
  <cols>
    <col min="1" max="1" width="15.125" customWidth="1"/>
    <col min="2" max="2" width="23.75" customWidth="1"/>
    <col min="3" max="3" width="12.25" style="2" customWidth="1"/>
    <col min="4" max="4" width="13" style="3" customWidth="1"/>
    <col min="5" max="5" width="11" style="3"/>
    <col min="6" max="6" width="21.375" customWidth="1"/>
    <col min="7" max="7" width="18.25" customWidth="1"/>
  </cols>
  <sheetData>
    <row r="1" spans="1:8" ht="17.25" customHeight="1" x14ac:dyDescent="0.2">
      <c r="A1" s="2" t="s">
        <v>6</v>
      </c>
      <c r="B1" s="2" t="s">
        <v>7</v>
      </c>
      <c r="C1" s="2" t="s">
        <v>8</v>
      </c>
      <c r="D1" s="3" t="s">
        <v>9</v>
      </c>
      <c r="E1" s="3" t="s">
        <v>10</v>
      </c>
      <c r="F1" s="2" t="s">
        <v>54</v>
      </c>
      <c r="G1" t="s">
        <v>106</v>
      </c>
      <c r="H1" s="17">
        <f>SUM(E:E)</f>
        <v>1359.27</v>
      </c>
    </row>
    <row r="2" spans="1:8" ht="15" x14ac:dyDescent="0.2">
      <c r="A2" s="4" t="s">
        <v>4</v>
      </c>
      <c r="B2" s="5"/>
      <c r="C2" s="5"/>
      <c r="D2" s="6"/>
      <c r="E2" s="6"/>
      <c r="F2" s="5"/>
      <c r="G2" t="s">
        <v>107</v>
      </c>
      <c r="H2" s="17">
        <f>H1*0.05</f>
        <v>67.963499999999996</v>
      </c>
    </row>
    <row r="3" spans="1:8" x14ac:dyDescent="0.2">
      <c r="A3" s="2"/>
      <c r="B3" s="2" t="s">
        <v>5</v>
      </c>
      <c r="C3" s="2">
        <v>0</v>
      </c>
      <c r="D3" s="3">
        <v>0</v>
      </c>
      <c r="E3" s="3">
        <f t="shared" ref="E3:E65" si="0">C3*D3</f>
        <v>0</v>
      </c>
      <c r="F3" s="21" t="s">
        <v>127</v>
      </c>
      <c r="G3" s="10" t="s">
        <v>11</v>
      </c>
      <c r="H3" s="10">
        <f>SUM(H1:H2)</f>
        <v>1427.2335</v>
      </c>
    </row>
    <row r="4" spans="1:8" x14ac:dyDescent="0.2">
      <c r="A4" s="2"/>
      <c r="B4" s="2" t="s">
        <v>12</v>
      </c>
      <c r="C4" s="2">
        <v>0</v>
      </c>
      <c r="D4" s="3">
        <v>0</v>
      </c>
      <c r="E4" s="3">
        <f t="shared" si="0"/>
        <v>0</v>
      </c>
      <c r="F4" s="2"/>
    </row>
    <row r="5" spans="1:8" x14ac:dyDescent="0.2">
      <c r="A5" s="2"/>
      <c r="B5" s="2" t="s">
        <v>13</v>
      </c>
      <c r="C5" s="22">
        <v>0</v>
      </c>
      <c r="D5" s="3">
        <v>0</v>
      </c>
      <c r="E5" s="3">
        <f t="shared" si="0"/>
        <v>0</v>
      </c>
      <c r="F5" s="2"/>
    </row>
    <row r="6" spans="1:8" x14ac:dyDescent="0.2">
      <c r="A6" s="2"/>
      <c r="B6" s="2" t="s">
        <v>50</v>
      </c>
      <c r="C6" s="2">
        <v>0</v>
      </c>
      <c r="D6" s="3">
        <v>0</v>
      </c>
      <c r="E6" s="3">
        <f>C6*D6</f>
        <v>0</v>
      </c>
      <c r="F6" s="2" t="s">
        <v>18</v>
      </c>
    </row>
    <row r="7" spans="1:8" x14ac:dyDescent="0.2">
      <c r="A7" s="2"/>
      <c r="B7" s="2" t="s">
        <v>14</v>
      </c>
      <c r="C7" s="2">
        <v>1</v>
      </c>
      <c r="D7" s="3">
        <v>5.2</v>
      </c>
      <c r="E7" s="3">
        <f t="shared" si="0"/>
        <v>5.2</v>
      </c>
      <c r="F7" s="2"/>
    </row>
    <row r="8" spans="1:8" ht="15" x14ac:dyDescent="0.2">
      <c r="A8" s="4" t="s">
        <v>15</v>
      </c>
      <c r="B8" s="5"/>
      <c r="C8" s="5"/>
      <c r="D8" s="6"/>
      <c r="E8" s="6"/>
      <c r="F8" s="5"/>
    </row>
    <row r="9" spans="1:8" x14ac:dyDescent="0.2">
      <c r="A9" s="2"/>
      <c r="B9" s="2" t="s">
        <v>16</v>
      </c>
      <c r="C9" s="2">
        <v>1</v>
      </c>
      <c r="D9" s="3">
        <v>0</v>
      </c>
      <c r="E9" s="3">
        <f t="shared" si="0"/>
        <v>0</v>
      </c>
      <c r="F9" s="2" t="s">
        <v>18</v>
      </c>
    </row>
    <row r="10" spans="1:8" x14ac:dyDescent="0.2">
      <c r="A10" s="2"/>
      <c r="B10" s="2" t="s">
        <v>17</v>
      </c>
      <c r="C10" s="2">
        <v>1</v>
      </c>
      <c r="D10" s="3">
        <v>0</v>
      </c>
      <c r="E10" s="3">
        <f t="shared" si="0"/>
        <v>0</v>
      </c>
      <c r="F10" s="2" t="s">
        <v>18</v>
      </c>
    </row>
    <row r="11" spans="1:8" x14ac:dyDescent="0.2">
      <c r="A11" s="2"/>
      <c r="B11" s="2" t="s">
        <v>19</v>
      </c>
      <c r="C11" s="2">
        <v>8</v>
      </c>
      <c r="D11" s="3">
        <f>45.9/3</f>
        <v>15.299999999999999</v>
      </c>
      <c r="E11" s="3">
        <f t="shared" si="0"/>
        <v>122.39999999999999</v>
      </c>
      <c r="F11" s="2"/>
    </row>
    <row r="12" spans="1:8" x14ac:dyDescent="0.2">
      <c r="A12" s="2"/>
      <c r="B12" s="2" t="s">
        <v>20</v>
      </c>
      <c r="C12" s="2">
        <v>2</v>
      </c>
      <c r="D12" s="3">
        <v>3.1</v>
      </c>
      <c r="E12" s="3">
        <f t="shared" si="0"/>
        <v>6.2</v>
      </c>
      <c r="F12" s="2"/>
    </row>
    <row r="13" spans="1:8" x14ac:dyDescent="0.2">
      <c r="A13" s="2"/>
      <c r="B13" s="2" t="s">
        <v>21</v>
      </c>
      <c r="C13" s="2">
        <v>1</v>
      </c>
      <c r="D13" s="3">
        <v>0</v>
      </c>
      <c r="E13" s="3">
        <f t="shared" si="0"/>
        <v>0</v>
      </c>
      <c r="F13" s="2"/>
    </row>
    <row r="14" spans="1:8" x14ac:dyDescent="0.2">
      <c r="A14" s="2"/>
      <c r="B14" s="2" t="s">
        <v>22</v>
      </c>
      <c r="C14" s="2">
        <v>1</v>
      </c>
      <c r="D14" s="3">
        <v>0</v>
      </c>
      <c r="E14" s="3">
        <f t="shared" si="0"/>
        <v>0</v>
      </c>
      <c r="F14" s="2"/>
    </row>
    <row r="15" spans="1:8" x14ac:dyDescent="0.2">
      <c r="A15" s="2"/>
      <c r="B15" s="2" t="s">
        <v>23</v>
      </c>
      <c r="C15" s="2">
        <v>1</v>
      </c>
      <c r="D15" s="3">
        <v>9.9</v>
      </c>
      <c r="E15" s="3">
        <f t="shared" si="0"/>
        <v>9.9</v>
      </c>
      <c r="F15" s="2"/>
    </row>
    <row r="16" spans="1:8" x14ac:dyDescent="0.2">
      <c r="A16" s="2"/>
      <c r="B16" s="2" t="s">
        <v>24</v>
      </c>
      <c r="C16" s="2">
        <v>2</v>
      </c>
      <c r="D16" s="3">
        <v>16.399999999999999</v>
      </c>
      <c r="E16" s="3">
        <f t="shared" si="0"/>
        <v>32.799999999999997</v>
      </c>
      <c r="F16" s="2"/>
    </row>
    <row r="17" spans="1:6" x14ac:dyDescent="0.2">
      <c r="A17" s="2"/>
      <c r="B17" s="2" t="s">
        <v>25</v>
      </c>
      <c r="C17" s="2">
        <v>9</v>
      </c>
      <c r="D17" s="3">
        <f>10.1/10</f>
        <v>1.01</v>
      </c>
      <c r="E17" s="3">
        <f t="shared" si="0"/>
        <v>9.09</v>
      </c>
      <c r="F17" s="2"/>
    </row>
    <row r="18" spans="1:6" x14ac:dyDescent="0.2">
      <c r="A18" s="2"/>
      <c r="B18" s="2" t="s">
        <v>26</v>
      </c>
      <c r="C18" s="2">
        <v>8</v>
      </c>
      <c r="D18" s="23">
        <v>3</v>
      </c>
      <c r="E18" s="3">
        <f t="shared" si="0"/>
        <v>24</v>
      </c>
      <c r="F18" s="2"/>
    </row>
    <row r="19" spans="1:6" x14ac:dyDescent="0.2">
      <c r="A19" s="2"/>
      <c r="B19" s="2" t="s">
        <v>27</v>
      </c>
      <c r="C19" s="2">
        <v>1</v>
      </c>
      <c r="D19" s="3">
        <v>3</v>
      </c>
      <c r="E19" s="3">
        <f t="shared" si="0"/>
        <v>3</v>
      </c>
      <c r="F19" s="2"/>
    </row>
    <row r="20" spans="1:6" ht="15" x14ac:dyDescent="0.2">
      <c r="A20" s="4" t="s">
        <v>28</v>
      </c>
      <c r="B20" s="5"/>
      <c r="C20" s="5"/>
      <c r="D20" s="6"/>
      <c r="E20" s="6"/>
      <c r="F20" s="5"/>
    </row>
    <row r="21" spans="1:6" x14ac:dyDescent="0.2">
      <c r="A21" s="2"/>
      <c r="B21" s="2" t="s">
        <v>29</v>
      </c>
      <c r="C21" s="2">
        <v>1</v>
      </c>
      <c r="D21" s="23">
        <v>100</v>
      </c>
      <c r="E21" s="3">
        <f t="shared" si="0"/>
        <v>100</v>
      </c>
      <c r="F21" s="2"/>
    </row>
    <row r="22" spans="1:6" ht="15" x14ac:dyDescent="0.2">
      <c r="A22" s="4" t="s">
        <v>32</v>
      </c>
      <c r="B22" s="5"/>
      <c r="C22" s="5"/>
      <c r="D22" s="6"/>
      <c r="E22" s="6"/>
      <c r="F22" s="5"/>
    </row>
    <row r="23" spans="1:6" x14ac:dyDescent="0.2">
      <c r="A23" s="2"/>
      <c r="B23" s="2" t="s">
        <v>33</v>
      </c>
      <c r="C23" s="2">
        <v>2</v>
      </c>
      <c r="D23" s="3">
        <v>5.0999999999999996</v>
      </c>
      <c r="E23" s="3">
        <f t="shared" si="0"/>
        <v>10.199999999999999</v>
      </c>
      <c r="F23" s="2"/>
    </row>
    <row r="24" spans="1:6" ht="17.25" customHeight="1" x14ac:dyDescent="0.2">
      <c r="A24" s="2"/>
      <c r="B24" s="2" t="s">
        <v>34</v>
      </c>
      <c r="C24" s="2">
        <v>1</v>
      </c>
      <c r="D24" s="3">
        <v>21.4</v>
      </c>
      <c r="E24" s="3">
        <f t="shared" si="0"/>
        <v>21.4</v>
      </c>
      <c r="F24" s="2"/>
    </row>
    <row r="25" spans="1:6" x14ac:dyDescent="0.2">
      <c r="A25" s="2"/>
      <c r="B25" s="2" t="s">
        <v>35</v>
      </c>
      <c r="C25" s="2">
        <v>1</v>
      </c>
      <c r="E25" s="3">
        <f t="shared" si="0"/>
        <v>0</v>
      </c>
      <c r="F25" s="15" t="s">
        <v>30</v>
      </c>
    </row>
    <row r="26" spans="1:6" ht="15" x14ac:dyDescent="0.2">
      <c r="A26" s="4" t="s">
        <v>31</v>
      </c>
      <c r="B26" s="5"/>
      <c r="C26" s="5"/>
      <c r="D26" s="6"/>
      <c r="E26" s="6"/>
      <c r="F26" s="5"/>
    </row>
    <row r="27" spans="1:6" x14ac:dyDescent="0.2">
      <c r="A27" s="2"/>
      <c r="B27" s="2" t="s">
        <v>36</v>
      </c>
      <c r="C27" s="2">
        <v>3</v>
      </c>
      <c r="D27" s="3">
        <v>9.9</v>
      </c>
      <c r="E27" s="3">
        <f t="shared" si="0"/>
        <v>29.700000000000003</v>
      </c>
      <c r="F27" s="2"/>
    </row>
    <row r="28" spans="1:6" x14ac:dyDescent="0.2">
      <c r="A28" s="2"/>
      <c r="B28" s="2" t="s">
        <v>37</v>
      </c>
      <c r="C28" s="22">
        <v>12</v>
      </c>
      <c r="D28" s="3">
        <v>5</v>
      </c>
      <c r="E28" s="3">
        <f t="shared" si="0"/>
        <v>60</v>
      </c>
      <c r="F28" s="2"/>
    </row>
    <row r="29" spans="1:6" x14ac:dyDescent="0.2">
      <c r="A29" s="2"/>
      <c r="B29" s="2" t="s">
        <v>38</v>
      </c>
      <c r="C29" s="2">
        <v>1</v>
      </c>
      <c r="D29" s="3">
        <v>38.9</v>
      </c>
      <c r="E29" s="3">
        <f t="shared" si="0"/>
        <v>38.9</v>
      </c>
      <c r="F29" s="2"/>
    </row>
    <row r="30" spans="1:6" x14ac:dyDescent="0.2">
      <c r="A30" s="2"/>
      <c r="B30" s="2" t="s">
        <v>39</v>
      </c>
      <c r="C30" s="2">
        <v>2</v>
      </c>
      <c r="D30" s="3">
        <v>10</v>
      </c>
      <c r="E30" s="3">
        <f t="shared" si="0"/>
        <v>20</v>
      </c>
      <c r="F30" s="2"/>
    </row>
    <row r="31" spans="1:6" x14ac:dyDescent="0.2">
      <c r="A31" s="2"/>
      <c r="B31" s="2" t="s">
        <v>40</v>
      </c>
      <c r="C31" s="2">
        <v>3</v>
      </c>
      <c r="D31" s="3">
        <v>5</v>
      </c>
      <c r="E31" s="3">
        <f t="shared" si="0"/>
        <v>15</v>
      </c>
      <c r="F31" s="15" t="s">
        <v>30</v>
      </c>
    </row>
    <row r="32" spans="1:6" x14ac:dyDescent="0.2">
      <c r="A32" s="2"/>
      <c r="B32" s="2" t="s">
        <v>41</v>
      </c>
      <c r="C32" s="2">
        <v>1</v>
      </c>
      <c r="D32" s="3">
        <v>12</v>
      </c>
      <c r="E32" s="3">
        <f t="shared" si="0"/>
        <v>12</v>
      </c>
      <c r="F32" s="2"/>
    </row>
    <row r="33" spans="1:6" x14ac:dyDescent="0.2">
      <c r="A33" s="2"/>
      <c r="B33" s="2" t="s">
        <v>42</v>
      </c>
      <c r="C33" s="22">
        <v>1</v>
      </c>
      <c r="D33" s="23">
        <v>40</v>
      </c>
      <c r="E33" s="3">
        <f t="shared" si="0"/>
        <v>40</v>
      </c>
      <c r="F33" s="2"/>
    </row>
    <row r="34" spans="1:6" x14ac:dyDescent="0.2">
      <c r="A34" s="2"/>
      <c r="B34" s="2" t="s">
        <v>43</v>
      </c>
      <c r="C34" s="22">
        <v>1</v>
      </c>
      <c r="D34" s="23">
        <v>8</v>
      </c>
      <c r="E34" s="3">
        <f t="shared" si="0"/>
        <v>8</v>
      </c>
      <c r="F34" s="2"/>
    </row>
    <row r="35" spans="1:6" x14ac:dyDescent="0.2">
      <c r="A35" s="2"/>
      <c r="B35" s="2" t="s">
        <v>44</v>
      </c>
      <c r="C35" s="2">
        <v>1</v>
      </c>
      <c r="D35" s="3">
        <v>0</v>
      </c>
      <c r="E35" s="3">
        <f t="shared" si="0"/>
        <v>0</v>
      </c>
      <c r="F35" s="2" t="s">
        <v>18</v>
      </c>
    </row>
    <row r="36" spans="1:6" x14ac:dyDescent="0.2">
      <c r="A36" s="2"/>
      <c r="B36" s="2" t="s">
        <v>45</v>
      </c>
      <c r="C36" s="2">
        <v>2</v>
      </c>
      <c r="D36" s="3">
        <v>16.75</v>
      </c>
      <c r="E36" s="3">
        <f t="shared" si="0"/>
        <v>33.5</v>
      </c>
      <c r="F36" s="2"/>
    </row>
    <row r="37" spans="1:6" x14ac:dyDescent="0.2">
      <c r="A37" s="2"/>
      <c r="B37" s="2" t="s">
        <v>46</v>
      </c>
      <c r="C37" s="2">
        <v>1</v>
      </c>
      <c r="D37" s="3">
        <v>8.9499999999999993</v>
      </c>
      <c r="E37" s="3">
        <f t="shared" si="0"/>
        <v>8.9499999999999993</v>
      </c>
      <c r="F37" s="2"/>
    </row>
    <row r="38" spans="1:6" x14ac:dyDescent="0.2">
      <c r="A38" s="2"/>
      <c r="B38" s="2" t="s">
        <v>47</v>
      </c>
      <c r="C38" s="2">
        <v>1</v>
      </c>
      <c r="D38" s="23"/>
      <c r="E38" s="3">
        <f t="shared" si="0"/>
        <v>0</v>
      </c>
      <c r="F38" s="2" t="s">
        <v>128</v>
      </c>
    </row>
    <row r="39" spans="1:6" ht="20.25" customHeight="1" x14ac:dyDescent="0.2">
      <c r="A39" s="4" t="s">
        <v>48</v>
      </c>
      <c r="B39" s="5"/>
      <c r="C39" s="5"/>
      <c r="D39" s="6"/>
      <c r="E39" s="6"/>
      <c r="F39" s="5"/>
    </row>
    <row r="40" spans="1:6" x14ac:dyDescent="0.2">
      <c r="A40" s="2"/>
      <c r="B40" s="2" t="s">
        <v>5</v>
      </c>
      <c r="C40" s="22"/>
      <c r="D40" s="23"/>
      <c r="E40" s="3">
        <f t="shared" si="0"/>
        <v>0</v>
      </c>
      <c r="F40" s="21" t="s">
        <v>127</v>
      </c>
    </row>
    <row r="41" spans="1:6" x14ac:dyDescent="0.2">
      <c r="A41" s="2"/>
      <c r="B41" s="2" t="s">
        <v>49</v>
      </c>
      <c r="C41" s="22"/>
      <c r="D41" s="23"/>
      <c r="E41" s="3">
        <f t="shared" si="0"/>
        <v>0</v>
      </c>
      <c r="F41" s="21" t="s">
        <v>127</v>
      </c>
    </row>
    <row r="42" spans="1:6" x14ac:dyDescent="0.2">
      <c r="A42" s="2"/>
      <c r="B42" s="2" t="s">
        <v>50</v>
      </c>
      <c r="C42" s="2">
        <v>1</v>
      </c>
      <c r="D42" s="3">
        <v>0</v>
      </c>
      <c r="E42" s="3">
        <f t="shared" si="0"/>
        <v>0</v>
      </c>
      <c r="F42" s="2" t="s">
        <v>18</v>
      </c>
    </row>
    <row r="43" spans="1:6" x14ac:dyDescent="0.2">
      <c r="A43" s="2"/>
      <c r="B43" s="2" t="s">
        <v>13</v>
      </c>
      <c r="C43" s="22">
        <v>0</v>
      </c>
      <c r="D43" s="23">
        <v>0</v>
      </c>
      <c r="E43" s="3">
        <f t="shared" si="0"/>
        <v>0</v>
      </c>
      <c r="F43" s="21" t="s">
        <v>127</v>
      </c>
    </row>
    <row r="44" spans="1:6" x14ac:dyDescent="0.2">
      <c r="A44" s="2"/>
      <c r="B44" s="2" t="s">
        <v>12</v>
      </c>
      <c r="C44" s="2">
        <v>0</v>
      </c>
      <c r="D44" s="3">
        <v>0</v>
      </c>
      <c r="E44" s="3">
        <f t="shared" si="0"/>
        <v>0</v>
      </c>
      <c r="F44" s="21" t="s">
        <v>127</v>
      </c>
    </row>
    <row r="45" spans="1:6" x14ac:dyDescent="0.2">
      <c r="A45" s="2"/>
      <c r="B45" s="2" t="s">
        <v>51</v>
      </c>
      <c r="C45" s="22">
        <v>0</v>
      </c>
      <c r="D45" s="23">
        <v>0</v>
      </c>
      <c r="E45" s="3">
        <f t="shared" si="0"/>
        <v>0</v>
      </c>
      <c r="F45" s="21" t="s">
        <v>127</v>
      </c>
    </row>
    <row r="46" spans="1:6" x14ac:dyDescent="0.2">
      <c r="A46" s="2"/>
      <c r="B46" s="2" t="s">
        <v>52</v>
      </c>
      <c r="C46" s="2">
        <v>1</v>
      </c>
      <c r="D46" s="3">
        <v>0</v>
      </c>
      <c r="E46" s="3">
        <f t="shared" si="0"/>
        <v>0</v>
      </c>
      <c r="F46" s="2" t="s">
        <v>18</v>
      </c>
    </row>
    <row r="47" spans="1:6" ht="30" x14ac:dyDescent="0.2">
      <c r="A47" s="4" t="s">
        <v>53</v>
      </c>
      <c r="B47" s="5"/>
      <c r="C47" s="5"/>
      <c r="D47" s="6"/>
      <c r="E47" s="6"/>
      <c r="F47" s="5"/>
    </row>
    <row r="48" spans="1:6" x14ac:dyDescent="0.2">
      <c r="A48" s="2"/>
      <c r="B48" s="2" t="s">
        <v>55</v>
      </c>
      <c r="C48" s="2">
        <v>3</v>
      </c>
      <c r="D48" s="23">
        <v>25</v>
      </c>
      <c r="E48" s="3">
        <f t="shared" si="0"/>
        <v>75</v>
      </c>
      <c r="F48" s="2"/>
    </row>
    <row r="49" spans="1:6" x14ac:dyDescent="0.2">
      <c r="A49" s="2"/>
      <c r="B49" s="2" t="s">
        <v>56</v>
      </c>
      <c r="C49" s="2">
        <v>0</v>
      </c>
      <c r="D49" s="3">
        <v>0</v>
      </c>
      <c r="E49" s="3">
        <f t="shared" si="0"/>
        <v>0</v>
      </c>
      <c r="F49" s="21" t="s">
        <v>127</v>
      </c>
    </row>
    <row r="50" spans="1:6" x14ac:dyDescent="0.2">
      <c r="A50" s="2"/>
      <c r="B50" s="2" t="s">
        <v>5</v>
      </c>
      <c r="C50" s="2">
        <v>0</v>
      </c>
      <c r="D50" s="3">
        <v>0</v>
      </c>
      <c r="E50" s="3">
        <f t="shared" si="0"/>
        <v>0</v>
      </c>
      <c r="F50" s="21" t="s">
        <v>127</v>
      </c>
    </row>
    <row r="51" spans="1:6" x14ac:dyDescent="0.2">
      <c r="A51" s="2"/>
      <c r="B51" s="2" t="s">
        <v>49</v>
      </c>
      <c r="C51" s="22">
        <v>0</v>
      </c>
      <c r="D51" s="23">
        <v>0</v>
      </c>
      <c r="E51" s="3">
        <f t="shared" si="0"/>
        <v>0</v>
      </c>
      <c r="F51" s="21" t="s">
        <v>127</v>
      </c>
    </row>
    <row r="52" spans="1:6" x14ac:dyDescent="0.2">
      <c r="A52" s="2"/>
      <c r="B52" s="2" t="s">
        <v>57</v>
      </c>
      <c r="C52" s="22">
        <v>0</v>
      </c>
      <c r="D52" s="23">
        <v>0</v>
      </c>
      <c r="E52" s="3">
        <f t="shared" si="0"/>
        <v>0</v>
      </c>
      <c r="F52" s="21" t="s">
        <v>127</v>
      </c>
    </row>
    <row r="53" spans="1:6" x14ac:dyDescent="0.2">
      <c r="A53" s="2"/>
      <c r="B53" s="2" t="s">
        <v>58</v>
      </c>
      <c r="C53" s="22">
        <v>6</v>
      </c>
      <c r="D53" s="23">
        <v>2</v>
      </c>
      <c r="E53" s="3">
        <f t="shared" si="0"/>
        <v>12</v>
      </c>
      <c r="F53" s="2"/>
    </row>
    <row r="54" spans="1:6" x14ac:dyDescent="0.2">
      <c r="A54" s="2"/>
      <c r="B54" s="2" t="s">
        <v>59</v>
      </c>
      <c r="C54" s="22">
        <v>6</v>
      </c>
      <c r="D54" s="23">
        <v>3</v>
      </c>
      <c r="E54" s="3">
        <f t="shared" si="0"/>
        <v>18</v>
      </c>
      <c r="F54" s="2"/>
    </row>
    <row r="55" spans="1:6" x14ac:dyDescent="0.2">
      <c r="A55" s="2"/>
      <c r="B55" s="2" t="s">
        <v>60</v>
      </c>
      <c r="C55" s="22">
        <v>12</v>
      </c>
      <c r="D55" s="23">
        <v>1.5</v>
      </c>
      <c r="E55" s="3">
        <f t="shared" si="0"/>
        <v>18</v>
      </c>
      <c r="F55" s="2"/>
    </row>
    <row r="56" spans="1:6" x14ac:dyDescent="0.2">
      <c r="A56" s="2"/>
      <c r="B56" s="2" t="s">
        <v>61</v>
      </c>
      <c r="C56" s="22">
        <v>1</v>
      </c>
      <c r="D56" s="23">
        <v>20</v>
      </c>
      <c r="E56" s="3">
        <f t="shared" si="0"/>
        <v>20</v>
      </c>
      <c r="F56" s="2"/>
    </row>
    <row r="57" spans="1:6" ht="15" x14ac:dyDescent="0.2">
      <c r="A57" s="4" t="s">
        <v>62</v>
      </c>
      <c r="B57" s="5"/>
      <c r="C57" s="5"/>
      <c r="D57" s="6"/>
      <c r="E57" s="6"/>
      <c r="F57" s="5"/>
    </row>
    <row r="58" spans="1:6" x14ac:dyDescent="0.2">
      <c r="A58" s="2"/>
      <c r="B58" s="2" t="s">
        <v>63</v>
      </c>
      <c r="C58" s="2">
        <v>1</v>
      </c>
      <c r="D58" s="3">
        <v>16.75</v>
      </c>
      <c r="E58" s="3">
        <f t="shared" si="0"/>
        <v>16.75</v>
      </c>
      <c r="F58" s="2"/>
    </row>
    <row r="59" spans="1:6" x14ac:dyDescent="0.2">
      <c r="A59" s="2"/>
      <c r="B59" s="2" t="s">
        <v>64</v>
      </c>
      <c r="C59" s="2">
        <v>1</v>
      </c>
      <c r="D59" s="3">
        <v>15</v>
      </c>
      <c r="E59" s="3">
        <f t="shared" si="0"/>
        <v>15</v>
      </c>
      <c r="F59" s="2"/>
    </row>
    <row r="60" spans="1:6" x14ac:dyDescent="0.2">
      <c r="A60" s="2"/>
      <c r="B60" s="2" t="s">
        <v>65</v>
      </c>
      <c r="C60" s="22">
        <v>1</v>
      </c>
      <c r="D60" s="23">
        <v>20</v>
      </c>
      <c r="E60" s="3">
        <f t="shared" si="0"/>
        <v>20</v>
      </c>
      <c r="F60" s="2"/>
    </row>
    <row r="61" spans="1:6" x14ac:dyDescent="0.2">
      <c r="A61" s="2"/>
      <c r="B61" s="2" t="s">
        <v>66</v>
      </c>
      <c r="C61" s="2">
        <v>3</v>
      </c>
      <c r="D61" s="3">
        <v>3.7</v>
      </c>
      <c r="E61" s="3">
        <f t="shared" si="0"/>
        <v>11.100000000000001</v>
      </c>
      <c r="F61" s="2"/>
    </row>
    <row r="62" spans="1:6" x14ac:dyDescent="0.2">
      <c r="A62" s="2"/>
      <c r="B62" s="2" t="s">
        <v>67</v>
      </c>
      <c r="C62" s="2">
        <v>2</v>
      </c>
      <c r="D62" s="3">
        <v>26.9</v>
      </c>
      <c r="E62" s="3">
        <f t="shared" si="0"/>
        <v>53.8</v>
      </c>
      <c r="F62" s="2"/>
    </row>
    <row r="63" spans="1:6" x14ac:dyDescent="0.2">
      <c r="A63" s="2"/>
      <c r="B63" s="2" t="s">
        <v>68</v>
      </c>
      <c r="C63" s="2">
        <v>4</v>
      </c>
      <c r="D63" s="3">
        <v>10.5</v>
      </c>
      <c r="E63" s="3">
        <f t="shared" si="0"/>
        <v>42</v>
      </c>
      <c r="F63" s="2"/>
    </row>
    <row r="64" spans="1:6" x14ac:dyDescent="0.2">
      <c r="A64" s="2"/>
      <c r="B64" s="2" t="s">
        <v>132</v>
      </c>
      <c r="C64" s="2">
        <v>2</v>
      </c>
      <c r="D64" s="24">
        <v>10.5</v>
      </c>
      <c r="E64" s="24">
        <f>C64*D64</f>
        <v>21</v>
      </c>
      <c r="F64" s="2"/>
    </row>
    <row r="65" spans="1:6" x14ac:dyDescent="0.2">
      <c r="A65" s="2"/>
      <c r="B65" s="2" t="s">
        <v>69</v>
      </c>
      <c r="C65" s="22"/>
      <c r="D65" s="23"/>
      <c r="E65" s="3">
        <f t="shared" si="0"/>
        <v>0</v>
      </c>
      <c r="F65" s="15" t="s">
        <v>30</v>
      </c>
    </row>
    <row r="66" spans="1:6" ht="15" x14ac:dyDescent="0.2">
      <c r="A66" s="4" t="s">
        <v>70</v>
      </c>
      <c r="B66" s="5"/>
      <c r="C66" s="5"/>
      <c r="D66" s="6"/>
      <c r="E66" s="6"/>
      <c r="F66" s="5"/>
    </row>
    <row r="67" spans="1:6" x14ac:dyDescent="0.2">
      <c r="A67" s="2"/>
      <c r="B67" s="2" t="s">
        <v>71</v>
      </c>
      <c r="C67" s="2">
        <v>1</v>
      </c>
      <c r="D67" s="3">
        <v>26</v>
      </c>
      <c r="E67" s="3">
        <f t="shared" ref="E67:E130" si="1">C67*D67</f>
        <v>26</v>
      </c>
      <c r="F67" s="2"/>
    </row>
    <row r="68" spans="1:6" ht="14.25" customHeight="1" x14ac:dyDescent="0.2">
      <c r="A68" s="4" t="s">
        <v>72</v>
      </c>
      <c r="B68" s="5"/>
      <c r="C68" s="5"/>
      <c r="D68" s="6"/>
      <c r="E68" s="6"/>
      <c r="F68" s="5"/>
    </row>
    <row r="69" spans="1:6" x14ac:dyDescent="0.2">
      <c r="A69" s="2"/>
      <c r="B69" s="2" t="s">
        <v>5</v>
      </c>
      <c r="C69" s="2">
        <v>3</v>
      </c>
      <c r="D69" s="3">
        <v>5.86</v>
      </c>
      <c r="E69" s="3">
        <f t="shared" si="1"/>
        <v>17.580000000000002</v>
      </c>
      <c r="F69" s="2"/>
    </row>
    <row r="70" spans="1:6" x14ac:dyDescent="0.2">
      <c r="A70" s="2"/>
      <c r="B70" s="2" t="s">
        <v>49</v>
      </c>
      <c r="C70" s="22">
        <v>0</v>
      </c>
      <c r="D70" s="23">
        <v>0</v>
      </c>
      <c r="E70" s="3">
        <f>C70*D70</f>
        <v>0</v>
      </c>
      <c r="F70" s="21" t="s">
        <v>127</v>
      </c>
    </row>
    <row r="71" spans="1:6" x14ac:dyDescent="0.2">
      <c r="A71" s="2"/>
      <c r="B71" s="2" t="s">
        <v>57</v>
      </c>
      <c r="C71" s="22">
        <v>0</v>
      </c>
      <c r="D71" s="23">
        <v>0</v>
      </c>
      <c r="E71" s="3">
        <f t="shared" si="1"/>
        <v>0</v>
      </c>
      <c r="F71" s="21" t="s">
        <v>127</v>
      </c>
    </row>
    <row r="72" spans="1:6" x14ac:dyDescent="0.2">
      <c r="A72" s="2"/>
      <c r="B72" s="2" t="s">
        <v>56</v>
      </c>
      <c r="C72" s="2">
        <v>0</v>
      </c>
      <c r="D72" s="3">
        <v>0</v>
      </c>
      <c r="E72" s="3">
        <f t="shared" si="1"/>
        <v>0</v>
      </c>
      <c r="F72" s="21" t="s">
        <v>127</v>
      </c>
    </row>
    <row r="73" spans="1:6" ht="15" x14ac:dyDescent="0.2">
      <c r="A73" s="4" t="s">
        <v>73</v>
      </c>
      <c r="B73" s="5"/>
      <c r="C73" s="5"/>
      <c r="D73" s="6"/>
      <c r="E73" s="6"/>
      <c r="F73" s="5"/>
    </row>
    <row r="74" spans="1:6" x14ac:dyDescent="0.2">
      <c r="A74" s="2"/>
      <c r="B74" s="2" t="s">
        <v>74</v>
      </c>
      <c r="C74" s="2">
        <v>2</v>
      </c>
      <c r="D74" s="3">
        <v>2.9</v>
      </c>
      <c r="E74" s="3">
        <f t="shared" si="1"/>
        <v>5.8</v>
      </c>
      <c r="F74" s="2"/>
    </row>
    <row r="75" spans="1:6" x14ac:dyDescent="0.2">
      <c r="A75" s="2"/>
      <c r="B75" s="2" t="s">
        <v>75</v>
      </c>
      <c r="C75" s="2">
        <v>1</v>
      </c>
      <c r="D75" s="3">
        <v>7</v>
      </c>
      <c r="E75" s="3">
        <f t="shared" si="1"/>
        <v>7</v>
      </c>
      <c r="F75" s="2"/>
    </row>
    <row r="76" spans="1:6" ht="15" x14ac:dyDescent="0.2">
      <c r="A76" s="4" t="s">
        <v>102</v>
      </c>
      <c r="B76" s="5"/>
      <c r="C76" s="5"/>
      <c r="D76" s="6"/>
      <c r="E76" s="6"/>
      <c r="F76" s="5"/>
    </row>
    <row r="77" spans="1:6" x14ac:dyDescent="0.2">
      <c r="A77" s="2"/>
      <c r="B77" s="2" t="s">
        <v>16</v>
      </c>
      <c r="C77" s="2">
        <v>0</v>
      </c>
      <c r="D77" s="3">
        <v>0</v>
      </c>
      <c r="E77" s="3">
        <f t="shared" si="1"/>
        <v>0</v>
      </c>
      <c r="F77" s="2"/>
    </row>
    <row r="78" spans="1:6" x14ac:dyDescent="0.2">
      <c r="A78" s="2"/>
      <c r="B78" s="2" t="s">
        <v>17</v>
      </c>
      <c r="C78" s="2">
        <v>0</v>
      </c>
      <c r="D78" s="3">
        <v>0</v>
      </c>
      <c r="E78" s="3">
        <f t="shared" si="1"/>
        <v>0</v>
      </c>
      <c r="F78" s="2"/>
    </row>
    <row r="79" spans="1:6" x14ac:dyDescent="0.2">
      <c r="A79" s="2"/>
      <c r="B79" s="2" t="s">
        <v>44</v>
      </c>
      <c r="C79" s="2">
        <v>0</v>
      </c>
      <c r="D79" s="3">
        <v>0</v>
      </c>
      <c r="E79" s="3">
        <f t="shared" si="1"/>
        <v>0</v>
      </c>
      <c r="F79" s="2"/>
    </row>
    <row r="80" spans="1:6" x14ac:dyDescent="0.2">
      <c r="A80" s="2"/>
      <c r="B80" s="2" t="s">
        <v>52</v>
      </c>
      <c r="C80" s="2">
        <v>0</v>
      </c>
      <c r="D80" s="3">
        <v>0</v>
      </c>
      <c r="E80" s="3">
        <f t="shared" si="1"/>
        <v>0</v>
      </c>
      <c r="F80" s="2"/>
    </row>
    <row r="81" spans="1:6" x14ac:dyDescent="0.2">
      <c r="A81" s="2"/>
      <c r="B81" s="2" t="s">
        <v>50</v>
      </c>
      <c r="C81" s="2">
        <v>0</v>
      </c>
      <c r="D81" s="3">
        <v>0</v>
      </c>
      <c r="E81" s="3">
        <f>C81*D81</f>
        <v>0</v>
      </c>
      <c r="F81" s="2"/>
    </row>
    <row r="82" spans="1:6" ht="28.5" x14ac:dyDescent="0.2">
      <c r="A82" s="2"/>
      <c r="B82" s="2" t="s">
        <v>103</v>
      </c>
      <c r="C82" s="2">
        <v>1</v>
      </c>
      <c r="D82" s="3">
        <v>100</v>
      </c>
      <c r="E82" s="3">
        <f t="shared" si="1"/>
        <v>100</v>
      </c>
      <c r="F82" s="2"/>
    </row>
    <row r="83" spans="1:6" ht="15" x14ac:dyDescent="0.2">
      <c r="A83" s="4" t="s">
        <v>108</v>
      </c>
      <c r="B83" s="5"/>
      <c r="C83" s="5"/>
      <c r="D83" s="6"/>
      <c r="E83" s="6"/>
      <c r="F83" s="5"/>
    </row>
    <row r="84" spans="1:6" x14ac:dyDescent="0.2">
      <c r="A84" s="2"/>
      <c r="B84" s="2" t="s">
        <v>109</v>
      </c>
      <c r="C84" s="2">
        <v>0</v>
      </c>
      <c r="D84" s="3">
        <v>0</v>
      </c>
      <c r="E84" s="3">
        <f t="shared" si="1"/>
        <v>0</v>
      </c>
      <c r="F84" s="2"/>
    </row>
    <row r="85" spans="1:6" x14ac:dyDescent="0.2">
      <c r="A85" s="2"/>
      <c r="B85" s="2" t="s">
        <v>49</v>
      </c>
      <c r="C85" s="2">
        <v>0</v>
      </c>
      <c r="D85" s="3">
        <v>0</v>
      </c>
      <c r="E85" s="3">
        <f t="shared" si="1"/>
        <v>0</v>
      </c>
      <c r="F85" s="2"/>
    </row>
    <row r="86" spans="1:6" x14ac:dyDescent="0.2">
      <c r="A86" s="2"/>
      <c r="B86" s="2" t="s">
        <v>126</v>
      </c>
      <c r="C86" s="2">
        <v>0</v>
      </c>
      <c r="D86" s="3">
        <v>0</v>
      </c>
      <c r="E86" s="3">
        <f t="shared" si="1"/>
        <v>0</v>
      </c>
      <c r="F86" s="2"/>
    </row>
    <row r="87" spans="1:6" x14ac:dyDescent="0.2">
      <c r="A87" s="2"/>
      <c r="B87" s="2" t="s">
        <v>57</v>
      </c>
      <c r="C87" s="2">
        <v>0</v>
      </c>
      <c r="D87" s="3">
        <v>0</v>
      </c>
      <c r="E87" s="3">
        <f t="shared" si="1"/>
        <v>0</v>
      </c>
      <c r="F87" s="2"/>
    </row>
    <row r="88" spans="1:6" x14ac:dyDescent="0.2">
      <c r="A88" s="2"/>
      <c r="B88" s="2" t="s">
        <v>13</v>
      </c>
      <c r="C88" s="2">
        <v>0</v>
      </c>
      <c r="D88" s="3">
        <v>0</v>
      </c>
      <c r="E88" s="3">
        <f t="shared" si="1"/>
        <v>0</v>
      </c>
      <c r="F88" s="2"/>
    </row>
    <row r="89" spans="1:6" x14ac:dyDescent="0.2">
      <c r="A89" s="2"/>
      <c r="B89" s="2" t="s">
        <v>12</v>
      </c>
      <c r="C89" s="2">
        <v>0</v>
      </c>
      <c r="D89" s="3">
        <v>0</v>
      </c>
      <c r="E89" s="3">
        <f t="shared" si="1"/>
        <v>0</v>
      </c>
      <c r="F89" s="2"/>
    </row>
    <row r="90" spans="1:6" x14ac:dyDescent="0.2">
      <c r="A90" s="2"/>
      <c r="B90" s="2" t="s">
        <v>108</v>
      </c>
      <c r="C90" s="2">
        <v>1</v>
      </c>
      <c r="D90" s="3">
        <v>270</v>
      </c>
      <c r="E90" s="3">
        <f>C90*D90</f>
        <v>270</v>
      </c>
      <c r="F90" s="2"/>
    </row>
    <row r="91" spans="1:6" x14ac:dyDescent="0.2">
      <c r="A91" s="2"/>
      <c r="B91" s="2"/>
      <c r="E91" s="3">
        <f t="shared" si="1"/>
        <v>0</v>
      </c>
      <c r="F91" s="2"/>
    </row>
    <row r="92" spans="1:6" x14ac:dyDescent="0.2">
      <c r="A92" s="2"/>
      <c r="B92" s="2"/>
      <c r="E92" s="3">
        <f t="shared" si="1"/>
        <v>0</v>
      </c>
      <c r="F92" s="2"/>
    </row>
    <row r="93" spans="1:6" x14ac:dyDescent="0.2">
      <c r="A93" s="2"/>
      <c r="B93" s="2"/>
      <c r="E93" s="3">
        <f t="shared" si="1"/>
        <v>0</v>
      </c>
      <c r="F93" s="2"/>
    </row>
    <row r="94" spans="1:6" x14ac:dyDescent="0.2">
      <c r="A94" s="2"/>
      <c r="B94" s="2"/>
      <c r="E94" s="3">
        <f t="shared" si="1"/>
        <v>0</v>
      </c>
      <c r="F94" s="2"/>
    </row>
    <row r="95" spans="1:6" x14ac:dyDescent="0.2">
      <c r="A95" s="2"/>
      <c r="B95" s="2"/>
      <c r="E95" s="3">
        <f t="shared" si="1"/>
        <v>0</v>
      </c>
      <c r="F95" s="2"/>
    </row>
    <row r="96" spans="1:6" x14ac:dyDescent="0.2">
      <c r="A96" s="2"/>
      <c r="B96" s="2"/>
      <c r="E96" s="3">
        <f t="shared" si="1"/>
        <v>0</v>
      </c>
      <c r="F96" s="2"/>
    </row>
    <row r="97" spans="1:6" x14ac:dyDescent="0.2">
      <c r="A97" s="2"/>
      <c r="B97" s="2"/>
      <c r="E97" s="3">
        <f t="shared" si="1"/>
        <v>0</v>
      </c>
      <c r="F97" s="2"/>
    </row>
    <row r="98" spans="1:6" x14ac:dyDescent="0.2">
      <c r="A98" s="2"/>
      <c r="B98" s="2"/>
      <c r="E98" s="3">
        <f t="shared" si="1"/>
        <v>0</v>
      </c>
      <c r="F98" s="2"/>
    </row>
    <row r="99" spans="1:6" x14ac:dyDescent="0.2">
      <c r="A99" s="2"/>
      <c r="B99" s="2"/>
      <c r="E99" s="3">
        <f t="shared" si="1"/>
        <v>0</v>
      </c>
      <c r="F99" s="2"/>
    </row>
    <row r="100" spans="1:6" x14ac:dyDescent="0.2">
      <c r="A100" s="2"/>
      <c r="B100" s="2"/>
      <c r="E100" s="3">
        <f t="shared" si="1"/>
        <v>0</v>
      </c>
      <c r="F100" s="2"/>
    </row>
    <row r="101" spans="1:6" x14ac:dyDescent="0.2">
      <c r="A101" s="2"/>
      <c r="B101" s="2"/>
      <c r="E101" s="3">
        <f t="shared" si="1"/>
        <v>0</v>
      </c>
      <c r="F101" s="2"/>
    </row>
    <row r="102" spans="1:6" x14ac:dyDescent="0.2">
      <c r="A102" s="2"/>
      <c r="B102" s="2"/>
      <c r="E102" s="3">
        <f t="shared" si="1"/>
        <v>0</v>
      </c>
      <c r="F102" s="2"/>
    </row>
    <row r="103" spans="1:6" x14ac:dyDescent="0.2">
      <c r="A103" s="2"/>
      <c r="B103" s="2"/>
      <c r="E103" s="3">
        <f t="shared" si="1"/>
        <v>0</v>
      </c>
      <c r="F103" s="2"/>
    </row>
    <row r="104" spans="1:6" x14ac:dyDescent="0.2">
      <c r="A104" s="2"/>
      <c r="B104" s="2"/>
      <c r="E104" s="3">
        <f t="shared" si="1"/>
        <v>0</v>
      </c>
      <c r="F104" s="2"/>
    </row>
    <row r="105" spans="1:6" x14ac:dyDescent="0.2">
      <c r="A105" s="2"/>
      <c r="B105" s="2"/>
      <c r="E105" s="3">
        <f t="shared" si="1"/>
        <v>0</v>
      </c>
      <c r="F105" s="2"/>
    </row>
    <row r="106" spans="1:6" x14ac:dyDescent="0.2">
      <c r="A106" s="2"/>
      <c r="B106" s="2"/>
      <c r="E106" s="3">
        <f t="shared" si="1"/>
        <v>0</v>
      </c>
      <c r="F106" s="2"/>
    </row>
    <row r="107" spans="1:6" x14ac:dyDescent="0.2">
      <c r="A107" s="2"/>
      <c r="B107" s="2"/>
      <c r="E107" s="3">
        <f t="shared" si="1"/>
        <v>0</v>
      </c>
      <c r="F107" s="2"/>
    </row>
    <row r="108" spans="1:6" x14ac:dyDescent="0.2">
      <c r="A108" s="2"/>
      <c r="B108" s="2"/>
      <c r="E108" s="3">
        <f t="shared" si="1"/>
        <v>0</v>
      </c>
      <c r="F108" s="2"/>
    </row>
    <row r="109" spans="1:6" x14ac:dyDescent="0.2">
      <c r="A109" s="2"/>
      <c r="B109" s="2"/>
      <c r="E109" s="3">
        <f t="shared" si="1"/>
        <v>0</v>
      </c>
      <c r="F109" s="2"/>
    </row>
    <row r="110" spans="1:6" x14ac:dyDescent="0.2">
      <c r="A110" s="2"/>
      <c r="B110" s="2"/>
      <c r="E110" s="3">
        <f t="shared" si="1"/>
        <v>0</v>
      </c>
      <c r="F110" s="2"/>
    </row>
    <row r="111" spans="1:6" x14ac:dyDescent="0.2">
      <c r="A111" s="2"/>
      <c r="B111" s="2"/>
      <c r="E111" s="3">
        <f t="shared" si="1"/>
        <v>0</v>
      </c>
      <c r="F111" s="2"/>
    </row>
    <row r="112" spans="1:6" x14ac:dyDescent="0.2">
      <c r="A112" s="2"/>
      <c r="B112" s="2"/>
      <c r="E112" s="3">
        <f t="shared" si="1"/>
        <v>0</v>
      </c>
      <c r="F112" s="2"/>
    </row>
    <row r="113" spans="1:6" x14ac:dyDescent="0.2">
      <c r="A113" s="2"/>
      <c r="B113" s="2"/>
      <c r="E113" s="3">
        <f t="shared" si="1"/>
        <v>0</v>
      </c>
      <c r="F113" s="2"/>
    </row>
    <row r="114" spans="1:6" x14ac:dyDescent="0.2">
      <c r="A114" s="2"/>
      <c r="B114" s="2"/>
      <c r="E114" s="3">
        <f t="shared" si="1"/>
        <v>0</v>
      </c>
      <c r="F114" s="2"/>
    </row>
    <row r="115" spans="1:6" x14ac:dyDescent="0.2">
      <c r="A115" s="2"/>
      <c r="B115" s="2"/>
      <c r="E115" s="3">
        <f t="shared" si="1"/>
        <v>0</v>
      </c>
      <c r="F115" s="2"/>
    </row>
    <row r="116" spans="1:6" x14ac:dyDescent="0.2">
      <c r="A116" s="2"/>
      <c r="B116" s="2"/>
      <c r="E116" s="3">
        <f t="shared" si="1"/>
        <v>0</v>
      </c>
      <c r="F116" s="2"/>
    </row>
    <row r="117" spans="1:6" x14ac:dyDescent="0.2">
      <c r="A117" s="2"/>
      <c r="B117" s="2"/>
      <c r="E117" s="3">
        <f t="shared" si="1"/>
        <v>0</v>
      </c>
      <c r="F117" s="2"/>
    </row>
    <row r="118" spans="1:6" x14ac:dyDescent="0.2">
      <c r="A118" s="2"/>
      <c r="B118" s="2"/>
      <c r="E118" s="3">
        <f t="shared" si="1"/>
        <v>0</v>
      </c>
      <c r="F118" s="2"/>
    </row>
    <row r="119" spans="1:6" x14ac:dyDescent="0.2">
      <c r="A119" s="2"/>
      <c r="B119" s="2"/>
      <c r="E119" s="3">
        <f t="shared" si="1"/>
        <v>0</v>
      </c>
      <c r="F119" s="2"/>
    </row>
    <row r="120" spans="1:6" x14ac:dyDescent="0.2">
      <c r="A120" s="2"/>
      <c r="B120" s="2"/>
      <c r="E120" s="3">
        <f t="shared" si="1"/>
        <v>0</v>
      </c>
      <c r="F120" s="2"/>
    </row>
    <row r="121" spans="1:6" x14ac:dyDescent="0.2">
      <c r="A121" s="2"/>
      <c r="B121" s="2"/>
      <c r="E121" s="3">
        <f t="shared" si="1"/>
        <v>0</v>
      </c>
      <c r="F121" s="2"/>
    </row>
    <row r="122" spans="1:6" x14ac:dyDescent="0.2">
      <c r="A122" s="2"/>
      <c r="B122" s="2"/>
      <c r="E122" s="3">
        <f t="shared" si="1"/>
        <v>0</v>
      </c>
      <c r="F122" s="2"/>
    </row>
    <row r="123" spans="1:6" x14ac:dyDescent="0.2">
      <c r="A123" s="2"/>
      <c r="B123" s="2"/>
      <c r="E123" s="3">
        <f t="shared" si="1"/>
        <v>0</v>
      </c>
      <c r="F123" s="2"/>
    </row>
    <row r="124" spans="1:6" x14ac:dyDescent="0.2">
      <c r="A124" s="2"/>
      <c r="B124" s="2"/>
      <c r="E124" s="3">
        <f t="shared" si="1"/>
        <v>0</v>
      </c>
      <c r="F124" s="2"/>
    </row>
    <row r="125" spans="1:6" x14ac:dyDescent="0.2">
      <c r="A125" s="2"/>
      <c r="B125" s="2"/>
      <c r="E125" s="3">
        <f t="shared" si="1"/>
        <v>0</v>
      </c>
      <c r="F125" s="2"/>
    </row>
    <row r="126" spans="1:6" x14ac:dyDescent="0.2">
      <c r="A126" s="2"/>
      <c r="B126" s="2"/>
      <c r="E126" s="3">
        <f t="shared" si="1"/>
        <v>0</v>
      </c>
      <c r="F126" s="2"/>
    </row>
    <row r="127" spans="1:6" x14ac:dyDescent="0.2">
      <c r="A127" s="2"/>
      <c r="B127" s="2"/>
      <c r="E127" s="3">
        <f t="shared" si="1"/>
        <v>0</v>
      </c>
      <c r="F127" s="2"/>
    </row>
    <row r="128" spans="1:6" x14ac:dyDescent="0.2">
      <c r="A128" s="2"/>
      <c r="B128" s="2"/>
      <c r="E128" s="3">
        <f t="shared" si="1"/>
        <v>0</v>
      </c>
      <c r="F128" s="2"/>
    </row>
    <row r="129" spans="1:6" x14ac:dyDescent="0.2">
      <c r="A129" s="2"/>
      <c r="B129" s="2"/>
      <c r="E129" s="3">
        <f t="shared" si="1"/>
        <v>0</v>
      </c>
      <c r="F129" s="2"/>
    </row>
    <row r="130" spans="1:6" x14ac:dyDescent="0.2">
      <c r="A130" s="2"/>
      <c r="B130" s="2"/>
      <c r="E130" s="3">
        <f t="shared" si="1"/>
        <v>0</v>
      </c>
      <c r="F130" s="2"/>
    </row>
    <row r="131" spans="1:6" x14ac:dyDescent="0.2">
      <c r="A131" s="2"/>
      <c r="B131" s="2"/>
      <c r="E131" s="3">
        <f t="shared" ref="E131:E194" si="2">C131*D131</f>
        <v>0</v>
      </c>
      <c r="F131" s="2"/>
    </row>
    <row r="132" spans="1:6" x14ac:dyDescent="0.2">
      <c r="A132" s="2"/>
      <c r="B132" s="2"/>
      <c r="E132" s="3">
        <f t="shared" si="2"/>
        <v>0</v>
      </c>
      <c r="F132" s="2"/>
    </row>
    <row r="133" spans="1:6" x14ac:dyDescent="0.2">
      <c r="A133" s="2"/>
      <c r="B133" s="2"/>
      <c r="E133" s="3">
        <f t="shared" si="2"/>
        <v>0</v>
      </c>
      <c r="F133" s="2"/>
    </row>
    <row r="134" spans="1:6" x14ac:dyDescent="0.2">
      <c r="A134" s="2"/>
      <c r="B134" s="2"/>
      <c r="E134" s="3">
        <f t="shared" si="2"/>
        <v>0</v>
      </c>
      <c r="F134" s="2"/>
    </row>
    <row r="135" spans="1:6" x14ac:dyDescent="0.2">
      <c r="A135" s="2"/>
      <c r="B135" s="2"/>
      <c r="E135" s="3">
        <f t="shared" si="2"/>
        <v>0</v>
      </c>
      <c r="F135" s="2"/>
    </row>
    <row r="136" spans="1:6" x14ac:dyDescent="0.2">
      <c r="A136" s="2"/>
      <c r="B136" s="2"/>
      <c r="E136" s="3">
        <f t="shared" si="2"/>
        <v>0</v>
      </c>
      <c r="F136" s="2"/>
    </row>
    <row r="137" spans="1:6" x14ac:dyDescent="0.2">
      <c r="A137" s="2"/>
      <c r="B137" s="2"/>
      <c r="E137" s="3">
        <f t="shared" si="2"/>
        <v>0</v>
      </c>
      <c r="F137" s="2"/>
    </row>
    <row r="138" spans="1:6" x14ac:dyDescent="0.2">
      <c r="A138" s="2"/>
      <c r="B138" s="2"/>
      <c r="E138" s="3">
        <f t="shared" si="2"/>
        <v>0</v>
      </c>
      <c r="F138" s="2"/>
    </row>
    <row r="139" spans="1:6" x14ac:dyDescent="0.2">
      <c r="A139" s="2"/>
      <c r="B139" s="2"/>
      <c r="E139" s="3">
        <f t="shared" si="2"/>
        <v>0</v>
      </c>
      <c r="F139" s="2"/>
    </row>
    <row r="140" spans="1:6" x14ac:dyDescent="0.2">
      <c r="A140" s="2"/>
      <c r="B140" s="2"/>
      <c r="E140" s="3">
        <f t="shared" si="2"/>
        <v>0</v>
      </c>
      <c r="F140" s="2"/>
    </row>
    <row r="141" spans="1:6" x14ac:dyDescent="0.2">
      <c r="A141" s="2"/>
      <c r="B141" s="2"/>
      <c r="E141" s="3">
        <f t="shared" si="2"/>
        <v>0</v>
      </c>
      <c r="F141" s="2"/>
    </row>
    <row r="142" spans="1:6" x14ac:dyDescent="0.2">
      <c r="A142" s="2"/>
      <c r="B142" s="2"/>
      <c r="E142" s="3">
        <f t="shared" si="2"/>
        <v>0</v>
      </c>
      <c r="F142" s="2"/>
    </row>
    <row r="143" spans="1:6" x14ac:dyDescent="0.2">
      <c r="A143" s="2"/>
      <c r="B143" s="2"/>
      <c r="E143" s="3">
        <f t="shared" si="2"/>
        <v>0</v>
      </c>
      <c r="F143" s="2"/>
    </row>
    <row r="144" spans="1:6" x14ac:dyDescent="0.2">
      <c r="A144" s="2"/>
      <c r="B144" s="2"/>
      <c r="E144" s="3">
        <f t="shared" si="2"/>
        <v>0</v>
      </c>
      <c r="F144" s="2"/>
    </row>
    <row r="145" spans="1:6" x14ac:dyDescent="0.2">
      <c r="A145" s="2"/>
      <c r="B145" s="2"/>
      <c r="E145" s="3">
        <f t="shared" si="2"/>
        <v>0</v>
      </c>
      <c r="F145" s="2"/>
    </row>
    <row r="146" spans="1:6" x14ac:dyDescent="0.2">
      <c r="A146" s="2"/>
      <c r="B146" s="2"/>
      <c r="E146" s="3">
        <f t="shared" si="2"/>
        <v>0</v>
      </c>
      <c r="F146" s="2"/>
    </row>
    <row r="147" spans="1:6" x14ac:dyDescent="0.2">
      <c r="A147" s="2"/>
      <c r="B147" s="2"/>
      <c r="E147" s="3">
        <f t="shared" si="2"/>
        <v>0</v>
      </c>
      <c r="F147" s="2"/>
    </row>
    <row r="148" spans="1:6" x14ac:dyDescent="0.2">
      <c r="A148" s="2"/>
      <c r="B148" s="2"/>
      <c r="E148" s="3">
        <f t="shared" si="2"/>
        <v>0</v>
      </c>
      <c r="F148" s="2"/>
    </row>
    <row r="149" spans="1:6" x14ac:dyDescent="0.2">
      <c r="A149" s="2"/>
      <c r="B149" s="2"/>
      <c r="E149" s="3">
        <f t="shared" si="2"/>
        <v>0</v>
      </c>
      <c r="F149" s="2"/>
    </row>
    <row r="150" spans="1:6" x14ac:dyDescent="0.2">
      <c r="A150" s="2"/>
      <c r="B150" s="2"/>
      <c r="E150" s="3">
        <f t="shared" si="2"/>
        <v>0</v>
      </c>
      <c r="F150" s="2"/>
    </row>
    <row r="151" spans="1:6" x14ac:dyDescent="0.2">
      <c r="A151" s="2"/>
      <c r="B151" s="2"/>
      <c r="E151" s="3">
        <f t="shared" si="2"/>
        <v>0</v>
      </c>
      <c r="F151" s="2"/>
    </row>
    <row r="152" spans="1:6" x14ac:dyDescent="0.2">
      <c r="A152" s="2"/>
      <c r="B152" s="2"/>
      <c r="E152" s="3">
        <f t="shared" si="2"/>
        <v>0</v>
      </c>
      <c r="F152" s="2"/>
    </row>
    <row r="153" spans="1:6" x14ac:dyDescent="0.2">
      <c r="A153" s="2"/>
      <c r="B153" s="2"/>
      <c r="E153" s="3">
        <f t="shared" si="2"/>
        <v>0</v>
      </c>
      <c r="F153" s="2"/>
    </row>
    <row r="154" spans="1:6" x14ac:dyDescent="0.2">
      <c r="A154" s="2"/>
      <c r="B154" s="2"/>
      <c r="E154" s="3">
        <f t="shared" si="2"/>
        <v>0</v>
      </c>
      <c r="F154" s="2"/>
    </row>
    <row r="155" spans="1:6" x14ac:dyDescent="0.2">
      <c r="A155" s="2"/>
      <c r="B155" s="2"/>
      <c r="E155" s="3">
        <f t="shared" si="2"/>
        <v>0</v>
      </c>
      <c r="F155" s="2"/>
    </row>
    <row r="156" spans="1:6" x14ac:dyDescent="0.2">
      <c r="A156" s="2"/>
      <c r="B156" s="2"/>
      <c r="E156" s="3">
        <f t="shared" si="2"/>
        <v>0</v>
      </c>
      <c r="F156" s="2"/>
    </row>
    <row r="157" spans="1:6" x14ac:dyDescent="0.2">
      <c r="A157" s="2"/>
      <c r="B157" s="2"/>
      <c r="E157" s="3">
        <f t="shared" si="2"/>
        <v>0</v>
      </c>
      <c r="F157" s="2"/>
    </row>
    <row r="158" spans="1:6" x14ac:dyDescent="0.2">
      <c r="A158" s="2"/>
      <c r="B158" s="2"/>
      <c r="E158" s="3">
        <f t="shared" si="2"/>
        <v>0</v>
      </c>
      <c r="F158" s="2"/>
    </row>
    <row r="159" spans="1:6" x14ac:dyDescent="0.2">
      <c r="A159" s="2"/>
      <c r="B159" s="2"/>
      <c r="E159" s="3">
        <f t="shared" si="2"/>
        <v>0</v>
      </c>
      <c r="F159" s="2"/>
    </row>
    <row r="160" spans="1:6" x14ac:dyDescent="0.2">
      <c r="A160" s="2"/>
      <c r="B160" s="2"/>
      <c r="E160" s="3">
        <f t="shared" si="2"/>
        <v>0</v>
      </c>
      <c r="F160" s="2"/>
    </row>
    <row r="161" spans="1:6" x14ac:dyDescent="0.2">
      <c r="A161" s="2"/>
      <c r="B161" s="2"/>
      <c r="E161" s="3">
        <f t="shared" si="2"/>
        <v>0</v>
      </c>
      <c r="F161" s="2"/>
    </row>
    <row r="162" spans="1:6" x14ac:dyDescent="0.2">
      <c r="A162" s="2"/>
      <c r="B162" s="2"/>
      <c r="E162" s="3">
        <f t="shared" si="2"/>
        <v>0</v>
      </c>
      <c r="F162" s="2"/>
    </row>
    <row r="163" spans="1:6" x14ac:dyDescent="0.2">
      <c r="A163" s="2"/>
      <c r="B163" s="2"/>
      <c r="E163" s="3">
        <f t="shared" si="2"/>
        <v>0</v>
      </c>
      <c r="F163" s="2"/>
    </row>
    <row r="164" spans="1:6" x14ac:dyDescent="0.2">
      <c r="A164" s="2"/>
      <c r="B164" s="2"/>
      <c r="E164" s="3">
        <f t="shared" si="2"/>
        <v>0</v>
      </c>
      <c r="F164" s="2"/>
    </row>
    <row r="165" spans="1:6" x14ac:dyDescent="0.2">
      <c r="A165" s="2"/>
      <c r="B165" s="2"/>
      <c r="E165" s="3">
        <f t="shared" si="2"/>
        <v>0</v>
      </c>
      <c r="F165" s="2"/>
    </row>
    <row r="166" spans="1:6" x14ac:dyDescent="0.2">
      <c r="A166" s="2"/>
      <c r="B166" s="2"/>
      <c r="E166" s="3">
        <f t="shared" si="2"/>
        <v>0</v>
      </c>
      <c r="F166" s="2"/>
    </row>
    <row r="167" spans="1:6" x14ac:dyDescent="0.2">
      <c r="A167" s="2"/>
      <c r="B167" s="2"/>
      <c r="E167" s="3">
        <f t="shared" si="2"/>
        <v>0</v>
      </c>
      <c r="F167" s="2"/>
    </row>
    <row r="168" spans="1:6" x14ac:dyDescent="0.2">
      <c r="A168" s="2"/>
      <c r="B168" s="2"/>
      <c r="E168" s="3">
        <f t="shared" si="2"/>
        <v>0</v>
      </c>
      <c r="F168" s="2"/>
    </row>
    <row r="169" spans="1:6" x14ac:dyDescent="0.2">
      <c r="A169" s="2"/>
      <c r="B169" s="2"/>
      <c r="E169" s="3">
        <f t="shared" si="2"/>
        <v>0</v>
      </c>
      <c r="F169" s="2"/>
    </row>
    <row r="170" spans="1:6" x14ac:dyDescent="0.2">
      <c r="A170" s="2"/>
      <c r="B170" s="2"/>
      <c r="E170" s="3">
        <f t="shared" si="2"/>
        <v>0</v>
      </c>
      <c r="F170" s="2"/>
    </row>
    <row r="171" spans="1:6" x14ac:dyDescent="0.2">
      <c r="A171" s="2"/>
      <c r="B171" s="2"/>
      <c r="E171" s="3">
        <f t="shared" si="2"/>
        <v>0</v>
      </c>
      <c r="F171" s="2"/>
    </row>
    <row r="172" spans="1:6" x14ac:dyDescent="0.2">
      <c r="A172" s="2"/>
      <c r="B172" s="2"/>
      <c r="E172" s="3">
        <f t="shared" si="2"/>
        <v>0</v>
      </c>
      <c r="F172" s="2"/>
    </row>
    <row r="173" spans="1:6" x14ac:dyDescent="0.2">
      <c r="A173" s="2"/>
      <c r="B173" s="2"/>
      <c r="E173" s="3">
        <f t="shared" si="2"/>
        <v>0</v>
      </c>
      <c r="F173" s="2"/>
    </row>
    <row r="174" spans="1:6" x14ac:dyDescent="0.2">
      <c r="A174" s="2"/>
      <c r="B174" s="2"/>
      <c r="E174" s="3">
        <f t="shared" si="2"/>
        <v>0</v>
      </c>
      <c r="F174" s="2"/>
    </row>
    <row r="175" spans="1:6" x14ac:dyDescent="0.2">
      <c r="A175" s="2"/>
      <c r="B175" s="2"/>
      <c r="E175" s="3">
        <f t="shared" si="2"/>
        <v>0</v>
      </c>
      <c r="F175" s="2"/>
    </row>
    <row r="176" spans="1:6" x14ac:dyDescent="0.2">
      <c r="A176" s="2"/>
      <c r="B176" s="2"/>
      <c r="E176" s="3">
        <f t="shared" si="2"/>
        <v>0</v>
      </c>
      <c r="F176" s="2"/>
    </row>
    <row r="177" spans="1:6" x14ac:dyDescent="0.2">
      <c r="A177" s="2"/>
      <c r="B177" s="2"/>
      <c r="E177" s="3">
        <f t="shared" si="2"/>
        <v>0</v>
      </c>
      <c r="F177" s="2"/>
    </row>
    <row r="178" spans="1:6" x14ac:dyDescent="0.2">
      <c r="A178" s="2"/>
      <c r="B178" s="2"/>
      <c r="E178" s="3">
        <f t="shared" si="2"/>
        <v>0</v>
      </c>
      <c r="F178" s="2"/>
    </row>
    <row r="179" spans="1:6" x14ac:dyDescent="0.2">
      <c r="A179" s="2"/>
      <c r="B179" s="2"/>
      <c r="E179" s="3">
        <f t="shared" si="2"/>
        <v>0</v>
      </c>
      <c r="F179" s="2"/>
    </row>
    <row r="180" spans="1:6" x14ac:dyDescent="0.2">
      <c r="A180" s="2"/>
      <c r="B180" s="2"/>
      <c r="E180" s="3">
        <f t="shared" si="2"/>
        <v>0</v>
      </c>
      <c r="F180" s="2"/>
    </row>
    <row r="181" spans="1:6" x14ac:dyDescent="0.2">
      <c r="A181" s="2"/>
      <c r="B181" s="2"/>
      <c r="E181" s="3">
        <f t="shared" si="2"/>
        <v>0</v>
      </c>
      <c r="F181" s="2"/>
    </row>
    <row r="182" spans="1:6" x14ac:dyDescent="0.2">
      <c r="A182" s="2"/>
      <c r="B182" s="2"/>
      <c r="E182" s="3">
        <f t="shared" si="2"/>
        <v>0</v>
      </c>
      <c r="F182" s="2"/>
    </row>
    <row r="183" spans="1:6" x14ac:dyDescent="0.2">
      <c r="A183" s="2"/>
      <c r="B183" s="2"/>
      <c r="E183" s="3">
        <f t="shared" si="2"/>
        <v>0</v>
      </c>
      <c r="F183" s="2"/>
    </row>
    <row r="184" spans="1:6" x14ac:dyDescent="0.2">
      <c r="A184" s="2"/>
      <c r="B184" s="2"/>
      <c r="E184" s="3">
        <f t="shared" si="2"/>
        <v>0</v>
      </c>
      <c r="F184" s="2"/>
    </row>
    <row r="185" spans="1:6" x14ac:dyDescent="0.2">
      <c r="A185" s="2"/>
      <c r="B185" s="2"/>
      <c r="E185" s="3">
        <f t="shared" si="2"/>
        <v>0</v>
      </c>
      <c r="F185" s="2"/>
    </row>
    <row r="186" spans="1:6" x14ac:dyDescent="0.2">
      <c r="A186" s="2"/>
      <c r="B186" s="2"/>
      <c r="E186" s="3">
        <f t="shared" si="2"/>
        <v>0</v>
      </c>
      <c r="F186" s="2"/>
    </row>
    <row r="187" spans="1:6" x14ac:dyDescent="0.2">
      <c r="A187" s="2"/>
      <c r="B187" s="2"/>
      <c r="E187" s="3">
        <f t="shared" si="2"/>
        <v>0</v>
      </c>
      <c r="F187" s="2"/>
    </row>
    <row r="188" spans="1:6" x14ac:dyDescent="0.2">
      <c r="A188" s="2"/>
      <c r="B188" s="2"/>
      <c r="E188" s="3">
        <f t="shared" si="2"/>
        <v>0</v>
      </c>
      <c r="F188" s="2"/>
    </row>
    <row r="189" spans="1:6" x14ac:dyDescent="0.2">
      <c r="A189" s="2"/>
      <c r="B189" s="2"/>
      <c r="E189" s="3">
        <f t="shared" si="2"/>
        <v>0</v>
      </c>
      <c r="F189" s="2"/>
    </row>
    <row r="190" spans="1:6" x14ac:dyDescent="0.2">
      <c r="A190" s="2"/>
      <c r="B190" s="2"/>
      <c r="E190" s="3">
        <f t="shared" si="2"/>
        <v>0</v>
      </c>
      <c r="F190" s="2"/>
    </row>
    <row r="191" spans="1:6" x14ac:dyDescent="0.2">
      <c r="A191" s="2"/>
      <c r="B191" s="2"/>
      <c r="E191" s="3">
        <f t="shared" si="2"/>
        <v>0</v>
      </c>
      <c r="F191" s="2"/>
    </row>
    <row r="192" spans="1:6" x14ac:dyDescent="0.2">
      <c r="A192" s="2"/>
      <c r="B192" s="2"/>
      <c r="E192" s="3">
        <f t="shared" si="2"/>
        <v>0</v>
      </c>
      <c r="F192" s="2"/>
    </row>
    <row r="193" spans="1:6" x14ac:dyDescent="0.2">
      <c r="A193" s="2"/>
      <c r="B193" s="2"/>
      <c r="E193" s="3">
        <f t="shared" si="2"/>
        <v>0</v>
      </c>
      <c r="F193" s="2"/>
    </row>
    <row r="194" spans="1:6" x14ac:dyDescent="0.2">
      <c r="A194" s="2"/>
      <c r="B194" s="2"/>
      <c r="E194" s="3">
        <f t="shared" si="2"/>
        <v>0</v>
      </c>
      <c r="F194" s="2"/>
    </row>
    <row r="195" spans="1:6" x14ac:dyDescent="0.2">
      <c r="A195" s="2"/>
      <c r="B195" s="2"/>
      <c r="E195" s="3">
        <f t="shared" ref="E195:E213" si="3">C195*D195</f>
        <v>0</v>
      </c>
      <c r="F195" s="2"/>
    </row>
    <row r="196" spans="1:6" x14ac:dyDescent="0.2">
      <c r="A196" s="2"/>
      <c r="B196" s="2"/>
      <c r="E196" s="3">
        <f t="shared" si="3"/>
        <v>0</v>
      </c>
      <c r="F196" s="2"/>
    </row>
    <row r="197" spans="1:6" x14ac:dyDescent="0.2">
      <c r="A197" s="2"/>
      <c r="B197" s="2"/>
      <c r="E197" s="3">
        <f t="shared" si="3"/>
        <v>0</v>
      </c>
      <c r="F197" s="2"/>
    </row>
    <row r="198" spans="1:6" x14ac:dyDescent="0.2">
      <c r="A198" s="2"/>
      <c r="B198" s="2"/>
      <c r="E198" s="3">
        <f t="shared" si="3"/>
        <v>0</v>
      </c>
      <c r="F198" s="2"/>
    </row>
    <row r="199" spans="1:6" x14ac:dyDescent="0.2">
      <c r="A199" s="2"/>
      <c r="B199" s="2"/>
      <c r="E199" s="3">
        <f t="shared" si="3"/>
        <v>0</v>
      </c>
      <c r="F199" s="2"/>
    </row>
    <row r="200" spans="1:6" x14ac:dyDescent="0.2">
      <c r="A200" s="2"/>
      <c r="B200" s="2"/>
      <c r="E200" s="3">
        <f t="shared" si="3"/>
        <v>0</v>
      </c>
      <c r="F200" s="2"/>
    </row>
    <row r="201" spans="1:6" x14ac:dyDescent="0.2">
      <c r="A201" s="2"/>
      <c r="B201" s="2"/>
      <c r="E201" s="3">
        <f t="shared" si="3"/>
        <v>0</v>
      </c>
      <c r="F201" s="2"/>
    </row>
    <row r="202" spans="1:6" x14ac:dyDescent="0.2">
      <c r="A202" s="2"/>
      <c r="B202" s="2"/>
      <c r="E202" s="3">
        <f t="shared" si="3"/>
        <v>0</v>
      </c>
      <c r="F202" s="2"/>
    </row>
    <row r="203" spans="1:6" x14ac:dyDescent="0.2">
      <c r="A203" s="2"/>
      <c r="B203" s="2"/>
      <c r="E203" s="3">
        <f t="shared" si="3"/>
        <v>0</v>
      </c>
      <c r="F203" s="2"/>
    </row>
    <row r="204" spans="1:6" x14ac:dyDescent="0.2">
      <c r="A204" s="2"/>
      <c r="B204" s="2"/>
      <c r="E204" s="3">
        <f t="shared" si="3"/>
        <v>0</v>
      </c>
      <c r="F204" s="2"/>
    </row>
    <row r="205" spans="1:6" x14ac:dyDescent="0.2">
      <c r="A205" s="2"/>
      <c r="B205" s="2"/>
      <c r="E205" s="3">
        <f t="shared" si="3"/>
        <v>0</v>
      </c>
      <c r="F205" s="2"/>
    </row>
    <row r="206" spans="1:6" x14ac:dyDescent="0.2">
      <c r="A206" s="2"/>
      <c r="B206" s="2"/>
      <c r="E206" s="3">
        <f t="shared" si="3"/>
        <v>0</v>
      </c>
      <c r="F206" s="2"/>
    </row>
    <row r="207" spans="1:6" x14ac:dyDescent="0.2">
      <c r="A207" s="2"/>
      <c r="B207" s="2"/>
      <c r="E207" s="3">
        <f t="shared" si="3"/>
        <v>0</v>
      </c>
      <c r="F207" s="2"/>
    </row>
    <row r="208" spans="1:6" x14ac:dyDescent="0.2">
      <c r="A208" s="2"/>
      <c r="B208" s="2"/>
      <c r="E208" s="3">
        <f t="shared" si="3"/>
        <v>0</v>
      </c>
      <c r="F208" s="2"/>
    </row>
    <row r="209" spans="1:6" x14ac:dyDescent="0.2">
      <c r="A209" s="2"/>
      <c r="B209" s="2"/>
      <c r="E209" s="3">
        <f t="shared" si="3"/>
        <v>0</v>
      </c>
      <c r="F209" s="2"/>
    </row>
    <row r="210" spans="1:6" x14ac:dyDescent="0.2">
      <c r="A210" s="2"/>
      <c r="B210" s="2"/>
      <c r="E210" s="3">
        <f t="shared" si="3"/>
        <v>0</v>
      </c>
      <c r="F210" s="2"/>
    </row>
    <row r="211" spans="1:6" x14ac:dyDescent="0.2">
      <c r="A211" s="2"/>
      <c r="B211" s="2"/>
      <c r="E211" s="3">
        <f t="shared" si="3"/>
        <v>0</v>
      </c>
      <c r="F211" s="2"/>
    </row>
    <row r="212" spans="1:6" x14ac:dyDescent="0.2">
      <c r="A212" s="2"/>
      <c r="B212" s="2"/>
      <c r="E212" s="3">
        <f t="shared" si="3"/>
        <v>0</v>
      </c>
      <c r="F212" s="2"/>
    </row>
    <row r="213" spans="1:6" x14ac:dyDescent="0.2">
      <c r="A213" s="2"/>
      <c r="B213" s="2"/>
      <c r="E213" s="3">
        <f t="shared" si="3"/>
        <v>0</v>
      </c>
      <c r="F213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>
      <selection activeCell="G8" sqref="G8"/>
    </sheetView>
  </sheetViews>
  <sheetFormatPr baseColWidth="10" defaultRowHeight="14.25" x14ac:dyDescent="0.2"/>
  <cols>
    <col min="1" max="1" width="14" customWidth="1"/>
    <col min="5" max="5" width="12.875" customWidth="1"/>
    <col min="8" max="8" width="12.875" customWidth="1"/>
    <col min="9" max="9" width="11.375" bestFit="1" customWidth="1"/>
  </cols>
  <sheetData>
    <row r="1" spans="1:11" ht="19.5" customHeight="1" x14ac:dyDescent="0.2">
      <c r="A1" t="s">
        <v>84</v>
      </c>
      <c r="B1" t="s">
        <v>81</v>
      </c>
      <c r="C1" t="s">
        <v>82</v>
      </c>
      <c r="D1" t="s">
        <v>83</v>
      </c>
      <c r="F1" t="s">
        <v>87</v>
      </c>
      <c r="G1" t="s">
        <v>88</v>
      </c>
    </row>
    <row r="2" spans="1:11" x14ac:dyDescent="0.2">
      <c r="A2" t="s">
        <v>76</v>
      </c>
      <c r="B2" s="7" t="s">
        <v>85</v>
      </c>
      <c r="C2" s="7" t="s">
        <v>85</v>
      </c>
      <c r="D2" s="7" t="s">
        <v>85</v>
      </c>
      <c r="F2" s="8" t="s">
        <v>89</v>
      </c>
      <c r="G2" s="8" t="s">
        <v>90</v>
      </c>
    </row>
    <row r="3" spans="1:11" x14ac:dyDescent="0.2">
      <c r="A3" t="s">
        <v>77</v>
      </c>
      <c r="B3" t="s">
        <v>86</v>
      </c>
      <c r="C3" s="7" t="s">
        <v>85</v>
      </c>
      <c r="D3" s="7" t="s">
        <v>85</v>
      </c>
    </row>
    <row r="4" spans="1:11" x14ac:dyDescent="0.2">
      <c r="A4" t="s">
        <v>78</v>
      </c>
      <c r="B4" s="7" t="s">
        <v>85</v>
      </c>
      <c r="C4" s="7" t="s">
        <v>85</v>
      </c>
      <c r="D4" s="7" t="s">
        <v>85</v>
      </c>
      <c r="F4" s="8" t="s">
        <v>91</v>
      </c>
      <c r="G4">
        <v>22</v>
      </c>
      <c r="K4" s="9">
        <v>20</v>
      </c>
    </row>
    <row r="5" spans="1:11" x14ac:dyDescent="0.2">
      <c r="A5" t="s">
        <v>79</v>
      </c>
      <c r="B5" t="s">
        <v>86</v>
      </c>
      <c r="C5" s="7" t="s">
        <v>85</v>
      </c>
      <c r="D5" s="7" t="s">
        <v>85</v>
      </c>
      <c r="F5" s="8" t="s">
        <v>92</v>
      </c>
      <c r="G5">
        <v>2</v>
      </c>
    </row>
    <row r="6" spans="1:11" x14ac:dyDescent="0.2">
      <c r="A6" t="s">
        <v>80</v>
      </c>
      <c r="B6" s="7" t="s">
        <v>85</v>
      </c>
      <c r="C6" s="7" t="s">
        <v>85</v>
      </c>
      <c r="D6" s="7" t="s">
        <v>85</v>
      </c>
      <c r="F6" s="8"/>
    </row>
    <row r="7" spans="1:11" x14ac:dyDescent="0.2">
      <c r="F7" s="10" t="s">
        <v>93</v>
      </c>
      <c r="G7" s="10">
        <f>13 * G4*G5*11.5</f>
        <v>6578</v>
      </c>
      <c r="J7">
        <v>6000</v>
      </c>
      <c r="K7" s="10">
        <f>13 * K4*G5*11</f>
        <v>5720</v>
      </c>
    </row>
    <row r="11" spans="1:11" ht="28.5" x14ac:dyDescent="0.2">
      <c r="A11" s="18" t="s">
        <v>120</v>
      </c>
      <c r="B11" s="18"/>
      <c r="C11" s="18"/>
      <c r="E11" s="18" t="s">
        <v>121</v>
      </c>
      <c r="H11" s="18" t="s">
        <v>122</v>
      </c>
    </row>
    <row r="12" spans="1:11" x14ac:dyDescent="0.2">
      <c r="A12" t="s">
        <v>111</v>
      </c>
      <c r="B12" s="19">
        <v>0.05</v>
      </c>
      <c r="C12" s="17">
        <f>B12*$J$7</f>
        <v>300</v>
      </c>
      <c r="E12" t="s">
        <v>76</v>
      </c>
      <c r="F12">
        <f>$J$7/5</f>
        <v>1200</v>
      </c>
      <c r="H12" t="s">
        <v>123</v>
      </c>
      <c r="I12" s="20">
        <f>$J$7*3/13</f>
        <v>1384.6153846153845</v>
      </c>
    </row>
    <row r="13" spans="1:11" ht="28.5" x14ac:dyDescent="0.2">
      <c r="A13" t="s">
        <v>110</v>
      </c>
      <c r="B13" s="19">
        <v>0.1</v>
      </c>
      <c r="C13" s="17">
        <f t="shared" ref="C13:C22" si="0">B13*$J$7</f>
        <v>600</v>
      </c>
      <c r="E13" t="s">
        <v>77</v>
      </c>
      <c r="F13">
        <f t="shared" ref="F13:F16" si="1">$J$7/5</f>
        <v>1200</v>
      </c>
      <c r="H13" t="s">
        <v>124</v>
      </c>
      <c r="I13" s="20">
        <f>$J$7*2/13</f>
        <v>923.07692307692309</v>
      </c>
    </row>
    <row r="14" spans="1:11" x14ac:dyDescent="0.2">
      <c r="A14" t="s">
        <v>112</v>
      </c>
      <c r="B14" s="19">
        <v>0.1</v>
      </c>
      <c r="C14" s="17">
        <f t="shared" si="0"/>
        <v>600</v>
      </c>
      <c r="E14" t="s">
        <v>78</v>
      </c>
      <c r="F14">
        <f t="shared" si="1"/>
        <v>1200</v>
      </c>
      <c r="H14" t="s">
        <v>123</v>
      </c>
      <c r="I14" s="20">
        <f t="shared" ref="I14:I16" si="2">$J$7*3/13</f>
        <v>1384.6153846153845</v>
      </c>
    </row>
    <row r="15" spans="1:11" x14ac:dyDescent="0.2">
      <c r="A15" t="s">
        <v>113</v>
      </c>
      <c r="B15" s="19">
        <v>0.1</v>
      </c>
      <c r="C15" s="17">
        <f t="shared" si="0"/>
        <v>600</v>
      </c>
      <c r="E15" t="s">
        <v>79</v>
      </c>
      <c r="F15">
        <f t="shared" si="1"/>
        <v>1200</v>
      </c>
      <c r="H15" t="s">
        <v>124</v>
      </c>
      <c r="I15" s="20">
        <f>$J$7*2/13</f>
        <v>923.07692307692309</v>
      </c>
      <c r="K15" s="20"/>
    </row>
    <row r="16" spans="1:11" x14ac:dyDescent="0.2">
      <c r="A16" t="s">
        <v>115</v>
      </c>
      <c r="B16" s="19">
        <v>0.1</v>
      </c>
      <c r="C16" s="17">
        <f t="shared" si="0"/>
        <v>600</v>
      </c>
      <c r="E16" t="s">
        <v>80</v>
      </c>
      <c r="F16">
        <f t="shared" si="1"/>
        <v>1200</v>
      </c>
      <c r="H16" t="s">
        <v>123</v>
      </c>
      <c r="I16" s="20">
        <f t="shared" si="2"/>
        <v>1384.6153846153845</v>
      </c>
    </row>
    <row r="17" spans="1:3" ht="42.75" x14ac:dyDescent="0.2">
      <c r="A17" t="s">
        <v>114</v>
      </c>
      <c r="B17" s="19">
        <v>0.1</v>
      </c>
      <c r="C17" s="17">
        <f t="shared" si="0"/>
        <v>600</v>
      </c>
    </row>
    <row r="18" spans="1:3" ht="28.5" x14ac:dyDescent="0.2">
      <c r="A18" t="s">
        <v>116</v>
      </c>
      <c r="B18" s="19">
        <v>0.1</v>
      </c>
      <c r="C18" s="17">
        <f t="shared" si="0"/>
        <v>600</v>
      </c>
    </row>
    <row r="19" spans="1:3" ht="28.5" x14ac:dyDescent="0.2">
      <c r="A19" t="s">
        <v>117</v>
      </c>
      <c r="B19" s="19">
        <v>0.1</v>
      </c>
      <c r="C19" s="17">
        <f t="shared" si="0"/>
        <v>600</v>
      </c>
    </row>
    <row r="20" spans="1:3" ht="28.5" x14ac:dyDescent="0.2">
      <c r="A20" t="s">
        <v>118</v>
      </c>
      <c r="B20" s="19">
        <v>0.1</v>
      </c>
      <c r="C20" s="17">
        <f t="shared" si="0"/>
        <v>600</v>
      </c>
    </row>
    <row r="21" spans="1:3" ht="28.5" x14ac:dyDescent="0.2">
      <c r="A21" t="s">
        <v>125</v>
      </c>
      <c r="B21" s="19">
        <v>0.1</v>
      </c>
      <c r="C21" s="17">
        <f t="shared" si="0"/>
        <v>600</v>
      </c>
    </row>
    <row r="22" spans="1:3" x14ac:dyDescent="0.2">
      <c r="A22" t="s">
        <v>119</v>
      </c>
      <c r="B22" s="19">
        <v>0.05</v>
      </c>
      <c r="C22" s="17">
        <f t="shared" si="0"/>
        <v>300</v>
      </c>
    </row>
    <row r="23" spans="1:3" x14ac:dyDescent="0.2">
      <c r="C23" s="17"/>
    </row>
    <row r="24" spans="1:3" x14ac:dyDescent="0.2">
      <c r="B24" s="19">
        <f>SUM(B12:B22)</f>
        <v>0.99999999999999989</v>
      </c>
      <c r="C24" s="17">
        <f>SUM(C12:C22)</f>
        <v>6000</v>
      </c>
    </row>
  </sheetData>
  <pageMargins left="0.7" right="0.7" top="0.75" bottom="0.75" header="0.3" footer="0.3"/>
  <pageSetup paperSize="9" orientation="portrait" r:id="rId1"/>
  <ignoredErrors>
    <ignoredError sqref="I15 I1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51" sqref="A51"/>
    </sheetView>
  </sheetViews>
  <sheetFormatPr baseColWidth="10" defaultRowHeight="14.25" x14ac:dyDescent="0.2"/>
  <cols>
    <col min="1" max="1" width="22.125" customWidth="1"/>
    <col min="2" max="2" width="11" style="12"/>
    <col min="3" max="3" width="36.75" customWidth="1"/>
    <col min="4" max="4" width="34.625" customWidth="1"/>
  </cols>
  <sheetData>
    <row r="1" spans="1:3" x14ac:dyDescent="0.2">
      <c r="A1" t="s">
        <v>105</v>
      </c>
      <c r="B1" s="12">
        <v>150</v>
      </c>
    </row>
    <row r="2" spans="1:3" x14ac:dyDescent="0.2">
      <c r="A2" t="s">
        <v>94</v>
      </c>
      <c r="B2" s="12">
        <v>300</v>
      </c>
    </row>
    <row r="3" spans="1:3" x14ac:dyDescent="0.2">
      <c r="A3" t="s">
        <v>129</v>
      </c>
      <c r="B3" s="12">
        <v>100</v>
      </c>
      <c r="C3" t="s">
        <v>130</v>
      </c>
    </row>
    <row r="4" spans="1:3" ht="15" customHeight="1" x14ac:dyDescent="0.2">
      <c r="A4" t="s">
        <v>95</v>
      </c>
      <c r="B4" s="12">
        <v>450</v>
      </c>
      <c r="C4" t="s">
        <v>96</v>
      </c>
    </row>
    <row r="5" spans="1:3" x14ac:dyDescent="0.2">
      <c r="A5" t="s">
        <v>97</v>
      </c>
      <c r="B5" s="12">
        <v>300</v>
      </c>
    </row>
    <row r="6" spans="1:3" x14ac:dyDescent="0.2">
      <c r="A6" t="s">
        <v>98</v>
      </c>
      <c r="B6" s="12">
        <v>1000</v>
      </c>
    </row>
    <row r="7" spans="1:3" x14ac:dyDescent="0.2">
      <c r="A7" t="s">
        <v>99</v>
      </c>
      <c r="B7" s="12">
        <v>200</v>
      </c>
    </row>
    <row r="8" spans="1:3" x14ac:dyDescent="0.2">
      <c r="A8" t="s">
        <v>73</v>
      </c>
      <c r="B8" s="12">
        <v>75</v>
      </c>
    </row>
    <row r="9" spans="1:3" ht="15.75" customHeight="1" x14ac:dyDescent="0.2">
      <c r="A9" t="s">
        <v>101</v>
      </c>
      <c r="B9" s="12">
        <v>240</v>
      </c>
    </row>
    <row r="15" spans="1:3" x14ac:dyDescent="0.2">
      <c r="A15" s="11" t="s">
        <v>10</v>
      </c>
      <c r="B15" s="16">
        <f>SUM(B1:B12)</f>
        <v>2815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Total</vt:lpstr>
      <vt:lpstr>Matériaux</vt:lpstr>
      <vt:lpstr>Main d'oeuvre</vt:lpstr>
      <vt:lpstr>Meubles</vt:lpstr>
    </vt:vector>
  </TitlesOfParts>
  <Company>Worldline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</dc:title>
  <dc:creator>GILLE Thomas</dc:creator>
  <dc:description>Template version 2.5b - 8 May 2020</dc:description>
  <cp:lastModifiedBy>GILLE Thomas</cp:lastModifiedBy>
  <cp:lastPrinted>2016-06-24T07:10:05Z</cp:lastPrinted>
  <dcterms:created xsi:type="dcterms:W3CDTF">2012-06-29T08:39:43Z</dcterms:created>
  <dcterms:modified xsi:type="dcterms:W3CDTF">2020-09-22T13:38:49Z</dcterms:modified>
</cp:coreProperties>
</file>