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53222"/>
  <bookViews>
    <workbookView xWindow="0" yWindow="0" windowWidth="21600" windowHeight="9630"/>
  </bookViews>
  <sheets>
    <sheet name="Third Quarter" sheetId="3" r:id="rId1"/>
    <sheet name="Cass Lake" sheetId="1" r:id="rId2"/>
    <sheet name="Revenue" sheetId="2" r:id="rId3"/>
  </sheets>
  <definedNames>
    <definedName name="Administrative">'Cass Lake'!$K$13</definedName>
    <definedName name="Marketing">'Cass Lake'!$K$14</definedName>
    <definedName name="Operations">'Cass Lake'!$K$15</definedName>
    <definedName name="Salaries_Wages">'Cass Lake'!$K$12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14" i="1" s="1"/>
  <c r="D9" i="1"/>
  <c r="D15" i="1" s="1"/>
  <c r="E9" i="1"/>
  <c r="E13" i="1" s="1"/>
  <c r="F9" i="1"/>
  <c r="F15" i="1" s="1"/>
  <c r="G9" i="1"/>
  <c r="G12" i="1" s="1"/>
  <c r="B9" i="1"/>
  <c r="B14" i="1" s="1"/>
  <c r="H8" i="1"/>
  <c r="H6" i="1"/>
  <c r="H7" i="1"/>
  <c r="H5" i="1"/>
  <c r="C15" i="1"/>
  <c r="E12" i="1"/>
  <c r="C12" i="1"/>
  <c r="G13" i="1"/>
  <c r="G15" i="1"/>
  <c r="G14" i="1"/>
  <c r="D12" i="1"/>
  <c r="D13" i="1"/>
  <c r="D14" i="1"/>
  <c r="B15" i="1" l="1"/>
  <c r="B12" i="1"/>
  <c r="B13" i="1"/>
  <c r="E15" i="1"/>
  <c r="E14" i="1"/>
  <c r="E16" i="1" s="1"/>
  <c r="E18" i="1" s="1"/>
  <c r="D16" i="1"/>
  <c r="D18" i="1" s="1"/>
  <c r="B16" i="1"/>
  <c r="B18" i="1" s="1"/>
  <c r="H15" i="1"/>
  <c r="G16" i="1"/>
  <c r="G18" i="1" s="1"/>
  <c r="F13" i="1"/>
  <c r="F12" i="1"/>
  <c r="H9" i="1"/>
  <c r="F14" i="1"/>
  <c r="H14" i="1"/>
  <c r="C13" i="1"/>
  <c r="H12" i="1"/>
  <c r="H13" i="1" l="1"/>
  <c r="H16" i="1" s="1"/>
  <c r="H18" i="1" s="1"/>
  <c r="F16" i="1"/>
  <c r="F18" i="1" s="1"/>
  <c r="C16" i="1"/>
  <c r="C18" i="1" s="1"/>
</calcChain>
</file>

<file path=xl/sharedStrings.xml><?xml version="1.0" encoding="utf-8"?>
<sst xmlns="http://schemas.openxmlformats.org/spreadsheetml/2006/main" count="99" uniqueCount="33">
  <si>
    <t>Paradise Lakes Resort</t>
  </si>
  <si>
    <t>Total</t>
  </si>
  <si>
    <t>May</t>
  </si>
  <si>
    <t>June</t>
  </si>
  <si>
    <t>July</t>
  </si>
  <si>
    <t xml:space="preserve">April </t>
  </si>
  <si>
    <t>August</t>
  </si>
  <si>
    <t>September</t>
  </si>
  <si>
    <t>Expense Categories</t>
  </si>
  <si>
    <t>Total Expenses</t>
  </si>
  <si>
    <t>Administrative</t>
  </si>
  <si>
    <t>Net Income</t>
  </si>
  <si>
    <t>Quarter 2</t>
  </si>
  <si>
    <t>Quarter 3</t>
  </si>
  <si>
    <t>Room and Cabin Rentals</t>
  </si>
  <si>
    <t>Excursions</t>
  </si>
  <si>
    <t>Spa Services</t>
  </si>
  <si>
    <t>Shop Purchases</t>
  </si>
  <si>
    <t>Salaries and Wages</t>
  </si>
  <si>
    <t>Marketing</t>
  </si>
  <si>
    <t>Operations</t>
  </si>
  <si>
    <t>Operations and Maintenance</t>
  </si>
  <si>
    <t>Revenue Categories</t>
  </si>
  <si>
    <t>Total Revenue</t>
  </si>
  <si>
    <t>Expense % of Total Revenue</t>
  </si>
  <si>
    <t>April–September</t>
  </si>
  <si>
    <t>Cass Lake</t>
  </si>
  <si>
    <t>Rental</t>
  </si>
  <si>
    <t>Boutique Purchases</t>
  </si>
  <si>
    <t>Baudette</t>
  </si>
  <si>
    <t>Breezy Point</t>
  </si>
  <si>
    <t>Walker</t>
  </si>
  <si>
    <t>3rd Quarter Revenue by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</si>
</sst>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.00"/>
  </numFmts>
  <fonts count="16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8"/>
      <name val="Calibri"/>
      <family val="2"/>
    </font>
    <font>
      <sz val="15"/>
      <name val="Calibri"/>
      <family val="2"/>
    </font>
    <font>
      <b/>
      <sz val="16"/>
      <color indexed="63"/>
      <name val="Calibri"/>
      <family val="2"/>
    </font>
    <font>
      <b/>
      <sz val="12"/>
      <color indexed="63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8"/>
      <color theme="3"/>
      <name val="Calibri Light"/>
      <family val="2"/>
    </font>
    <font>
      <b/>
      <sz val="11"/>
      <color theme="1"/>
      <name val="Calibri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1" fillId="3" borderId="0" applyNumberFormat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2" fillId="0" borderId="9" applyNumberFormat="0" applyFill="0" applyAlignment="0" applyProtection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0" applyNumberFormat="0" applyFill="0" applyAlignment="0" applyProtection="0"/>
    <xf numFmtId="0" fontId="1" fillId="0" borderId="0"/>
  </cellStyleXfs>
  <cellXfs count="42">
    <xf numFmtId="0" fontId="0" fillId="0" borderId="0" xfId="0"/>
    <xf numFmtId="0" fontId="4" fillId="2" borderId="1" xfId="1" applyFont="1" applyFill="1" applyBorder="1" applyAlignment="1">
      <alignment horizontal="left" indent="2"/>
    </xf>
    <xf numFmtId="164" fontId="4" fillId="0" borderId="1" xfId="2" applyNumberFormat="1" applyFont="1" applyBorder="1"/>
    <xf numFmtId="165" fontId="4" fillId="0" borderId="1" xfId="2" applyNumberFormat="1" applyFont="1" applyBorder="1"/>
    <xf numFmtId="0" fontId="5" fillId="0" borderId="1" xfId="7" applyFont="1" applyBorder="1" applyAlignment="1">
      <alignment horizontal="left"/>
    </xf>
    <xf numFmtId="164" fontId="5" fillId="0" borderId="1" xfId="3" applyNumberFormat="1" applyFont="1" applyBorder="1"/>
    <xf numFmtId="164" fontId="5" fillId="0" borderId="1" xfId="7" applyNumberFormat="1" applyFont="1" applyBorder="1" applyAlignment="1">
      <alignment horizontal="left"/>
    </xf>
    <xf numFmtId="0" fontId="5" fillId="0" borderId="2" xfId="7" applyFont="1" applyBorder="1" applyAlignment="1">
      <alignment horizontal="left"/>
    </xf>
    <xf numFmtId="164" fontId="5" fillId="0" borderId="2" xfId="7" applyNumberFormat="1" applyFont="1" applyBorder="1" applyAlignment="1">
      <alignment horizontal="left"/>
    </xf>
    <xf numFmtId="0" fontId="2" fillId="0" borderId="0" xfId="0" applyFont="1"/>
    <xf numFmtId="0" fontId="8" fillId="0" borderId="1" xfId="1" applyFont="1" applyFill="1" applyBorder="1"/>
    <xf numFmtId="0" fontId="9" fillId="2" borderId="1" xfId="1" applyFont="1" applyFill="1" applyBorder="1"/>
    <xf numFmtId="0" fontId="9" fillId="2" borderId="1" xfId="1" applyFont="1" applyFill="1" applyBorder="1" applyAlignment="1">
      <alignment horizontal="center"/>
    </xf>
    <xf numFmtId="0" fontId="4" fillId="2" borderId="1" xfId="0" applyFont="1" applyFill="1" applyBorder="1"/>
    <xf numFmtId="0" fontId="4" fillId="0" borderId="0" xfId="0" applyFont="1"/>
    <xf numFmtId="0" fontId="2" fillId="0" borderId="0" xfId="0" applyFont="1" applyBorder="1"/>
    <xf numFmtId="0" fontId="10" fillId="4" borderId="11" xfId="0" applyFont="1" applyFill="1" applyBorder="1"/>
    <xf numFmtId="9" fontId="10" fillId="4" borderId="12" xfId="5" applyFont="1" applyFill="1" applyBorder="1" applyAlignment="1">
      <alignment horizontal="center"/>
    </xf>
    <xf numFmtId="0" fontId="10" fillId="4" borderId="13" xfId="0" applyFont="1" applyFill="1" applyBorder="1"/>
    <xf numFmtId="9" fontId="10" fillId="4" borderId="14" xfId="5" applyFont="1" applyFill="1" applyBorder="1" applyAlignment="1">
      <alignment horizontal="center"/>
    </xf>
    <xf numFmtId="0" fontId="1" fillId="0" borderId="0" xfId="8"/>
    <xf numFmtId="0" fontId="1" fillId="0" borderId="15" xfId="8" applyBorder="1"/>
    <xf numFmtId="0" fontId="1" fillId="0" borderId="16" xfId="8" applyBorder="1"/>
    <xf numFmtId="0" fontId="1" fillId="0" borderId="17" xfId="8" applyBorder="1"/>
    <xf numFmtId="0" fontId="1" fillId="0" borderId="1" xfId="8" applyBorder="1"/>
    <xf numFmtId="166" fontId="1" fillId="0" borderId="1" xfId="8" applyNumberFormat="1" applyBorder="1"/>
    <xf numFmtId="0" fontId="1" fillId="0" borderId="5" xfId="8" applyBorder="1"/>
    <xf numFmtId="0" fontId="1" fillId="0" borderId="6" xfId="8" applyBorder="1"/>
    <xf numFmtId="0" fontId="1" fillId="0" borderId="3" xfId="8" applyBorder="1"/>
    <xf numFmtId="0" fontId="15" fillId="0" borderId="18" xfId="8" applyFont="1" applyBorder="1" applyAlignment="1">
      <alignment horizontal="centerContinuous"/>
    </xf>
    <xf numFmtId="0" fontId="15" fillId="0" borderId="0" xfId="8" applyFont="1" applyBorder="1" applyAlignment="1">
      <alignment horizontal="centerContinuous"/>
    </xf>
    <xf numFmtId="0" fontId="15" fillId="0" borderId="19" xfId="8" applyFont="1" applyBorder="1" applyAlignment="1">
      <alignment horizontal="centerContinuous"/>
    </xf>
    <xf numFmtId="0" fontId="1" fillId="0" borderId="20" xfId="8" applyBorder="1"/>
    <xf numFmtId="0" fontId="1" fillId="0" borderId="4" xfId="8" applyBorder="1"/>
    <xf numFmtId="0" fontId="1" fillId="0" borderId="21" xfId="8" applyBorder="1"/>
    <xf numFmtId="0" fontId="10" fillId="4" borderId="7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6" fillId="0" borderId="0" xfId="6" applyFont="1" applyAlignment="1">
      <alignment horizontal="center"/>
    </xf>
    <xf numFmtId="0" fontId="7" fillId="0" borderId="4" xfId="4" applyFont="1" applyBorder="1" applyAlignment="1">
      <alignment horizontal="center"/>
    </xf>
    <xf numFmtId="0" fontId="9" fillId="0" borderId="5" xfId="1" applyFont="1" applyFill="1" applyBorder="1" applyAlignment="1">
      <alignment horizontal="center"/>
    </xf>
    <xf numFmtId="0" fontId="9" fillId="0" borderId="6" xfId="1" applyFont="1" applyFill="1" applyBorder="1" applyAlignment="1">
      <alignment horizontal="center"/>
    </xf>
    <xf numFmtId="0" fontId="9" fillId="0" borderId="3" xfId="1" applyFont="1" applyFill="1" applyBorder="1" applyAlignment="1">
      <alignment horizontal="center"/>
    </xf>
  </cellXfs>
  <cellStyles count="9">
    <cellStyle name="20% - Accent1" xfId="1" builtinId="30"/>
    <cellStyle name="Comma" xfId="2" builtinId="3"/>
    <cellStyle name="Currency" xfId="3" builtinId="4"/>
    <cellStyle name="Heading 1" xfId="4" builtinId="16"/>
    <cellStyle name="Normal" xfId="0" builtinId="0"/>
    <cellStyle name="Normal 2" xfId="8"/>
    <cellStyle name="Percent" xfId="5" builtinId="5"/>
    <cellStyle name="Title" xfId="6" builtinId="15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cap="none" spc="0" baseline="0">
                <a:ln w="0"/>
                <a:gradFill>
                  <a:gsLst>
                    <a:gs pos="21000">
                      <a:srgbClr val="53575C"/>
                    </a:gs>
                    <a:gs pos="88000">
                      <a:srgbClr val="C5C7CA"/>
                    </a:gs>
                  </a:gsLst>
                  <a:lin ang="5400000"/>
                </a:gradFill>
                <a:effectLst/>
                <a:latin typeface="+mn-lt"/>
                <a:ea typeface="+mn-ea"/>
                <a:cs typeface="+mn-cs"/>
              </a:defRPr>
            </a:pPr>
            <a:r>
              <a:rPr lang="en-US" sz="3200" b="1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</a:rPr>
              <a:t>Third Quarter Activity</a:t>
            </a:r>
          </a:p>
        </c:rich>
      </c:tx>
      <c:layout/>
      <c:overlay val="0"/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cap="none" spc="0" baseline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728815364612516E-2"/>
          <c:y val="8.3926638362848874E-2"/>
          <c:w val="0.90608121994825797"/>
          <c:h val="0.827006876837975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'Cass Lake'!$A$5</c:f>
              <c:strCache>
                <c:ptCount val="1"/>
                <c:pt idx="0">
                  <c:v>Room and Cabin Rentals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pictureOptions>
            <c:pictureFormat val="stack"/>
          </c:pictureOptions>
          <c:cat>
            <c:strRef>
              <c:f>'Cass Lake'!$E$4:$G$4</c:f>
              <c:strCache>
                <c:ptCount val="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</c:strCache>
            </c:strRef>
          </c:cat>
          <c:val>
            <c:numRef>
              <c:f>'Cass Lake'!$E$5:$G$5</c:f>
              <c:numCache>
                <c:formatCode>_("$"* #,##0_);_("$"* \(#,##0\);_("$"* "-"??_);_(@_)</c:formatCode>
                <c:ptCount val="3"/>
                <c:pt idx="0">
                  <c:v>78993</c:v>
                </c:pt>
                <c:pt idx="1">
                  <c:v>61002</c:v>
                </c:pt>
                <c:pt idx="2">
                  <c:v>85797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1-45F3-B596-54C8102B393F}"/>
            </c:ext>
          </c:extLst>
        </c:ser>
        <c:ser>
          <c:idx val="2"/>
          <c:order val="2"/>
          <c:tx>
            <c:strRef>
              <c:f>'Cass Lake'!$A$7</c:f>
              <c:strCache>
                <c:ptCount val="1"/>
                <c:pt idx="0">
                  <c:v>Spa Services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pictureOptions>
            <c:pictureFormat val="stack"/>
          </c:pictureOptions>
          <c:cat>
            <c:strRef>
              <c:f>'Cass Lake'!$E$4:$G$4</c:f>
              <c:strCache>
                <c:ptCount val="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</c:strCache>
            </c:strRef>
          </c:cat>
          <c:val>
            <c:numRef>
              <c:f>'Cass Lake'!$E$7:$G$7</c:f>
              <c:numCache>
                <c:formatCode>_(* #,##0_);_(* \(#,##0\);_(* "-"??_);_(@_)</c:formatCode>
                <c:ptCount val="3"/>
                <c:pt idx="0">
                  <c:v>20637</c:v>
                </c:pt>
                <c:pt idx="1">
                  <c:v>13040</c:v>
                </c:pt>
                <c:pt idx="2">
                  <c:v>20455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1-45F3-B596-54C8102B393F}"/>
            </c:ext>
          </c:extLst>
        </c:ser>
        <c:ser>
          <c:idx val="3"/>
          <c:order val="3"/>
          <c:tx>
            <c:strRef>
              <c:f>'Cass Lake'!$A$8</c:f>
              <c:strCache>
                <c:ptCount val="1"/>
                <c:pt idx="0">
                  <c:v>Shop Purchases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pictureOptions>
            <c:pictureFormat val="stack"/>
          </c:pictureOptions>
          <c:cat>
            <c:strRef>
              <c:f>'Cass Lake'!$E$4:$G$4</c:f>
              <c:strCache>
                <c:ptCount val="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</c:strCache>
            </c:strRef>
          </c:cat>
          <c:val>
            <c:numRef>
              <c:f>'Cass Lake'!$E$8:$G$8</c:f>
              <c:numCache>
                <c:formatCode>_(* #,##0_);_(* \(#,##0\);_(* "-"??_);_(@_)</c:formatCode>
                <c:ptCount val="3"/>
                <c:pt idx="0">
                  <c:v>15455</c:v>
                </c:pt>
                <c:pt idx="1">
                  <c:v>18355</c:v>
                </c:pt>
                <c:pt idx="2">
                  <c:v>17655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31-45F3-B596-54C8102B3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528330464"/>
        <c:axId val="5283321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'Cass Lake'!$A$6</c15:sqref>
                        </c15:formulaRef>
                      </c:ext>
                    </c:extLst>
                    <c:strCache>
                      <c:ptCount val="1"/>
                      <c:pt idx="0">
                        <c:v>Excursions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'Cass Lake'!$E$4:$G$4</c15:sqref>
                        </c15:formulaRef>
                      </c:ext>
                    </c:extLst>
                    <c:strCache>
                      <c:ptCount val="3"/>
                      <c:pt idx="0">
                        <c:v>July</c:v>
                      </c:pt>
                      <c:pt idx="1">
                        <c:v>August</c:v>
                      </c:pt>
                      <c:pt idx="2">
                        <c:v>September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'Cass Lake'!$E$6:$G$6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"/>
                      <c:pt idx="0">
                        <c:v>55789</c:v>
                      </c:pt>
                      <c:pt idx="1">
                        <c:v>47855</c:v>
                      </c:pt>
                      <c:pt idx="2">
                        <c:v>67050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631-45F3-B596-54C8102B393F}"/>
                  </c:ext>
                </c:extLst>
              </c15:ser>
            </c15:filteredBarSeries>
          </c:ext>
        </c:extLst>
      </c:barChart>
      <c:catAx>
        <c:axId val="52833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blipFill>
            <a:blip xmlns:r="http://schemas.openxmlformats.org/officeDocument/2006/relationships" r:embed="rId3"/>
            <a:stretch>
              <a:fillRect/>
            </a:stretch>
          </a:blipFill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32104"/>
        <c:crosses val="autoZero"/>
        <c:auto val="1"/>
        <c:lblAlgn val="ctr"/>
        <c:lblOffset val="100"/>
        <c:noMultiLvlLbl val="0"/>
      </c:catAx>
      <c:valAx>
        <c:axId val="52833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3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Quarter Activity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'Cass Lake'!$B$4</c:f>
              <c:strCache>
                <c:ptCount val="1"/>
                <c:pt idx="0">
                  <c:v>April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'Cass Lake'!$A$5:$A$8</c:f>
              <c:strCache>
                <c:ptCount val="4"/>
                <c:pt idx="0">
                  <c:v>Room and Cabin Rentals</c:v>
                </c:pt>
                <c:pt idx="1">
                  <c:v>Excursions</c:v>
                </c:pt>
                <c:pt idx="2">
                  <c:v>Spa Services</c:v>
                </c:pt>
                <c:pt idx="3">
                  <c:v>Shop Purchases</c:v>
                </c:pt>
              </c:strCache>
            </c:strRef>
          </c:cat>
          <c:val>
            <c:numRef>
              <c:f>'Cass Lake'!$B$5:$B$8</c:f>
              <c:numCache>
                <c:formatCode>_(* #,##0_);_(* \(#,##0\);_(* "-"??_);_(@_)</c:formatCode>
                <c:ptCount val="4"/>
                <c:pt idx="0" formatCode="_(&quot;$&quot;* #,##0_);_(&quot;$&quot;* \(#,##0\);_(&quot;$&quot;* &quot;-&quot;??_);_(@_)">
                  <c:v>25760</c:v>
                </c:pt>
                <c:pt idx="1">
                  <c:v>15350</c:v>
                </c:pt>
                <c:pt idx="2">
                  <c:v>6750</c:v>
                </c:pt>
                <c:pt idx="3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7-42E4-8F51-93449E2B6B21}"/>
            </c:ext>
          </c:extLst>
        </c:ser>
        <c:ser>
          <c:idx val="1"/>
          <c:order val="1"/>
          <c:tx>
            <c:strRef>
              <c:f>'Cass Lake'!$C$4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'Cass Lake'!$A$5:$A$8</c:f>
              <c:strCache>
                <c:ptCount val="4"/>
                <c:pt idx="0">
                  <c:v>Room and Cabin Rentals</c:v>
                </c:pt>
                <c:pt idx="1">
                  <c:v>Excursions</c:v>
                </c:pt>
                <c:pt idx="2">
                  <c:v>Spa Services</c:v>
                </c:pt>
                <c:pt idx="3">
                  <c:v>Shop Purchases</c:v>
                </c:pt>
              </c:strCache>
            </c:strRef>
          </c:cat>
          <c:val>
            <c:numRef>
              <c:f>'Cass Lake'!$C$5:$C$8</c:f>
              <c:numCache>
                <c:formatCode>_(* #,##0_);_(* \(#,##0\);_(* "-"??_);_(@_)</c:formatCode>
                <c:ptCount val="4"/>
                <c:pt idx="0" formatCode="_(&quot;$&quot;* #,##0_);_(&quot;$&quot;* \(#,##0\);_(&quot;$&quot;* &quot;-&quot;??_);_(@_)">
                  <c:v>35145</c:v>
                </c:pt>
                <c:pt idx="1">
                  <c:v>27455</c:v>
                </c:pt>
                <c:pt idx="2">
                  <c:v>7884</c:v>
                </c:pt>
                <c:pt idx="3">
                  <c:v>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7-42E4-8F51-93449E2B6B21}"/>
            </c:ext>
          </c:extLst>
        </c:ser>
        <c:ser>
          <c:idx val="2"/>
          <c:order val="2"/>
          <c:tx>
            <c:strRef>
              <c:f>'Cass Lake'!$D$4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'Cass Lake'!$A$5:$A$8</c:f>
              <c:strCache>
                <c:ptCount val="4"/>
                <c:pt idx="0">
                  <c:v>Room and Cabin Rentals</c:v>
                </c:pt>
                <c:pt idx="1">
                  <c:v>Excursions</c:v>
                </c:pt>
                <c:pt idx="2">
                  <c:v>Spa Services</c:v>
                </c:pt>
                <c:pt idx="3">
                  <c:v>Shop Purchases</c:v>
                </c:pt>
              </c:strCache>
            </c:strRef>
          </c:cat>
          <c:val>
            <c:numRef>
              <c:f>'Cass Lake'!$D$5:$D$8</c:f>
              <c:numCache>
                <c:formatCode>_(* #,##0_);_(* \(#,##0\);_(* "-"??_);_(@_)</c:formatCode>
                <c:ptCount val="4"/>
                <c:pt idx="0" formatCode="_(&quot;$&quot;* #,##0_);_(&quot;$&quot;* \(#,##0\);_(&quot;$&quot;* &quot;-&quot;??_);_(@_)">
                  <c:v>61101</c:v>
                </c:pt>
                <c:pt idx="1">
                  <c:v>41320</c:v>
                </c:pt>
                <c:pt idx="2">
                  <c:v>12010</c:v>
                </c:pt>
                <c:pt idx="3">
                  <c:v>7580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7-42E4-8F51-93449E2B6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55721968"/>
        <c:axId val="355722296"/>
      </c:barChart>
      <c:catAx>
        <c:axId val="3557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22296"/>
        <c:crosses val="autoZero"/>
        <c:auto val="1"/>
        <c:lblAlgn val="ctr"/>
        <c:lblOffset val="100"/>
        <c:noMultiLvlLbl val="0"/>
      </c:catAx>
      <c:valAx>
        <c:axId val="35572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21968"/>
        <c:crosses val="autoZero"/>
        <c:crossBetween val="between"/>
      </c:valAx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tx1"/>
          </a:solidFill>
          <a:prstDash val="solid"/>
          <a:miter lim="800000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679" cy="62844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9524</xdr:rowOff>
    </xdr:from>
    <xdr:to>
      <xdr:col>8</xdr:col>
      <xdr:colOff>0</xdr:colOff>
      <xdr:row>34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A1:K26"/>
  <sheetViews>
    <sheetView topLeftCell="A16" zoomScaleNormal="100" workbookViewId="0">
      <selection activeCell="K28" sqref="K28"/>
    </sheetView>
  </sheetViews>
  <sheetFormatPr defaultRowHeight="15" x14ac:dyDescent="0.25"/>
  <cols>
    <col min="1" max="1" width="31.140625" style="9" customWidth="1"/>
    <col min="2" max="2" width="11" style="9" bestFit="1" customWidth="1"/>
    <col min="3" max="3" width="9.85546875" style="9" bestFit="1" customWidth="1"/>
    <col min="4" max="6" width="11" style="9" bestFit="1" customWidth="1"/>
    <col min="7" max="7" width="11.7109375" style="9" bestFit="1" customWidth="1"/>
    <col min="8" max="8" width="11" style="9" bestFit="1" customWidth="1"/>
    <col min="9" max="9" width="4.5703125" style="9" customWidth="1"/>
    <col min="10" max="10" width="23" style="9" bestFit="1" customWidth="1"/>
    <col min="11" max="11" width="4.5703125" style="9" bestFit="1" customWidth="1"/>
    <col min="12" max="12" width="14.28515625" style="9" bestFit="1" customWidth="1"/>
    <col min="13" max="13" width="11.28515625" style="9" customWidth="1"/>
    <col min="14" max="16384" width="9.140625" style="9"/>
  </cols>
  <sheetData>
    <row r="1" spans="1:11" ht="22.5" customHeight="1" x14ac:dyDescent="0.35">
      <c r="A1" s="37" t="s">
        <v>0</v>
      </c>
      <c r="B1" s="37"/>
      <c r="C1" s="37"/>
      <c r="D1" s="37"/>
      <c r="E1" s="37"/>
      <c r="F1" s="37"/>
      <c r="G1" s="37"/>
      <c r="H1" s="37"/>
    </row>
    <row r="2" spans="1:11" ht="19.5" x14ac:dyDescent="0.3">
      <c r="A2" s="38" t="s">
        <v>25</v>
      </c>
      <c r="B2" s="38"/>
      <c r="C2" s="38"/>
      <c r="D2" s="38"/>
      <c r="E2" s="38"/>
      <c r="F2" s="38"/>
      <c r="G2" s="38"/>
      <c r="H2" s="38"/>
    </row>
    <row r="3" spans="1:11" ht="16.5" customHeight="1" x14ac:dyDescent="0.35">
      <c r="A3" s="10"/>
      <c r="B3" s="39" t="s">
        <v>12</v>
      </c>
      <c r="C3" s="40"/>
      <c r="D3" s="41"/>
      <c r="E3" s="39" t="s">
        <v>13</v>
      </c>
      <c r="F3" s="40"/>
      <c r="G3" s="41"/>
      <c r="H3" s="10"/>
    </row>
    <row r="4" spans="1:11" ht="16.5" customHeight="1" x14ac:dyDescent="0.25">
      <c r="A4" s="11" t="s">
        <v>22</v>
      </c>
      <c r="B4" s="12" t="s">
        <v>5</v>
      </c>
      <c r="C4" s="12" t="s">
        <v>2</v>
      </c>
      <c r="D4" s="12" t="s">
        <v>3</v>
      </c>
      <c r="E4" s="12" t="s">
        <v>4</v>
      </c>
      <c r="F4" s="12" t="s">
        <v>6</v>
      </c>
      <c r="G4" s="12" t="s">
        <v>7</v>
      </c>
      <c r="H4" s="12" t="s">
        <v>1</v>
      </c>
    </row>
    <row r="5" spans="1:11" ht="16.5" customHeight="1" x14ac:dyDescent="0.25">
      <c r="A5" s="1" t="s">
        <v>14</v>
      </c>
      <c r="B5" s="2">
        <v>25760</v>
      </c>
      <c r="C5" s="2">
        <v>35145</v>
      </c>
      <c r="D5" s="2">
        <v>61101</v>
      </c>
      <c r="E5" s="2">
        <v>78993</v>
      </c>
      <c r="F5" s="2">
        <v>61002</v>
      </c>
      <c r="G5" s="2">
        <v>85797</v>
      </c>
      <c r="H5" s="2">
        <f>SUM(B5:G5)</f>
        <v>347798</v>
      </c>
    </row>
    <row r="6" spans="1:11" ht="16.5" customHeight="1" x14ac:dyDescent="0.25">
      <c r="A6" s="1" t="s">
        <v>15</v>
      </c>
      <c r="B6" s="3">
        <v>15350</v>
      </c>
      <c r="C6" s="3">
        <v>27455</v>
      </c>
      <c r="D6" s="3">
        <v>41320</v>
      </c>
      <c r="E6" s="3">
        <v>55789</v>
      </c>
      <c r="F6" s="3">
        <v>47855</v>
      </c>
      <c r="G6" s="3">
        <v>67050</v>
      </c>
      <c r="H6" s="3">
        <f>SUM(B6:G6)</f>
        <v>254819</v>
      </c>
    </row>
    <row r="7" spans="1:11" ht="16.5" customHeight="1" x14ac:dyDescent="0.25">
      <c r="A7" s="1" t="s">
        <v>16</v>
      </c>
      <c r="B7" s="3">
        <v>6750</v>
      </c>
      <c r="C7" s="3">
        <v>7884</v>
      </c>
      <c r="D7" s="3">
        <v>12010</v>
      </c>
      <c r="E7" s="3">
        <v>20637</v>
      </c>
      <c r="F7" s="3">
        <v>13040</v>
      </c>
      <c r="G7" s="3">
        <v>20455</v>
      </c>
      <c r="H7" s="3">
        <f>SUM(B7:G7)</f>
        <v>80776</v>
      </c>
    </row>
    <row r="8" spans="1:11" ht="16.5" customHeight="1" x14ac:dyDescent="0.25">
      <c r="A8" s="1" t="s">
        <v>17</v>
      </c>
      <c r="B8" s="3">
        <v>5500</v>
      </c>
      <c r="C8" s="3">
        <v>8235</v>
      </c>
      <c r="D8" s="3">
        <v>7580</v>
      </c>
      <c r="E8" s="3">
        <v>15455</v>
      </c>
      <c r="F8" s="3">
        <v>18355</v>
      </c>
      <c r="G8" s="3">
        <v>17655</v>
      </c>
      <c r="H8" s="3">
        <f>SUM(B8:G8)</f>
        <v>72780</v>
      </c>
    </row>
    <row r="9" spans="1:11" ht="16.5" customHeight="1" x14ac:dyDescent="0.25">
      <c r="A9" s="4" t="s">
        <v>23</v>
      </c>
      <c r="B9" s="5">
        <f t="shared" ref="B9:H9" si="0">SUM(B5:B8)</f>
        <v>53360</v>
      </c>
      <c r="C9" s="5">
        <f t="shared" si="0"/>
        <v>78719</v>
      </c>
      <c r="D9" s="5">
        <f t="shared" si="0"/>
        <v>122011</v>
      </c>
      <c r="E9" s="5">
        <f t="shared" si="0"/>
        <v>170874</v>
      </c>
      <c r="F9" s="5">
        <f t="shared" si="0"/>
        <v>140252</v>
      </c>
      <c r="G9" s="5">
        <f t="shared" si="0"/>
        <v>190957</v>
      </c>
      <c r="H9" s="5">
        <f t="shared" si="0"/>
        <v>756173</v>
      </c>
    </row>
    <row r="10" spans="1:11" ht="16.5" customHeight="1" thickBot="1" x14ac:dyDescent="0.3"/>
    <row r="11" spans="1:11" ht="16.5" customHeight="1" x14ac:dyDescent="0.25">
      <c r="A11" s="11" t="s">
        <v>8</v>
      </c>
      <c r="B11" s="13"/>
      <c r="C11" s="13"/>
      <c r="D11" s="13"/>
      <c r="E11" s="13"/>
      <c r="F11" s="13"/>
      <c r="G11" s="13"/>
      <c r="H11" s="13"/>
      <c r="J11" s="35" t="s">
        <v>24</v>
      </c>
      <c r="K11" s="36"/>
    </row>
    <row r="12" spans="1:11" ht="16.5" customHeight="1" x14ac:dyDescent="0.25">
      <c r="A12" s="1" t="s">
        <v>18</v>
      </c>
      <c r="B12" s="2">
        <f t="shared" ref="B12:G12" si="1">B9*Salaries_Wages</f>
        <v>13340</v>
      </c>
      <c r="C12" s="2">
        <f t="shared" si="1"/>
        <v>19679.75</v>
      </c>
      <c r="D12" s="2">
        <f t="shared" si="1"/>
        <v>30502.75</v>
      </c>
      <c r="E12" s="2">
        <f t="shared" si="1"/>
        <v>42718.5</v>
      </c>
      <c r="F12" s="2">
        <f t="shared" si="1"/>
        <v>35063</v>
      </c>
      <c r="G12" s="2">
        <f t="shared" si="1"/>
        <v>47739.25</v>
      </c>
      <c r="H12" s="2">
        <f>SUM(B12:G12)</f>
        <v>189043.25</v>
      </c>
      <c r="J12" s="16" t="s">
        <v>18</v>
      </c>
      <c r="K12" s="17">
        <v>0.25</v>
      </c>
    </row>
    <row r="13" spans="1:11" ht="16.5" customHeight="1" x14ac:dyDescent="0.25">
      <c r="A13" s="1" t="s">
        <v>10</v>
      </c>
      <c r="B13" s="3">
        <f t="shared" ref="B13:G13" si="2">B9*Administrative</f>
        <v>8004</v>
      </c>
      <c r="C13" s="3">
        <f t="shared" si="2"/>
        <v>11807.85</v>
      </c>
      <c r="D13" s="3">
        <f t="shared" si="2"/>
        <v>18301.649999999998</v>
      </c>
      <c r="E13" s="3">
        <f t="shared" si="2"/>
        <v>25631.1</v>
      </c>
      <c r="F13" s="3">
        <f t="shared" si="2"/>
        <v>21037.8</v>
      </c>
      <c r="G13" s="3">
        <f t="shared" si="2"/>
        <v>28643.55</v>
      </c>
      <c r="H13" s="3">
        <f>SUM(B13:G13)</f>
        <v>113425.95</v>
      </c>
      <c r="J13" s="16" t="s">
        <v>10</v>
      </c>
      <c r="K13" s="17">
        <v>0.15</v>
      </c>
    </row>
    <row r="14" spans="1:11" ht="16.5" customHeight="1" x14ac:dyDescent="0.25">
      <c r="A14" s="1" t="s">
        <v>19</v>
      </c>
      <c r="B14" s="3">
        <f t="shared" ref="B14:G14" si="3">B9*Marketing</f>
        <v>5336</v>
      </c>
      <c r="C14" s="3">
        <f t="shared" si="3"/>
        <v>7871.9000000000005</v>
      </c>
      <c r="D14" s="3">
        <f t="shared" si="3"/>
        <v>12201.1</v>
      </c>
      <c r="E14" s="3">
        <f t="shared" si="3"/>
        <v>17087.400000000001</v>
      </c>
      <c r="F14" s="3">
        <f t="shared" si="3"/>
        <v>14025.2</v>
      </c>
      <c r="G14" s="3">
        <f t="shared" si="3"/>
        <v>19095.7</v>
      </c>
      <c r="H14" s="3">
        <f>SUM(B14:G14)</f>
        <v>75617.3</v>
      </c>
      <c r="J14" s="16" t="s">
        <v>19</v>
      </c>
      <c r="K14" s="17">
        <v>0.1</v>
      </c>
    </row>
    <row r="15" spans="1:11" ht="16.5" customHeight="1" thickBot="1" x14ac:dyDescent="0.3">
      <c r="A15" s="1" t="s">
        <v>21</v>
      </c>
      <c r="B15" s="3">
        <f t="shared" ref="B15:G15" si="4">B9*Operations</f>
        <v>14940.800000000001</v>
      </c>
      <c r="C15" s="3">
        <f t="shared" si="4"/>
        <v>22041.320000000003</v>
      </c>
      <c r="D15" s="3">
        <f t="shared" si="4"/>
        <v>34163.08</v>
      </c>
      <c r="E15" s="3">
        <f t="shared" si="4"/>
        <v>47844.72</v>
      </c>
      <c r="F15" s="3">
        <f t="shared" si="4"/>
        <v>39270.560000000005</v>
      </c>
      <c r="G15" s="3">
        <f t="shared" si="4"/>
        <v>53467.960000000006</v>
      </c>
      <c r="H15" s="3">
        <f>SUM(B15:G15)</f>
        <v>211728.44</v>
      </c>
      <c r="J15" s="18" t="s">
        <v>20</v>
      </c>
      <c r="K15" s="19">
        <v>0.28000000000000003</v>
      </c>
    </row>
    <row r="16" spans="1:11" ht="16.5" customHeight="1" x14ac:dyDescent="0.25">
      <c r="A16" s="4" t="s">
        <v>9</v>
      </c>
      <c r="B16" s="6">
        <f>SUM(B12:B15)</f>
        <v>41620.800000000003</v>
      </c>
      <c r="C16" s="6">
        <f t="shared" ref="C16:H16" si="5">SUM(C12:C15)</f>
        <v>61400.820000000007</v>
      </c>
      <c r="D16" s="6">
        <f t="shared" si="5"/>
        <v>95168.579999999987</v>
      </c>
      <c r="E16" s="6">
        <f t="shared" si="5"/>
        <v>133281.72</v>
      </c>
      <c r="F16" s="6">
        <f t="shared" si="5"/>
        <v>109396.56</v>
      </c>
      <c r="G16" s="6">
        <f t="shared" si="5"/>
        <v>148946.46000000002</v>
      </c>
      <c r="H16" s="6">
        <f t="shared" si="5"/>
        <v>589814.93999999994</v>
      </c>
    </row>
    <row r="17" spans="1:8" ht="16.5" customHeight="1" x14ac:dyDescent="0.25">
      <c r="A17" s="14"/>
      <c r="B17" s="14"/>
      <c r="C17" s="14"/>
      <c r="D17" s="14"/>
      <c r="E17" s="14"/>
      <c r="F17" s="14"/>
      <c r="G17" s="14"/>
      <c r="H17" s="14"/>
    </row>
    <row r="18" spans="1:8" ht="16.5" customHeight="1" thickBot="1" x14ac:dyDescent="0.3">
      <c r="A18" s="7" t="s">
        <v>11</v>
      </c>
      <c r="B18" s="8">
        <f t="shared" ref="B18:H18" si="6">B9-B16</f>
        <v>11739.199999999997</v>
      </c>
      <c r="C18" s="8">
        <f t="shared" si="6"/>
        <v>17318.179999999993</v>
      </c>
      <c r="D18" s="8">
        <f t="shared" si="6"/>
        <v>26842.420000000013</v>
      </c>
      <c r="E18" s="8">
        <f t="shared" si="6"/>
        <v>37592.28</v>
      </c>
      <c r="F18" s="8">
        <f t="shared" si="6"/>
        <v>30855.440000000002</v>
      </c>
      <c r="G18" s="8">
        <f t="shared" si="6"/>
        <v>42010.539999999979</v>
      </c>
      <c r="H18" s="8">
        <f t="shared" si="6"/>
        <v>166358.06000000006</v>
      </c>
    </row>
    <row r="19" spans="1:8" ht="16.5" customHeight="1" thickTop="1" x14ac:dyDescent="0.25">
      <c r="A19" s="14"/>
      <c r="B19" s="14"/>
      <c r="C19" s="14"/>
      <c r="D19" s="14"/>
      <c r="E19" s="14"/>
      <c r="F19" s="14"/>
      <c r="G19" s="14"/>
      <c r="H19" s="14"/>
    </row>
    <row r="20" spans="1:8" ht="16.5" customHeight="1" x14ac:dyDescent="0.25"/>
    <row r="21" spans="1:8" ht="16.5" customHeight="1" x14ac:dyDescent="0.25"/>
    <row r="22" spans="1:8" ht="16.5" customHeight="1" x14ac:dyDescent="0.25">
      <c r="A22"/>
      <c r="B22"/>
    </row>
    <row r="23" spans="1:8" ht="16.5" customHeight="1" x14ac:dyDescent="0.25">
      <c r="A23"/>
      <c r="B23"/>
      <c r="C23" s="15"/>
    </row>
    <row r="24" spans="1:8" ht="16.5" customHeight="1" x14ac:dyDescent="0.25">
      <c r="A24"/>
      <c r="B24"/>
      <c r="C24" s="15"/>
    </row>
    <row r="25" spans="1:8" ht="16.5" customHeight="1" x14ac:dyDescent="0.25">
      <c r="A25"/>
      <c r="B25"/>
      <c r="C25" s="15"/>
      <c r="G25" s="15"/>
    </row>
    <row r="26" spans="1:8" ht="16.5" customHeight="1" x14ac:dyDescent="0.25">
      <c r="A26"/>
      <c r="B26"/>
      <c r="C26" s="15"/>
      <c r="G26" s="15"/>
    </row>
  </sheetData>
  <mergeCells count="5">
    <mergeCell ref="J11:K11"/>
    <mergeCell ref="A1:H1"/>
    <mergeCell ref="A2:H2"/>
    <mergeCell ref="B3:D3"/>
    <mergeCell ref="E3:G3"/>
  </mergeCells>
  <phoneticPr fontId="0" type="noConversion"/>
  <printOptions horizontalCentered="1"/>
  <pageMargins left="0.25" right="0.25" top="0.75" bottom="0.75" header="0.3" footer="0.3"/>
  <pageSetup scale="95" orientation="landscape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52"/>
  <sheetViews>
    <sheetView zoomScale="80" zoomScaleNormal="80" workbookViewId="0"/>
  </sheetViews>
  <sheetFormatPr defaultRowHeight="15" x14ac:dyDescent="0.25"/>
  <cols>
    <col min="1" max="1" width="12.140625" style="20" bestFit="1" customWidth="1"/>
    <col min="2" max="2" width="19.7109375" style="20" customWidth="1"/>
    <col min="3" max="3" width="12.140625" style="20" customWidth="1"/>
    <col min="4" max="16384" width="9.140625" style="20"/>
  </cols>
  <sheetData>
    <row r="1" spans="1:4" x14ac:dyDescent="0.25">
      <c r="A1" s="26"/>
      <c r="B1" s="27"/>
      <c r="C1" s="27"/>
      <c r="D1" s="28"/>
    </row>
    <row r="2" spans="1:4" ht="21" x14ac:dyDescent="0.35">
      <c r="A2" s="29" t="s">
        <v>0</v>
      </c>
      <c r="B2" s="30"/>
      <c r="C2" s="30"/>
      <c r="D2" s="31"/>
    </row>
    <row r="3" spans="1:4" ht="21" x14ac:dyDescent="0.35">
      <c r="A3" s="29" t="s">
        <v>32</v>
      </c>
      <c r="B3" s="30"/>
      <c r="C3" s="30"/>
      <c r="D3" s="31"/>
    </row>
    <row r="4" spans="1:4" x14ac:dyDescent="0.25">
      <c r="A4" s="32"/>
      <c r="B4" s="33"/>
      <c r="C4" s="33"/>
      <c r="D4" s="34"/>
    </row>
    <row r="5" spans="1:4" x14ac:dyDescent="0.25">
      <c r="A5" s="21" t="s">
        <v>26</v>
      </c>
      <c r="B5" s="21" t="s">
        <v>27</v>
      </c>
      <c r="C5" s="24" t="s">
        <v>4</v>
      </c>
      <c r="D5" s="25">
        <v>479</v>
      </c>
    </row>
    <row r="6" spans="1:4" x14ac:dyDescent="0.25">
      <c r="A6" s="22"/>
      <c r="B6" s="22"/>
      <c r="C6" s="24" t="s">
        <v>6</v>
      </c>
      <c r="D6" s="25">
        <v>523</v>
      </c>
    </row>
    <row r="7" spans="1:4" x14ac:dyDescent="0.25">
      <c r="A7" s="22"/>
      <c r="B7" s="23"/>
      <c r="C7" s="24" t="s">
        <v>7</v>
      </c>
      <c r="D7" s="25">
        <v>567</v>
      </c>
    </row>
    <row r="8" spans="1:4" x14ac:dyDescent="0.25">
      <c r="A8" s="22"/>
      <c r="B8" s="21" t="s">
        <v>15</v>
      </c>
      <c r="C8" s="24" t="s">
        <v>4</v>
      </c>
      <c r="D8" s="25">
        <v>474</v>
      </c>
    </row>
    <row r="9" spans="1:4" x14ac:dyDescent="0.25">
      <c r="A9" s="22"/>
      <c r="B9" s="22"/>
      <c r="C9" s="24" t="s">
        <v>6</v>
      </c>
      <c r="D9" s="25">
        <v>700</v>
      </c>
    </row>
    <row r="10" spans="1:4" x14ac:dyDescent="0.25">
      <c r="A10" s="22"/>
      <c r="B10" s="23"/>
      <c r="C10" s="24" t="s">
        <v>7</v>
      </c>
      <c r="D10" s="25">
        <v>457</v>
      </c>
    </row>
    <row r="11" spans="1:4" x14ac:dyDescent="0.25">
      <c r="A11" s="22"/>
      <c r="B11" s="21" t="s">
        <v>16</v>
      </c>
      <c r="C11" s="24" t="s">
        <v>4</v>
      </c>
      <c r="D11" s="25">
        <v>294</v>
      </c>
    </row>
    <row r="12" spans="1:4" x14ac:dyDescent="0.25">
      <c r="A12" s="22"/>
      <c r="B12" s="22"/>
      <c r="C12" s="24" t="s">
        <v>6</v>
      </c>
      <c r="D12" s="25">
        <v>467</v>
      </c>
    </row>
    <row r="13" spans="1:4" x14ac:dyDescent="0.25">
      <c r="A13" s="22"/>
      <c r="B13" s="23"/>
      <c r="C13" s="24" t="s">
        <v>7</v>
      </c>
      <c r="D13" s="25">
        <v>931</v>
      </c>
    </row>
    <row r="14" spans="1:4" x14ac:dyDescent="0.25">
      <c r="A14" s="22"/>
      <c r="B14" s="21" t="s">
        <v>28</v>
      </c>
      <c r="C14" s="24" t="s">
        <v>4</v>
      </c>
      <c r="D14" s="25">
        <v>967</v>
      </c>
    </row>
    <row r="15" spans="1:4" x14ac:dyDescent="0.25">
      <c r="A15" s="22"/>
      <c r="B15" s="22"/>
      <c r="C15" s="24" t="s">
        <v>6</v>
      </c>
      <c r="D15" s="25">
        <v>897</v>
      </c>
    </row>
    <row r="16" spans="1:4" x14ac:dyDescent="0.25">
      <c r="A16" s="23"/>
      <c r="B16" s="22"/>
      <c r="C16" s="24" t="s">
        <v>7</v>
      </c>
      <c r="D16" s="25">
        <v>291</v>
      </c>
    </row>
    <row r="17" spans="1:4" x14ac:dyDescent="0.25">
      <c r="A17" s="21" t="s">
        <v>29</v>
      </c>
      <c r="B17" s="21" t="s">
        <v>27</v>
      </c>
      <c r="C17" s="24" t="s">
        <v>4</v>
      </c>
      <c r="D17" s="25">
        <v>950</v>
      </c>
    </row>
    <row r="18" spans="1:4" x14ac:dyDescent="0.25">
      <c r="A18" s="22"/>
      <c r="B18" s="22"/>
      <c r="C18" s="24" t="s">
        <v>6</v>
      </c>
      <c r="D18" s="25">
        <v>875</v>
      </c>
    </row>
    <row r="19" spans="1:4" x14ac:dyDescent="0.25">
      <c r="A19" s="22"/>
      <c r="B19" s="23"/>
      <c r="C19" s="24" t="s">
        <v>7</v>
      </c>
      <c r="D19" s="25">
        <v>635</v>
      </c>
    </row>
    <row r="20" spans="1:4" x14ac:dyDescent="0.25">
      <c r="A20" s="22"/>
      <c r="B20" s="21" t="s">
        <v>15</v>
      </c>
      <c r="C20" s="24" t="s">
        <v>4</v>
      </c>
      <c r="D20" s="25">
        <v>749</v>
      </c>
    </row>
    <row r="21" spans="1:4" x14ac:dyDescent="0.25">
      <c r="A21" s="22"/>
      <c r="B21" s="22"/>
      <c r="C21" s="24" t="s">
        <v>6</v>
      </c>
      <c r="D21" s="25">
        <v>772</v>
      </c>
    </row>
    <row r="22" spans="1:4" x14ac:dyDescent="0.25">
      <c r="A22" s="22"/>
      <c r="B22" s="23"/>
      <c r="C22" s="24" t="s">
        <v>7</v>
      </c>
      <c r="D22" s="25">
        <v>761</v>
      </c>
    </row>
    <row r="23" spans="1:4" x14ac:dyDescent="0.25">
      <c r="A23" s="22"/>
      <c r="B23" s="21" t="s">
        <v>16</v>
      </c>
      <c r="C23" s="24" t="s">
        <v>4</v>
      </c>
      <c r="D23" s="25">
        <v>640</v>
      </c>
    </row>
    <row r="24" spans="1:4" x14ac:dyDescent="0.25">
      <c r="A24" s="22"/>
      <c r="B24" s="22"/>
      <c r="C24" s="24" t="s">
        <v>6</v>
      </c>
      <c r="D24" s="25">
        <v>545</v>
      </c>
    </row>
    <row r="25" spans="1:4" x14ac:dyDescent="0.25">
      <c r="A25" s="22"/>
      <c r="B25" s="23"/>
      <c r="C25" s="24" t="s">
        <v>7</v>
      </c>
      <c r="D25" s="25">
        <v>601</v>
      </c>
    </row>
    <row r="26" spans="1:4" x14ac:dyDescent="0.25">
      <c r="A26" s="22"/>
      <c r="B26" s="21" t="s">
        <v>28</v>
      </c>
      <c r="C26" s="24" t="s">
        <v>4</v>
      </c>
      <c r="D26" s="25">
        <v>314</v>
      </c>
    </row>
    <row r="27" spans="1:4" x14ac:dyDescent="0.25">
      <c r="A27" s="22"/>
      <c r="B27" s="22"/>
      <c r="C27" s="24" t="s">
        <v>6</v>
      </c>
      <c r="D27" s="25">
        <v>715</v>
      </c>
    </row>
    <row r="28" spans="1:4" x14ac:dyDescent="0.25">
      <c r="A28" s="23"/>
      <c r="B28" s="22"/>
      <c r="C28" s="24" t="s">
        <v>7</v>
      </c>
      <c r="D28" s="25">
        <v>676</v>
      </c>
    </row>
    <row r="29" spans="1:4" x14ac:dyDescent="0.25">
      <c r="A29" s="21" t="s">
        <v>30</v>
      </c>
      <c r="B29" s="21" t="s">
        <v>27</v>
      </c>
      <c r="C29" s="24" t="s">
        <v>4</v>
      </c>
      <c r="D29" s="25">
        <v>774</v>
      </c>
    </row>
    <row r="30" spans="1:4" x14ac:dyDescent="0.25">
      <c r="A30" s="22"/>
      <c r="B30" s="22"/>
      <c r="C30" s="24" t="s">
        <v>6</v>
      </c>
      <c r="D30" s="25">
        <v>835</v>
      </c>
    </row>
    <row r="31" spans="1:4" x14ac:dyDescent="0.25">
      <c r="A31" s="22"/>
      <c r="B31" s="23"/>
      <c r="C31" s="24" t="s">
        <v>7</v>
      </c>
      <c r="D31" s="25">
        <v>434</v>
      </c>
    </row>
    <row r="32" spans="1:4" x14ac:dyDescent="0.25">
      <c r="A32" s="22"/>
      <c r="B32" s="21" t="s">
        <v>15</v>
      </c>
      <c r="C32" s="24" t="s">
        <v>4</v>
      </c>
      <c r="D32" s="25">
        <v>527</v>
      </c>
    </row>
    <row r="33" spans="1:4" x14ac:dyDescent="0.25">
      <c r="A33" s="22"/>
      <c r="B33" s="22"/>
      <c r="C33" s="24" t="s">
        <v>6</v>
      </c>
      <c r="D33" s="25">
        <v>717</v>
      </c>
    </row>
    <row r="34" spans="1:4" x14ac:dyDescent="0.25">
      <c r="A34" s="22"/>
      <c r="B34" s="23"/>
      <c r="C34" s="24" t="s">
        <v>7</v>
      </c>
      <c r="D34" s="25">
        <v>627</v>
      </c>
    </row>
    <row r="35" spans="1:4" x14ac:dyDescent="0.25">
      <c r="A35" s="22"/>
      <c r="B35" s="21" t="s">
        <v>16</v>
      </c>
      <c r="C35" s="24" t="s">
        <v>4</v>
      </c>
      <c r="D35" s="25">
        <v>329</v>
      </c>
    </row>
    <row r="36" spans="1:4" x14ac:dyDescent="0.25">
      <c r="A36" s="22"/>
      <c r="B36" s="22"/>
      <c r="C36" s="24" t="s">
        <v>6</v>
      </c>
      <c r="D36" s="25">
        <v>988</v>
      </c>
    </row>
    <row r="37" spans="1:4" x14ac:dyDescent="0.25">
      <c r="A37" s="22"/>
      <c r="B37" s="23"/>
      <c r="C37" s="24" t="s">
        <v>7</v>
      </c>
      <c r="D37" s="25">
        <v>453</v>
      </c>
    </row>
    <row r="38" spans="1:4" x14ac:dyDescent="0.25">
      <c r="A38" s="22"/>
      <c r="B38" s="21" t="s">
        <v>28</v>
      </c>
      <c r="C38" s="24" t="s">
        <v>4</v>
      </c>
      <c r="D38" s="25">
        <v>448</v>
      </c>
    </row>
    <row r="39" spans="1:4" x14ac:dyDescent="0.25">
      <c r="A39" s="22"/>
      <c r="B39" s="22"/>
      <c r="C39" s="24" t="s">
        <v>6</v>
      </c>
      <c r="D39" s="25">
        <v>394</v>
      </c>
    </row>
    <row r="40" spans="1:4" x14ac:dyDescent="0.25">
      <c r="A40" s="23"/>
      <c r="B40" s="23"/>
      <c r="C40" s="24" t="s">
        <v>7</v>
      </c>
      <c r="D40" s="25">
        <v>948</v>
      </c>
    </row>
    <row r="41" spans="1:4" x14ac:dyDescent="0.25">
      <c r="A41" s="21" t="s">
        <v>31</v>
      </c>
      <c r="B41" s="21" t="s">
        <v>27</v>
      </c>
      <c r="C41" s="24" t="s">
        <v>4</v>
      </c>
      <c r="D41" s="25">
        <v>619</v>
      </c>
    </row>
    <row r="42" spans="1:4" x14ac:dyDescent="0.25">
      <c r="A42" s="22"/>
      <c r="B42" s="22"/>
      <c r="C42" s="24" t="s">
        <v>6</v>
      </c>
      <c r="D42" s="25">
        <v>662</v>
      </c>
    </row>
    <row r="43" spans="1:4" x14ac:dyDescent="0.25">
      <c r="A43" s="22"/>
      <c r="B43" s="23"/>
      <c r="C43" s="24" t="s">
        <v>7</v>
      </c>
      <c r="D43" s="25">
        <v>460</v>
      </c>
    </row>
    <row r="44" spans="1:4" x14ac:dyDescent="0.25">
      <c r="A44" s="22"/>
      <c r="B44" s="21" t="s">
        <v>15</v>
      </c>
      <c r="C44" s="24" t="s">
        <v>4</v>
      </c>
      <c r="D44" s="25">
        <v>371</v>
      </c>
    </row>
    <row r="45" spans="1:4" x14ac:dyDescent="0.25">
      <c r="A45" s="22"/>
      <c r="B45" s="22"/>
      <c r="C45" s="24" t="s">
        <v>6</v>
      </c>
      <c r="D45" s="25">
        <v>769</v>
      </c>
    </row>
    <row r="46" spans="1:4" x14ac:dyDescent="0.25">
      <c r="A46" s="22"/>
      <c r="B46" s="23"/>
      <c r="C46" s="24" t="s">
        <v>7</v>
      </c>
      <c r="D46" s="25">
        <v>593</v>
      </c>
    </row>
    <row r="47" spans="1:4" x14ac:dyDescent="0.25">
      <c r="A47" s="22"/>
      <c r="B47" s="21" t="s">
        <v>16</v>
      </c>
      <c r="C47" s="24" t="s">
        <v>4</v>
      </c>
      <c r="D47" s="25">
        <v>292</v>
      </c>
    </row>
    <row r="48" spans="1:4" x14ac:dyDescent="0.25">
      <c r="A48" s="22"/>
      <c r="B48" s="22"/>
      <c r="C48" s="24" t="s">
        <v>6</v>
      </c>
      <c r="D48" s="25">
        <v>335</v>
      </c>
    </row>
    <row r="49" spans="1:4" x14ac:dyDescent="0.25">
      <c r="A49" s="22"/>
      <c r="B49" s="23"/>
      <c r="C49" s="24" t="s">
        <v>7</v>
      </c>
      <c r="D49" s="25">
        <v>521</v>
      </c>
    </row>
    <row r="50" spans="1:4" x14ac:dyDescent="0.25">
      <c r="A50" s="22"/>
      <c r="B50" s="21" t="s">
        <v>28</v>
      </c>
      <c r="C50" s="24" t="s">
        <v>4</v>
      </c>
      <c r="D50" s="25">
        <v>583</v>
      </c>
    </row>
    <row r="51" spans="1:4" x14ac:dyDescent="0.25">
      <c r="A51" s="22"/>
      <c r="B51" s="22"/>
      <c r="C51" s="24" t="s">
        <v>6</v>
      </c>
      <c r="D51" s="25">
        <v>865</v>
      </c>
    </row>
    <row r="52" spans="1:4" x14ac:dyDescent="0.25">
      <c r="A52" s="23"/>
      <c r="B52" s="23"/>
      <c r="C52" s="24" t="s">
        <v>7</v>
      </c>
      <c r="D52" s="25">
        <v>660</v>
      </c>
    </row>
  </sheetData>
  <pageMargins left="0.7" right="0.7" top="0.56000000000000005" bottom="0.5600000000000000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CC8E86C6A947478D0E90B8060697E2" ma:contentTypeVersion="6" ma:contentTypeDescription="Create a new document." ma:contentTypeScope="" ma:versionID="cac4ac279ffd3704f36f84bef9fed0c6">
  <xsd:schema xmlns:xsd="http://www.w3.org/2001/XMLSchema" xmlns:xs="http://www.w3.org/2001/XMLSchema" xmlns:p="http://schemas.microsoft.com/office/2006/metadata/properties" xmlns:ns3="b04d9b0c-6c19-4431-8ba9-314b6f6aa4a4" targetNamespace="http://schemas.microsoft.com/office/2006/metadata/properties" ma:root="true" ma:fieldsID="f38fbadd186cadb32974fed627cab7e0" ns3:_="">
    <xsd:import namespace="b04d9b0c-6c19-4431-8ba9-314b6f6aa4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d9b0c-6c19-4431-8ba9-314b6f6aa4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D7B2C8-3E7D-4DDC-B70E-956B4A39072E}">
  <ds:schemaRefs>
    <ds:schemaRef ds:uri="http://schemas.microsoft.com/office/2006/documentManagement/types"/>
    <ds:schemaRef ds:uri="http://schemas.microsoft.com/office/infopath/2007/PartnerControls"/>
    <ds:schemaRef ds:uri="b04d9b0c-6c19-4431-8ba9-314b6f6aa4a4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B8C6CAA-0171-42E2-BD1C-04DA959CF5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526121-A505-4C85-AD79-FCDAA8B089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d9b0c-6c19-4431-8ba9-314b6f6aa4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Cass Lake</vt:lpstr>
      <vt:lpstr>Revenue</vt:lpstr>
      <vt:lpstr>Third Quarter</vt:lpstr>
      <vt:lpstr>Administrative</vt:lpstr>
      <vt:lpstr>Marketing</vt:lpstr>
      <vt:lpstr>Operations</vt:lpstr>
      <vt:lpstr>Salaries_Wages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2015-04-14T21:36:12Z</dcterms:created>
  <dcterms:modified xsi:type="dcterms:W3CDTF">2022-08-31T18:41:21Z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0x010100F3CC8E86C6A947478D0E90B8060697E2</vt:lpwstr>
  </property>
</Properties>
</file>