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uter Software Applications (CPT-278-C02)\"/>
    </mc:Choice>
  </mc:AlternateContent>
  <bookViews>
    <workbookView xWindow="9465" yWindow="0" windowWidth="18375" windowHeight="20640" firstSheet="3" activeTab="4"/>
  </bookViews>
  <sheets>
    <sheet name="Mailings" sheetId="5" r:id="rId1"/>
    <sheet name="Mailings Stats" sheetId="1" r:id="rId2"/>
    <sheet name="Criteria" sheetId="6" r:id="rId3"/>
    <sheet name="Employee Insurance" sheetId="7" r:id="rId4"/>
    <sheet name="Full Names" sheetId="8" r:id="rId5"/>
  </sheets>
  <definedNames>
    <definedName name="Responses">Mailings!$A$3:$D$28</definedName>
  </definedNames>
  <calcPr calcId="162913"/>
</workbook>
</file>

<file path=xl/calcChain.xml><?xml version="1.0" encoding="utf-8"?>
<calcChain xmlns="http://schemas.openxmlformats.org/spreadsheetml/2006/main"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4" i="8"/>
  <c r="E28" i="7"/>
  <c r="E27" i="7"/>
  <c r="E26" i="7"/>
  <c r="E25" i="7"/>
  <c r="D10" i="1"/>
  <c r="D8" i="1"/>
  <c r="D9" i="1"/>
  <c r="D7" i="1"/>
  <c r="B10" i="1"/>
  <c r="C10" i="1"/>
  <c r="C9" i="1"/>
  <c r="C8" i="1"/>
  <c r="C7" i="1"/>
  <c r="B9" i="1"/>
  <c r="B8" i="1"/>
  <c r="B7" i="1"/>
  <c r="C21" i="1"/>
</calcChain>
</file>

<file path=xl/sharedStrings.xml><?xml version="1.0" encoding="utf-8"?>
<sst xmlns="http://schemas.openxmlformats.org/spreadsheetml/2006/main" count="254" uniqueCount="123">
  <si>
    <t>Total</t>
  </si>
  <si>
    <t>Lawn &amp; Maintenance</t>
  </si>
  <si>
    <t>Patio &amp; Furniture</t>
  </si>
  <si>
    <t>Murfreesboro</t>
  </si>
  <si>
    <t>Franklin</t>
  </si>
  <si>
    <t>Hendersonville</t>
  </si>
  <si>
    <t>Brentwood</t>
  </si>
  <si>
    <t>Gallatin</t>
  </si>
  <si>
    <t>La Vergne</t>
  </si>
  <si>
    <t>Lebanon</t>
  </si>
  <si>
    <t>Smyrna</t>
  </si>
  <si>
    <t>Spring Hill</t>
  </si>
  <si>
    <t>Dickson</t>
  </si>
  <si>
    <t>Goodlettsville</t>
  </si>
  <si>
    <t>Mount Juliet</t>
  </si>
  <si>
    <t>Portland</t>
  </si>
  <si>
    <t>Springfield</t>
  </si>
  <si>
    <t>Ashland City</t>
  </si>
  <si>
    <t>Belle Meade</t>
  </si>
  <si>
    <t>Burns</t>
  </si>
  <si>
    <t>Carthage</t>
  </si>
  <si>
    <t>Centerville</t>
  </si>
  <si>
    <t>Charlotte</t>
  </si>
  <si>
    <t>Coopertown</t>
  </si>
  <si>
    <t>Cross Plains</t>
  </si>
  <si>
    <t>Fairview</t>
  </si>
  <si>
    <t>Forest Hills</t>
  </si>
  <si>
    <t>Gordonsville</t>
  </si>
  <si>
    <t>City</t>
  </si>
  <si>
    <t>Department</t>
  </si>
  <si>
    <t># Mailed</t>
  </si>
  <si>
    <t># Responses</t>
  </si>
  <si>
    <t>Landscape Design</t>
  </si>
  <si>
    <t>Response Rate</t>
  </si>
  <si>
    <t>Response 
Rate</t>
  </si>
  <si>
    <t>Total Sent</t>
  </si>
  <si>
    <t>Total Responses</t>
  </si>
  <si>
    <t>Third Quarter Mailings</t>
  </si>
  <si>
    <t>Department/Group</t>
  </si>
  <si>
    <t>Excellent</t>
  </si>
  <si>
    <t>Very Good</t>
  </si>
  <si>
    <t>Good</t>
  </si>
  <si>
    <t>Average</t>
  </si>
  <si>
    <t>Conrad</t>
  </si>
  <si>
    <t>Sarah</t>
  </si>
  <si>
    <t>Henry</t>
  </si>
  <si>
    <t>David</t>
  </si>
  <si>
    <t>Gaylord</t>
  </si>
  <si>
    <t>José</t>
  </si>
  <si>
    <t>Artagnan</t>
  </si>
  <si>
    <t>Keiko</t>
  </si>
  <si>
    <t>Stewart</t>
  </si>
  <si>
    <t>Human Resources</t>
  </si>
  <si>
    <t>Hughes</t>
  </si>
  <si>
    <t>Bobbi</t>
  </si>
  <si>
    <t>Alverez</t>
  </si>
  <si>
    <t>McDonald</t>
  </si>
  <si>
    <t>Ladewig</t>
  </si>
  <si>
    <t>Pawlowski</t>
  </si>
  <si>
    <t>Johnson</t>
  </si>
  <si>
    <t>Maria</t>
  </si>
  <si>
    <t>Nassar</t>
  </si>
  <si>
    <t>Juan</t>
  </si>
  <si>
    <t>Lopez</t>
  </si>
  <si>
    <t># of Claims</t>
  </si>
  <si>
    <t># of 
Dependents</t>
  </si>
  <si>
    <t>First Name</t>
  </si>
  <si>
    <t>Last Name</t>
  </si>
  <si>
    <t>ID #</t>
  </si>
  <si>
    <t>Classic Gardens and Landscape (CGL)</t>
  </si>
  <si>
    <t>Dependent and Claim Information</t>
  </si>
  <si>
    <t>Anita</t>
  </si>
  <si>
    <t>Meandro</t>
  </si>
  <si>
    <t>Easom</t>
  </si>
  <si>
    <t>Calvert</t>
  </si>
  <si>
    <t>Burton</t>
  </si>
  <si>
    <t>Jerry</t>
  </si>
  <si>
    <t>Lisle</t>
  </si>
  <si>
    <t>Alphonse</t>
  </si>
  <si>
    <t>Beryl</t>
  </si>
  <si>
    <t>Yager</t>
  </si>
  <si>
    <t>Svenson</t>
  </si>
  <si>
    <t>Imre</t>
  </si>
  <si>
    <t>Delores</t>
  </si>
  <si>
    <t>Maureen</t>
  </si>
  <si>
    <t>Jonas</t>
  </si>
  <si>
    <t>George</t>
  </si>
  <si>
    <t>Alvarez</t>
  </si>
  <si>
    <t>Ohlberg</t>
  </si>
  <si>
    <t>Anna</t>
  </si>
  <si>
    <t># of Dependents, Brentwood, Landscape</t>
  </si>
  <si>
    <t># of Dependents, Springfield, Human Resources</t>
  </si>
  <si>
    <t># of Claims, Forest Hills, Patio</t>
  </si>
  <si>
    <t># of Claims, Gallatin, Lawn &amp; Maintenance</t>
  </si>
  <si>
    <t>Response Rate Determination</t>
  </si>
  <si>
    <t># of Responses</t>
  </si>
  <si>
    <t>Mailings by City and Department</t>
  </si>
  <si>
    <t>Middle Name</t>
  </si>
  <si>
    <t>Susan</t>
  </si>
  <si>
    <t>Anthony</t>
  </si>
  <si>
    <t>Pedro</t>
  </si>
  <si>
    <t>Jai</t>
  </si>
  <si>
    <t>Atta</t>
  </si>
  <si>
    <t>Jean</t>
  </si>
  <si>
    <t>Pierre</t>
  </si>
  <si>
    <t>Elena</t>
  </si>
  <si>
    <t>Lynne</t>
  </si>
  <si>
    <t>James</t>
  </si>
  <si>
    <t>Rafael</t>
  </si>
  <si>
    <t>Patricia</t>
  </si>
  <si>
    <t>Robert</t>
  </si>
  <si>
    <t>Jane</t>
  </si>
  <si>
    <t>Elizabeth</t>
  </si>
  <si>
    <t>Oscar</t>
  </si>
  <si>
    <t>Employee Full Names</t>
  </si>
  <si>
    <t>Name as Shown on Policy</t>
  </si>
  <si>
    <t>&gt;20%</t>
  </si>
  <si>
    <t>15-20%</t>
  </si>
  <si>
    <t>11-15%</t>
  </si>
  <si>
    <t>0-11%</t>
  </si>
  <si>
    <t>law*</t>
  </si>
  <si>
    <t>pat*</t>
  </si>
  <si>
    <t>lan*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</si>
</sst>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73" formatCode="_(* #,##0_);_(* \(#,##0\);_(* &quot;-&quot;??_);_(@_)"/>
  </numFmts>
  <fonts count="20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theme="1"/>
      <name val="Calibri"/>
      <family val="2"/>
      <scheme val="minor"/>
    </font>
    <font>
      <b/>
      <sz val="14"/>
      <name val="Cambria"/>
      <family val="1"/>
      <scheme val="major"/>
    </font>
    <font>
      <b/>
      <sz val="11"/>
      <name val="Calibri"/>
      <family val="2"/>
      <scheme val="minor"/>
    </font>
    <font>
      <sz val="16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Calibri"/>
      <family val="2"/>
    </font>
    <font>
      <b/>
      <sz val="16"/>
      <name val="Cambria"/>
      <family val="1"/>
      <scheme val="major"/>
    </font>
    <font>
      <sz val="10"/>
      <name val="Arial"/>
      <family val="2"/>
    </font>
    <font>
      <i/>
      <sz val="18"/>
      <name val="Calibri"/>
      <family val="2"/>
      <scheme val="minor"/>
    </font>
    <font>
      <i/>
      <sz val="2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auto="1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ashDot">
        <color auto="1"/>
      </bottom>
      <diagonal/>
    </border>
    <border>
      <left style="thin">
        <color auto="1"/>
      </left>
      <right style="thin">
        <color auto="1"/>
      </right>
      <top style="dashDot">
        <color auto="1"/>
      </top>
      <bottom style="dashDot">
        <color auto="1"/>
      </bottom>
      <diagonal/>
    </border>
    <border>
      <left style="thin">
        <color auto="1"/>
      </left>
      <right style="thin">
        <color auto="1"/>
      </right>
      <top style="dashDot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ashDot">
        <color auto="1"/>
      </bottom>
      <diagonal/>
    </border>
    <border>
      <left/>
      <right style="thin">
        <color auto="1"/>
      </right>
      <top style="thin">
        <color auto="1"/>
      </top>
      <bottom style="dashDot">
        <color auto="1"/>
      </bottom>
      <diagonal/>
    </border>
    <border>
      <left style="thin">
        <color auto="1"/>
      </left>
      <right/>
      <top style="dashDot">
        <color auto="1"/>
      </top>
      <bottom style="dashDot">
        <color auto="1"/>
      </bottom>
      <diagonal/>
    </border>
    <border>
      <left/>
      <right style="thin">
        <color auto="1"/>
      </right>
      <top style="dashDot">
        <color auto="1"/>
      </top>
      <bottom style="dashDot">
        <color auto="1"/>
      </bottom>
      <diagonal/>
    </border>
    <border>
      <left style="thin">
        <color auto="1"/>
      </left>
      <right/>
      <top style="dashDot">
        <color auto="1"/>
      </top>
      <bottom style="thin">
        <color auto="1"/>
      </bottom>
      <diagonal/>
    </border>
    <border>
      <left/>
      <right style="thin">
        <color auto="1"/>
      </right>
      <top style="dashDot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0" fontId="17" fillId="0" borderId="0"/>
    <xf numFmtId="0" fontId="9" fillId="2" borderId="0" applyNumberFormat="0" applyBorder="0" applyAlignment="0" applyProtection="0"/>
    <xf numFmtId="44" fontId="5" fillId="0" borderId="0" applyFont="0" applyFill="0" applyBorder="0" applyAlignment="0" applyProtection="0"/>
    <xf numFmtId="0" fontId="7" fillId="0" borderId="1" applyNumberFormat="0" applyFill="0" applyAlignment="0" applyProtection="0"/>
    <xf numFmtId="0" fontId="5" fillId="0" borderId="0"/>
    <xf numFmtId="0" fontId="17" fillId="0" borderId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8" fillId="0" borderId="2" applyNumberFormat="0" applyFill="0" applyAlignment="0" applyProtection="0"/>
    <xf numFmtId="43" fontId="5" fillId="0" borderId="0" applyFont="0" applyFill="0" applyBorder="0" applyAlignment="0" applyProtection="0"/>
  </cellStyleXfs>
  <cellXfs count="59">
    <xf numFmtId="0" fontId="0" fillId="0" borderId="0" xfId="0"/>
    <xf numFmtId="0" fontId="5" fillId="0" borderId="0" xfId="5"/>
    <xf numFmtId="0" fontId="4" fillId="0" borderId="0" xfId="5" applyFont="1"/>
    <xf numFmtId="164" fontId="4" fillId="0" borderId="0" xfId="3" applyNumberFormat="1" applyFont="1"/>
    <xf numFmtId="2" fontId="4" fillId="0" borderId="0" xfId="3" applyNumberFormat="1" applyFont="1"/>
    <xf numFmtId="164" fontId="4" fillId="0" borderId="0" xfId="5" applyNumberFormat="1" applyFont="1"/>
    <xf numFmtId="0" fontId="12" fillId="0" borderId="3" xfId="2" applyFont="1" applyFill="1" applyBorder="1"/>
    <xf numFmtId="0" fontId="12" fillId="0" borderId="3" xfId="2" applyFont="1" applyFill="1" applyBorder="1" applyAlignment="1">
      <alignment horizontal="center"/>
    </xf>
    <xf numFmtId="0" fontId="12" fillId="0" borderId="3" xfId="9" applyFont="1" applyFill="1" applyBorder="1" applyAlignment="1">
      <alignment horizontal="right"/>
    </xf>
    <xf numFmtId="0" fontId="14" fillId="0" borderId="3" xfId="2" applyFont="1" applyFill="1" applyBorder="1" applyAlignment="1">
      <alignment horizontal="left" indent="2"/>
    </xf>
    <xf numFmtId="0" fontId="13" fillId="0" borderId="0" xfId="5" applyFont="1" applyBorder="1" applyAlignment="1">
      <alignment horizontal="center" wrapText="1"/>
    </xf>
    <xf numFmtId="0" fontId="13" fillId="0" borderId="0" xfId="5" applyFont="1" applyFill="1" applyBorder="1"/>
    <xf numFmtId="0" fontId="4" fillId="0" borderId="3" xfId="3" applyNumberFormat="1" applyFont="1" applyBorder="1"/>
    <xf numFmtId="0" fontId="15" fillId="0" borderId="0" xfId="5" applyFont="1" applyAlignment="1">
      <alignment horizontal="left"/>
    </xf>
    <xf numFmtId="0" fontId="13" fillId="0" borderId="3" xfId="5" applyFont="1" applyBorder="1"/>
    <xf numFmtId="0" fontId="5" fillId="0" borderId="3" xfId="5" applyBorder="1"/>
    <xf numFmtId="0" fontId="5" fillId="0" borderId="3" xfId="5" applyFill="1" applyBorder="1"/>
    <xf numFmtId="0" fontId="13" fillId="0" borderId="3" xfId="5" applyFont="1" applyBorder="1" applyAlignment="1">
      <alignment horizontal="center" wrapText="1"/>
    </xf>
    <xf numFmtId="0" fontId="16" fillId="0" borderId="0" xfId="8" applyFont="1" applyAlignment="1">
      <alignment horizontal="centerContinuous"/>
    </xf>
    <xf numFmtId="0" fontId="11" fillId="0" borderId="0" xfId="4" applyFont="1" applyBorder="1" applyAlignment="1">
      <alignment horizontal="centerContinuous"/>
    </xf>
    <xf numFmtId="0" fontId="16" fillId="0" borderId="4" xfId="8" applyFont="1" applyBorder="1" applyAlignment="1">
      <alignment horizontal="centerContinuous"/>
    </xf>
    <xf numFmtId="0" fontId="11" fillId="0" borderId="4" xfId="4" applyFont="1" applyBorder="1" applyAlignment="1">
      <alignment horizontal="centerContinuous"/>
    </xf>
    <xf numFmtId="0" fontId="4" fillId="0" borderId="5" xfId="5" applyFont="1" applyBorder="1" applyAlignment="1">
      <alignment horizontal="centerContinuous"/>
    </xf>
    <xf numFmtId="0" fontId="14" fillId="0" borderId="0" xfId="6" applyFont="1"/>
    <xf numFmtId="0" fontId="14" fillId="0" borderId="0" xfId="6" applyFont="1" applyFill="1" applyBorder="1" applyAlignment="1">
      <alignment horizontal="centerContinuous"/>
    </xf>
    <xf numFmtId="0" fontId="14" fillId="0" borderId="7" xfId="6" applyFont="1" applyBorder="1"/>
    <xf numFmtId="0" fontId="14" fillId="0" borderId="8" xfId="6" applyFont="1" applyBorder="1"/>
    <xf numFmtId="0" fontId="18" fillId="0" borderId="0" xfId="6" applyFont="1" applyFill="1" applyBorder="1" applyAlignment="1">
      <alignment horizontal="left"/>
    </xf>
    <xf numFmtId="0" fontId="12" fillId="0" borderId="6" xfId="6" applyFont="1" applyBorder="1" applyAlignment="1">
      <alignment horizontal="center" wrapText="1"/>
    </xf>
    <xf numFmtId="0" fontId="14" fillId="0" borderId="9" xfId="6" applyFont="1" applyBorder="1"/>
    <xf numFmtId="0" fontId="14" fillId="0" borderId="10" xfId="6" applyFont="1" applyBorder="1"/>
    <xf numFmtId="0" fontId="14" fillId="0" borderId="6" xfId="6" applyFont="1" applyBorder="1"/>
    <xf numFmtId="0" fontId="14" fillId="0" borderId="11" xfId="6" applyFont="1" applyBorder="1"/>
    <xf numFmtId="0" fontId="14" fillId="0" borderId="12" xfId="6" applyFont="1" applyBorder="1"/>
    <xf numFmtId="0" fontId="14" fillId="0" borderId="13" xfId="6" applyFont="1" applyBorder="1"/>
    <xf numFmtId="0" fontId="14" fillId="0" borderId="14" xfId="6" applyFont="1" applyBorder="1"/>
    <xf numFmtId="0" fontId="12" fillId="0" borderId="6" xfId="6" applyFont="1" applyBorder="1" applyAlignment="1">
      <alignment horizontal="center"/>
    </xf>
    <xf numFmtId="0" fontId="12" fillId="0" borderId="6" xfId="6" applyFont="1" applyFill="1" applyBorder="1" applyAlignment="1">
      <alignment horizontal="center"/>
    </xf>
    <xf numFmtId="164" fontId="3" fillId="0" borderId="3" xfId="3" applyNumberFormat="1" applyFont="1" applyBorder="1" applyAlignment="1">
      <alignment horizontal="left" indent="1"/>
    </xf>
    <xf numFmtId="0" fontId="3" fillId="0" borderId="3" xfId="5" applyFont="1" applyBorder="1" applyAlignment="1">
      <alignment horizontal="left" indent="1"/>
    </xf>
    <xf numFmtId="0" fontId="18" fillId="0" borderId="0" xfId="6" applyFont="1" applyFill="1" applyBorder="1" applyAlignment="1">
      <alignment horizontal="centerContinuous"/>
    </xf>
    <xf numFmtId="0" fontId="14" fillId="0" borderId="0" xfId="6" applyFont="1" applyAlignment="1">
      <alignment horizontal="centerContinuous"/>
    </xf>
    <xf numFmtId="0" fontId="4" fillId="4" borderId="4" xfId="5" applyFont="1" applyFill="1" applyBorder="1"/>
    <xf numFmtId="0" fontId="4" fillId="4" borderId="0" xfId="5" applyFont="1" applyFill="1"/>
    <xf numFmtId="2" fontId="10" fillId="4" borderId="3" xfId="3" applyNumberFormat="1" applyFont="1" applyFill="1" applyBorder="1" applyAlignment="1">
      <alignment horizontal="center"/>
    </xf>
    <xf numFmtId="2" fontId="10" fillId="4" borderId="15" xfId="3" applyNumberFormat="1" applyFont="1" applyFill="1" applyBorder="1" applyAlignment="1">
      <alignment horizontal="center"/>
    </xf>
    <xf numFmtId="0" fontId="8" fillId="0" borderId="3" xfId="5" applyFont="1" applyBorder="1" applyAlignment="1">
      <alignment horizontal="center"/>
    </xf>
    <xf numFmtId="9" fontId="2" fillId="0" borderId="3" xfId="7" applyFont="1" applyBorder="1" applyAlignment="1">
      <alignment horizontal="right" indent="2"/>
    </xf>
    <xf numFmtId="164" fontId="2" fillId="0" borderId="3" xfId="3" applyNumberFormat="1" applyFont="1" applyBorder="1" applyAlignment="1">
      <alignment horizontal="right" indent="2"/>
    </xf>
    <xf numFmtId="0" fontId="2" fillId="0" borderId="3" xfId="5" applyFont="1" applyBorder="1" applyAlignment="1">
      <alignment horizontal="right" indent="2"/>
    </xf>
    <xf numFmtId="0" fontId="19" fillId="3" borderId="3" xfId="5" applyFont="1" applyFill="1" applyBorder="1" applyAlignment="1">
      <alignment horizontal="center" wrapText="1"/>
    </xf>
    <xf numFmtId="0" fontId="19" fillId="3" borderId="3" xfId="5" applyFont="1" applyFill="1" applyBorder="1" applyAlignment="1">
      <alignment horizontal="center"/>
    </xf>
    <xf numFmtId="0" fontId="19" fillId="3" borderId="16" xfId="5" applyFont="1" applyFill="1" applyBorder="1" applyAlignment="1">
      <alignment horizontal="center"/>
    </xf>
    <xf numFmtId="0" fontId="10" fillId="4" borderId="3" xfId="5" applyFont="1" applyFill="1" applyBorder="1" applyAlignment="1">
      <alignment horizontal="center"/>
    </xf>
    <xf numFmtId="1" fontId="4" fillId="0" borderId="3" xfId="3" applyNumberFormat="1" applyFont="1" applyBorder="1"/>
    <xf numFmtId="2" fontId="1" fillId="0" borderId="3" xfId="3" applyNumberFormat="1" applyFont="1" applyBorder="1"/>
    <xf numFmtId="0" fontId="0" fillId="0" borderId="3" xfId="5" applyFont="1" applyBorder="1"/>
    <xf numFmtId="173" fontId="4" fillId="0" borderId="3" xfId="10" applyNumberFormat="1" applyFont="1" applyBorder="1"/>
    <xf numFmtId="173" fontId="10" fillId="0" borderId="3" xfId="10" applyNumberFormat="1" applyFont="1" applyBorder="1"/>
  </cellXfs>
  <cellStyles count="11">
    <cellStyle name="60%  Accent1#VqmXNJZnTXeHhjn0kbIEonPVr+7yZme8bJxNBYR3BBpuQhe1TDKMBA==" xfId="2"/>
    <cellStyle name="Comma" xfId="10" builtinId="3"/>
    <cellStyle name="Currency#TnBmtWgHPaJapSF5y5p5WenC3AaIhKT/iP/TicEg04U=" xfId="3"/>
    <cellStyle name="Heading 1#M/4h8KgHQiHlo3VXGGWMhchs8v9baODE5p665EJsrK8=" xfId="4"/>
    <cellStyle name="Normal" xfId="0" builtinId="0"/>
    <cellStyle name="Normal 2" xfId="1"/>
    <cellStyle name="Normal 2#A09wMfuOz0+D24Vi6Ljls3tbLSPpTn4yObhHQ8Gt3KE=" xfId="6"/>
    <cellStyle name="Normal#NusYdTU/JEQdfaQ+VBZZHuEz8In7u4WFg1ZIrna+BI0=" xfId="5"/>
    <cellStyle name="Percent#AXI/IQ2h0imqZ/dXEcUZCBqmBgw63jGpCSzDGQJ3BRQ=" xfId="7"/>
    <cellStyle name="Title#qQLWKxwBFBsr02Krv77Mgo/soqe5hvmwST5AYhYuEAE=" xfId="8"/>
    <cellStyle name="Total#D8BWkTmKBJ1vO7rnmnxy8I7LNnRWLHUaXIUNzCpCHtY=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19052</xdr:rowOff>
    </xdr:from>
    <xdr:to>
      <xdr:col>3</xdr:col>
      <xdr:colOff>1066799</xdr:colOff>
      <xdr:row>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" y="19052"/>
          <a:ext cx="4143375" cy="7429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0</xdr:row>
      <xdr:rowOff>104775</xdr:rowOff>
    </xdr:from>
    <xdr:to>
      <xdr:col>3</xdr:col>
      <xdr:colOff>600075</xdr:colOff>
      <xdr:row>2</xdr:row>
      <xdr:rowOff>266698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" y="104775"/>
          <a:ext cx="4143375" cy="7429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L28"/>
  <sheetViews>
    <sheetView topLeftCell="A3" workbookViewId="0">
      <selection activeCell="B6" sqref="B6"/>
    </sheetView>
  </sheetViews>
  <sheetFormatPr defaultRowHeight="15" x14ac:dyDescent="0.25"/>
  <cols>
    <col min="1" max="1" width="14.7109375" style="1" bestFit="1" customWidth="1"/>
    <col min="2" max="2" width="19.7109375" style="1" bestFit="1" customWidth="1"/>
    <col min="3" max="3" width="11.85546875" style="1" bestFit="1" customWidth="1"/>
    <col min="4" max="4" width="16.140625" style="1" bestFit="1" customWidth="1"/>
    <col min="5" max="5" width="9.140625" style="1" customWidth="1"/>
  </cols>
  <sheetData>
    <row r="1" spans="1:12" ht="48" customHeight="1" x14ac:dyDescent="0.25">
      <c r="A1" s="50" t="s">
        <v>96</v>
      </c>
      <c r="B1" s="51"/>
      <c r="C1" s="51"/>
      <c r="D1" s="51"/>
    </row>
    <row r="2" spans="1:12" ht="45.75" customHeight="1" x14ac:dyDescent="0.25">
      <c r="A2" s="52"/>
      <c r="B2" s="52"/>
      <c r="C2" s="52"/>
      <c r="D2" s="52"/>
    </row>
    <row r="3" spans="1:12" ht="35.25" customHeight="1" x14ac:dyDescent="0.35">
      <c r="A3" s="14" t="s">
        <v>28</v>
      </c>
      <c r="B3" s="14" t="s">
        <v>29</v>
      </c>
      <c r="C3" s="14" t="s">
        <v>30</v>
      </c>
      <c r="D3" s="14" t="s">
        <v>31</v>
      </c>
      <c r="E3" s="10"/>
      <c r="G3" s="11"/>
    </row>
    <row r="4" spans="1:12" ht="18" customHeight="1" x14ac:dyDescent="0.25">
      <c r="A4" s="15" t="s">
        <v>17</v>
      </c>
      <c r="B4" s="16" t="s">
        <v>1</v>
      </c>
      <c r="C4" s="15">
        <v>1690</v>
      </c>
      <c r="D4" s="15">
        <v>210</v>
      </c>
    </row>
    <row r="5" spans="1:12" ht="18" customHeight="1" x14ac:dyDescent="0.25">
      <c r="A5" s="15" t="s">
        <v>18</v>
      </c>
      <c r="B5" s="16" t="s">
        <v>2</v>
      </c>
      <c r="C5" s="15">
        <v>2170</v>
      </c>
      <c r="D5" s="15">
        <v>435</v>
      </c>
    </row>
    <row r="6" spans="1:12" ht="18" customHeight="1" x14ac:dyDescent="0.4">
      <c r="A6" s="15" t="s">
        <v>6</v>
      </c>
      <c r="B6" s="16" t="s">
        <v>1</v>
      </c>
      <c r="C6" s="15">
        <v>938</v>
      </c>
      <c r="D6" s="15">
        <v>125</v>
      </c>
      <c r="L6" s="13"/>
    </row>
    <row r="7" spans="1:12" ht="18" customHeight="1" x14ac:dyDescent="0.4">
      <c r="A7" s="15" t="s">
        <v>19</v>
      </c>
      <c r="B7" s="16" t="s">
        <v>2</v>
      </c>
      <c r="C7" s="15">
        <v>1475</v>
      </c>
      <c r="D7" s="15">
        <v>413.00000000000006</v>
      </c>
      <c r="L7" s="13"/>
    </row>
    <row r="8" spans="1:12" ht="18" customHeight="1" x14ac:dyDescent="0.25">
      <c r="A8" s="15" t="s">
        <v>20</v>
      </c>
      <c r="B8" s="16" t="s">
        <v>1</v>
      </c>
      <c r="C8" s="15">
        <v>1225</v>
      </c>
      <c r="D8" s="15">
        <v>343.00000000000006</v>
      </c>
    </row>
    <row r="9" spans="1:12" ht="18" customHeight="1" x14ac:dyDescent="0.25">
      <c r="A9" s="15" t="s">
        <v>21</v>
      </c>
      <c r="B9" s="16" t="s">
        <v>32</v>
      </c>
      <c r="C9" s="15">
        <v>1260</v>
      </c>
      <c r="D9" s="15">
        <v>353</v>
      </c>
    </row>
    <row r="10" spans="1:12" ht="18" customHeight="1" x14ac:dyDescent="0.25">
      <c r="A10" s="15" t="s">
        <v>22</v>
      </c>
      <c r="B10" s="16" t="s">
        <v>32</v>
      </c>
      <c r="C10" s="15">
        <v>2235</v>
      </c>
      <c r="D10" s="15">
        <v>618</v>
      </c>
    </row>
    <row r="11" spans="1:12" ht="18" customHeight="1" x14ac:dyDescent="0.25">
      <c r="A11" s="15" t="s">
        <v>23</v>
      </c>
      <c r="B11" s="16" t="s">
        <v>1</v>
      </c>
      <c r="C11" s="15">
        <v>2380</v>
      </c>
      <c r="D11" s="15">
        <v>300</v>
      </c>
    </row>
    <row r="12" spans="1:12" ht="18" customHeight="1" x14ac:dyDescent="0.25">
      <c r="A12" s="15" t="s">
        <v>24</v>
      </c>
      <c r="B12" s="16" t="s">
        <v>2</v>
      </c>
      <c r="C12" s="15">
        <v>2545</v>
      </c>
      <c r="D12" s="15">
        <v>550</v>
      </c>
    </row>
    <row r="13" spans="1:12" ht="18" customHeight="1" x14ac:dyDescent="0.25">
      <c r="A13" s="15" t="s">
        <v>12</v>
      </c>
      <c r="B13" s="16" t="s">
        <v>2</v>
      </c>
      <c r="C13" s="15">
        <v>1470</v>
      </c>
      <c r="D13" s="15">
        <v>322</v>
      </c>
    </row>
    <row r="14" spans="1:12" ht="18" customHeight="1" x14ac:dyDescent="0.25">
      <c r="A14" s="15" t="s">
        <v>25</v>
      </c>
      <c r="B14" s="16" t="s">
        <v>2</v>
      </c>
      <c r="C14" s="15">
        <v>2655</v>
      </c>
      <c r="D14" s="15">
        <v>743</v>
      </c>
    </row>
    <row r="15" spans="1:12" ht="18" customHeight="1" x14ac:dyDescent="0.25">
      <c r="A15" s="15" t="s">
        <v>26</v>
      </c>
      <c r="B15" s="16" t="s">
        <v>32</v>
      </c>
      <c r="C15" s="15">
        <v>2915</v>
      </c>
      <c r="D15" s="15">
        <v>375</v>
      </c>
    </row>
    <row r="16" spans="1:12" ht="18" customHeight="1" x14ac:dyDescent="0.25">
      <c r="A16" s="15" t="s">
        <v>4</v>
      </c>
      <c r="B16" s="15" t="s">
        <v>2</v>
      </c>
      <c r="C16" s="15">
        <v>740</v>
      </c>
      <c r="D16" s="15">
        <v>125</v>
      </c>
    </row>
    <row r="17" spans="1:4" ht="18" customHeight="1" x14ac:dyDescent="0.25">
      <c r="A17" s="15" t="s">
        <v>7</v>
      </c>
      <c r="B17" s="16" t="s">
        <v>32</v>
      </c>
      <c r="C17" s="15">
        <v>985</v>
      </c>
      <c r="D17" s="15">
        <v>325</v>
      </c>
    </row>
    <row r="18" spans="1:4" ht="18" customHeight="1" x14ac:dyDescent="0.25">
      <c r="A18" s="15" t="s">
        <v>13</v>
      </c>
      <c r="B18" s="16" t="s">
        <v>1</v>
      </c>
      <c r="C18" s="15">
        <v>1555</v>
      </c>
      <c r="D18" s="15">
        <v>435</v>
      </c>
    </row>
    <row r="19" spans="1:4" ht="18" customHeight="1" x14ac:dyDescent="0.25">
      <c r="A19" s="15" t="s">
        <v>27</v>
      </c>
      <c r="B19" s="16" t="s">
        <v>1</v>
      </c>
      <c r="C19" s="15">
        <v>5885</v>
      </c>
      <c r="D19" s="15">
        <v>307</v>
      </c>
    </row>
    <row r="20" spans="1:4" ht="18" customHeight="1" x14ac:dyDescent="0.25">
      <c r="A20" s="15" t="s">
        <v>5</v>
      </c>
      <c r="B20" s="15" t="s">
        <v>2</v>
      </c>
      <c r="C20" s="15">
        <v>1315</v>
      </c>
      <c r="D20" s="15">
        <v>368</v>
      </c>
    </row>
    <row r="21" spans="1:4" ht="18" customHeight="1" x14ac:dyDescent="0.25">
      <c r="A21" s="15" t="s">
        <v>8</v>
      </c>
      <c r="B21" s="16" t="s">
        <v>32</v>
      </c>
      <c r="C21" s="15">
        <v>1120</v>
      </c>
      <c r="D21" s="15">
        <v>314</v>
      </c>
    </row>
    <row r="22" spans="1:4" ht="18" customHeight="1" x14ac:dyDescent="0.25">
      <c r="A22" s="15" t="s">
        <v>9</v>
      </c>
      <c r="B22" s="16" t="s">
        <v>2</v>
      </c>
      <c r="C22" s="15">
        <v>960</v>
      </c>
      <c r="D22" s="15">
        <v>175</v>
      </c>
    </row>
    <row r="23" spans="1:4" ht="18" customHeight="1" x14ac:dyDescent="0.25">
      <c r="A23" s="15" t="s">
        <v>14</v>
      </c>
      <c r="B23" s="16" t="s">
        <v>1</v>
      </c>
      <c r="C23" s="15">
        <v>1885</v>
      </c>
      <c r="D23" s="15">
        <v>527</v>
      </c>
    </row>
    <row r="24" spans="1:4" ht="18" customHeight="1" x14ac:dyDescent="0.25">
      <c r="A24" s="15" t="s">
        <v>3</v>
      </c>
      <c r="B24" s="15" t="s">
        <v>1</v>
      </c>
      <c r="C24" s="15">
        <v>5100</v>
      </c>
      <c r="D24" s="15">
        <v>300</v>
      </c>
    </row>
    <row r="25" spans="1:4" ht="18" customHeight="1" x14ac:dyDescent="0.25">
      <c r="A25" s="15" t="s">
        <v>15</v>
      </c>
      <c r="B25" s="16" t="s">
        <v>32</v>
      </c>
      <c r="C25" s="15">
        <v>1430</v>
      </c>
      <c r="D25" s="15">
        <v>389</v>
      </c>
    </row>
    <row r="26" spans="1:4" ht="18" customHeight="1" x14ac:dyDescent="0.25">
      <c r="A26" s="15" t="s">
        <v>10</v>
      </c>
      <c r="B26" s="16" t="s">
        <v>1</v>
      </c>
      <c r="C26" s="15">
        <v>1420</v>
      </c>
      <c r="D26" s="15">
        <v>300</v>
      </c>
    </row>
    <row r="27" spans="1:4" ht="18" customHeight="1" x14ac:dyDescent="0.25">
      <c r="A27" s="15" t="s">
        <v>11</v>
      </c>
      <c r="B27" s="16" t="s">
        <v>2</v>
      </c>
      <c r="C27" s="15">
        <v>1460</v>
      </c>
      <c r="D27" s="15">
        <v>460</v>
      </c>
    </row>
    <row r="28" spans="1:4" ht="18" customHeight="1" x14ac:dyDescent="0.25">
      <c r="A28" s="15" t="s">
        <v>16</v>
      </c>
      <c r="B28" s="16" t="s">
        <v>32</v>
      </c>
      <c r="C28" s="15">
        <v>1610</v>
      </c>
      <c r="D28" s="15">
        <v>450</v>
      </c>
    </row>
  </sheetData>
  <sortState ref="A4:D28">
    <sortCondition ref="A4"/>
  </sortState>
  <mergeCells count="1">
    <mergeCell ref="A1:D2"/>
  </mergeCells>
  <printOptions horizontalCentered="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D33"/>
  <sheetViews>
    <sheetView zoomScaleNormal="100" workbookViewId="0">
      <selection activeCell="A14" sqref="A14"/>
    </sheetView>
  </sheetViews>
  <sheetFormatPr defaultRowHeight="15" x14ac:dyDescent="0.25"/>
  <cols>
    <col min="1" max="1" width="22.5703125" style="2" customWidth="1"/>
    <col min="2" max="2" width="19" style="2" customWidth="1"/>
    <col min="3" max="3" width="19.140625" style="2" customWidth="1"/>
    <col min="4" max="4" width="19.7109375" style="2" bestFit="1" customWidth="1"/>
    <col min="5" max="16384" width="9.140625" style="2"/>
  </cols>
  <sheetData>
    <row r="1" spans="1:4" x14ac:dyDescent="0.25">
      <c r="A1" s="42"/>
      <c r="B1" s="43"/>
      <c r="C1" s="43"/>
      <c r="D1" s="43"/>
    </row>
    <row r="2" spans="1:4" ht="30.75" customHeight="1" x14ac:dyDescent="0.3">
      <c r="A2" s="20"/>
      <c r="B2" s="18"/>
      <c r="C2" s="18"/>
      <c r="D2" s="22"/>
    </row>
    <row r="3" spans="1:4" ht="22.5" customHeight="1" x14ac:dyDescent="0.25">
      <c r="A3" s="21" t="s">
        <v>37</v>
      </c>
      <c r="B3" s="19"/>
      <c r="C3" s="19"/>
      <c r="D3" s="22"/>
    </row>
    <row r="4" spans="1:4" ht="7.5" customHeight="1" x14ac:dyDescent="0.25">
      <c r="A4" s="21"/>
      <c r="B4" s="19"/>
      <c r="C4" s="19"/>
      <c r="D4" s="22"/>
    </row>
    <row r="5" spans="1:4" ht="15" customHeight="1" x14ac:dyDescent="0.25">
      <c r="A5" s="42"/>
      <c r="B5" s="43"/>
      <c r="C5" s="43"/>
      <c r="D5" s="43"/>
    </row>
    <row r="6" spans="1:4" ht="21" customHeight="1" x14ac:dyDescent="0.25">
      <c r="A6" s="6" t="s">
        <v>38</v>
      </c>
      <c r="B6" s="7" t="s">
        <v>35</v>
      </c>
      <c r="C6" s="7" t="s">
        <v>36</v>
      </c>
      <c r="D6" s="7" t="s">
        <v>33</v>
      </c>
    </row>
    <row r="7" spans="1:4" ht="18.75" customHeight="1" x14ac:dyDescent="0.25">
      <c r="A7" s="9" t="s">
        <v>32</v>
      </c>
      <c r="B7" s="57">
        <f>DSUM(Responses,3,Criteria!$B$1:$B$2)</f>
        <v>11555</v>
      </c>
      <c r="C7" s="57">
        <f>DSUM(Responses,4,Criteria!$B$1:$B$2)</f>
        <v>2824</v>
      </c>
      <c r="D7" s="12" t="str">
        <f>IF(C7/B7&gt;=20%,$C$15,IF(C7/B7&gt;=15%,$C$16,IF(C7/B7&gt;=11%,$C$17,$C$18)))</f>
        <v>Excellent</v>
      </c>
    </row>
    <row r="8" spans="1:4" ht="18.75" customHeight="1" x14ac:dyDescent="0.25">
      <c r="A8" s="9" t="s">
        <v>1</v>
      </c>
      <c r="B8" s="57">
        <f>DSUM(Responses,3,Criteria!$B$4:$B$5)</f>
        <v>22078</v>
      </c>
      <c r="C8" s="57">
        <f>DSUM(Responses,4,Criteria!$B$4:$B$5)</f>
        <v>2847</v>
      </c>
      <c r="D8" s="12" t="str">
        <f t="shared" ref="D8:D9" si="0">IF(C8/B8&gt;=20%,$C$15,IF(C8/B8&gt;=15%,$C$16,IF(C8/B8&gt;=11%,$C$17,$C$18)))</f>
        <v>Good</v>
      </c>
    </row>
    <row r="9" spans="1:4" ht="18.75" customHeight="1" x14ac:dyDescent="0.25">
      <c r="A9" s="9" t="s">
        <v>2</v>
      </c>
      <c r="B9" s="57">
        <f>DSUM(Responses,3,Criteria!$B$7:$B$8)</f>
        <v>14790</v>
      </c>
      <c r="C9" s="57">
        <f>DSUM(Responses,4,Criteria!$B$7:$B$8)</f>
        <v>3591</v>
      </c>
      <c r="D9" s="12" t="str">
        <f t="shared" si="0"/>
        <v>Excellent</v>
      </c>
    </row>
    <row r="10" spans="1:4" ht="20.25" customHeight="1" x14ac:dyDescent="0.25">
      <c r="A10" s="8" t="s">
        <v>0</v>
      </c>
      <c r="B10" s="58">
        <f t="shared" ref="B10:C10" si="1">SUM(B7:B9)</f>
        <v>48423</v>
      </c>
      <c r="C10" s="58">
        <f t="shared" si="1"/>
        <v>9262</v>
      </c>
      <c r="D10" s="12" t="str">
        <f>IF(C10/B10&gt;=20%,$C$15,IF(C10/B10&gt;=15%,$C$16,IF(C10/B10&gt;=11%,$C$17,$C$18)))</f>
        <v>Very Good</v>
      </c>
    </row>
    <row r="11" spans="1:4" x14ac:dyDescent="0.25">
      <c r="A11" s="42"/>
      <c r="B11" s="43"/>
      <c r="C11" s="43"/>
      <c r="D11" s="43"/>
    </row>
    <row r="13" spans="1:4" x14ac:dyDescent="0.25">
      <c r="B13" s="3"/>
      <c r="C13" s="3"/>
    </row>
    <row r="14" spans="1:4" x14ac:dyDescent="0.25">
      <c r="B14" s="53" t="s">
        <v>94</v>
      </c>
      <c r="C14" s="53"/>
    </row>
    <row r="15" spans="1:4" x14ac:dyDescent="0.25">
      <c r="B15" s="47" t="s">
        <v>116</v>
      </c>
      <c r="C15" s="38" t="s">
        <v>39</v>
      </c>
    </row>
    <row r="16" spans="1:4" x14ac:dyDescent="0.25">
      <c r="B16" s="48" t="s">
        <v>117</v>
      </c>
      <c r="C16" s="38" t="s">
        <v>40</v>
      </c>
    </row>
    <row r="17" spans="2:3" x14ac:dyDescent="0.25">
      <c r="B17" s="49" t="s">
        <v>118</v>
      </c>
      <c r="C17" s="39" t="s">
        <v>41</v>
      </c>
    </row>
    <row r="18" spans="2:3" x14ac:dyDescent="0.25">
      <c r="B18" s="49" t="s">
        <v>119</v>
      </c>
      <c r="C18" s="38" t="s">
        <v>42</v>
      </c>
    </row>
    <row r="19" spans="2:3" x14ac:dyDescent="0.25">
      <c r="B19" s="4"/>
      <c r="C19" s="4"/>
    </row>
    <row r="20" spans="2:3" x14ac:dyDescent="0.25">
      <c r="B20" s="44" t="s">
        <v>28</v>
      </c>
      <c r="C20" s="45" t="s">
        <v>95</v>
      </c>
    </row>
    <row r="21" spans="2:3" x14ac:dyDescent="0.25">
      <c r="B21" s="55" t="s">
        <v>10</v>
      </c>
      <c r="C21" s="54">
        <f>INDEX(Responses,MATCH(B21,Mailings!A3:A28,0),MATCH(Mailings!D3,Mailings!A3:D3,0))</f>
        <v>300</v>
      </c>
    </row>
    <row r="22" spans="2:3" x14ac:dyDescent="0.25">
      <c r="B22" s="4"/>
      <c r="C22" s="4"/>
    </row>
    <row r="23" spans="2:3" x14ac:dyDescent="0.25">
      <c r="B23" s="4"/>
      <c r="C23" s="4"/>
    </row>
    <row r="24" spans="2:3" x14ac:dyDescent="0.25">
      <c r="B24" s="4"/>
      <c r="C24" s="4"/>
    </row>
    <row r="26" spans="2:3" x14ac:dyDescent="0.25">
      <c r="B26" s="5"/>
      <c r="C26" s="5"/>
    </row>
    <row r="27" spans="2:3" x14ac:dyDescent="0.25">
      <c r="B27" s="5"/>
      <c r="C27" s="5"/>
    </row>
    <row r="28" spans="2:3" x14ac:dyDescent="0.25">
      <c r="B28" s="5"/>
      <c r="C28" s="5"/>
    </row>
    <row r="29" spans="2:3" x14ac:dyDescent="0.25">
      <c r="B29" s="5"/>
      <c r="C29" s="5"/>
    </row>
    <row r="30" spans="2:3" x14ac:dyDescent="0.25">
      <c r="B30" s="5"/>
      <c r="C30" s="5"/>
    </row>
    <row r="31" spans="2:3" x14ac:dyDescent="0.25">
      <c r="B31" s="5"/>
      <c r="C31" s="5"/>
    </row>
    <row r="32" spans="2:3" x14ac:dyDescent="0.25">
      <c r="B32" s="5"/>
      <c r="C32" s="5"/>
    </row>
    <row r="33" spans="2:3" x14ac:dyDescent="0.25">
      <c r="B33" s="5"/>
      <c r="C33" s="5"/>
    </row>
  </sheetData>
  <mergeCells count="1">
    <mergeCell ref="B14:C14"/>
  </mergeCells>
  <printOptions horizontalCentered="1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9"/>
  <sheetViews>
    <sheetView workbookViewId="0">
      <selection activeCell="B3" sqref="B3"/>
    </sheetView>
  </sheetViews>
  <sheetFormatPr defaultRowHeight="15" x14ac:dyDescent="0.25"/>
  <cols>
    <col min="2" max="2" width="16.140625" style="1" bestFit="1" customWidth="1"/>
    <col min="3" max="3" width="11.85546875" style="1" bestFit="1" customWidth="1"/>
    <col min="4" max="4" width="16.140625" style="1" bestFit="1" customWidth="1"/>
    <col min="5" max="5" width="14.140625" style="1" customWidth="1"/>
  </cols>
  <sheetData>
    <row r="1" spans="1:5" ht="43.5" customHeight="1" x14ac:dyDescent="0.35">
      <c r="A1" s="14" t="s">
        <v>28</v>
      </c>
      <c r="B1" s="14" t="s">
        <v>29</v>
      </c>
      <c r="C1" s="14" t="s">
        <v>30</v>
      </c>
      <c r="D1" s="14" t="s">
        <v>31</v>
      </c>
      <c r="E1" s="17" t="s">
        <v>34</v>
      </c>
    </row>
    <row r="2" spans="1:5" x14ac:dyDescent="0.25">
      <c r="A2" s="15"/>
      <c r="B2" s="56" t="s">
        <v>122</v>
      </c>
      <c r="C2" s="15"/>
      <c r="D2" s="15"/>
      <c r="E2" s="15"/>
    </row>
    <row r="3" spans="1:5" x14ac:dyDescent="0.25">
      <c r="A3" s="15"/>
      <c r="B3" s="15"/>
      <c r="C3" s="15"/>
      <c r="D3" s="15"/>
      <c r="E3" s="15"/>
    </row>
    <row r="4" spans="1:5" ht="42" x14ac:dyDescent="0.35">
      <c r="A4" s="14" t="s">
        <v>28</v>
      </c>
      <c r="B4" s="14" t="s">
        <v>29</v>
      </c>
      <c r="C4" s="14" t="s">
        <v>30</v>
      </c>
      <c r="D4" s="14" t="s">
        <v>31</v>
      </c>
      <c r="E4" s="17" t="s">
        <v>34</v>
      </c>
    </row>
    <row r="5" spans="1:5" x14ac:dyDescent="0.25">
      <c r="A5" s="15"/>
      <c r="B5" s="56" t="s">
        <v>120</v>
      </c>
      <c r="C5" s="15"/>
      <c r="D5" s="15"/>
      <c r="E5" s="15"/>
    </row>
    <row r="6" spans="1:5" x14ac:dyDescent="0.25">
      <c r="A6" s="15"/>
      <c r="B6" s="15"/>
      <c r="C6" s="15"/>
      <c r="D6" s="15"/>
      <c r="E6" s="15"/>
    </row>
    <row r="7" spans="1:5" ht="42" x14ac:dyDescent="0.35">
      <c r="A7" s="14" t="s">
        <v>28</v>
      </c>
      <c r="B7" s="14" t="s">
        <v>29</v>
      </c>
      <c r="C7" s="14" t="s">
        <v>30</v>
      </c>
      <c r="D7" s="14" t="s">
        <v>31</v>
      </c>
      <c r="E7" s="17" t="s">
        <v>34</v>
      </c>
    </row>
    <row r="8" spans="1:5" x14ac:dyDescent="0.25">
      <c r="A8" s="15"/>
      <c r="B8" s="56" t="s">
        <v>121</v>
      </c>
      <c r="C8" s="15"/>
      <c r="D8" s="15"/>
      <c r="E8" s="15"/>
    </row>
    <row r="9" spans="1:5" x14ac:dyDescent="0.25">
      <c r="A9" s="15"/>
      <c r="B9" s="15"/>
      <c r="C9" s="15"/>
      <c r="D9" s="15"/>
      <c r="E9" s="15"/>
    </row>
  </sheetData>
  <printOptions horizontalCentered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G28"/>
  <sheetViews>
    <sheetView topLeftCell="C10" workbookViewId="0">
      <selection activeCell="E28" sqref="E28"/>
    </sheetView>
  </sheetViews>
  <sheetFormatPr defaultRowHeight="15" x14ac:dyDescent="0.25"/>
  <cols>
    <col min="1" max="1" width="9.140625" style="23"/>
    <col min="2" max="2" width="14.140625" style="23" customWidth="1"/>
    <col min="3" max="3" width="14.5703125" style="23" customWidth="1"/>
    <col min="4" max="4" width="28.42578125" style="23" customWidth="1"/>
    <col min="5" max="5" width="12.42578125" style="23" customWidth="1"/>
    <col min="6" max="6" width="11.85546875" style="23" bestFit="1" customWidth="1"/>
    <col min="7" max="7" width="10.5703125" style="23" bestFit="1" customWidth="1"/>
    <col min="8" max="16384" width="9.140625" style="23"/>
  </cols>
  <sheetData>
    <row r="1" spans="1:7" ht="23.25" x14ac:dyDescent="0.35">
      <c r="A1" s="40" t="s">
        <v>69</v>
      </c>
      <c r="B1" s="24"/>
      <c r="C1" s="24"/>
      <c r="D1" s="24"/>
      <c r="E1" s="24"/>
      <c r="F1" s="41"/>
      <c r="G1" s="41"/>
    </row>
    <row r="2" spans="1:7" ht="23.25" x14ac:dyDescent="0.35">
      <c r="A2" s="40" t="s">
        <v>70</v>
      </c>
      <c r="B2" s="24"/>
      <c r="C2" s="24"/>
      <c r="D2" s="24"/>
      <c r="E2" s="24"/>
      <c r="F2" s="41"/>
      <c r="G2" s="41"/>
    </row>
    <row r="3" spans="1:7" ht="30.75" customHeight="1" x14ac:dyDescent="0.25">
      <c r="A3" s="36" t="s">
        <v>68</v>
      </c>
      <c r="B3" s="36" t="s">
        <v>67</v>
      </c>
      <c r="C3" s="36" t="s">
        <v>66</v>
      </c>
      <c r="D3" s="36" t="s">
        <v>29</v>
      </c>
      <c r="E3" s="36" t="s">
        <v>28</v>
      </c>
      <c r="F3" s="28" t="s">
        <v>65</v>
      </c>
      <c r="G3" s="37" t="s">
        <v>64</v>
      </c>
    </row>
    <row r="4" spans="1:7" x14ac:dyDescent="0.25">
      <c r="A4" s="25">
        <v>17</v>
      </c>
      <c r="B4" s="25" t="s">
        <v>63</v>
      </c>
      <c r="C4" s="25" t="s">
        <v>71</v>
      </c>
      <c r="D4" s="25" t="s">
        <v>1</v>
      </c>
      <c r="E4" s="25" t="s">
        <v>6</v>
      </c>
      <c r="F4" s="25">
        <v>4</v>
      </c>
      <c r="G4" s="25">
        <v>3</v>
      </c>
    </row>
    <row r="5" spans="1:7" x14ac:dyDescent="0.25">
      <c r="A5" s="25">
        <v>5</v>
      </c>
      <c r="B5" s="25" t="s">
        <v>72</v>
      </c>
      <c r="C5" s="25" t="s">
        <v>62</v>
      </c>
      <c r="D5" s="25" t="s">
        <v>2</v>
      </c>
      <c r="E5" s="25" t="s">
        <v>16</v>
      </c>
      <c r="F5" s="25">
        <v>5</v>
      </c>
      <c r="G5" s="25">
        <v>2</v>
      </c>
    </row>
    <row r="6" spans="1:7" x14ac:dyDescent="0.25">
      <c r="A6" s="25">
        <v>8</v>
      </c>
      <c r="B6" s="25" t="s">
        <v>73</v>
      </c>
      <c r="C6" s="25" t="s">
        <v>61</v>
      </c>
      <c r="D6" s="25" t="s">
        <v>1</v>
      </c>
      <c r="E6" s="25" t="s">
        <v>26</v>
      </c>
      <c r="F6" s="25">
        <v>1</v>
      </c>
      <c r="G6" s="25">
        <v>1</v>
      </c>
    </row>
    <row r="7" spans="1:7" x14ac:dyDescent="0.25">
      <c r="A7" s="25">
        <v>11</v>
      </c>
      <c r="B7" s="25" t="s">
        <v>74</v>
      </c>
      <c r="C7" s="25" t="s">
        <v>60</v>
      </c>
      <c r="D7" s="25" t="s">
        <v>32</v>
      </c>
      <c r="E7" s="25" t="s">
        <v>7</v>
      </c>
      <c r="F7" s="25">
        <v>2</v>
      </c>
      <c r="G7" s="25">
        <v>0</v>
      </c>
    </row>
    <row r="8" spans="1:7" x14ac:dyDescent="0.25">
      <c r="A8" s="25">
        <v>14</v>
      </c>
      <c r="B8" s="25" t="s">
        <v>59</v>
      </c>
      <c r="C8" s="25" t="s">
        <v>75</v>
      </c>
      <c r="D8" s="25" t="s">
        <v>2</v>
      </c>
      <c r="E8" s="25" t="s">
        <v>26</v>
      </c>
      <c r="F8" s="25">
        <v>3</v>
      </c>
      <c r="G8" s="25">
        <v>4</v>
      </c>
    </row>
    <row r="9" spans="1:7" x14ac:dyDescent="0.25">
      <c r="A9" s="25">
        <v>16</v>
      </c>
      <c r="B9" s="25" t="s">
        <v>58</v>
      </c>
      <c r="C9" s="25" t="s">
        <v>76</v>
      </c>
      <c r="D9" s="25" t="s">
        <v>32</v>
      </c>
      <c r="E9" s="25" t="s">
        <v>6</v>
      </c>
      <c r="F9" s="25">
        <v>4</v>
      </c>
      <c r="G9" s="25">
        <v>3</v>
      </c>
    </row>
    <row r="10" spans="1:7" x14ac:dyDescent="0.25">
      <c r="A10" s="25">
        <v>21</v>
      </c>
      <c r="B10" s="25" t="s">
        <v>81</v>
      </c>
      <c r="C10" s="25" t="s">
        <v>82</v>
      </c>
      <c r="D10" s="25" t="s">
        <v>2</v>
      </c>
      <c r="E10" s="25" t="s">
        <v>6</v>
      </c>
      <c r="F10" s="25">
        <v>3</v>
      </c>
      <c r="G10" s="25">
        <v>1</v>
      </c>
    </row>
    <row r="11" spans="1:7" x14ac:dyDescent="0.25">
      <c r="A11" s="25">
        <v>3</v>
      </c>
      <c r="B11" s="25" t="s">
        <v>57</v>
      </c>
      <c r="C11" s="25" t="s">
        <v>77</v>
      </c>
      <c r="D11" s="25" t="s">
        <v>1</v>
      </c>
      <c r="E11" s="25" t="s">
        <v>26</v>
      </c>
      <c r="F11" s="25">
        <v>5</v>
      </c>
      <c r="G11" s="25">
        <v>1</v>
      </c>
    </row>
    <row r="12" spans="1:7" x14ac:dyDescent="0.25">
      <c r="A12" s="25">
        <v>4</v>
      </c>
      <c r="B12" s="25" t="s">
        <v>56</v>
      </c>
      <c r="C12" s="25" t="s">
        <v>78</v>
      </c>
      <c r="D12" s="25" t="s">
        <v>52</v>
      </c>
      <c r="E12" s="25" t="s">
        <v>6</v>
      </c>
      <c r="F12" s="25">
        <v>1</v>
      </c>
      <c r="G12" s="25">
        <v>1</v>
      </c>
    </row>
    <row r="13" spans="1:7" x14ac:dyDescent="0.25">
      <c r="A13" s="25">
        <v>12</v>
      </c>
      <c r="B13" s="25" t="s">
        <v>55</v>
      </c>
      <c r="C13" s="25" t="s">
        <v>79</v>
      </c>
      <c r="D13" s="25" t="s">
        <v>52</v>
      </c>
      <c r="E13" s="25" t="s">
        <v>16</v>
      </c>
      <c r="F13" s="25">
        <v>2</v>
      </c>
      <c r="G13" s="25">
        <v>0</v>
      </c>
    </row>
    <row r="14" spans="1:7" x14ac:dyDescent="0.25">
      <c r="A14" s="25">
        <v>19</v>
      </c>
      <c r="B14" s="25" t="s">
        <v>80</v>
      </c>
      <c r="C14" s="25" t="s">
        <v>54</v>
      </c>
      <c r="D14" s="25" t="s">
        <v>2</v>
      </c>
      <c r="E14" s="25" t="s">
        <v>6</v>
      </c>
      <c r="F14" s="25">
        <v>3</v>
      </c>
      <c r="G14" s="25">
        <v>2</v>
      </c>
    </row>
    <row r="15" spans="1:7" x14ac:dyDescent="0.25">
      <c r="A15" s="25">
        <v>20</v>
      </c>
      <c r="B15" s="25" t="s">
        <v>53</v>
      </c>
      <c r="C15" s="25" t="s">
        <v>83</v>
      </c>
      <c r="D15" s="25" t="s">
        <v>52</v>
      </c>
      <c r="E15" s="25" t="s">
        <v>7</v>
      </c>
      <c r="F15" s="25">
        <v>4</v>
      </c>
      <c r="G15" s="25">
        <v>2</v>
      </c>
    </row>
    <row r="16" spans="1:7" x14ac:dyDescent="0.25">
      <c r="A16" s="25">
        <v>2</v>
      </c>
      <c r="B16" s="25" t="s">
        <v>51</v>
      </c>
      <c r="C16" s="25" t="s">
        <v>84</v>
      </c>
      <c r="D16" s="25" t="s">
        <v>52</v>
      </c>
      <c r="E16" s="25" t="s">
        <v>16</v>
      </c>
      <c r="F16" s="25">
        <v>2</v>
      </c>
      <c r="G16" s="25">
        <v>0</v>
      </c>
    </row>
    <row r="17" spans="1:7" x14ac:dyDescent="0.25">
      <c r="A17" s="25">
        <v>6</v>
      </c>
      <c r="B17" s="25" t="s">
        <v>85</v>
      </c>
      <c r="C17" s="25" t="s">
        <v>50</v>
      </c>
      <c r="D17" s="25" t="s">
        <v>2</v>
      </c>
      <c r="E17" s="25" t="s">
        <v>7</v>
      </c>
      <c r="F17" s="25">
        <v>1</v>
      </c>
      <c r="G17" s="25">
        <v>0</v>
      </c>
    </row>
    <row r="18" spans="1:7" x14ac:dyDescent="0.25">
      <c r="A18" s="25">
        <v>10</v>
      </c>
      <c r="B18" s="25" t="s">
        <v>49</v>
      </c>
      <c r="C18" s="25" t="s">
        <v>86</v>
      </c>
      <c r="D18" s="25" t="s">
        <v>32</v>
      </c>
      <c r="E18" s="25" t="s">
        <v>7</v>
      </c>
      <c r="F18" s="25">
        <v>2</v>
      </c>
      <c r="G18" s="25">
        <v>4</v>
      </c>
    </row>
    <row r="19" spans="1:7" x14ac:dyDescent="0.25">
      <c r="A19" s="25">
        <v>15</v>
      </c>
      <c r="B19" s="25" t="s">
        <v>87</v>
      </c>
      <c r="C19" s="25" t="s">
        <v>48</v>
      </c>
      <c r="D19" s="25" t="s">
        <v>32</v>
      </c>
      <c r="E19" s="25" t="s">
        <v>6</v>
      </c>
      <c r="F19" s="25">
        <v>3</v>
      </c>
      <c r="G19" s="25">
        <v>5</v>
      </c>
    </row>
    <row r="20" spans="1:7" x14ac:dyDescent="0.25">
      <c r="A20" s="25">
        <v>18</v>
      </c>
      <c r="B20" s="25" t="s">
        <v>47</v>
      </c>
      <c r="C20" s="25" t="s">
        <v>46</v>
      </c>
      <c r="D20" s="25" t="s">
        <v>2</v>
      </c>
      <c r="E20" s="25" t="s">
        <v>26</v>
      </c>
      <c r="F20" s="25">
        <v>4</v>
      </c>
      <c r="G20" s="25">
        <v>2</v>
      </c>
    </row>
    <row r="21" spans="1:7" x14ac:dyDescent="0.25">
      <c r="A21" s="25">
        <v>7</v>
      </c>
      <c r="B21" s="25" t="s">
        <v>45</v>
      </c>
      <c r="C21" s="25" t="s">
        <v>43</v>
      </c>
      <c r="D21" s="25" t="s">
        <v>2</v>
      </c>
      <c r="E21" s="25" t="s">
        <v>6</v>
      </c>
      <c r="F21" s="25">
        <v>2</v>
      </c>
      <c r="G21" s="25">
        <v>1</v>
      </c>
    </row>
    <row r="22" spans="1:7" x14ac:dyDescent="0.25">
      <c r="A22" s="25">
        <v>9</v>
      </c>
      <c r="B22" s="25" t="s">
        <v>88</v>
      </c>
      <c r="C22" s="25" t="s">
        <v>44</v>
      </c>
      <c r="D22" s="25" t="s">
        <v>32</v>
      </c>
      <c r="E22" s="25" t="s">
        <v>6</v>
      </c>
      <c r="F22" s="25">
        <v>3</v>
      </c>
      <c r="G22" s="25">
        <v>1</v>
      </c>
    </row>
    <row r="23" spans="1:7" x14ac:dyDescent="0.25">
      <c r="A23" s="26">
        <v>1</v>
      </c>
      <c r="B23" s="26" t="s">
        <v>43</v>
      </c>
      <c r="C23" s="26" t="s">
        <v>89</v>
      </c>
      <c r="D23" s="26" t="s">
        <v>1</v>
      </c>
      <c r="E23" s="26" t="s">
        <v>6</v>
      </c>
      <c r="F23" s="26">
        <v>1</v>
      </c>
      <c r="G23" s="26">
        <v>2</v>
      </c>
    </row>
    <row r="25" spans="1:7" ht="22.5" customHeight="1" x14ac:dyDescent="0.25">
      <c r="C25" s="29" t="s">
        <v>90</v>
      </c>
      <c r="D25" s="30"/>
      <c r="E25" s="31">
        <f>SUMIFS($F$4:$F$23,$E$4:$E$23,"bre*",$D$4:$D$23,"lan*")</f>
        <v>10</v>
      </c>
    </row>
    <row r="26" spans="1:7" ht="22.5" customHeight="1" x14ac:dyDescent="0.25">
      <c r="C26" s="32" t="s">
        <v>91</v>
      </c>
      <c r="D26" s="33"/>
      <c r="E26" s="25">
        <f>SUMIFS($F$4:$F$23,$E$4:$E$23,"spr*",$D$4:$D$23,"hum*")</f>
        <v>4</v>
      </c>
    </row>
    <row r="27" spans="1:7" ht="22.5" customHeight="1" x14ac:dyDescent="0.25">
      <c r="C27" s="32" t="s">
        <v>92</v>
      </c>
      <c r="D27" s="33"/>
      <c r="E27" s="25">
        <f>SUMIFS($G$4:$G$23,$E$4:$E$23,"for*",$D$4:$D$23,"pat*")</f>
        <v>6</v>
      </c>
    </row>
    <row r="28" spans="1:7" ht="22.5" customHeight="1" x14ac:dyDescent="0.25">
      <c r="C28" s="34" t="s">
        <v>93</v>
      </c>
      <c r="D28" s="35"/>
      <c r="E28" s="26">
        <f>SUMIFS($G$4:$G$23,$E$4:$E$23,"gal*",$D$4:$D$23,"law*")</f>
        <v>0</v>
      </c>
    </row>
  </sheetData>
  <printOptions horizontalCentered="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23"/>
  <sheetViews>
    <sheetView tabSelected="1" workbookViewId="0">
      <selection activeCell="F19" sqref="F19"/>
    </sheetView>
  </sheetViews>
  <sheetFormatPr defaultRowHeight="15" x14ac:dyDescent="0.25"/>
  <cols>
    <col min="2" max="3" width="11.42578125" style="1" customWidth="1"/>
    <col min="4" max="4" width="13.28515625" style="1" bestFit="1" customWidth="1"/>
    <col min="5" max="5" width="26.5703125" style="1" customWidth="1"/>
    <col min="7" max="7" width="11.42578125" style="1" customWidth="1"/>
  </cols>
  <sheetData>
    <row r="1" spans="1:5" ht="23.25" x14ac:dyDescent="0.35">
      <c r="A1" s="27" t="s">
        <v>69</v>
      </c>
    </row>
    <row r="2" spans="1:5" ht="23.25" x14ac:dyDescent="0.35">
      <c r="A2" s="27" t="s">
        <v>114</v>
      </c>
    </row>
    <row r="3" spans="1:5" ht="24" customHeight="1" x14ac:dyDescent="0.25">
      <c r="A3" s="46" t="s">
        <v>68</v>
      </c>
      <c r="B3" s="46" t="s">
        <v>67</v>
      </c>
      <c r="C3" s="46" t="s">
        <v>66</v>
      </c>
      <c r="D3" s="46" t="s">
        <v>97</v>
      </c>
      <c r="E3" s="46" t="s">
        <v>115</v>
      </c>
    </row>
    <row r="4" spans="1:5" x14ac:dyDescent="0.25">
      <c r="A4" s="15">
        <v>1</v>
      </c>
      <c r="B4" s="15" t="s">
        <v>43</v>
      </c>
      <c r="C4" s="15" t="s">
        <v>89</v>
      </c>
      <c r="D4" s="15" t="s">
        <v>60</v>
      </c>
      <c r="E4" s="15" t="str">
        <f>CONCATENATE(C4," ",D4," ",B4)</f>
        <v>Anna Maria Conrad</v>
      </c>
    </row>
    <row r="5" spans="1:5" x14ac:dyDescent="0.25">
      <c r="A5" s="15">
        <v>2</v>
      </c>
      <c r="B5" s="15" t="s">
        <v>51</v>
      </c>
      <c r="C5" s="15" t="s">
        <v>84</v>
      </c>
      <c r="D5" s="15" t="s">
        <v>98</v>
      </c>
      <c r="E5" s="15" t="str">
        <f t="shared" ref="E5:E23" si="0">CONCATENATE(C5," ",D5," ",B5)</f>
        <v>Maureen Susan Stewart</v>
      </c>
    </row>
    <row r="6" spans="1:5" x14ac:dyDescent="0.25">
      <c r="A6" s="15">
        <v>3</v>
      </c>
      <c r="B6" s="15" t="s">
        <v>57</v>
      </c>
      <c r="C6" s="15" t="s">
        <v>77</v>
      </c>
      <c r="D6" s="15" t="s">
        <v>99</v>
      </c>
      <c r="E6" s="15" t="str">
        <f t="shared" si="0"/>
        <v>Lisle Anthony Ladewig</v>
      </c>
    </row>
    <row r="7" spans="1:5" x14ac:dyDescent="0.25">
      <c r="A7" s="15">
        <v>4</v>
      </c>
      <c r="B7" s="15" t="s">
        <v>56</v>
      </c>
      <c r="C7" s="15" t="s">
        <v>78</v>
      </c>
      <c r="D7" s="15" t="s">
        <v>62</v>
      </c>
      <c r="E7" s="15" t="str">
        <f t="shared" si="0"/>
        <v>Alphonse Juan McDonald</v>
      </c>
    </row>
    <row r="8" spans="1:5" x14ac:dyDescent="0.25">
      <c r="A8" s="15">
        <v>5</v>
      </c>
      <c r="B8" s="15" t="s">
        <v>72</v>
      </c>
      <c r="C8" s="15" t="s">
        <v>62</v>
      </c>
      <c r="D8" s="15" t="s">
        <v>100</v>
      </c>
      <c r="E8" s="15" t="str">
        <f t="shared" si="0"/>
        <v>Juan Pedro Meandro</v>
      </c>
    </row>
    <row r="9" spans="1:5" x14ac:dyDescent="0.25">
      <c r="A9" s="15">
        <v>6</v>
      </c>
      <c r="B9" s="15" t="s">
        <v>85</v>
      </c>
      <c r="C9" s="15" t="s">
        <v>50</v>
      </c>
      <c r="D9" s="15" t="s">
        <v>101</v>
      </c>
      <c r="E9" s="15" t="str">
        <f t="shared" si="0"/>
        <v>Keiko Jai Jonas</v>
      </c>
    </row>
    <row r="10" spans="1:5" x14ac:dyDescent="0.25">
      <c r="A10" s="15">
        <v>7</v>
      </c>
      <c r="B10" s="15" t="s">
        <v>45</v>
      </c>
      <c r="C10" s="15" t="s">
        <v>43</v>
      </c>
      <c r="D10" s="15" t="s">
        <v>86</v>
      </c>
      <c r="E10" s="15" t="str">
        <f t="shared" si="0"/>
        <v>Conrad George Henry</v>
      </c>
    </row>
    <row r="11" spans="1:5" x14ac:dyDescent="0.25">
      <c r="A11" s="15">
        <v>8</v>
      </c>
      <c r="B11" s="15" t="s">
        <v>73</v>
      </c>
      <c r="C11" s="15" t="s">
        <v>61</v>
      </c>
      <c r="D11" s="15" t="s">
        <v>102</v>
      </c>
      <c r="E11" s="15" t="str">
        <f t="shared" si="0"/>
        <v>Nassar Atta Easom</v>
      </c>
    </row>
    <row r="12" spans="1:5" x14ac:dyDescent="0.25">
      <c r="A12" s="15">
        <v>9</v>
      </c>
      <c r="B12" s="15" t="s">
        <v>88</v>
      </c>
      <c r="C12" s="15" t="s">
        <v>44</v>
      </c>
      <c r="D12" s="15" t="s">
        <v>103</v>
      </c>
      <c r="E12" s="15" t="str">
        <f t="shared" si="0"/>
        <v>Sarah Jean Ohlberg</v>
      </c>
    </row>
    <row r="13" spans="1:5" x14ac:dyDescent="0.25">
      <c r="A13" s="15">
        <v>10</v>
      </c>
      <c r="B13" s="15" t="s">
        <v>49</v>
      </c>
      <c r="C13" s="15" t="s">
        <v>86</v>
      </c>
      <c r="D13" s="15" t="s">
        <v>104</v>
      </c>
      <c r="E13" s="15" t="str">
        <f t="shared" si="0"/>
        <v>George Pierre Artagnan</v>
      </c>
    </row>
    <row r="14" spans="1:5" x14ac:dyDescent="0.25">
      <c r="A14" s="15">
        <v>11</v>
      </c>
      <c r="B14" s="15" t="s">
        <v>74</v>
      </c>
      <c r="C14" s="15" t="s">
        <v>60</v>
      </c>
      <c r="D14" s="15" t="s">
        <v>105</v>
      </c>
      <c r="E14" s="15" t="str">
        <f t="shared" si="0"/>
        <v>Maria Elena Calvert</v>
      </c>
    </row>
    <row r="15" spans="1:5" x14ac:dyDescent="0.25">
      <c r="A15" s="15">
        <v>12</v>
      </c>
      <c r="B15" s="15" t="s">
        <v>55</v>
      </c>
      <c r="C15" s="15" t="s">
        <v>79</v>
      </c>
      <c r="D15" s="15" t="s">
        <v>106</v>
      </c>
      <c r="E15" s="15" t="str">
        <f t="shared" si="0"/>
        <v>Beryl Lynne Alverez</v>
      </c>
    </row>
    <row r="16" spans="1:5" x14ac:dyDescent="0.25">
      <c r="A16" s="15">
        <v>14</v>
      </c>
      <c r="B16" s="15" t="s">
        <v>59</v>
      </c>
      <c r="C16" s="15" t="s">
        <v>75</v>
      </c>
      <c r="D16" s="15" t="s">
        <v>107</v>
      </c>
      <c r="E16" s="15" t="str">
        <f t="shared" si="0"/>
        <v>Burton James Johnson</v>
      </c>
    </row>
    <row r="17" spans="1:5" x14ac:dyDescent="0.25">
      <c r="A17" s="15">
        <v>15</v>
      </c>
      <c r="B17" s="15" t="s">
        <v>87</v>
      </c>
      <c r="C17" s="15" t="s">
        <v>48</v>
      </c>
      <c r="D17" s="15" t="s">
        <v>108</v>
      </c>
      <c r="E17" s="15" t="str">
        <f t="shared" si="0"/>
        <v>José Rafael Alvarez</v>
      </c>
    </row>
    <row r="18" spans="1:5" x14ac:dyDescent="0.25">
      <c r="A18" s="15">
        <v>16</v>
      </c>
      <c r="B18" s="15" t="s">
        <v>58</v>
      </c>
      <c r="C18" s="15" t="s">
        <v>76</v>
      </c>
      <c r="D18" s="15" t="s">
        <v>46</v>
      </c>
      <c r="E18" s="15" t="str">
        <f t="shared" si="0"/>
        <v>Jerry David Pawlowski</v>
      </c>
    </row>
    <row r="19" spans="1:5" x14ac:dyDescent="0.25">
      <c r="A19" s="15">
        <v>17</v>
      </c>
      <c r="B19" s="15" t="s">
        <v>63</v>
      </c>
      <c r="C19" s="15" t="s">
        <v>71</v>
      </c>
      <c r="D19" s="15" t="s">
        <v>109</v>
      </c>
      <c r="E19" s="15" t="str">
        <f t="shared" si="0"/>
        <v>Anita Patricia Lopez</v>
      </c>
    </row>
    <row r="20" spans="1:5" x14ac:dyDescent="0.25">
      <c r="A20" s="15">
        <v>18</v>
      </c>
      <c r="B20" s="15" t="s">
        <v>47</v>
      </c>
      <c r="C20" s="15" t="s">
        <v>46</v>
      </c>
      <c r="D20" s="15" t="s">
        <v>110</v>
      </c>
      <c r="E20" s="15" t="str">
        <f t="shared" si="0"/>
        <v>David Robert Gaylord</v>
      </c>
    </row>
    <row r="21" spans="1:5" x14ac:dyDescent="0.25">
      <c r="A21" s="15">
        <v>19</v>
      </c>
      <c r="B21" s="15" t="s">
        <v>80</v>
      </c>
      <c r="C21" s="15" t="s">
        <v>54</v>
      </c>
      <c r="D21" s="15" t="s">
        <v>111</v>
      </c>
      <c r="E21" s="15" t="str">
        <f t="shared" si="0"/>
        <v>Bobbi Jane Yager</v>
      </c>
    </row>
    <row r="22" spans="1:5" x14ac:dyDescent="0.25">
      <c r="A22" s="15">
        <v>20</v>
      </c>
      <c r="B22" s="15" t="s">
        <v>53</v>
      </c>
      <c r="C22" s="15" t="s">
        <v>83</v>
      </c>
      <c r="D22" s="15" t="s">
        <v>112</v>
      </c>
      <c r="E22" s="15" t="str">
        <f t="shared" si="0"/>
        <v>Delores Elizabeth Hughes</v>
      </c>
    </row>
    <row r="23" spans="1:5" x14ac:dyDescent="0.25">
      <c r="A23" s="15">
        <v>21</v>
      </c>
      <c r="B23" s="15" t="s">
        <v>81</v>
      </c>
      <c r="C23" s="15" t="s">
        <v>82</v>
      </c>
      <c r="D23" s="15" t="s">
        <v>113</v>
      </c>
      <c r="E23" s="15" t="str">
        <f t="shared" si="0"/>
        <v>Imre Oscar Svenson</v>
      </c>
    </row>
  </sheetData>
  <sortState ref="A4:C23">
    <sortCondition ref="A4:A23"/>
  </sortState>
  <printOptions horizontalCentered="1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enna xmlns="http://customxml.org">
  <kers>42GW6O409m1lq6yVZrbN92NFP1taUcvm9i+0BRDcrUc=</kers>
  <massa>9/14/2022 2:24:28 PM</massa>
  <hamilton>true</hamilton>
</senna>
</file>

<file path=customXml/itemProps1.xml><?xml version="1.0" encoding="utf-8"?>
<ds:datastoreItem xmlns:ds="http://schemas.openxmlformats.org/officeDocument/2006/customXml" ds:itemID="{AB3214C8-29BC-40CF-AC71-59CC2174E9DD}">
  <ds:schemaRefs>
    <ds:schemaRef ds:uri="http://customxml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Mailings</vt:lpstr>
      <vt:lpstr>Mailings Stats</vt:lpstr>
      <vt:lpstr>Criteria</vt:lpstr>
      <vt:lpstr>Employee Insurance</vt:lpstr>
      <vt:lpstr>Full Names</vt:lpstr>
      <vt:lpstr>Responses</vt:lpstr>
    </vt:vector>
  </TitlesOfParts>
  <Company>McGraw-Hill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Wolf, Thomas</cp:lastModifiedBy>
  <cp:lastPrinted>2015-06-07T19:06:15Z</cp:lastPrinted>
  <dcterms:created xsi:type="dcterms:W3CDTF">2011-11-14T23:31:52Z</dcterms:created>
  <dcterms:modified xsi:type="dcterms:W3CDTF">2022-09-14T19:53:48Z</dcterms:modified>
  <cp:contentStatus>Draft</cp:contentStatus>
</cp:coreProperties>
</file>