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uter Software Applications (CPT-278-C02)\"/>
    </mc:Choice>
  </mc:AlternateContent>
  <bookViews>
    <workbookView xWindow="-120" yWindow="-120" windowWidth="29040" windowHeight="15840"/>
  </bookViews>
  <sheets>
    <sheet name="Comparison" sheetId="1" r:id="rId1"/>
  </sheets>
  <definedNames>
    <definedName name="Monthly_Total">#REF!</definedName>
  </definedNames>
  <calcPr calcId="162913"/>
</workbook>
</file>

<file path=xl/calcChain.xml><?xml version="1.0" encoding="utf-8"?>
<calcChain xmlns="http://schemas.openxmlformats.org/spreadsheetml/2006/main">
  <c r="J4" i="1" l="1"/>
  <c r="C14" i="1"/>
  <c r="C16" i="1" s="1"/>
  <c r="H10" i="1" s="1"/>
  <c r="H12" i="1" l="1"/>
  <c r="H15" i="1" s="1"/>
  <c r="H18" i="1" l="1"/>
  <c r="E23" i="1" s="1"/>
  <c r="E24" i="1" s="1"/>
</calcChain>
</file>

<file path=xl/sharedStrings.xml><?xml version="1.0" encoding="utf-8"?>
<sst xmlns="http://schemas.openxmlformats.org/spreadsheetml/2006/main" count="25" uniqueCount="24">
  <si>
    <t>Loan Amount</t>
  </si>
  <si>
    <t>Loan Term</t>
  </si>
  <si>
    <t>New House Payment</t>
  </si>
  <si>
    <t>New Home Financing</t>
  </si>
  <si>
    <t>Sale Price</t>
  </si>
  <si>
    <t>Home Equity Payoff</t>
  </si>
  <si>
    <t>Purchase Price</t>
  </si>
  <si>
    <t>Interest Rate</t>
  </si>
  <si>
    <t>Proceeds from Sale of Current Home</t>
  </si>
  <si>
    <t>Mortgage Payoff Amount</t>
  </si>
  <si>
    <t>Other Debt  Payoff</t>
  </si>
  <si>
    <t>Total Payoff</t>
  </si>
  <si>
    <t>Proceeds from Sale</t>
  </si>
  <si>
    <t>Additional Down Payment</t>
  </si>
  <si>
    <t>Estimated Taxes and Insurance</t>
  </si>
  <si>
    <t>Current Payment</t>
  </si>
  <si>
    <t>Projected Payment</t>
  </si>
  <si>
    <t>Difference</t>
  </si>
  <si>
    <t>Payment Comparison</t>
  </si>
  <si>
    <t>Payment</t>
  </si>
  <si>
    <t>Agent ID</t>
  </si>
  <si>
    <t>Client Name</t>
  </si>
  <si>
    <t>Date</t>
  </si>
  <si>
    <t xml:space="preserve"> Payment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</si>
</sst>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sz val="14"/>
      <color indexed="8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20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6"/>
    <xf numFmtId="44" fontId="1" fillId="0" borderId="0" xfId="4" applyFont="1"/>
    <xf numFmtId="44" fontId="4" fillId="0" borderId="0" xfId="6" applyNumberFormat="1"/>
    <xf numFmtId="44" fontId="1" fillId="0" borderId="0" xfId="4" applyFont="1" applyBorder="1"/>
    <xf numFmtId="8" fontId="4" fillId="0" borderId="0" xfId="6" applyNumberFormat="1"/>
    <xf numFmtId="8" fontId="4" fillId="2" borderId="0" xfId="4" applyNumberFormat="1" applyFont="1" applyFill="1" applyBorder="1"/>
    <xf numFmtId="0" fontId="4" fillId="0" borderId="1" xfId="6" applyFill="1" applyBorder="1"/>
    <xf numFmtId="0" fontId="4" fillId="0" borderId="2" xfId="6" applyFill="1" applyBorder="1"/>
    <xf numFmtId="0" fontId="4" fillId="0" borderId="3" xfId="6" applyFill="1" applyBorder="1"/>
    <xf numFmtId="0" fontId="4" fillId="0" borderId="4" xfId="6" applyFill="1" applyBorder="1"/>
    <xf numFmtId="0" fontId="4" fillId="0" borderId="0" xfId="6" applyFill="1" applyBorder="1"/>
    <xf numFmtId="0" fontId="4" fillId="0" borderId="5" xfId="6" applyFill="1" applyBorder="1"/>
    <xf numFmtId="44" fontId="1" fillId="0" borderId="13" xfId="4" applyFont="1" applyFill="1" applyBorder="1" applyProtection="1">
      <protection locked="0"/>
    </xf>
    <xf numFmtId="44" fontId="4" fillId="0" borderId="13" xfId="6" applyNumberFormat="1" applyFill="1" applyBorder="1" applyProtection="1">
      <protection locked="0"/>
    </xf>
    <xf numFmtId="44" fontId="1" fillId="0" borderId="13" xfId="4" applyNumberFormat="1" applyFont="1" applyFill="1" applyBorder="1"/>
    <xf numFmtId="44" fontId="4" fillId="0" borderId="13" xfId="6" applyNumberFormat="1" applyFill="1" applyBorder="1"/>
    <xf numFmtId="0" fontId="4" fillId="0" borderId="13" xfId="6" applyFill="1" applyBorder="1" applyProtection="1">
      <protection locked="0"/>
    </xf>
    <xf numFmtId="10" fontId="1" fillId="0" borderId="13" xfId="8" applyNumberFormat="1" applyFont="1" applyFill="1" applyBorder="1" applyProtection="1">
      <protection locked="0"/>
    </xf>
    <xf numFmtId="0" fontId="2" fillId="3" borderId="6" xfId="6" applyFont="1" applyFill="1" applyBorder="1" applyAlignment="1">
      <alignment vertical="center"/>
    </xf>
    <xf numFmtId="44" fontId="2" fillId="3" borderId="7" xfId="8" applyNumberFormat="1" applyFont="1" applyFill="1" applyBorder="1" applyAlignment="1">
      <alignment vertical="center"/>
    </xf>
    <xf numFmtId="0" fontId="2" fillId="3" borderId="8" xfId="6" applyFont="1" applyFill="1" applyBorder="1" applyAlignment="1">
      <alignment vertical="center"/>
    </xf>
    <xf numFmtId="0" fontId="4" fillId="4" borderId="6" xfId="6" applyFill="1" applyBorder="1" applyAlignment="1">
      <alignment vertical="center"/>
    </xf>
    <xf numFmtId="0" fontId="2" fillId="4" borderId="8" xfId="6" applyFont="1" applyFill="1" applyBorder="1" applyAlignment="1">
      <alignment vertical="center"/>
    </xf>
    <xf numFmtId="44" fontId="4" fillId="0" borderId="13" xfId="6" applyNumberFormat="1" applyBorder="1"/>
    <xf numFmtId="0" fontId="4" fillId="0" borderId="0" xfId="6" applyFill="1" applyBorder="1" applyAlignment="1">
      <alignment horizontal="left" indent="1"/>
    </xf>
    <xf numFmtId="0" fontId="4" fillId="0" borderId="0" xfId="6" applyAlignment="1">
      <alignment horizontal="left" indent="1"/>
    </xf>
    <xf numFmtId="0" fontId="2" fillId="3" borderId="7" xfId="6" applyFont="1" applyFill="1" applyBorder="1" applyAlignment="1">
      <alignment horizontal="left" vertical="center" indent="1"/>
    </xf>
    <xf numFmtId="0" fontId="4" fillId="0" borderId="14" xfId="6" applyFill="1" applyBorder="1"/>
    <xf numFmtId="0" fontId="4" fillId="0" borderId="14" xfId="6" applyBorder="1"/>
    <xf numFmtId="0" fontId="2" fillId="4" borderId="7" xfId="6" applyFont="1" applyFill="1" applyBorder="1" applyAlignment="1">
      <alignment horizontal="left" vertical="center" indent="1"/>
    </xf>
    <xf numFmtId="44" fontId="4" fillId="0" borderId="15" xfId="6" applyNumberFormat="1" applyFill="1" applyBorder="1"/>
    <xf numFmtId="8" fontId="2" fillId="4" borderId="7" xfId="4" applyNumberFormat="1" applyFont="1" applyFill="1" applyBorder="1" applyAlignment="1">
      <alignment vertical="center"/>
    </xf>
    <xf numFmtId="0" fontId="4" fillId="0" borderId="5" xfId="6" applyBorder="1"/>
    <xf numFmtId="0" fontId="4" fillId="0" borderId="0" xfId="6" applyBorder="1"/>
    <xf numFmtId="0" fontId="4" fillId="0" borderId="16" xfId="6" applyBorder="1"/>
    <xf numFmtId="0" fontId="4" fillId="0" borderId="17" xfId="6" applyBorder="1"/>
    <xf numFmtId="0" fontId="4" fillId="0" borderId="19" xfId="6" applyBorder="1"/>
    <xf numFmtId="0" fontId="4" fillId="0" borderId="20" xfId="6" applyBorder="1"/>
    <xf numFmtId="0" fontId="4" fillId="0" borderId="22" xfId="6" applyBorder="1"/>
    <xf numFmtId="0" fontId="4" fillId="0" borderId="23" xfId="6" applyBorder="1"/>
    <xf numFmtId="44" fontId="4" fillId="0" borderId="21" xfId="6" applyNumberFormat="1" applyBorder="1"/>
    <xf numFmtId="44" fontId="4" fillId="0" borderId="24" xfId="6" applyNumberFormat="1" applyBorder="1"/>
    <xf numFmtId="0" fontId="6" fillId="0" borderId="0" xfId="6" applyFont="1" applyBorder="1" applyAlignment="1">
      <alignment horizontal="center"/>
    </xf>
    <xf numFmtId="0" fontId="5" fillId="0" borderId="0" xfId="6" applyFont="1" applyBorder="1" applyAlignment="1">
      <alignment horizontal="left"/>
    </xf>
    <xf numFmtId="0" fontId="6" fillId="0" borderId="12" xfId="6" applyFont="1" applyBorder="1" applyAlignment="1">
      <alignment horizontal="center"/>
    </xf>
    <xf numFmtId="0" fontId="5" fillId="0" borderId="0" xfId="6" applyFont="1" applyBorder="1" applyAlignment="1">
      <alignment horizontal="center"/>
    </xf>
    <xf numFmtId="14" fontId="5" fillId="0" borderId="12" xfId="6" applyNumberFormat="1" applyFont="1" applyBorder="1" applyAlignment="1">
      <alignment horizontal="center"/>
    </xf>
    <xf numFmtId="0" fontId="2" fillId="0" borderId="13" xfId="6" applyFont="1" applyFill="1" applyBorder="1" applyAlignment="1">
      <alignment horizontal="center"/>
    </xf>
    <xf numFmtId="8" fontId="4" fillId="0" borderId="13" xfId="4" applyNumberFormat="1" applyFont="1" applyFill="1" applyBorder="1" applyAlignment="1">
      <alignment horizontal="center"/>
    </xf>
    <xf numFmtId="0" fontId="7" fillId="4" borderId="9" xfId="6" applyFont="1" applyFill="1" applyBorder="1" applyAlignment="1">
      <alignment horizontal="center"/>
    </xf>
    <xf numFmtId="0" fontId="7" fillId="4" borderId="10" xfId="6" applyFont="1" applyFill="1" applyBorder="1" applyAlignment="1">
      <alignment horizontal="center"/>
    </xf>
    <xf numFmtId="0" fontId="7" fillId="4" borderId="11" xfId="6" applyFont="1" applyFill="1" applyBorder="1" applyAlignment="1">
      <alignment horizontal="center"/>
    </xf>
    <xf numFmtId="0" fontId="7" fillId="3" borderId="9" xfId="6" applyFont="1" applyFill="1" applyBorder="1" applyAlignment="1">
      <alignment horizontal="center"/>
    </xf>
    <xf numFmtId="0" fontId="7" fillId="3" borderId="10" xfId="6" applyFont="1" applyFill="1" applyBorder="1" applyAlignment="1">
      <alignment horizontal="center"/>
    </xf>
    <xf numFmtId="0" fontId="7" fillId="3" borderId="11" xfId="6" applyFont="1" applyFill="1" applyBorder="1" applyAlignment="1">
      <alignment horizontal="center"/>
    </xf>
    <xf numFmtId="0" fontId="9" fillId="0" borderId="12" xfId="6" applyFont="1" applyBorder="1" applyAlignment="1">
      <alignment horizontal="center"/>
    </xf>
    <xf numFmtId="0" fontId="5" fillId="4" borderId="25" xfId="6" applyFont="1" applyFill="1" applyBorder="1" applyAlignment="1">
      <alignment horizontal="center"/>
    </xf>
    <xf numFmtId="0" fontId="5" fillId="4" borderId="26" xfId="6" applyFont="1" applyFill="1" applyBorder="1" applyAlignment="1">
      <alignment horizontal="center"/>
    </xf>
    <xf numFmtId="0" fontId="5" fillId="4" borderId="27" xfId="6" applyFont="1" applyFill="1" applyBorder="1" applyAlignment="1">
      <alignment horizontal="center"/>
    </xf>
    <xf numFmtId="0" fontId="8" fillId="0" borderId="12" xfId="6" applyFont="1" applyBorder="1" applyAlignment="1" applyProtection="1">
      <alignment horizontal="left"/>
      <protection locked="0"/>
    </xf>
    <xf numFmtId="0" fontId="6" fillId="0" borderId="12" xfId="6" applyFont="1" applyBorder="1" applyAlignment="1" applyProtection="1">
      <alignment horizontal="center"/>
      <protection locked="0"/>
    </xf>
    <xf numFmtId="44" fontId="1" fillId="0" borderId="13" xfId="4" applyNumberFormat="1" applyFont="1" applyFill="1" applyBorder="1" applyProtection="1">
      <protection locked="0"/>
    </xf>
    <xf numFmtId="0" fontId="4" fillId="0" borderId="13" xfId="6" applyBorder="1" applyAlignment="1" applyProtection="1">
      <alignment horizontal="center"/>
      <protection locked="0"/>
    </xf>
    <xf numFmtId="44" fontId="4" fillId="0" borderId="18" xfId="6" applyNumberFormat="1" applyBorder="1" applyProtection="1">
      <protection locked="0"/>
    </xf>
  </cellXfs>
  <cellStyles count="10">
    <cellStyle name="Currency 2" xfId="1"/>
    <cellStyle name="Currency 2#TnBmtWgHPaKUEJZ65p+/KQHachSqVz5kkmawrVywBVuPLnjbKHL+PQ==" xfId="5"/>
    <cellStyle name="Currency#TnBmtWgHPaJapSF5y5p5WenC3AaIhKT/BaSsXB/FmhM=" xfId="4"/>
    <cellStyle name="Normal" xfId="0" builtinId="0"/>
    <cellStyle name="Normal 2" xfId="2"/>
    <cellStyle name="Normal 2#A09wMfuOz0+D24Vi6Ljls3tbLSPpTn4yDtd8ujknzO8=" xfId="7"/>
    <cellStyle name="Normal#NusYdTU/JEQdfaQ+VBZZHlF+HiXR/TaSPu+ZoajP/eY=" xfId="6"/>
    <cellStyle name="Percent 2" xfId="3"/>
    <cellStyle name="Percent 2#aXfEjfKE6HhMNWQYp6RiDriA2v6FvTyhx/1H2jd0NKg=" xfId="9"/>
    <cellStyle name="Percent#AXI/IQ2h0imqZ/dXEcUZCANdH6JygGsOA93PAuUbZY0=" xfId="8"/>
  </cellStyles>
  <dxfs count="0"/>
  <tableStyles count="0" defaultTableStyle="TableStyleMedium9" defaultPivotStyle="PivotStyleLight16"/>
  <colors>
    <mruColors>
      <color rgb="FFC2E884"/>
      <color rgb="FFD589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H$22" max="8" min="1" page="10" val="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38100</xdr:rowOff>
    </xdr:from>
    <xdr:to>
      <xdr:col>7</xdr:col>
      <xdr:colOff>1038225</xdr:colOff>
      <xdr:row>1</xdr:row>
      <xdr:rowOff>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0" y="38100"/>
          <a:ext cx="2647950" cy="10772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</xdr:row>
          <xdr:rowOff>9525</xdr:rowOff>
        </xdr:from>
        <xdr:to>
          <xdr:col>9</xdr:col>
          <xdr:colOff>9525</xdr:colOff>
          <xdr:row>21</xdr:row>
          <xdr:rowOff>180975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8" tint="0.39997558519241921"/>
  </sheetPr>
  <dimension ref="A1:P40"/>
  <sheetViews>
    <sheetView tabSelected="1" workbookViewId="0">
      <selection activeCell="D4" sqref="D4"/>
    </sheetView>
  </sheetViews>
  <sheetFormatPr defaultRowHeight="15" x14ac:dyDescent="0.25"/>
  <cols>
    <col min="1" max="1" width="1.85546875" style="1" customWidth="1"/>
    <col min="2" max="2" width="4.28515625" style="1" customWidth="1"/>
    <col min="3" max="3" width="16.42578125" style="1" customWidth="1"/>
    <col min="4" max="4" width="9.7109375" style="1" bestFit="1" customWidth="1"/>
    <col min="5" max="5" width="16" style="1" customWidth="1"/>
    <col min="6" max="6" width="2" style="1" customWidth="1"/>
    <col min="7" max="7" width="6.140625" style="1" customWidth="1"/>
    <col min="8" max="8" width="16.140625" style="1" customWidth="1"/>
    <col min="9" max="9" width="12.28515625" style="1" customWidth="1"/>
    <col min="10" max="10" width="21.85546875" style="1" customWidth="1"/>
    <col min="11" max="16" width="9.140625" style="1" customWidth="1"/>
  </cols>
  <sheetData>
    <row r="1" spans="2:15" ht="87.75" customHeight="1" x14ac:dyDescent="0.25"/>
    <row r="2" spans="2:15" ht="25.5" x14ac:dyDescent="0.35">
      <c r="B2" s="56" t="s">
        <v>23</v>
      </c>
      <c r="C2" s="56"/>
      <c r="D2" s="56"/>
      <c r="E2" s="56"/>
      <c r="F2" s="56"/>
      <c r="G2" s="56"/>
      <c r="H2" s="56"/>
      <c r="I2" s="56"/>
      <c r="J2" s="56"/>
    </row>
    <row r="3" spans="2:15" ht="27" x14ac:dyDescent="0.35">
      <c r="B3" s="43"/>
      <c r="C3" s="43"/>
      <c r="D3" s="43"/>
      <c r="E3" s="43"/>
      <c r="F3" s="43"/>
      <c r="G3" s="43"/>
      <c r="H3" s="43"/>
      <c r="I3" s="43"/>
      <c r="J3" s="43"/>
    </row>
    <row r="4" spans="2:15" ht="27" x14ac:dyDescent="0.35">
      <c r="C4" s="44" t="s">
        <v>21</v>
      </c>
      <c r="D4" s="60"/>
      <c r="E4" s="61"/>
      <c r="F4" s="45"/>
      <c r="G4" s="43"/>
      <c r="H4" s="43"/>
      <c r="I4" s="46" t="s">
        <v>22</v>
      </c>
      <c r="J4" s="47">
        <f ca="1">TODAY()</f>
        <v>44823</v>
      </c>
    </row>
    <row r="6" spans="2:15" ht="15.75" thickBot="1" x14ac:dyDescent="0.3"/>
    <row r="7" spans="2:15" ht="18.75" thickBot="1" x14ac:dyDescent="0.3">
      <c r="B7" s="53" t="s">
        <v>8</v>
      </c>
      <c r="C7" s="54"/>
      <c r="D7" s="54"/>
      <c r="E7" s="55"/>
      <c r="G7" s="50" t="s">
        <v>3</v>
      </c>
      <c r="H7" s="51"/>
      <c r="I7" s="51"/>
      <c r="J7" s="52"/>
    </row>
    <row r="8" spans="2:15" x14ac:dyDescent="0.25">
      <c r="B8" s="7"/>
      <c r="C8" s="8"/>
      <c r="D8" s="8"/>
      <c r="E8" s="9"/>
      <c r="G8" s="7"/>
      <c r="H8" s="8"/>
      <c r="I8" s="8"/>
      <c r="J8" s="9"/>
    </row>
    <row r="9" spans="2:15" x14ac:dyDescent="0.25">
      <c r="B9" s="10"/>
      <c r="C9" s="13">
        <v>450000</v>
      </c>
      <c r="D9" s="25" t="s">
        <v>4</v>
      </c>
      <c r="E9" s="12"/>
      <c r="G9" s="10"/>
      <c r="H9" s="13">
        <v>485000</v>
      </c>
      <c r="I9" s="25" t="s">
        <v>6</v>
      </c>
      <c r="J9" s="12"/>
    </row>
    <row r="10" spans="2:15" x14ac:dyDescent="0.25">
      <c r="B10" s="10"/>
      <c r="C10" s="13">
        <v>275000</v>
      </c>
      <c r="D10" s="25" t="s">
        <v>9</v>
      </c>
      <c r="E10" s="12"/>
      <c r="G10" s="10"/>
      <c r="H10" s="15">
        <f>C16</f>
        <v>175000</v>
      </c>
      <c r="I10" s="25" t="s">
        <v>12</v>
      </c>
      <c r="J10" s="12"/>
    </row>
    <row r="11" spans="2:15" x14ac:dyDescent="0.25">
      <c r="B11" s="10"/>
      <c r="C11" s="14">
        <v>0</v>
      </c>
      <c r="D11" s="25" t="s">
        <v>5</v>
      </c>
      <c r="E11" s="12"/>
      <c r="G11" s="10"/>
      <c r="H11" s="62">
        <v>75000</v>
      </c>
      <c r="I11" s="26" t="s">
        <v>13</v>
      </c>
      <c r="J11" s="33"/>
    </row>
    <row r="12" spans="2:15" x14ac:dyDescent="0.25">
      <c r="B12" s="10"/>
      <c r="C12" s="13">
        <v>0</v>
      </c>
      <c r="D12" s="25" t="s">
        <v>10</v>
      </c>
      <c r="E12" s="12"/>
      <c r="G12" s="10"/>
      <c r="H12" s="16">
        <f>H9-H10-H11</f>
        <v>235000</v>
      </c>
      <c r="I12" s="25" t="s">
        <v>0</v>
      </c>
      <c r="J12" s="12"/>
      <c r="O12" s="2"/>
    </row>
    <row r="13" spans="2:15" x14ac:dyDescent="0.25">
      <c r="B13" s="10"/>
      <c r="D13" s="26"/>
      <c r="E13" s="12"/>
      <c r="G13" s="10"/>
      <c r="H13" s="17">
        <v>30</v>
      </c>
      <c r="I13" s="25" t="s">
        <v>1</v>
      </c>
      <c r="J13" s="12"/>
      <c r="O13" s="2"/>
    </row>
    <row r="14" spans="2:15" x14ac:dyDescent="0.25">
      <c r="B14" s="10"/>
      <c r="C14" s="24">
        <f>SUM(C10:C12)</f>
        <v>275000</v>
      </c>
      <c r="D14" s="25" t="s">
        <v>11</v>
      </c>
      <c r="E14" s="12"/>
      <c r="G14" s="10"/>
      <c r="H14" s="18">
        <v>4.2500000000000003E-2</v>
      </c>
      <c r="I14" s="25" t="s">
        <v>7</v>
      </c>
      <c r="J14" s="12"/>
      <c r="O14" s="4"/>
    </row>
    <row r="15" spans="2:15" ht="16.5" customHeight="1" x14ac:dyDescent="0.25">
      <c r="B15" s="10"/>
      <c r="E15" s="12"/>
      <c r="G15" s="10"/>
      <c r="H15" s="49">
        <f>(PMT(H14/12,H13*12,-H12))</f>
        <v>1156.0587440367865</v>
      </c>
      <c r="I15" s="25" t="s">
        <v>19</v>
      </c>
      <c r="J15" s="12"/>
      <c r="O15" s="3"/>
    </row>
    <row r="16" spans="2:15" ht="16.5" customHeight="1" thickBot="1" x14ac:dyDescent="0.3">
      <c r="B16" s="19"/>
      <c r="C16" s="20">
        <f>C9-C14</f>
        <v>175000</v>
      </c>
      <c r="D16" s="27" t="s">
        <v>12</v>
      </c>
      <c r="E16" s="21"/>
      <c r="G16" s="10"/>
      <c r="H16" s="14">
        <v>850</v>
      </c>
      <c r="I16" s="25" t="s">
        <v>14</v>
      </c>
      <c r="J16" s="12"/>
      <c r="O16" s="3"/>
    </row>
    <row r="17" spans="2:15" ht="16.5" customHeight="1" thickTop="1" x14ac:dyDescent="0.25">
      <c r="B17" s="29"/>
      <c r="C17" s="29"/>
      <c r="D17" s="29"/>
      <c r="E17" s="29"/>
      <c r="G17" s="10"/>
      <c r="H17" s="31"/>
      <c r="I17" s="25"/>
      <c r="J17" s="12"/>
      <c r="O17" s="3"/>
    </row>
    <row r="18" spans="2:15" ht="15.75" thickBot="1" x14ac:dyDescent="0.3">
      <c r="B18" s="11"/>
      <c r="C18" s="34"/>
      <c r="D18" s="11"/>
      <c r="E18" s="11"/>
      <c r="G18" s="22"/>
      <c r="H18" s="32">
        <f>H15+H16</f>
        <v>2006.0587440367865</v>
      </c>
      <c r="I18" s="30" t="s">
        <v>2</v>
      </c>
      <c r="J18" s="23"/>
    </row>
    <row r="19" spans="2:15" ht="25.5" customHeight="1" thickTop="1" x14ac:dyDescent="0.25">
      <c r="J19" s="28"/>
    </row>
    <row r="21" spans="2:15" ht="18" x14ac:dyDescent="0.25">
      <c r="C21" s="57" t="s">
        <v>18</v>
      </c>
      <c r="D21" s="58"/>
      <c r="E21" s="59"/>
      <c r="H21" s="48" t="s">
        <v>20</v>
      </c>
    </row>
    <row r="22" spans="2:15" x14ac:dyDescent="0.25">
      <c r="C22" s="35" t="s">
        <v>15</v>
      </c>
      <c r="D22" s="36"/>
      <c r="E22" s="64">
        <v>1875</v>
      </c>
      <c r="H22" s="63">
        <v>3</v>
      </c>
    </row>
    <row r="23" spans="2:15" x14ac:dyDescent="0.25">
      <c r="C23" s="37" t="s">
        <v>16</v>
      </c>
      <c r="D23" s="38"/>
      <c r="E23" s="41">
        <f>H18</f>
        <v>2006.0587440367865</v>
      </c>
    </row>
    <row r="24" spans="2:15" x14ac:dyDescent="0.25">
      <c r="C24" s="39" t="s">
        <v>17</v>
      </c>
      <c r="D24" s="40"/>
      <c r="E24" s="42">
        <f>E22-E23</f>
        <v>-131.05874403678649</v>
      </c>
    </row>
    <row r="25" spans="2:15" x14ac:dyDescent="0.25">
      <c r="L25" s="3"/>
    </row>
    <row r="36" spans="10:10" x14ac:dyDescent="0.25">
      <c r="J36" s="3"/>
    </row>
    <row r="39" spans="10:10" x14ac:dyDescent="0.25">
      <c r="J39" s="6"/>
    </row>
    <row r="40" spans="10:10" x14ac:dyDescent="0.25">
      <c r="J40" s="5"/>
    </row>
  </sheetData>
  <sheetProtection sheet="1" objects="1" scenarios="1"/>
  <mergeCells count="4">
    <mergeCell ref="G7:J7"/>
    <mergeCell ref="B7:E7"/>
    <mergeCell ref="B2:J2"/>
    <mergeCell ref="C21:E21"/>
  </mergeCells>
  <phoneticPr fontId="0" type="noConversion"/>
  <dataValidations count="1">
    <dataValidation type="decimal" operator="greaterThanOrEqual" allowBlank="1" showInputMessage="1" showErrorMessage="1" errorTitle="Required" error="Please enter a positive value." sqref="C9:C12 H9 H11 H13:H14 H16">
      <formula1>0</formula1>
    </dataValidation>
  </dataValidations>
  <printOptions horizontalCentered="1"/>
  <pageMargins left="0.7" right="0.7" top="0.75" bottom="0.75" header="0.3" footer="0.3"/>
  <pageSetup orientation="landscape" r:id="rId1"/>
  <ignoredErrors>
    <ignoredError sqref="C14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8</xdr:col>
                    <xdr:colOff>0</xdr:colOff>
                    <xdr:row>20</xdr:row>
                    <xdr:rowOff>9525</xdr:rowOff>
                  </from>
                  <to>
                    <xdr:col>9</xdr:col>
                    <xdr:colOff>9525</xdr:colOff>
                    <xdr:row>21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senna xmlns="http://customxml.org">
  <kers>42GW6O409m0DF5X3JjnLGQizjOts4EqjGIlrp//WsTc=</kers>
  <massa>9/19/2022 7:18:02 AM</massa>
  <hamilton>true</hamilton>
</senn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7" ma:contentTypeDescription="Create a new document." ma:contentTypeScope="" ma:versionID="f110ad8272d7860c430011dd1b3caaf6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626b78adb706ff4066db8d8ef8a5cbd5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62B218-AD3F-4165-8B5C-C2F7DC7BACF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c85cab4-d722-4134-99c3-d6be1f930f30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CC41E78-B94D-47EA-96A8-15AAFD1AA389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30B6761F-01C0-4D7B-916F-776CD88817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Wolf, Thomas</cp:lastModifiedBy>
  <cp:lastPrinted>2015-06-18T20:31:21Z</cp:lastPrinted>
  <dcterms:created xsi:type="dcterms:W3CDTF">2009-01-11T15:13:23Z</dcterms:created>
  <dcterms:modified xsi:type="dcterms:W3CDTF">2022-09-19T12:35:09Z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