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mputer Software Applications (CPT-278-C02)\"/>
    </mc:Choice>
  </mc:AlternateContent>
  <bookViews>
    <workbookView xWindow="0" yWindow="0" windowWidth="21600" windowHeight="9630" firstSheet="2" activeTab="2"/>
  </bookViews>
  <sheets>
    <sheet name="Inventory" sheetId="8" r:id="rId1"/>
    <sheet name="Satisfaction Survey" sheetId="3" r:id="rId2"/>
    <sheet name="Average Ratings" sheetId="4" r:id="rId3"/>
    <sheet name="Criteria" sheetId="5" r:id="rId4"/>
    <sheet name="Depreciation" sheetId="6" r:id="rId5"/>
    <sheet name="E-Mail" sheetId="7" r:id="rId6"/>
  </sheets>
  <definedNames>
    <definedName name="Inventory">Inventory!$A$3:$I$39</definedName>
    <definedName name="Survey">'Satisfaction Survey'!$A$4:$H$40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D9" i="4"/>
  <c r="E9" i="4"/>
  <c r="F9" i="4"/>
  <c r="D8" i="4"/>
  <c r="E8" i="4"/>
  <c r="F8" i="4"/>
  <c r="D7" i="4"/>
  <c r="E7" i="4"/>
  <c r="F7" i="4"/>
  <c r="D6" i="4"/>
  <c r="E6" i="4"/>
  <c r="F6" i="4"/>
  <c r="D5" i="4"/>
  <c r="E5" i="4"/>
  <c r="F5" i="4"/>
  <c r="C6" i="4"/>
  <c r="C7" i="4"/>
  <c r="C8" i="4"/>
  <c r="C9" i="4"/>
  <c r="C5" i="4"/>
  <c r="C6" i="7"/>
  <c r="C7" i="7"/>
  <c r="C8" i="7"/>
  <c r="C5" i="7"/>
  <c r="C19" i="6"/>
  <c r="C12" i="6"/>
  <c r="C13" i="6"/>
  <c r="C14" i="6"/>
  <c r="C15" i="6"/>
  <c r="C16" i="6"/>
  <c r="C17" i="6"/>
  <c r="C18" i="6"/>
  <c r="C11" i="6"/>
  <c r="M14" i="8"/>
  <c r="M15" i="8"/>
  <c r="M16" i="8"/>
  <c r="M17" i="8"/>
  <c r="M18" i="8"/>
  <c r="M19" i="8"/>
  <c r="M20" i="8"/>
  <c r="M21" i="8"/>
  <c r="M13" i="8"/>
  <c r="H5" i="4" l="1"/>
  <c r="H7" i="4"/>
  <c r="H6" i="4"/>
  <c r="H8" i="4" l="1"/>
  <c r="H9" i="4"/>
  <c r="L6" i="8"/>
</calcChain>
</file>

<file path=xl/sharedStrings.xml><?xml version="1.0" encoding="utf-8"?>
<sst xmlns="http://schemas.openxmlformats.org/spreadsheetml/2006/main" count="423" uniqueCount="103">
  <si>
    <t>Wear-Ever Inventory</t>
  </si>
  <si>
    <t>Product ID</t>
  </si>
  <si>
    <t>Product</t>
  </si>
  <si>
    <t>Color</t>
  </si>
  <si>
    <t>Size</t>
  </si>
  <si>
    <t>Quantity</t>
  </si>
  <si>
    <t>Men's or 
Women's</t>
  </si>
  <si>
    <t>Cost</t>
  </si>
  <si>
    <t>Retail</t>
  </si>
  <si>
    <t>Reorder</t>
  </si>
  <si>
    <t>WE001</t>
  </si>
  <si>
    <t>Rugged Hiking Boots</t>
  </si>
  <si>
    <t>Brown</t>
  </si>
  <si>
    <t>M</t>
  </si>
  <si>
    <t>N</t>
  </si>
  <si>
    <t>WE002</t>
  </si>
  <si>
    <t>Y</t>
  </si>
  <si>
    <t>WE006</t>
  </si>
  <si>
    <t>WE003</t>
  </si>
  <si>
    <t>Black</t>
  </si>
  <si>
    <t>WE004</t>
  </si>
  <si>
    <t>WE005</t>
  </si>
  <si>
    <t>W</t>
  </si>
  <si>
    <t>WE007</t>
  </si>
  <si>
    <t>WE008</t>
  </si>
  <si>
    <t>Men's Shoes, Whole Sizes</t>
  </si>
  <si>
    <t>WE009</t>
  </si>
  <si>
    <t>Comfy Walking Shoes</t>
  </si>
  <si>
    <t>In Stock</t>
  </si>
  <si>
    <t>WE010</t>
  </si>
  <si>
    <t>WE011</t>
  </si>
  <si>
    <t>Navy</t>
  </si>
  <si>
    <t>WE012</t>
  </si>
  <si>
    <t>WE013</t>
  </si>
  <si>
    <t>Taupe</t>
  </si>
  <si>
    <t>WE014</t>
  </si>
  <si>
    <t>WE015</t>
  </si>
  <si>
    <t>Lazy Flip-Flops</t>
  </si>
  <si>
    <t>Pink</t>
  </si>
  <si>
    <t>WE016</t>
  </si>
  <si>
    <t>White</t>
  </si>
  <si>
    <t>WE017</t>
  </si>
  <si>
    <t>WE018</t>
  </si>
  <si>
    <t>WE019</t>
  </si>
  <si>
    <t>WE020</t>
  </si>
  <si>
    <t>WE021</t>
  </si>
  <si>
    <t>WE022</t>
  </si>
  <si>
    <t>WE023</t>
  </si>
  <si>
    <t>WE024</t>
  </si>
  <si>
    <t>WE025</t>
  </si>
  <si>
    <t>Seriously Tall Boots</t>
  </si>
  <si>
    <t>WE026</t>
  </si>
  <si>
    <t>WE027</t>
  </si>
  <si>
    <t>WE028</t>
  </si>
  <si>
    <t>WE029</t>
  </si>
  <si>
    <t>WE030</t>
  </si>
  <si>
    <t>WE031</t>
  </si>
  <si>
    <t>Glide Running Shoes</t>
  </si>
  <si>
    <t>WE032</t>
  </si>
  <si>
    <t>WE033</t>
  </si>
  <si>
    <t>WE034</t>
  </si>
  <si>
    <t>WE035</t>
  </si>
  <si>
    <t>WE036</t>
  </si>
  <si>
    <t>Wear-Ever Shoes</t>
  </si>
  <si>
    <t>Customer Satisfaction Survey</t>
  </si>
  <si>
    <t>Comfort</t>
  </si>
  <si>
    <t>Fit</t>
  </si>
  <si>
    <t>Style</t>
  </si>
  <si>
    <t>Value</t>
  </si>
  <si>
    <t>Average Ratings by Shoe Style</t>
  </si>
  <si>
    <t>Overall</t>
  </si>
  <si>
    <t>Rating</t>
  </si>
  <si>
    <t>Ratings</t>
  </si>
  <si>
    <t>Excellent</t>
  </si>
  <si>
    <t>9 or higher</t>
  </si>
  <si>
    <t>Above Average</t>
  </si>
  <si>
    <t>Between 8 and 9</t>
  </si>
  <si>
    <t>Average</t>
  </si>
  <si>
    <t>Between 5 and 7</t>
  </si>
  <si>
    <t>Poor</t>
  </si>
  <si>
    <t>Below 5</t>
  </si>
  <si>
    <t>Asset Depreciation for  Packaging Equipment</t>
  </si>
  <si>
    <t>Cost of Equipment</t>
  </si>
  <si>
    <t>Salvage Value</t>
  </si>
  <si>
    <t>Life in Years</t>
  </si>
  <si>
    <t>Year</t>
  </si>
  <si>
    <t>Amount</t>
  </si>
  <si>
    <t>Employee E-Mail List</t>
  </si>
  <si>
    <t>First Name</t>
  </si>
  <si>
    <t>Last Name</t>
  </si>
  <si>
    <t>Email Addresses</t>
  </si>
  <si>
    <t>Vincent</t>
  </si>
  <si>
    <t>Bowman</t>
  </si>
  <si>
    <t>Louis</t>
  </si>
  <si>
    <t>Patricia</t>
  </si>
  <si>
    <t>Lynwood</t>
  </si>
  <si>
    <t>Drew</t>
  </si>
  <si>
    <t>Cronin</t>
  </si>
  <si>
    <t>rug*</t>
  </si>
  <si>
    <t>com*</t>
  </si>
  <si>
    <t>laz*</t>
  </si>
  <si>
    <t>ser*</t>
  </si>
  <si>
    <t>gli*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</si>
</sst>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mm\ d"/>
  </numFmts>
  <fonts count="27" x14ac:knownFonts="1">
    <font>
      <sz val="11"/>
      <color theme="1"/>
      <name val="Calibri"/>
      <family val="2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alibri"/>
      <family val="2"/>
    </font>
    <font>
      <b/>
      <sz val="18"/>
      <color theme="3"/>
      <name val="Corbel"/>
      <family val="2"/>
      <scheme val="major"/>
    </font>
    <font>
      <b/>
      <sz val="15"/>
      <color theme="3"/>
      <name val="Calibri"/>
      <family val="2"/>
    </font>
    <font>
      <sz val="12"/>
      <color theme="1"/>
      <name val="Corbel"/>
      <family val="2"/>
      <scheme val="minor"/>
    </font>
    <font>
      <b/>
      <sz val="16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6"/>
      <color theme="1"/>
      <name val="Corbel"/>
      <family val="2"/>
      <scheme val="minor"/>
    </font>
    <font>
      <sz val="28"/>
      <color theme="1"/>
      <name val="Corbel"/>
      <family val="2"/>
      <scheme val="minor"/>
    </font>
    <font>
      <b/>
      <sz val="24"/>
      <color theme="1"/>
      <name val="Corbel"/>
      <family val="2"/>
      <scheme val="minor"/>
    </font>
    <font>
      <sz val="11"/>
      <name val="Calibri"/>
      <family val="2"/>
    </font>
    <font>
      <sz val="10"/>
      <name val="Corbel"/>
      <family val="2"/>
      <scheme val="minor"/>
    </font>
    <font>
      <sz val="14"/>
      <name val="Corbel"/>
      <family val="2"/>
      <scheme val="minor"/>
    </font>
    <font>
      <b/>
      <sz val="10"/>
      <name val="Corbel"/>
      <family val="2"/>
      <scheme val="minor"/>
    </font>
    <font>
      <b/>
      <sz val="12"/>
      <name val="Corbel"/>
      <family val="2"/>
      <scheme val="minor"/>
    </font>
    <font>
      <sz val="12"/>
      <name val="Corbel"/>
      <family val="2"/>
      <scheme val="minor"/>
    </font>
    <font>
      <sz val="11"/>
      <name val="Corbel"/>
      <family val="2"/>
      <scheme val="minor"/>
    </font>
    <font>
      <sz val="22"/>
      <name val="Corbel"/>
      <family val="2"/>
      <scheme val="minor"/>
    </font>
    <font>
      <i/>
      <sz val="16"/>
      <name val="Corbel"/>
      <family val="2"/>
      <scheme val="minor"/>
    </font>
    <font>
      <sz val="14"/>
      <color theme="1"/>
      <name val="Calibri"/>
      <family val="2"/>
    </font>
    <font>
      <b/>
      <sz val="11"/>
      <color theme="3"/>
      <name val="Calibri"/>
      <family val="2"/>
    </font>
    <font>
      <sz val="11"/>
      <color theme="1"/>
      <name val="Corbel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5" fillId="0" borderId="0"/>
    <xf numFmtId="44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44" fontId="15" fillId="0" borderId="0" applyFont="0" applyFill="0" applyBorder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25" fillId="0" borderId="0" applyNumberFormat="0" applyFill="0" applyBorder="0" applyAlignment="0" applyProtection="0"/>
    <xf numFmtId="0" fontId="5" fillId="0" borderId="0"/>
    <xf numFmtId="0" fontId="15" fillId="0" borderId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0" fontId="5" fillId="0" borderId="0" xfId="14"/>
    <xf numFmtId="0" fontId="10" fillId="0" borderId="0" xfId="8" applyFont="1" applyFill="1" applyAlignment="1">
      <alignment horizontal="center"/>
    </xf>
    <xf numFmtId="0" fontId="10" fillId="0" borderId="0" xfId="8" applyFont="1" applyFill="1" applyAlignment="1">
      <alignment horizontal="center" wrapText="1"/>
    </xf>
    <xf numFmtId="0" fontId="9" fillId="0" borderId="0" xfId="11" applyFont="1" applyBorder="1" applyAlignment="1">
      <alignment horizontal="left"/>
    </xf>
    <xf numFmtId="0" fontId="14" fillId="0" borderId="0" xfId="17" applyFont="1" applyAlignment="1">
      <alignment horizontal="left"/>
    </xf>
    <xf numFmtId="0" fontId="4" fillId="0" borderId="0" xfId="14" applyFont="1"/>
    <xf numFmtId="0" fontId="11" fillId="0" borderId="0" xfId="14" applyFont="1"/>
    <xf numFmtId="0" fontId="8" fillId="0" borderId="2" xfId="8" applyFont="1" applyFill="1" applyBorder="1"/>
    <xf numFmtId="0" fontId="11" fillId="3" borderId="2" xfId="14" applyFont="1" applyFill="1" applyBorder="1"/>
    <xf numFmtId="0" fontId="10" fillId="3" borderId="2" xfId="8" applyFont="1" applyFill="1" applyBorder="1" applyAlignment="1">
      <alignment horizontal="center"/>
    </xf>
    <xf numFmtId="0" fontId="10" fillId="3" borderId="2" xfId="8" applyFont="1" applyFill="1" applyBorder="1" applyAlignment="1">
      <alignment horizontal="center" wrapText="1"/>
    </xf>
    <xf numFmtId="0" fontId="16" fillId="4" borderId="15" xfId="15" applyFont="1" applyFill="1" applyBorder="1"/>
    <xf numFmtId="0" fontId="16" fillId="4" borderId="16" xfId="15" applyFont="1" applyFill="1" applyBorder="1"/>
    <xf numFmtId="0" fontId="16" fillId="4" borderId="17" xfId="15" applyFont="1" applyFill="1" applyBorder="1"/>
    <xf numFmtId="0" fontId="16" fillId="4" borderId="18" xfId="15" applyFont="1" applyFill="1" applyBorder="1"/>
    <xf numFmtId="0" fontId="16" fillId="4" borderId="0" xfId="15" applyFont="1" applyFill="1" applyAlignment="1">
      <alignment horizontal="centerContinuous"/>
    </xf>
    <xf numFmtId="0" fontId="16" fillId="4" borderId="19" xfId="15" applyFont="1" applyFill="1" applyBorder="1"/>
    <xf numFmtId="0" fontId="17" fillId="4" borderId="0" xfId="15" applyFont="1" applyFill="1" applyAlignment="1">
      <alignment horizontal="centerContinuous" vertical="center"/>
    </xf>
    <xf numFmtId="0" fontId="18" fillId="4" borderId="0" xfId="15" applyFont="1" applyFill="1" applyAlignment="1">
      <alignment horizontal="centerContinuous"/>
    </xf>
    <xf numFmtId="0" fontId="16" fillId="0" borderId="18" xfId="15" applyFont="1" applyBorder="1"/>
    <xf numFmtId="0" fontId="17" fillId="0" borderId="0" xfId="15" applyFont="1" applyAlignment="1">
      <alignment horizontal="centerContinuous"/>
    </xf>
    <xf numFmtId="0" fontId="18" fillId="0" borderId="0" xfId="15" applyFont="1" applyAlignment="1">
      <alignment horizontal="centerContinuous"/>
    </xf>
    <xf numFmtId="0" fontId="16" fillId="0" borderId="19" xfId="15" applyFont="1" applyBorder="1"/>
    <xf numFmtId="0" fontId="19" fillId="0" borderId="2" xfId="15" applyFont="1" applyBorder="1"/>
    <xf numFmtId="5" fontId="19" fillId="0" borderId="2" xfId="10" applyNumberFormat="1" applyFont="1" applyBorder="1"/>
    <xf numFmtId="0" fontId="20" fillId="0" borderId="20" xfId="15" applyFont="1" applyBorder="1"/>
    <xf numFmtId="8" fontId="20" fillId="0" borderId="20" xfId="15" applyNumberFormat="1" applyFont="1" applyBorder="1"/>
    <xf numFmtId="0" fontId="16" fillId="0" borderId="21" xfId="15" applyFont="1" applyBorder="1"/>
    <xf numFmtId="0" fontId="16" fillId="0" borderId="22" xfId="15" applyFont="1" applyBorder="1"/>
    <xf numFmtId="0" fontId="16" fillId="0" borderId="23" xfId="15" applyFont="1" applyBorder="1"/>
    <xf numFmtId="0" fontId="19" fillId="0" borderId="0" xfId="15" applyFont="1"/>
    <xf numFmtId="0" fontId="21" fillId="0" borderId="0" xfId="15" applyFont="1"/>
    <xf numFmtId="0" fontId="20" fillId="0" borderId="20" xfId="15" applyFont="1" applyBorder="1" applyAlignment="1">
      <alignment horizontal="center"/>
    </xf>
    <xf numFmtId="0" fontId="22" fillId="4" borderId="0" xfId="15" applyFont="1" applyFill="1" applyAlignment="1">
      <alignment horizontal="centerContinuous"/>
    </xf>
    <xf numFmtId="0" fontId="20" fillId="0" borderId="24" xfId="15" applyFont="1" applyBorder="1" applyAlignment="1">
      <alignment horizontal="center"/>
    </xf>
    <xf numFmtId="8" fontId="20" fillId="0" borderId="24" xfId="15" applyNumberFormat="1" applyFont="1" applyBorder="1"/>
    <xf numFmtId="0" fontId="19" fillId="0" borderId="10" xfId="15" applyFont="1" applyBorder="1" applyAlignment="1">
      <alignment horizontal="center"/>
    </xf>
    <xf numFmtId="0" fontId="23" fillId="4" borderId="0" xfId="15" applyFont="1" applyFill="1" applyAlignment="1">
      <alignment horizontal="centerContinuous"/>
    </xf>
    <xf numFmtId="0" fontId="11" fillId="0" borderId="2" xfId="14" applyFont="1" applyBorder="1" applyAlignment="1">
      <alignment horizontal="center"/>
    </xf>
    <xf numFmtId="0" fontId="24" fillId="0" borderId="0" xfId="14" applyFont="1"/>
    <xf numFmtId="0" fontId="25" fillId="0" borderId="2" xfId="13" applyBorder="1"/>
    <xf numFmtId="0" fontId="25" fillId="0" borderId="12" xfId="13" applyBorder="1"/>
    <xf numFmtId="0" fontId="25" fillId="0" borderId="2" xfId="13" applyBorder="1" applyAlignment="1">
      <alignment horizontal="left"/>
    </xf>
    <xf numFmtId="0" fontId="25" fillId="0" borderId="0" xfId="13" applyAlignment="1">
      <alignment horizontal="center"/>
    </xf>
    <xf numFmtId="0" fontId="26" fillId="0" borderId="2" xfId="15" applyFont="1" applyBorder="1"/>
    <xf numFmtId="0" fontId="26" fillId="0" borderId="12" xfId="15" applyFont="1" applyBorder="1"/>
    <xf numFmtId="0" fontId="26" fillId="0" borderId="2" xfId="15" applyFont="1" applyBorder="1" applyAlignment="1">
      <alignment horizontal="left"/>
    </xf>
    <xf numFmtId="0" fontId="26" fillId="0" borderId="0" xfId="15" applyFont="1" applyAlignment="1">
      <alignment horizontal="left"/>
    </xf>
    <xf numFmtId="0" fontId="11" fillId="0" borderId="2" xfId="14" applyFont="1" applyBorder="1"/>
    <xf numFmtId="0" fontId="10" fillId="0" borderId="2" xfId="8" applyFont="1" applyFill="1" applyBorder="1" applyAlignment="1">
      <alignment horizontal="center"/>
    </xf>
    <xf numFmtId="0" fontId="10" fillId="0" borderId="2" xfId="8" applyFont="1" applyFill="1" applyBorder="1" applyAlignment="1">
      <alignment horizontal="center" wrapText="1"/>
    </xf>
    <xf numFmtId="0" fontId="13" fillId="0" borderId="0" xfId="16" applyFont="1"/>
    <xf numFmtId="0" fontId="14" fillId="0" borderId="0" xfId="18" applyFont="1" applyAlignment="1">
      <alignment horizontal="left"/>
    </xf>
    <xf numFmtId="0" fontId="14" fillId="0" borderId="0" xfId="18" applyFont="1"/>
    <xf numFmtId="0" fontId="3" fillId="0" borderId="0" xfId="16" applyFont="1"/>
    <xf numFmtId="165" fontId="12" fillId="0" borderId="0" xfId="12" applyNumberFormat="1" applyFont="1" applyBorder="1" applyAlignment="1">
      <alignment horizontal="left"/>
    </xf>
    <xf numFmtId="0" fontId="9" fillId="0" borderId="0" xfId="12" applyFont="1" applyBorder="1" applyAlignment="1">
      <alignment horizontal="left"/>
    </xf>
    <xf numFmtId="0" fontId="11" fillId="0" borderId="3" xfId="16" applyFont="1" applyBorder="1"/>
    <xf numFmtId="0" fontId="10" fillId="0" borderId="3" xfId="9" applyFont="1" applyFill="1" applyBorder="1" applyAlignment="1">
      <alignment horizontal="center"/>
    </xf>
    <xf numFmtId="0" fontId="10" fillId="0" borderId="3" xfId="9" applyFont="1" applyFill="1" applyBorder="1" applyAlignment="1">
      <alignment horizontal="center" wrapText="1"/>
    </xf>
    <xf numFmtId="0" fontId="8" fillId="0" borderId="4" xfId="9" applyFont="1" applyFill="1" applyBorder="1"/>
    <xf numFmtId="0" fontId="11" fillId="0" borderId="2" xfId="16" applyFont="1" applyBorder="1" applyAlignment="1">
      <alignment horizontal="center"/>
    </xf>
    <xf numFmtId="0" fontId="0" fillId="0" borderId="25" xfId="16" applyFont="1" applyBorder="1"/>
    <xf numFmtId="0" fontId="0" fillId="0" borderId="2" xfId="16" applyFont="1" applyBorder="1"/>
    <xf numFmtId="0" fontId="0" fillId="0" borderId="12" xfId="16" applyFont="1" applyBorder="1"/>
    <xf numFmtId="0" fontId="8" fillId="0" borderId="5" xfId="9" applyFont="1" applyFill="1" applyBorder="1"/>
    <xf numFmtId="0" fontId="2" fillId="0" borderId="2" xfId="16" applyFont="1" applyBorder="1"/>
    <xf numFmtId="0" fontId="2" fillId="0" borderId="0" xfId="16" applyFont="1"/>
    <xf numFmtId="0" fontId="2" fillId="0" borderId="4" xfId="16" applyFont="1" applyBorder="1"/>
    <xf numFmtId="0" fontId="2" fillId="0" borderId="4" xfId="16" applyFont="1" applyBorder="1" applyAlignment="1">
      <alignment horizontal="center"/>
    </xf>
    <xf numFmtId="164" fontId="2" fillId="0" borderId="4" xfId="16" applyNumberFormat="1" applyFont="1" applyBorder="1"/>
    <xf numFmtId="0" fontId="2" fillId="0" borderId="13" xfId="16" applyFont="1" applyBorder="1"/>
    <xf numFmtId="0" fontId="2" fillId="0" borderId="5" xfId="16" applyFont="1" applyBorder="1"/>
    <xf numFmtId="0" fontId="2" fillId="0" borderId="5" xfId="16" applyFont="1" applyBorder="1" applyAlignment="1">
      <alignment horizontal="center"/>
    </xf>
    <xf numFmtId="164" fontId="2" fillId="0" borderId="5" xfId="16" applyNumberFormat="1" applyFont="1" applyBorder="1"/>
    <xf numFmtId="0" fontId="2" fillId="0" borderId="12" xfId="14" applyFont="1" applyBorder="1"/>
    <xf numFmtId="0" fontId="2" fillId="0" borderId="13" xfId="14" applyFont="1" applyBorder="1"/>
    <xf numFmtId="0" fontId="2" fillId="0" borderId="14" xfId="14" applyFont="1" applyBorder="1"/>
    <xf numFmtId="0" fontId="2" fillId="0" borderId="2" xfId="14" applyFont="1" applyBorder="1"/>
    <xf numFmtId="0" fontId="2" fillId="0" borderId="2" xfId="14" applyFont="1" applyBorder="1" applyAlignment="1">
      <alignment horizontal="center"/>
    </xf>
    <xf numFmtId="0" fontId="2" fillId="0" borderId="0" xfId="14" applyFont="1"/>
    <xf numFmtId="0" fontId="2" fillId="0" borderId="2" xfId="14" applyFont="1" applyBorder="1" applyAlignment="1">
      <alignment horizontal="right"/>
    </xf>
    <xf numFmtId="16" fontId="2" fillId="0" borderId="2" xfId="14" applyNumberFormat="1" applyFont="1" applyBorder="1" applyAlignment="1">
      <alignment horizontal="right"/>
    </xf>
    <xf numFmtId="0" fontId="11" fillId="0" borderId="12" xfId="16" applyFont="1" applyBorder="1" applyAlignment="1">
      <alignment horizontal="center"/>
    </xf>
    <xf numFmtId="0" fontId="11" fillId="0" borderId="13" xfId="16" applyFont="1" applyBorder="1" applyAlignment="1">
      <alignment horizontal="center"/>
    </xf>
    <xf numFmtId="0" fontId="11" fillId="0" borderId="14" xfId="16" applyFont="1" applyBorder="1" applyAlignment="1">
      <alignment horizontal="center"/>
    </xf>
    <xf numFmtId="0" fontId="14" fillId="3" borderId="6" xfId="17" applyFont="1" applyFill="1" applyBorder="1" applyAlignment="1">
      <alignment horizontal="center"/>
    </xf>
    <xf numFmtId="0" fontId="14" fillId="3" borderId="7" xfId="17" applyFont="1" applyFill="1" applyBorder="1" applyAlignment="1">
      <alignment horizontal="center"/>
    </xf>
    <xf numFmtId="0" fontId="14" fillId="3" borderId="8" xfId="17" applyFont="1" applyFill="1" applyBorder="1" applyAlignment="1">
      <alignment horizontal="center"/>
    </xf>
    <xf numFmtId="0" fontId="9" fillId="3" borderId="9" xfId="11" applyFont="1" applyFill="1" applyBorder="1" applyAlignment="1">
      <alignment horizontal="center"/>
    </xf>
    <xf numFmtId="0" fontId="9" fillId="3" borderId="10" xfId="11" applyFont="1" applyFill="1" applyBorder="1" applyAlignment="1">
      <alignment horizontal="center"/>
    </xf>
    <xf numFmtId="0" fontId="9" fillId="3" borderId="11" xfId="11" applyFont="1" applyFill="1" applyBorder="1" applyAlignment="1">
      <alignment horizontal="center"/>
    </xf>
    <xf numFmtId="0" fontId="11" fillId="0" borderId="2" xfId="14" applyFont="1" applyBorder="1" applyAlignment="1">
      <alignment horizontal="center"/>
    </xf>
    <xf numFmtId="0" fontId="1" fillId="0" borderId="2" xfId="16" applyFont="1" applyBorder="1"/>
    <xf numFmtId="0" fontId="1" fillId="0" borderId="0" xfId="14" applyFont="1"/>
  </cellXfs>
  <cellStyles count="19">
    <cellStyle name="40% - Accent1 2" xfId="7"/>
    <cellStyle name="40%  Accent1 2#xm8qH0UbLW+ITsBkfPK7yDABtD9D/qN/4bZWKxR+eI1JKV8Qz18SoQ==" xfId="9"/>
    <cellStyle name="40%  Accent1#xm8qH0UbLW8uDPk9potLdy6+16l8pylYk+7Bd3U0ivCyxvFrIRso8g==" xfId="8"/>
    <cellStyle name="Currency 2" xfId="2"/>
    <cellStyle name="Currency 2#TnBmtWgHPaKUEJZ65p+/KQHachSqVz5knRsabwzCHcZX3yT4Er0DAg==" xfId="10"/>
    <cellStyle name="Heading 1 2" xfId="6"/>
    <cellStyle name="Heading 1 2#M/4h8KgHQiGzASGcwIPuUzlwNAhAJ5lUlxnKJtXx+RJb3Ra3loi5yQ==" xfId="12"/>
    <cellStyle name="Heading 1#M/4h8KgHQiHlo3VXGGWMhchs8v9baODEHe575Lcf+Vg=" xfId="11"/>
    <cellStyle name="Heading 4 2" xfId="3"/>
    <cellStyle name="Heading 4 2#M/4h8KgHQiHGnZ/YIOy2un1siDzyxEJN0tV8fWvL0zoA1el5rX4CgQ==" xfId="13"/>
    <cellStyle name="Normal" xfId="0" builtinId="0"/>
    <cellStyle name="Normal 2" xfId="1"/>
    <cellStyle name="Normal 2 2" xfId="4"/>
    <cellStyle name="Normal 2 2#A09wMfuOz08BjToUSCLyoLukk+1s5CfSwBFpMgUiR1//7ksqslp14Q==" xfId="16"/>
    <cellStyle name="Normal 2#A09wMfuOz0+D24Vi6Ljls3tbLSPpTn4y5HQVwCLL/JM=" xfId="15"/>
    <cellStyle name="Normal#NusYdTU/JEQdfaQ+VBZZHrD0ssKwOW/VrWGv3124N5c=" xfId="14"/>
    <cellStyle name="Title 2" xfId="5"/>
    <cellStyle name="Title 2#qUSNFTjIZ8zxtYJO+j1phrtktmPFyIOMaTAELdRqz7U=" xfId="18"/>
    <cellStyle name="Title#qQLWKxwBFBsr02Krv77Mgt16YuW7a6+B5DxdDhP2/DI=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Depth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M39"/>
  <sheetViews>
    <sheetView topLeftCell="D4" zoomScaleNormal="100" workbookViewId="0">
      <selection activeCell="M13" sqref="M13:M21"/>
    </sheetView>
  </sheetViews>
  <sheetFormatPr defaultRowHeight="15" x14ac:dyDescent="0.25"/>
  <cols>
    <col min="1" max="1" width="21.140625" style="55" bestFit="1" customWidth="1"/>
    <col min="2" max="2" width="24.7109375" style="55" customWidth="1"/>
    <col min="3" max="3" width="6.7109375" style="55" bestFit="1" customWidth="1"/>
    <col min="4" max="4" width="7" style="55" customWidth="1"/>
    <col min="5" max="5" width="9.5703125" style="55" customWidth="1"/>
    <col min="6" max="6" width="11.28515625" style="55" customWidth="1"/>
    <col min="7" max="7" width="7.28515625" style="55" bestFit="1" customWidth="1"/>
    <col min="8" max="8" width="7.5703125" style="55" customWidth="1"/>
    <col min="9" max="9" width="9.140625" style="55" customWidth="1"/>
    <col min="10" max="10" width="9.140625" style="55"/>
    <col min="11" max="11" width="13.140625" style="55" bestFit="1" customWidth="1"/>
    <col min="12" max="16384" width="9.140625" style="55"/>
  </cols>
  <sheetData>
    <row r="1" spans="1:13" ht="36" x14ac:dyDescent="0.55000000000000004">
      <c r="A1" s="52" t="s">
        <v>0</v>
      </c>
      <c r="B1" s="53"/>
      <c r="C1" s="53"/>
      <c r="D1" s="53"/>
      <c r="E1" s="53"/>
      <c r="F1" s="53"/>
      <c r="G1" s="53"/>
      <c r="H1" s="53"/>
      <c r="I1" s="54"/>
      <c r="J1" s="68"/>
      <c r="K1" s="68"/>
      <c r="L1" s="68"/>
      <c r="M1" s="68"/>
    </row>
    <row r="2" spans="1:13" ht="21" x14ac:dyDescent="0.35">
      <c r="A2" s="56">
        <v>43738</v>
      </c>
      <c r="B2" s="57"/>
      <c r="C2" s="57"/>
      <c r="D2" s="57"/>
      <c r="E2" s="57"/>
      <c r="F2" s="57"/>
      <c r="G2" s="57"/>
      <c r="H2" s="57"/>
      <c r="I2" s="57"/>
      <c r="J2" s="68"/>
      <c r="K2" s="68"/>
      <c r="L2" s="68"/>
      <c r="M2" s="68"/>
    </row>
    <row r="3" spans="1:13" ht="35.25" customHeight="1" x14ac:dyDescent="0.25">
      <c r="A3" s="58" t="s">
        <v>1</v>
      </c>
      <c r="B3" s="59" t="s">
        <v>2</v>
      </c>
      <c r="C3" s="59" t="s">
        <v>3</v>
      </c>
      <c r="D3" s="59" t="s">
        <v>4</v>
      </c>
      <c r="E3" s="59" t="s">
        <v>5</v>
      </c>
      <c r="F3" s="60" t="s">
        <v>6</v>
      </c>
      <c r="G3" s="59" t="s">
        <v>7</v>
      </c>
      <c r="H3" s="59" t="s">
        <v>8</v>
      </c>
      <c r="I3" s="59" t="s">
        <v>9</v>
      </c>
      <c r="J3" s="68"/>
      <c r="K3" s="68"/>
      <c r="L3" s="68"/>
      <c r="M3" s="68"/>
    </row>
    <row r="4" spans="1:13" ht="15.75" x14ac:dyDescent="0.25">
      <c r="A4" s="69" t="s">
        <v>10</v>
      </c>
      <c r="B4" s="61" t="s">
        <v>11</v>
      </c>
      <c r="C4" s="69" t="s">
        <v>12</v>
      </c>
      <c r="D4" s="70">
        <v>8</v>
      </c>
      <c r="E4" s="70">
        <v>5</v>
      </c>
      <c r="F4" s="70" t="s">
        <v>13</v>
      </c>
      <c r="G4" s="71">
        <v>46.5</v>
      </c>
      <c r="H4" s="71">
        <v>90</v>
      </c>
      <c r="I4" s="70" t="s">
        <v>14</v>
      </c>
      <c r="J4" s="68"/>
      <c r="K4" s="68"/>
      <c r="L4" s="68"/>
      <c r="M4" s="68"/>
    </row>
    <row r="5" spans="1:13" ht="15.75" x14ac:dyDescent="0.25">
      <c r="A5" s="69" t="s">
        <v>15</v>
      </c>
      <c r="B5" s="61" t="s">
        <v>11</v>
      </c>
      <c r="C5" s="69" t="s">
        <v>12</v>
      </c>
      <c r="D5" s="70">
        <v>10</v>
      </c>
      <c r="E5" s="70">
        <v>3</v>
      </c>
      <c r="F5" s="70" t="s">
        <v>13</v>
      </c>
      <c r="G5" s="71">
        <v>46.5</v>
      </c>
      <c r="H5" s="71">
        <v>90</v>
      </c>
      <c r="I5" s="70" t="s">
        <v>16</v>
      </c>
      <c r="J5" s="68"/>
      <c r="K5" s="67" t="s">
        <v>1</v>
      </c>
      <c r="L5" s="94" t="s">
        <v>36</v>
      </c>
      <c r="M5" s="68"/>
    </row>
    <row r="6" spans="1:13" ht="15.75" x14ac:dyDescent="0.25">
      <c r="A6" s="69" t="s">
        <v>18</v>
      </c>
      <c r="B6" s="61" t="s">
        <v>11</v>
      </c>
      <c r="C6" s="69" t="s">
        <v>19</v>
      </c>
      <c r="D6" s="70">
        <v>9.5</v>
      </c>
      <c r="E6" s="70">
        <v>6</v>
      </c>
      <c r="F6" s="70" t="s">
        <v>13</v>
      </c>
      <c r="G6" s="71">
        <v>46.5</v>
      </c>
      <c r="H6" s="71">
        <v>90</v>
      </c>
      <c r="I6" s="70" t="s">
        <v>14</v>
      </c>
      <c r="J6" s="68"/>
      <c r="K6" s="67" t="s">
        <v>5</v>
      </c>
      <c r="L6" s="67">
        <f>INDEX(Inventory,MATCH(L5,A3:A39,0),MATCH("quantity",A3:I3,0))</f>
        <v>4</v>
      </c>
      <c r="M6" s="68"/>
    </row>
    <row r="7" spans="1:13" ht="15.75" x14ac:dyDescent="0.25">
      <c r="A7" s="69" t="s">
        <v>20</v>
      </c>
      <c r="B7" s="61" t="s">
        <v>11</v>
      </c>
      <c r="C7" s="69" t="s">
        <v>19</v>
      </c>
      <c r="D7" s="70">
        <v>10.5</v>
      </c>
      <c r="E7" s="70">
        <v>4</v>
      </c>
      <c r="F7" s="70" t="s">
        <v>13</v>
      </c>
      <c r="G7" s="71">
        <v>46.5</v>
      </c>
      <c r="H7" s="71">
        <v>90</v>
      </c>
      <c r="I7" s="70" t="s">
        <v>14</v>
      </c>
      <c r="J7" s="68"/>
      <c r="K7" s="68"/>
      <c r="L7" s="68"/>
      <c r="M7" s="68"/>
    </row>
    <row r="8" spans="1:13" ht="15.75" x14ac:dyDescent="0.25">
      <c r="A8" s="69" t="s">
        <v>21</v>
      </c>
      <c r="B8" s="61" t="s">
        <v>11</v>
      </c>
      <c r="C8" s="69" t="s">
        <v>19</v>
      </c>
      <c r="D8" s="70">
        <v>7.5</v>
      </c>
      <c r="E8" s="70">
        <v>4</v>
      </c>
      <c r="F8" s="70" t="s">
        <v>22</v>
      </c>
      <c r="G8" s="71">
        <v>53.5</v>
      </c>
      <c r="H8" s="71">
        <v>98</v>
      </c>
      <c r="I8" s="70" t="s">
        <v>14</v>
      </c>
      <c r="J8" s="68"/>
      <c r="K8" s="68"/>
      <c r="L8" s="68"/>
      <c r="M8" s="68"/>
    </row>
    <row r="9" spans="1:13" ht="15.75" x14ac:dyDescent="0.25">
      <c r="A9" s="69" t="s">
        <v>17</v>
      </c>
      <c r="B9" s="61" t="s">
        <v>11</v>
      </c>
      <c r="C9" s="69" t="s">
        <v>19</v>
      </c>
      <c r="D9" s="70">
        <v>8</v>
      </c>
      <c r="E9" s="70">
        <v>2</v>
      </c>
      <c r="F9" s="70" t="s">
        <v>22</v>
      </c>
      <c r="G9" s="71">
        <v>53.5</v>
      </c>
      <c r="H9" s="71">
        <v>98</v>
      </c>
      <c r="I9" s="70" t="s">
        <v>16</v>
      </c>
      <c r="J9" s="68"/>
      <c r="K9" s="68"/>
      <c r="L9" s="68"/>
      <c r="M9" s="68"/>
    </row>
    <row r="10" spans="1:13" ht="15.75" x14ac:dyDescent="0.25">
      <c r="A10" s="69" t="s">
        <v>23</v>
      </c>
      <c r="B10" s="61" t="s">
        <v>11</v>
      </c>
      <c r="C10" s="69" t="s">
        <v>12</v>
      </c>
      <c r="D10" s="70">
        <v>9</v>
      </c>
      <c r="E10" s="70">
        <v>3</v>
      </c>
      <c r="F10" s="70" t="s">
        <v>22</v>
      </c>
      <c r="G10" s="71">
        <v>53.5</v>
      </c>
      <c r="H10" s="71">
        <v>98</v>
      </c>
      <c r="I10" s="70" t="s">
        <v>14</v>
      </c>
      <c r="J10" s="68"/>
      <c r="K10" s="68"/>
      <c r="L10" s="68"/>
      <c r="M10" s="68"/>
    </row>
    <row r="11" spans="1:13" ht="15.75" x14ac:dyDescent="0.25">
      <c r="A11" s="69" t="s">
        <v>24</v>
      </c>
      <c r="B11" s="61" t="s">
        <v>11</v>
      </c>
      <c r="C11" s="69" t="s">
        <v>12</v>
      </c>
      <c r="D11" s="70">
        <v>8.5</v>
      </c>
      <c r="E11" s="70">
        <v>2</v>
      </c>
      <c r="F11" s="70" t="s">
        <v>22</v>
      </c>
      <c r="G11" s="71">
        <v>53.5</v>
      </c>
      <c r="H11" s="71">
        <v>98</v>
      </c>
      <c r="I11" s="70" t="s">
        <v>16</v>
      </c>
      <c r="J11" s="68"/>
      <c r="K11" s="84" t="s">
        <v>25</v>
      </c>
      <c r="L11" s="85"/>
      <c r="M11" s="86"/>
    </row>
    <row r="12" spans="1:13" ht="15.75" x14ac:dyDescent="0.25">
      <c r="A12" s="69" t="s">
        <v>26</v>
      </c>
      <c r="B12" s="61" t="s">
        <v>27</v>
      </c>
      <c r="C12" s="69" t="s">
        <v>12</v>
      </c>
      <c r="D12" s="70">
        <v>8.5</v>
      </c>
      <c r="E12" s="70">
        <v>4</v>
      </c>
      <c r="F12" s="70" t="s">
        <v>13</v>
      </c>
      <c r="G12" s="71">
        <v>47.5</v>
      </c>
      <c r="H12" s="71">
        <v>65</v>
      </c>
      <c r="I12" s="70" t="s">
        <v>14</v>
      </c>
      <c r="J12" s="68"/>
      <c r="K12" s="62" t="s">
        <v>3</v>
      </c>
      <c r="L12" s="62" t="s">
        <v>4</v>
      </c>
      <c r="M12" s="62" t="s">
        <v>28</v>
      </c>
    </row>
    <row r="13" spans="1:13" ht="15.75" x14ac:dyDescent="0.25">
      <c r="A13" s="69" t="s">
        <v>29</v>
      </c>
      <c r="B13" s="61" t="s">
        <v>27</v>
      </c>
      <c r="C13" s="69" t="s">
        <v>19</v>
      </c>
      <c r="D13" s="70">
        <v>9</v>
      </c>
      <c r="E13" s="70">
        <v>1</v>
      </c>
      <c r="F13" s="70" t="s">
        <v>13</v>
      </c>
      <c r="G13" s="71">
        <v>47.5</v>
      </c>
      <c r="H13" s="71">
        <v>65</v>
      </c>
      <c r="I13" s="70" t="s">
        <v>16</v>
      </c>
      <c r="J13" s="68"/>
      <c r="K13" s="63" t="s">
        <v>19</v>
      </c>
      <c r="L13" s="67">
        <v>8</v>
      </c>
      <c r="M13" s="67">
        <f>SUMIFS($E$4:$E$39,$C$4:$C$39,K13,$D$4:$D$39,L13)</f>
        <v>7</v>
      </c>
    </row>
    <row r="14" spans="1:13" ht="15.75" x14ac:dyDescent="0.25">
      <c r="A14" s="69" t="s">
        <v>30</v>
      </c>
      <c r="B14" s="61" t="s">
        <v>27</v>
      </c>
      <c r="C14" s="69" t="s">
        <v>31</v>
      </c>
      <c r="D14" s="70">
        <v>7.5</v>
      </c>
      <c r="E14" s="70">
        <v>4</v>
      </c>
      <c r="F14" s="70" t="s">
        <v>22</v>
      </c>
      <c r="G14" s="71">
        <v>47.5</v>
      </c>
      <c r="H14" s="71">
        <v>65</v>
      </c>
      <c r="I14" s="70" t="s">
        <v>14</v>
      </c>
      <c r="J14" s="68"/>
      <c r="K14" s="64" t="s">
        <v>19</v>
      </c>
      <c r="L14" s="67">
        <v>9</v>
      </c>
      <c r="M14" s="67">
        <f t="shared" ref="M14:M21" si="0">SUMIFS($E$4:$E$39,$C$4:$C$39,K14,$D$4:$D$39,L14)</f>
        <v>4</v>
      </c>
    </row>
    <row r="15" spans="1:13" ht="15.75" x14ac:dyDescent="0.25">
      <c r="A15" s="69" t="s">
        <v>32</v>
      </c>
      <c r="B15" s="61" t="s">
        <v>27</v>
      </c>
      <c r="C15" s="69" t="s">
        <v>19</v>
      </c>
      <c r="D15" s="70">
        <v>8</v>
      </c>
      <c r="E15" s="70">
        <v>1</v>
      </c>
      <c r="F15" s="70" t="s">
        <v>22</v>
      </c>
      <c r="G15" s="71">
        <v>47.5</v>
      </c>
      <c r="H15" s="71">
        <v>65</v>
      </c>
      <c r="I15" s="70" t="s">
        <v>16</v>
      </c>
      <c r="J15" s="68"/>
      <c r="K15" s="64" t="s">
        <v>19</v>
      </c>
      <c r="L15" s="67">
        <v>10</v>
      </c>
      <c r="M15" s="67">
        <f t="shared" si="0"/>
        <v>1</v>
      </c>
    </row>
    <row r="16" spans="1:13" ht="15.75" x14ac:dyDescent="0.25">
      <c r="A16" s="69" t="s">
        <v>33</v>
      </c>
      <c r="B16" s="61" t="s">
        <v>27</v>
      </c>
      <c r="C16" s="69" t="s">
        <v>34</v>
      </c>
      <c r="D16" s="70">
        <v>7.5</v>
      </c>
      <c r="E16" s="70">
        <v>2</v>
      </c>
      <c r="F16" s="70" t="s">
        <v>22</v>
      </c>
      <c r="G16" s="71">
        <v>47.5</v>
      </c>
      <c r="H16" s="71">
        <v>65</v>
      </c>
      <c r="I16" s="70" t="s">
        <v>14</v>
      </c>
      <c r="J16" s="68"/>
      <c r="K16" s="64" t="s">
        <v>12</v>
      </c>
      <c r="L16" s="72">
        <v>8</v>
      </c>
      <c r="M16" s="67">
        <f t="shared" si="0"/>
        <v>10</v>
      </c>
    </row>
    <row r="17" spans="1:13" ht="15.75" x14ac:dyDescent="0.25">
      <c r="A17" s="69" t="s">
        <v>35</v>
      </c>
      <c r="B17" s="61" t="s">
        <v>27</v>
      </c>
      <c r="C17" s="69" t="s">
        <v>12</v>
      </c>
      <c r="D17" s="70">
        <v>8</v>
      </c>
      <c r="E17" s="70">
        <v>3</v>
      </c>
      <c r="F17" s="70" t="s">
        <v>22</v>
      </c>
      <c r="G17" s="71">
        <v>47.5</v>
      </c>
      <c r="H17" s="71">
        <v>65</v>
      </c>
      <c r="I17" s="70" t="s">
        <v>16</v>
      </c>
      <c r="J17" s="68"/>
      <c r="K17" s="64" t="s">
        <v>12</v>
      </c>
      <c r="L17" s="72">
        <v>9</v>
      </c>
      <c r="M17" s="67">
        <f t="shared" si="0"/>
        <v>7</v>
      </c>
    </row>
    <row r="18" spans="1:13" ht="15.75" x14ac:dyDescent="0.25">
      <c r="A18" s="69" t="s">
        <v>36</v>
      </c>
      <c r="B18" s="61" t="s">
        <v>37</v>
      </c>
      <c r="C18" s="69" t="s">
        <v>38</v>
      </c>
      <c r="D18" s="70">
        <v>6</v>
      </c>
      <c r="E18" s="70">
        <v>4</v>
      </c>
      <c r="F18" s="70" t="s">
        <v>22</v>
      </c>
      <c r="G18" s="71">
        <v>7.5</v>
      </c>
      <c r="H18" s="71">
        <v>14</v>
      </c>
      <c r="I18" s="70" t="s">
        <v>14</v>
      </c>
      <c r="J18" s="68"/>
      <c r="K18" s="64" t="s">
        <v>12</v>
      </c>
      <c r="L18" s="72">
        <v>10</v>
      </c>
      <c r="M18" s="67">
        <f t="shared" si="0"/>
        <v>5</v>
      </c>
    </row>
    <row r="19" spans="1:13" ht="15.75" x14ac:dyDescent="0.25">
      <c r="A19" s="69" t="s">
        <v>39</v>
      </c>
      <c r="B19" s="61" t="s">
        <v>37</v>
      </c>
      <c r="C19" s="69" t="s">
        <v>38</v>
      </c>
      <c r="D19" s="70">
        <v>7</v>
      </c>
      <c r="E19" s="70">
        <v>0</v>
      </c>
      <c r="F19" s="70" t="s">
        <v>22</v>
      </c>
      <c r="G19" s="71">
        <v>7.5</v>
      </c>
      <c r="H19" s="71">
        <v>14</v>
      </c>
      <c r="I19" s="70" t="s">
        <v>14</v>
      </c>
      <c r="J19" s="68"/>
      <c r="K19" s="64" t="s">
        <v>40</v>
      </c>
      <c r="L19" s="72">
        <v>8</v>
      </c>
      <c r="M19" s="67">
        <f t="shared" si="0"/>
        <v>8</v>
      </c>
    </row>
    <row r="20" spans="1:13" ht="15.75" x14ac:dyDescent="0.25">
      <c r="A20" s="69" t="s">
        <v>41</v>
      </c>
      <c r="B20" s="61" t="s">
        <v>37</v>
      </c>
      <c r="C20" s="69" t="s">
        <v>38</v>
      </c>
      <c r="D20" s="70">
        <v>8</v>
      </c>
      <c r="E20" s="70">
        <v>2</v>
      </c>
      <c r="F20" s="70" t="s">
        <v>22</v>
      </c>
      <c r="G20" s="71">
        <v>7.5</v>
      </c>
      <c r="H20" s="71">
        <v>14</v>
      </c>
      <c r="I20" s="70" t="s">
        <v>16</v>
      </c>
      <c r="J20" s="68"/>
      <c r="K20" s="65" t="s">
        <v>40</v>
      </c>
      <c r="L20" s="67">
        <v>9</v>
      </c>
      <c r="M20" s="67">
        <f t="shared" si="0"/>
        <v>6</v>
      </c>
    </row>
    <row r="21" spans="1:13" ht="15.75" x14ac:dyDescent="0.25">
      <c r="A21" s="69" t="s">
        <v>42</v>
      </c>
      <c r="B21" s="61" t="s">
        <v>37</v>
      </c>
      <c r="C21" s="69" t="s">
        <v>40</v>
      </c>
      <c r="D21" s="70">
        <v>6</v>
      </c>
      <c r="E21" s="70">
        <v>3</v>
      </c>
      <c r="F21" s="70" t="s">
        <v>22</v>
      </c>
      <c r="G21" s="71">
        <v>7.5</v>
      </c>
      <c r="H21" s="71">
        <v>14</v>
      </c>
      <c r="I21" s="70" t="s">
        <v>14</v>
      </c>
      <c r="J21" s="68"/>
      <c r="K21" s="64" t="s">
        <v>40</v>
      </c>
      <c r="L21" s="67">
        <v>10</v>
      </c>
      <c r="M21" s="67">
        <f t="shared" si="0"/>
        <v>6</v>
      </c>
    </row>
    <row r="22" spans="1:13" ht="15.75" x14ac:dyDescent="0.25">
      <c r="A22" s="69" t="s">
        <v>43</v>
      </c>
      <c r="B22" s="61" t="s">
        <v>37</v>
      </c>
      <c r="C22" s="69" t="s">
        <v>40</v>
      </c>
      <c r="D22" s="70">
        <v>7</v>
      </c>
      <c r="E22" s="70">
        <v>1</v>
      </c>
      <c r="F22" s="70" t="s">
        <v>22</v>
      </c>
      <c r="G22" s="71">
        <v>7.5</v>
      </c>
      <c r="H22" s="71">
        <v>14</v>
      </c>
      <c r="I22" s="70" t="s">
        <v>14</v>
      </c>
      <c r="J22" s="68"/>
      <c r="K22" s="68"/>
      <c r="L22" s="68"/>
      <c r="M22" s="68"/>
    </row>
    <row r="23" spans="1:13" ht="15.75" x14ac:dyDescent="0.25">
      <c r="A23" s="69" t="s">
        <v>44</v>
      </c>
      <c r="B23" s="61" t="s">
        <v>37</v>
      </c>
      <c r="C23" s="69" t="s">
        <v>40</v>
      </c>
      <c r="D23" s="70">
        <v>8</v>
      </c>
      <c r="E23" s="70">
        <v>2</v>
      </c>
      <c r="F23" s="70" t="s">
        <v>22</v>
      </c>
      <c r="G23" s="71">
        <v>7.5</v>
      </c>
      <c r="H23" s="71">
        <v>14</v>
      </c>
      <c r="I23" s="70" t="s">
        <v>16</v>
      </c>
      <c r="J23" s="68"/>
      <c r="K23" s="68"/>
      <c r="L23" s="68"/>
      <c r="M23" s="68"/>
    </row>
    <row r="24" spans="1:13" ht="15.75" x14ac:dyDescent="0.25">
      <c r="A24" s="69" t="s">
        <v>45</v>
      </c>
      <c r="B24" s="61" t="s">
        <v>37</v>
      </c>
      <c r="C24" s="69" t="s">
        <v>12</v>
      </c>
      <c r="D24" s="70">
        <v>8</v>
      </c>
      <c r="E24" s="70">
        <v>2</v>
      </c>
      <c r="F24" s="70" t="s">
        <v>13</v>
      </c>
      <c r="G24" s="71">
        <v>7.5</v>
      </c>
      <c r="H24" s="71">
        <v>14</v>
      </c>
      <c r="I24" s="70" t="s">
        <v>16</v>
      </c>
      <c r="J24" s="68"/>
      <c r="K24" s="68"/>
      <c r="L24" s="68"/>
      <c r="M24" s="68"/>
    </row>
    <row r="25" spans="1:13" ht="15.75" x14ac:dyDescent="0.25">
      <c r="A25" s="69" t="s">
        <v>46</v>
      </c>
      <c r="B25" s="61" t="s">
        <v>37</v>
      </c>
      <c r="C25" s="69" t="s">
        <v>12</v>
      </c>
      <c r="D25" s="70">
        <v>9</v>
      </c>
      <c r="E25" s="70">
        <v>4</v>
      </c>
      <c r="F25" s="70" t="s">
        <v>13</v>
      </c>
      <c r="G25" s="71">
        <v>7.5</v>
      </c>
      <c r="H25" s="71">
        <v>14</v>
      </c>
      <c r="I25" s="70" t="s">
        <v>14</v>
      </c>
      <c r="J25" s="68"/>
      <c r="K25" s="68"/>
      <c r="L25" s="68"/>
      <c r="M25" s="68"/>
    </row>
    <row r="26" spans="1:13" ht="15.75" x14ac:dyDescent="0.25">
      <c r="A26" s="69" t="s">
        <v>47</v>
      </c>
      <c r="B26" s="61" t="s">
        <v>37</v>
      </c>
      <c r="C26" s="69" t="s">
        <v>12</v>
      </c>
      <c r="D26" s="70">
        <v>10</v>
      </c>
      <c r="E26" s="70">
        <v>2</v>
      </c>
      <c r="F26" s="70" t="s">
        <v>13</v>
      </c>
      <c r="G26" s="71">
        <v>7.5</v>
      </c>
      <c r="H26" s="71">
        <v>14</v>
      </c>
      <c r="I26" s="70" t="s">
        <v>16</v>
      </c>
      <c r="J26" s="68"/>
      <c r="K26" s="68"/>
      <c r="L26" s="68"/>
      <c r="M26" s="68"/>
    </row>
    <row r="27" spans="1:13" ht="15.75" x14ac:dyDescent="0.25">
      <c r="A27" s="69" t="s">
        <v>48</v>
      </c>
      <c r="B27" s="61" t="s">
        <v>37</v>
      </c>
      <c r="C27" s="69" t="s">
        <v>12</v>
      </c>
      <c r="D27" s="70">
        <v>11</v>
      </c>
      <c r="E27" s="70">
        <v>2</v>
      </c>
      <c r="F27" s="70" t="s">
        <v>13</v>
      </c>
      <c r="G27" s="71">
        <v>7.5</v>
      </c>
      <c r="H27" s="71">
        <v>14</v>
      </c>
      <c r="I27" s="70" t="s">
        <v>16</v>
      </c>
      <c r="J27" s="68"/>
      <c r="K27" s="68"/>
      <c r="L27" s="68"/>
      <c r="M27" s="68"/>
    </row>
    <row r="28" spans="1:13" ht="15.75" x14ac:dyDescent="0.25">
      <c r="A28" s="69" t="s">
        <v>49</v>
      </c>
      <c r="B28" s="61" t="s">
        <v>50</v>
      </c>
      <c r="C28" s="69" t="s">
        <v>19</v>
      </c>
      <c r="D28" s="70">
        <v>6</v>
      </c>
      <c r="E28" s="70">
        <v>0</v>
      </c>
      <c r="F28" s="70" t="s">
        <v>22</v>
      </c>
      <c r="G28" s="71">
        <v>42.5</v>
      </c>
      <c r="H28" s="71">
        <v>80</v>
      </c>
      <c r="I28" s="70" t="s">
        <v>16</v>
      </c>
      <c r="J28" s="68"/>
      <c r="K28" s="68"/>
      <c r="L28" s="68"/>
      <c r="M28" s="68"/>
    </row>
    <row r="29" spans="1:13" ht="15.75" x14ac:dyDescent="0.25">
      <c r="A29" s="69" t="s">
        <v>51</v>
      </c>
      <c r="B29" s="61" t="s">
        <v>50</v>
      </c>
      <c r="C29" s="69" t="s">
        <v>19</v>
      </c>
      <c r="D29" s="70">
        <v>6.5</v>
      </c>
      <c r="E29" s="70">
        <v>0</v>
      </c>
      <c r="F29" s="70" t="s">
        <v>22</v>
      </c>
      <c r="G29" s="71">
        <v>42.5</v>
      </c>
      <c r="H29" s="71">
        <v>80</v>
      </c>
      <c r="I29" s="70" t="s">
        <v>16</v>
      </c>
      <c r="J29" s="68"/>
      <c r="K29" s="68"/>
      <c r="L29" s="68"/>
      <c r="M29" s="68"/>
    </row>
    <row r="30" spans="1:13" ht="15.75" x14ac:dyDescent="0.25">
      <c r="A30" s="69" t="s">
        <v>52</v>
      </c>
      <c r="B30" s="61" t="s">
        <v>50</v>
      </c>
      <c r="C30" s="69" t="s">
        <v>19</v>
      </c>
      <c r="D30" s="70">
        <v>7</v>
      </c>
      <c r="E30" s="70">
        <v>1</v>
      </c>
      <c r="F30" s="70" t="s">
        <v>22</v>
      </c>
      <c r="G30" s="71">
        <v>42.5</v>
      </c>
      <c r="H30" s="71">
        <v>80</v>
      </c>
      <c r="I30" s="70" t="s">
        <v>16</v>
      </c>
      <c r="J30" s="68"/>
      <c r="K30" s="68"/>
      <c r="L30" s="68"/>
      <c r="M30" s="68"/>
    </row>
    <row r="31" spans="1:13" ht="15.75" x14ac:dyDescent="0.25">
      <c r="A31" s="69" t="s">
        <v>53</v>
      </c>
      <c r="B31" s="61" t="s">
        <v>50</v>
      </c>
      <c r="C31" s="69" t="s">
        <v>19</v>
      </c>
      <c r="D31" s="70">
        <v>7.5</v>
      </c>
      <c r="E31" s="70">
        <v>0</v>
      </c>
      <c r="F31" s="70" t="s">
        <v>22</v>
      </c>
      <c r="G31" s="71">
        <v>42.5</v>
      </c>
      <c r="H31" s="71">
        <v>80</v>
      </c>
      <c r="I31" s="70" t="s">
        <v>16</v>
      </c>
      <c r="J31" s="68"/>
      <c r="K31" s="68"/>
      <c r="L31" s="68"/>
      <c r="M31" s="68"/>
    </row>
    <row r="32" spans="1:13" ht="15.75" x14ac:dyDescent="0.25">
      <c r="A32" s="69" t="s">
        <v>54</v>
      </c>
      <c r="B32" s="61" t="s">
        <v>50</v>
      </c>
      <c r="C32" s="69" t="s">
        <v>19</v>
      </c>
      <c r="D32" s="70">
        <v>8</v>
      </c>
      <c r="E32" s="70">
        <v>2</v>
      </c>
      <c r="F32" s="70" t="s">
        <v>22</v>
      </c>
      <c r="G32" s="71">
        <v>42.5</v>
      </c>
      <c r="H32" s="71">
        <v>80</v>
      </c>
      <c r="I32" s="70" t="s">
        <v>16</v>
      </c>
      <c r="J32" s="68"/>
      <c r="K32" s="68"/>
      <c r="L32" s="68"/>
      <c r="M32" s="68"/>
    </row>
    <row r="33" spans="1:9" ht="15.75" x14ac:dyDescent="0.25">
      <c r="A33" s="69" t="s">
        <v>55</v>
      </c>
      <c r="B33" s="61" t="s">
        <v>50</v>
      </c>
      <c r="C33" s="69" t="s">
        <v>19</v>
      </c>
      <c r="D33" s="70">
        <v>8.5</v>
      </c>
      <c r="E33" s="70">
        <v>1</v>
      </c>
      <c r="F33" s="70" t="s">
        <v>22</v>
      </c>
      <c r="G33" s="71">
        <v>42.5</v>
      </c>
      <c r="H33" s="71">
        <v>80</v>
      </c>
      <c r="I33" s="70" t="s">
        <v>16</v>
      </c>
    </row>
    <row r="34" spans="1:9" ht="15.75" x14ac:dyDescent="0.25">
      <c r="A34" s="69" t="s">
        <v>56</v>
      </c>
      <c r="B34" s="61" t="s">
        <v>57</v>
      </c>
      <c r="C34" s="69" t="s">
        <v>40</v>
      </c>
      <c r="D34" s="70">
        <v>8</v>
      </c>
      <c r="E34" s="70">
        <v>6</v>
      </c>
      <c r="F34" s="70" t="s">
        <v>13</v>
      </c>
      <c r="G34" s="71">
        <v>48</v>
      </c>
      <c r="H34" s="71">
        <v>75</v>
      </c>
      <c r="I34" s="70" t="s">
        <v>14</v>
      </c>
    </row>
    <row r="35" spans="1:9" ht="15.75" x14ac:dyDescent="0.25">
      <c r="A35" s="69" t="s">
        <v>58</v>
      </c>
      <c r="B35" s="61" t="s">
        <v>57</v>
      </c>
      <c r="C35" s="69" t="s">
        <v>40</v>
      </c>
      <c r="D35" s="70">
        <v>9</v>
      </c>
      <c r="E35" s="70">
        <v>6</v>
      </c>
      <c r="F35" s="70" t="s">
        <v>13</v>
      </c>
      <c r="G35" s="71">
        <v>48</v>
      </c>
      <c r="H35" s="71">
        <v>75</v>
      </c>
      <c r="I35" s="70" t="s">
        <v>14</v>
      </c>
    </row>
    <row r="36" spans="1:9" ht="15.75" x14ac:dyDescent="0.25">
      <c r="A36" s="69" t="s">
        <v>59</v>
      </c>
      <c r="B36" s="61" t="s">
        <v>57</v>
      </c>
      <c r="C36" s="69" t="s">
        <v>40</v>
      </c>
      <c r="D36" s="70">
        <v>10</v>
      </c>
      <c r="E36" s="70">
        <v>6</v>
      </c>
      <c r="F36" s="70" t="s">
        <v>13</v>
      </c>
      <c r="G36" s="71">
        <v>48</v>
      </c>
      <c r="H36" s="71">
        <v>75</v>
      </c>
      <c r="I36" s="70" t="s">
        <v>14</v>
      </c>
    </row>
    <row r="37" spans="1:9" ht="15.75" x14ac:dyDescent="0.25">
      <c r="A37" s="69" t="s">
        <v>60</v>
      </c>
      <c r="B37" s="61" t="s">
        <v>57</v>
      </c>
      <c r="C37" s="69" t="s">
        <v>19</v>
      </c>
      <c r="D37" s="70">
        <v>8</v>
      </c>
      <c r="E37" s="70">
        <v>2</v>
      </c>
      <c r="F37" s="70" t="s">
        <v>13</v>
      </c>
      <c r="G37" s="71">
        <v>48</v>
      </c>
      <c r="H37" s="71">
        <v>75</v>
      </c>
      <c r="I37" s="70" t="s">
        <v>14</v>
      </c>
    </row>
    <row r="38" spans="1:9" ht="15.75" x14ac:dyDescent="0.25">
      <c r="A38" s="69" t="s">
        <v>61</v>
      </c>
      <c r="B38" s="61" t="s">
        <v>57</v>
      </c>
      <c r="C38" s="69" t="s">
        <v>19</v>
      </c>
      <c r="D38" s="70">
        <v>9</v>
      </c>
      <c r="E38" s="70">
        <v>3</v>
      </c>
      <c r="F38" s="70" t="s">
        <v>13</v>
      </c>
      <c r="G38" s="71">
        <v>48</v>
      </c>
      <c r="H38" s="71">
        <v>75</v>
      </c>
      <c r="I38" s="70" t="s">
        <v>14</v>
      </c>
    </row>
    <row r="39" spans="1:9" ht="15.75" x14ac:dyDescent="0.25">
      <c r="A39" s="73" t="s">
        <v>62</v>
      </c>
      <c r="B39" s="66" t="s">
        <v>57</v>
      </c>
      <c r="C39" s="73" t="s">
        <v>19</v>
      </c>
      <c r="D39" s="74">
        <v>10</v>
      </c>
      <c r="E39" s="74">
        <v>1</v>
      </c>
      <c r="F39" s="74" t="s">
        <v>13</v>
      </c>
      <c r="G39" s="75">
        <v>48</v>
      </c>
      <c r="H39" s="75">
        <v>75</v>
      </c>
      <c r="I39" s="74" t="s">
        <v>16</v>
      </c>
    </row>
  </sheetData>
  <mergeCells count="1">
    <mergeCell ref="K11:M11"/>
  </mergeCells>
  <printOptions horizontalCentered="1"/>
  <pageMargins left="0.4" right="0.5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40"/>
  <sheetViews>
    <sheetView zoomScaleNormal="100" workbookViewId="0">
      <selection activeCell="E4" sqref="E4"/>
    </sheetView>
  </sheetViews>
  <sheetFormatPr defaultRowHeight="15" x14ac:dyDescent="0.25"/>
  <cols>
    <col min="1" max="1" width="10.140625" style="6" bestFit="1" customWidth="1"/>
    <col min="2" max="2" width="24.7109375" style="6" customWidth="1"/>
    <col min="3" max="3" width="6.7109375" style="6" bestFit="1" customWidth="1"/>
    <col min="4" max="4" width="7" style="6" customWidth="1"/>
    <col min="5" max="8" width="10.28515625" style="6" customWidth="1"/>
    <col min="9" max="10" width="9.140625" style="6"/>
    <col min="11" max="11" width="14.5703125" style="6" bestFit="1" customWidth="1"/>
    <col min="12" max="12" width="12.5703125" style="6" customWidth="1"/>
    <col min="13" max="16384" width="9.140625" style="6"/>
  </cols>
  <sheetData>
    <row r="1" spans="1:8" ht="31.5" x14ac:dyDescent="0.5">
      <c r="A1" s="87" t="s">
        <v>63</v>
      </c>
      <c r="B1" s="88"/>
      <c r="C1" s="88"/>
      <c r="D1" s="88"/>
      <c r="E1" s="88"/>
      <c r="F1" s="88"/>
      <c r="G1" s="88"/>
      <c r="H1" s="89"/>
    </row>
    <row r="2" spans="1:8" ht="21" x14ac:dyDescent="0.35">
      <c r="A2" s="90" t="s">
        <v>64</v>
      </c>
      <c r="B2" s="91"/>
      <c r="C2" s="91"/>
      <c r="D2" s="91"/>
      <c r="E2" s="91"/>
      <c r="F2" s="91"/>
      <c r="G2" s="91"/>
      <c r="H2" s="92"/>
    </row>
    <row r="3" spans="1:8" x14ac:dyDescent="0.25">
      <c r="A3" s="76"/>
      <c r="B3" s="77"/>
      <c r="C3" s="77"/>
      <c r="D3" s="77"/>
      <c r="E3" s="77"/>
      <c r="F3" s="77"/>
      <c r="G3" s="77"/>
      <c r="H3" s="78"/>
    </row>
    <row r="4" spans="1:8" ht="35.25" customHeight="1" x14ac:dyDescent="0.25">
      <c r="A4" s="9" t="s">
        <v>1</v>
      </c>
      <c r="B4" s="10" t="s">
        <v>2</v>
      </c>
      <c r="C4" s="10" t="s">
        <v>3</v>
      </c>
      <c r="D4" s="10" t="s">
        <v>4</v>
      </c>
      <c r="E4" s="10" t="s">
        <v>65</v>
      </c>
      <c r="F4" s="11" t="s">
        <v>66</v>
      </c>
      <c r="G4" s="11" t="s">
        <v>67</v>
      </c>
      <c r="H4" s="10" t="s">
        <v>68</v>
      </c>
    </row>
    <row r="5" spans="1:8" ht="15.75" x14ac:dyDescent="0.25">
      <c r="A5" s="79" t="s">
        <v>10</v>
      </c>
      <c r="B5" s="8" t="s">
        <v>11</v>
      </c>
      <c r="C5" s="79" t="s">
        <v>12</v>
      </c>
      <c r="D5" s="80">
        <v>8</v>
      </c>
      <c r="E5" s="80">
        <v>7</v>
      </c>
      <c r="F5" s="80">
        <v>9</v>
      </c>
      <c r="G5" s="80">
        <v>7</v>
      </c>
      <c r="H5" s="79">
        <v>7</v>
      </c>
    </row>
    <row r="6" spans="1:8" ht="15.75" x14ac:dyDescent="0.25">
      <c r="A6" s="79" t="s">
        <v>15</v>
      </c>
      <c r="B6" s="8" t="s">
        <v>11</v>
      </c>
      <c r="C6" s="79" t="s">
        <v>12</v>
      </c>
      <c r="D6" s="80">
        <v>10</v>
      </c>
      <c r="E6" s="80">
        <v>8</v>
      </c>
      <c r="F6" s="80">
        <v>8</v>
      </c>
      <c r="G6" s="80">
        <v>10</v>
      </c>
      <c r="H6" s="79">
        <v>8</v>
      </c>
    </row>
    <row r="7" spans="1:8" ht="15.75" x14ac:dyDescent="0.25">
      <c r="A7" s="79" t="s">
        <v>18</v>
      </c>
      <c r="B7" s="8" t="s">
        <v>11</v>
      </c>
      <c r="C7" s="79" t="s">
        <v>19</v>
      </c>
      <c r="D7" s="80">
        <v>9.5</v>
      </c>
      <c r="E7" s="80">
        <v>8</v>
      </c>
      <c r="F7" s="80">
        <v>9</v>
      </c>
      <c r="G7" s="80">
        <v>8</v>
      </c>
      <c r="H7" s="79">
        <v>9</v>
      </c>
    </row>
    <row r="8" spans="1:8" ht="15.75" x14ac:dyDescent="0.25">
      <c r="A8" s="79" t="s">
        <v>20</v>
      </c>
      <c r="B8" s="8" t="s">
        <v>11</v>
      </c>
      <c r="C8" s="79" t="s">
        <v>19</v>
      </c>
      <c r="D8" s="80">
        <v>10.5</v>
      </c>
      <c r="E8" s="80">
        <v>6</v>
      </c>
      <c r="F8" s="80">
        <v>9</v>
      </c>
      <c r="G8" s="80">
        <v>9</v>
      </c>
      <c r="H8" s="79">
        <v>10</v>
      </c>
    </row>
    <row r="9" spans="1:8" ht="15.75" x14ac:dyDescent="0.25">
      <c r="A9" s="79" t="s">
        <v>21</v>
      </c>
      <c r="B9" s="8" t="s">
        <v>11</v>
      </c>
      <c r="C9" s="79" t="s">
        <v>19</v>
      </c>
      <c r="D9" s="80">
        <v>7.5</v>
      </c>
      <c r="E9" s="80">
        <v>8</v>
      </c>
      <c r="F9" s="80">
        <v>8</v>
      </c>
      <c r="G9" s="80">
        <v>10</v>
      </c>
      <c r="H9" s="79">
        <v>9</v>
      </c>
    </row>
    <row r="10" spans="1:8" ht="15.75" x14ac:dyDescent="0.25">
      <c r="A10" s="79" t="s">
        <v>17</v>
      </c>
      <c r="B10" s="8" t="s">
        <v>11</v>
      </c>
      <c r="C10" s="79" t="s">
        <v>19</v>
      </c>
      <c r="D10" s="80">
        <v>8</v>
      </c>
      <c r="E10" s="80">
        <v>7</v>
      </c>
      <c r="F10" s="80">
        <v>9</v>
      </c>
      <c r="G10" s="80">
        <v>9</v>
      </c>
      <c r="H10" s="79">
        <v>10</v>
      </c>
    </row>
    <row r="11" spans="1:8" ht="15.75" x14ac:dyDescent="0.25">
      <c r="A11" s="79" t="s">
        <v>23</v>
      </c>
      <c r="B11" s="8" t="s">
        <v>11</v>
      </c>
      <c r="C11" s="79" t="s">
        <v>12</v>
      </c>
      <c r="D11" s="80">
        <v>9</v>
      </c>
      <c r="E11" s="80">
        <v>9</v>
      </c>
      <c r="F11" s="80">
        <v>9</v>
      </c>
      <c r="G11" s="80">
        <v>8</v>
      </c>
      <c r="H11" s="79">
        <v>8</v>
      </c>
    </row>
    <row r="12" spans="1:8" ht="15.75" x14ac:dyDescent="0.25">
      <c r="A12" s="79" t="s">
        <v>24</v>
      </c>
      <c r="B12" s="8" t="s">
        <v>11</v>
      </c>
      <c r="C12" s="79" t="s">
        <v>12</v>
      </c>
      <c r="D12" s="80">
        <v>8.5</v>
      </c>
      <c r="E12" s="80">
        <v>9</v>
      </c>
      <c r="F12" s="80">
        <v>8</v>
      </c>
      <c r="G12" s="80">
        <v>9</v>
      </c>
      <c r="H12" s="79">
        <v>7</v>
      </c>
    </row>
    <row r="13" spans="1:8" ht="15.75" x14ac:dyDescent="0.25">
      <c r="A13" s="79" t="s">
        <v>26</v>
      </c>
      <c r="B13" s="8" t="s">
        <v>27</v>
      </c>
      <c r="C13" s="79" t="s">
        <v>12</v>
      </c>
      <c r="D13" s="80">
        <v>8.5</v>
      </c>
      <c r="E13" s="80">
        <v>8</v>
      </c>
      <c r="F13" s="80">
        <v>3</v>
      </c>
      <c r="G13" s="80">
        <v>8</v>
      </c>
      <c r="H13" s="79">
        <v>6</v>
      </c>
    </row>
    <row r="14" spans="1:8" ht="15.75" x14ac:dyDescent="0.25">
      <c r="A14" s="79" t="s">
        <v>29</v>
      </c>
      <c r="B14" s="8" t="s">
        <v>27</v>
      </c>
      <c r="C14" s="79" t="s">
        <v>19</v>
      </c>
      <c r="D14" s="80">
        <v>9</v>
      </c>
      <c r="E14" s="80">
        <v>10</v>
      </c>
      <c r="F14" s="80">
        <v>10</v>
      </c>
      <c r="G14" s="80">
        <v>8</v>
      </c>
      <c r="H14" s="79">
        <v>9</v>
      </c>
    </row>
    <row r="15" spans="1:8" ht="15.75" x14ac:dyDescent="0.25">
      <c r="A15" s="79" t="s">
        <v>30</v>
      </c>
      <c r="B15" s="8" t="s">
        <v>27</v>
      </c>
      <c r="C15" s="79" t="s">
        <v>31</v>
      </c>
      <c r="D15" s="80">
        <v>7.5</v>
      </c>
      <c r="E15" s="80">
        <v>9</v>
      </c>
      <c r="F15" s="80">
        <v>3</v>
      </c>
      <c r="G15" s="80">
        <v>8</v>
      </c>
      <c r="H15" s="79">
        <v>4</v>
      </c>
    </row>
    <row r="16" spans="1:8" ht="15.75" x14ac:dyDescent="0.25">
      <c r="A16" s="79" t="s">
        <v>32</v>
      </c>
      <c r="B16" s="8" t="s">
        <v>27</v>
      </c>
      <c r="C16" s="79" t="s">
        <v>19</v>
      </c>
      <c r="D16" s="80">
        <v>8</v>
      </c>
      <c r="E16" s="80">
        <v>7</v>
      </c>
      <c r="F16" s="80">
        <v>5</v>
      </c>
      <c r="G16" s="80">
        <v>10</v>
      </c>
      <c r="H16" s="79">
        <v>6</v>
      </c>
    </row>
    <row r="17" spans="1:8" ht="15.75" x14ac:dyDescent="0.25">
      <c r="A17" s="79" t="s">
        <v>33</v>
      </c>
      <c r="B17" s="8" t="s">
        <v>27</v>
      </c>
      <c r="C17" s="79" t="s">
        <v>34</v>
      </c>
      <c r="D17" s="80">
        <v>7.5</v>
      </c>
      <c r="E17" s="80">
        <v>8</v>
      </c>
      <c r="F17" s="80">
        <v>8</v>
      </c>
      <c r="G17" s="80">
        <v>3</v>
      </c>
      <c r="H17" s="79">
        <v>7</v>
      </c>
    </row>
    <row r="18" spans="1:8" ht="15.75" x14ac:dyDescent="0.25">
      <c r="A18" s="79" t="s">
        <v>35</v>
      </c>
      <c r="B18" s="8" t="s">
        <v>27</v>
      </c>
      <c r="C18" s="79" t="s">
        <v>12</v>
      </c>
      <c r="D18" s="80">
        <v>8</v>
      </c>
      <c r="E18" s="80">
        <v>3</v>
      </c>
      <c r="F18" s="80">
        <v>3</v>
      </c>
      <c r="G18" s="80">
        <v>8</v>
      </c>
      <c r="H18" s="79">
        <v>6</v>
      </c>
    </row>
    <row r="19" spans="1:8" ht="15.75" x14ac:dyDescent="0.25">
      <c r="A19" s="79" t="s">
        <v>36</v>
      </c>
      <c r="B19" s="8" t="s">
        <v>37</v>
      </c>
      <c r="C19" s="79" t="s">
        <v>38</v>
      </c>
      <c r="D19" s="80">
        <v>6</v>
      </c>
      <c r="E19" s="80">
        <v>10</v>
      </c>
      <c r="F19" s="80">
        <v>1</v>
      </c>
      <c r="G19" s="80">
        <v>4</v>
      </c>
      <c r="H19" s="79">
        <v>2</v>
      </c>
    </row>
    <row r="20" spans="1:8" ht="15.75" x14ac:dyDescent="0.25">
      <c r="A20" s="79" t="s">
        <v>39</v>
      </c>
      <c r="B20" s="8" t="s">
        <v>37</v>
      </c>
      <c r="C20" s="79" t="s">
        <v>38</v>
      </c>
      <c r="D20" s="80">
        <v>7</v>
      </c>
      <c r="E20" s="80">
        <v>3</v>
      </c>
      <c r="F20" s="80">
        <v>1</v>
      </c>
      <c r="G20" s="80">
        <v>9</v>
      </c>
      <c r="H20" s="79">
        <v>8</v>
      </c>
    </row>
    <row r="21" spans="1:8" ht="15.75" x14ac:dyDescent="0.25">
      <c r="A21" s="79" t="s">
        <v>41</v>
      </c>
      <c r="B21" s="8" t="s">
        <v>37</v>
      </c>
      <c r="C21" s="79" t="s">
        <v>38</v>
      </c>
      <c r="D21" s="80">
        <v>8</v>
      </c>
      <c r="E21" s="80">
        <v>3</v>
      </c>
      <c r="F21" s="80">
        <v>4</v>
      </c>
      <c r="G21" s="80">
        <v>1</v>
      </c>
      <c r="H21" s="79">
        <v>3</v>
      </c>
    </row>
    <row r="22" spans="1:8" ht="15.75" x14ac:dyDescent="0.25">
      <c r="A22" s="79" t="s">
        <v>42</v>
      </c>
      <c r="B22" s="8" t="s">
        <v>37</v>
      </c>
      <c r="C22" s="79" t="s">
        <v>40</v>
      </c>
      <c r="D22" s="80">
        <v>6</v>
      </c>
      <c r="E22" s="80">
        <v>3</v>
      </c>
      <c r="F22" s="80">
        <v>7</v>
      </c>
      <c r="G22" s="80">
        <v>1</v>
      </c>
      <c r="H22" s="79">
        <v>4</v>
      </c>
    </row>
    <row r="23" spans="1:8" ht="15.75" x14ac:dyDescent="0.25">
      <c r="A23" s="79" t="s">
        <v>43</v>
      </c>
      <c r="B23" s="8" t="s">
        <v>37</v>
      </c>
      <c r="C23" s="79" t="s">
        <v>40</v>
      </c>
      <c r="D23" s="80">
        <v>7</v>
      </c>
      <c r="E23" s="80">
        <v>6</v>
      </c>
      <c r="F23" s="80">
        <v>9</v>
      </c>
      <c r="G23" s="80">
        <v>5</v>
      </c>
      <c r="H23" s="79">
        <v>6</v>
      </c>
    </row>
    <row r="24" spans="1:8" ht="15.75" x14ac:dyDescent="0.25">
      <c r="A24" s="79" t="s">
        <v>44</v>
      </c>
      <c r="B24" s="8" t="s">
        <v>37</v>
      </c>
      <c r="C24" s="79" t="s">
        <v>40</v>
      </c>
      <c r="D24" s="80">
        <v>8</v>
      </c>
      <c r="E24" s="80">
        <v>1</v>
      </c>
      <c r="F24" s="80">
        <v>4</v>
      </c>
      <c r="G24" s="80">
        <v>9</v>
      </c>
      <c r="H24" s="79">
        <v>7</v>
      </c>
    </row>
    <row r="25" spans="1:8" ht="15.75" x14ac:dyDescent="0.25">
      <c r="A25" s="79" t="s">
        <v>45</v>
      </c>
      <c r="B25" s="8" t="s">
        <v>37</v>
      </c>
      <c r="C25" s="79" t="s">
        <v>12</v>
      </c>
      <c r="D25" s="80">
        <v>8</v>
      </c>
      <c r="E25" s="80">
        <v>3</v>
      </c>
      <c r="F25" s="80">
        <v>1</v>
      </c>
      <c r="G25" s="80">
        <v>10</v>
      </c>
      <c r="H25" s="79">
        <v>10</v>
      </c>
    </row>
    <row r="26" spans="1:8" ht="15.75" x14ac:dyDescent="0.25">
      <c r="A26" s="79" t="s">
        <v>46</v>
      </c>
      <c r="B26" s="8" t="s">
        <v>37</v>
      </c>
      <c r="C26" s="79" t="s">
        <v>12</v>
      </c>
      <c r="D26" s="80">
        <v>9</v>
      </c>
      <c r="E26" s="80">
        <v>2</v>
      </c>
      <c r="F26" s="80">
        <v>3</v>
      </c>
      <c r="G26" s="80">
        <v>9</v>
      </c>
      <c r="H26" s="79">
        <v>4</v>
      </c>
    </row>
    <row r="27" spans="1:8" ht="15.75" x14ac:dyDescent="0.25">
      <c r="A27" s="79" t="s">
        <v>47</v>
      </c>
      <c r="B27" s="8" t="s">
        <v>37</v>
      </c>
      <c r="C27" s="79" t="s">
        <v>12</v>
      </c>
      <c r="D27" s="80">
        <v>10</v>
      </c>
      <c r="E27" s="80">
        <v>10</v>
      </c>
      <c r="F27" s="80">
        <v>1</v>
      </c>
      <c r="G27" s="80">
        <v>1</v>
      </c>
      <c r="H27" s="79">
        <v>2</v>
      </c>
    </row>
    <row r="28" spans="1:8" ht="15.75" x14ac:dyDescent="0.25">
      <c r="A28" s="79" t="s">
        <v>48</v>
      </c>
      <c r="B28" s="8" t="s">
        <v>37</v>
      </c>
      <c r="C28" s="79" t="s">
        <v>12</v>
      </c>
      <c r="D28" s="80">
        <v>11</v>
      </c>
      <c r="E28" s="80">
        <v>8</v>
      </c>
      <c r="F28" s="80">
        <v>2</v>
      </c>
      <c r="G28" s="80">
        <v>6</v>
      </c>
      <c r="H28" s="79">
        <v>10</v>
      </c>
    </row>
    <row r="29" spans="1:8" ht="15.75" x14ac:dyDescent="0.25">
      <c r="A29" s="79" t="s">
        <v>49</v>
      </c>
      <c r="B29" s="8" t="s">
        <v>50</v>
      </c>
      <c r="C29" s="79" t="s">
        <v>19</v>
      </c>
      <c r="D29" s="80">
        <v>6</v>
      </c>
      <c r="E29" s="80">
        <v>4</v>
      </c>
      <c r="F29" s="80">
        <v>2</v>
      </c>
      <c r="G29" s="80">
        <v>8</v>
      </c>
      <c r="H29" s="79">
        <v>9</v>
      </c>
    </row>
    <row r="30" spans="1:8" ht="15.75" x14ac:dyDescent="0.25">
      <c r="A30" s="79" t="s">
        <v>51</v>
      </c>
      <c r="B30" s="8" t="s">
        <v>50</v>
      </c>
      <c r="C30" s="79" t="s">
        <v>19</v>
      </c>
      <c r="D30" s="80">
        <v>6.5</v>
      </c>
      <c r="E30" s="80">
        <v>10</v>
      </c>
      <c r="F30" s="80">
        <v>7</v>
      </c>
      <c r="G30" s="80">
        <v>7</v>
      </c>
      <c r="H30" s="79">
        <v>3</v>
      </c>
    </row>
    <row r="31" spans="1:8" ht="15.75" x14ac:dyDescent="0.25">
      <c r="A31" s="79" t="s">
        <v>52</v>
      </c>
      <c r="B31" s="8" t="s">
        <v>50</v>
      </c>
      <c r="C31" s="79" t="s">
        <v>19</v>
      </c>
      <c r="D31" s="80">
        <v>7</v>
      </c>
      <c r="E31" s="80">
        <v>2</v>
      </c>
      <c r="F31" s="80">
        <v>5</v>
      </c>
      <c r="G31" s="80">
        <v>10</v>
      </c>
      <c r="H31" s="79">
        <v>10</v>
      </c>
    </row>
    <row r="32" spans="1:8" ht="15.75" x14ac:dyDescent="0.25">
      <c r="A32" s="79" t="s">
        <v>53</v>
      </c>
      <c r="B32" s="8" t="s">
        <v>50</v>
      </c>
      <c r="C32" s="79" t="s">
        <v>19</v>
      </c>
      <c r="D32" s="80">
        <v>7.5</v>
      </c>
      <c r="E32" s="80">
        <v>4</v>
      </c>
      <c r="F32" s="80">
        <v>4</v>
      </c>
      <c r="G32" s="80">
        <v>10</v>
      </c>
      <c r="H32" s="79">
        <v>10</v>
      </c>
    </row>
    <row r="33" spans="1:8" ht="15.75" x14ac:dyDescent="0.25">
      <c r="A33" s="79" t="s">
        <v>54</v>
      </c>
      <c r="B33" s="8" t="s">
        <v>50</v>
      </c>
      <c r="C33" s="79" t="s">
        <v>19</v>
      </c>
      <c r="D33" s="80">
        <v>8</v>
      </c>
      <c r="E33" s="80">
        <v>10</v>
      </c>
      <c r="F33" s="80">
        <v>3</v>
      </c>
      <c r="G33" s="80">
        <v>2</v>
      </c>
      <c r="H33" s="79">
        <v>9</v>
      </c>
    </row>
    <row r="34" spans="1:8" ht="15.75" x14ac:dyDescent="0.25">
      <c r="A34" s="79" t="s">
        <v>55</v>
      </c>
      <c r="B34" s="8" t="s">
        <v>50</v>
      </c>
      <c r="C34" s="79" t="s">
        <v>19</v>
      </c>
      <c r="D34" s="80">
        <v>8.5</v>
      </c>
      <c r="E34" s="80">
        <v>10</v>
      </c>
      <c r="F34" s="80">
        <v>9</v>
      </c>
      <c r="G34" s="80">
        <v>2</v>
      </c>
      <c r="H34" s="79">
        <v>10</v>
      </c>
    </row>
    <row r="35" spans="1:8" ht="15.75" x14ac:dyDescent="0.25">
      <c r="A35" s="79" t="s">
        <v>56</v>
      </c>
      <c r="B35" s="8" t="s">
        <v>57</v>
      </c>
      <c r="C35" s="79" t="s">
        <v>40</v>
      </c>
      <c r="D35" s="80">
        <v>8</v>
      </c>
      <c r="E35" s="80">
        <v>9</v>
      </c>
      <c r="F35" s="80">
        <v>9</v>
      </c>
      <c r="G35" s="80">
        <v>9</v>
      </c>
      <c r="H35" s="79">
        <v>9</v>
      </c>
    </row>
    <row r="36" spans="1:8" ht="15.75" x14ac:dyDescent="0.25">
      <c r="A36" s="79" t="s">
        <v>58</v>
      </c>
      <c r="B36" s="8" t="s">
        <v>57</v>
      </c>
      <c r="C36" s="79" t="s">
        <v>40</v>
      </c>
      <c r="D36" s="80">
        <v>9</v>
      </c>
      <c r="E36" s="80">
        <v>10</v>
      </c>
      <c r="F36" s="80">
        <v>9</v>
      </c>
      <c r="G36" s="80">
        <v>9</v>
      </c>
      <c r="H36" s="79">
        <v>8</v>
      </c>
    </row>
    <row r="37" spans="1:8" ht="15.75" x14ac:dyDescent="0.25">
      <c r="A37" s="79" t="s">
        <v>59</v>
      </c>
      <c r="B37" s="8" t="s">
        <v>57</v>
      </c>
      <c r="C37" s="79" t="s">
        <v>40</v>
      </c>
      <c r="D37" s="80">
        <v>10</v>
      </c>
      <c r="E37" s="80">
        <v>9</v>
      </c>
      <c r="F37" s="80">
        <v>10</v>
      </c>
      <c r="G37" s="80">
        <v>8</v>
      </c>
      <c r="H37" s="79">
        <v>9</v>
      </c>
    </row>
    <row r="38" spans="1:8" ht="15.75" x14ac:dyDescent="0.25">
      <c r="A38" s="79" t="s">
        <v>60</v>
      </c>
      <c r="B38" s="8" t="s">
        <v>57</v>
      </c>
      <c r="C38" s="79" t="s">
        <v>19</v>
      </c>
      <c r="D38" s="80">
        <v>8</v>
      </c>
      <c r="E38" s="80">
        <v>9</v>
      </c>
      <c r="F38" s="80">
        <v>9</v>
      </c>
      <c r="G38" s="80">
        <v>8</v>
      </c>
      <c r="H38" s="79">
        <v>9</v>
      </c>
    </row>
    <row r="39" spans="1:8" ht="15.75" x14ac:dyDescent="0.25">
      <c r="A39" s="79" t="s">
        <v>61</v>
      </c>
      <c r="B39" s="8" t="s">
        <v>57</v>
      </c>
      <c r="C39" s="79" t="s">
        <v>19</v>
      </c>
      <c r="D39" s="80">
        <v>9</v>
      </c>
      <c r="E39" s="80">
        <v>8</v>
      </c>
      <c r="F39" s="80">
        <v>10</v>
      </c>
      <c r="G39" s="80">
        <v>10</v>
      </c>
      <c r="H39" s="79">
        <v>10</v>
      </c>
    </row>
    <row r="40" spans="1:8" ht="15.75" x14ac:dyDescent="0.25">
      <c r="A40" s="79" t="s">
        <v>62</v>
      </c>
      <c r="B40" s="8" t="s">
        <v>57</v>
      </c>
      <c r="C40" s="79" t="s">
        <v>19</v>
      </c>
      <c r="D40" s="80">
        <v>10</v>
      </c>
      <c r="E40" s="80">
        <v>10</v>
      </c>
      <c r="F40" s="80">
        <v>10</v>
      </c>
      <c r="G40" s="80">
        <v>9</v>
      </c>
      <c r="H40" s="79">
        <v>9</v>
      </c>
    </row>
  </sheetData>
  <mergeCells count="2">
    <mergeCell ref="A1:H1"/>
    <mergeCell ref="A2:H2"/>
  </mergeCells>
  <printOptions horizontalCentered="1"/>
  <pageMargins left="0.4" right="0.5" top="0.75" bottom="0.75" header="0.3" footer="0.3"/>
  <pageSetup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9"/>
  <sheetViews>
    <sheetView tabSelected="1" zoomScaleNormal="100" workbookViewId="0">
      <selection activeCell="D12" sqref="D12"/>
    </sheetView>
  </sheetViews>
  <sheetFormatPr defaultRowHeight="15" x14ac:dyDescent="0.25"/>
  <cols>
    <col min="1" max="1" width="10.5703125" style="6" customWidth="1"/>
    <col min="2" max="2" width="24.7109375" style="6" customWidth="1"/>
    <col min="3" max="7" width="10" style="6" customWidth="1"/>
    <col min="8" max="8" width="14.28515625" style="6" customWidth="1"/>
    <col min="9" max="9" width="12" style="6" customWidth="1"/>
    <col min="10" max="10" width="14.5703125" style="6" bestFit="1" customWidth="1"/>
    <col min="11" max="11" width="15.7109375" style="6" bestFit="1" customWidth="1"/>
    <col min="12" max="16384" width="9.140625" style="6"/>
  </cols>
  <sheetData>
    <row r="1" spans="1:11" ht="31.5" x14ac:dyDescent="0.5">
      <c r="A1" s="5" t="s">
        <v>63</v>
      </c>
      <c r="B1" s="5"/>
      <c r="C1" s="5"/>
      <c r="D1" s="5"/>
      <c r="E1" s="5"/>
      <c r="F1" s="5"/>
      <c r="G1" s="81"/>
      <c r="H1" s="81"/>
      <c r="I1" s="81"/>
      <c r="J1" s="81"/>
      <c r="K1" s="81"/>
    </row>
    <row r="2" spans="1:11" ht="21" x14ac:dyDescent="0.35">
      <c r="A2" s="4" t="s">
        <v>69</v>
      </c>
      <c r="B2" s="4"/>
      <c r="C2" s="4"/>
      <c r="D2" s="4"/>
      <c r="E2" s="4"/>
      <c r="F2" s="4"/>
      <c r="G2" s="81"/>
      <c r="H2" s="81"/>
      <c r="I2" s="81"/>
      <c r="J2" s="81"/>
      <c r="K2" s="81"/>
    </row>
    <row r="4" spans="1:11" ht="35.25" customHeight="1" x14ac:dyDescent="0.25">
      <c r="A4" s="49" t="s">
        <v>1</v>
      </c>
      <c r="B4" s="50" t="s">
        <v>2</v>
      </c>
      <c r="C4" s="50" t="s">
        <v>65</v>
      </c>
      <c r="D4" s="51" t="s">
        <v>66</v>
      </c>
      <c r="E4" s="51" t="s">
        <v>67</v>
      </c>
      <c r="F4" s="50" t="s">
        <v>68</v>
      </c>
      <c r="G4" s="39" t="s">
        <v>70</v>
      </c>
      <c r="H4" s="39" t="s">
        <v>71</v>
      </c>
      <c r="I4" s="81"/>
      <c r="J4" s="93" t="s">
        <v>72</v>
      </c>
      <c r="K4" s="93"/>
    </row>
    <row r="5" spans="1:11" ht="15.75" x14ac:dyDescent="0.25">
      <c r="A5" s="79" t="s">
        <v>10</v>
      </c>
      <c r="B5" s="8" t="s">
        <v>11</v>
      </c>
      <c r="C5" s="80">
        <f>DAVERAGE(Survey,C4,Criteria!$B$1:$B$2)</f>
        <v>7.75</v>
      </c>
      <c r="D5" s="80">
        <f>DAVERAGE(Survey,D4,Criteria!$B$1:$B$2)</f>
        <v>8.625</v>
      </c>
      <c r="E5" s="80">
        <f>DAVERAGE(Survey,E4,Criteria!$B$1:$B$2)</f>
        <v>8.75</v>
      </c>
      <c r="F5" s="80">
        <f>DAVERAGE(Survey,F4,Criteria!$B$1:$B$2)</f>
        <v>8.5</v>
      </c>
      <c r="G5" s="79">
        <f t="shared" ref="G5:G9" si="0">AVERAGE(C5:F5)</f>
        <v>8.40625</v>
      </c>
      <c r="H5" s="79" t="str">
        <f>IF(G5&gt;=9,$J$5,IF(G5&gt;=8,$J$6,IF(G5&gt;=5,$J$7,$J$8)))</f>
        <v>Above Average</v>
      </c>
      <c r="I5" s="81"/>
      <c r="J5" s="79" t="s">
        <v>73</v>
      </c>
      <c r="K5" s="82" t="s">
        <v>74</v>
      </c>
    </row>
    <row r="6" spans="1:11" ht="15.75" x14ac:dyDescent="0.25">
      <c r="A6" s="79" t="s">
        <v>26</v>
      </c>
      <c r="B6" s="8" t="s">
        <v>27</v>
      </c>
      <c r="C6" s="80">
        <f>DAVERAGE(Survey,C4,Criteria!$B$4:$B$5)</f>
        <v>7.5</v>
      </c>
      <c r="D6" s="80">
        <f>DAVERAGE(Survey,D4,Criteria!$B$4:$B$5)</f>
        <v>5.333333333333333</v>
      </c>
      <c r="E6" s="80">
        <f>DAVERAGE(Survey,E4,Criteria!$B$4:$B$5)</f>
        <v>7.5</v>
      </c>
      <c r="F6" s="80">
        <f>DAVERAGE(Survey,F4,Criteria!$B$4:$B$5)</f>
        <v>6.333333333333333</v>
      </c>
      <c r="G6" s="79">
        <f t="shared" si="0"/>
        <v>6.6666666666666661</v>
      </c>
      <c r="H6" s="79" t="str">
        <f t="shared" ref="H6:H9" si="1">IF(G6&gt;=9,$J$5,IF(G6&gt;=8,$J$6,IF(G6&gt;=5,$J$7,$J$8)))</f>
        <v>Average</v>
      </c>
      <c r="I6" s="81"/>
      <c r="J6" s="79" t="s">
        <v>75</v>
      </c>
      <c r="K6" s="83" t="s">
        <v>76</v>
      </c>
    </row>
    <row r="7" spans="1:11" ht="15.75" x14ac:dyDescent="0.25">
      <c r="A7" s="79" t="s">
        <v>36</v>
      </c>
      <c r="B7" s="8" t="s">
        <v>37</v>
      </c>
      <c r="C7" s="80">
        <f>DAVERAGE(Survey,C4,Criteria!$B$7:$B$8)</f>
        <v>4.9000000000000004</v>
      </c>
      <c r="D7" s="80">
        <f>DAVERAGE(Survey,D4,Criteria!$B$7:$B$8)</f>
        <v>3.3</v>
      </c>
      <c r="E7" s="80">
        <f>DAVERAGE(Survey,E4,Criteria!$B$7:$B$8)</f>
        <v>5.5</v>
      </c>
      <c r="F7" s="80">
        <f>DAVERAGE(Survey,F4,Criteria!$B$7:$B$8)</f>
        <v>5.6</v>
      </c>
      <c r="G7" s="79">
        <f t="shared" si="0"/>
        <v>4.8249999999999993</v>
      </c>
      <c r="H7" s="79" t="str">
        <f t="shared" si="1"/>
        <v>Poor</v>
      </c>
      <c r="I7" s="81"/>
      <c r="J7" s="79" t="s">
        <v>77</v>
      </c>
      <c r="K7" s="82" t="s">
        <v>78</v>
      </c>
    </row>
    <row r="8" spans="1:11" ht="15.75" x14ac:dyDescent="0.25">
      <c r="A8" s="79" t="s">
        <v>49</v>
      </c>
      <c r="B8" s="8" t="s">
        <v>50</v>
      </c>
      <c r="C8" s="80">
        <f>DAVERAGE(Survey,C4,Criteria!$B$10:$B$11)</f>
        <v>6.666666666666667</v>
      </c>
      <c r="D8" s="80">
        <f>DAVERAGE(Survey,D4,Criteria!$B$10:$B$11)</f>
        <v>5</v>
      </c>
      <c r="E8" s="80">
        <f>DAVERAGE(Survey,E4,Criteria!$B$10:$B$11)</f>
        <v>6.5</v>
      </c>
      <c r="F8" s="80">
        <f>DAVERAGE(Survey,F4,Criteria!$B$10:$B$11)</f>
        <v>8.5</v>
      </c>
      <c r="G8" s="79">
        <f t="shared" si="0"/>
        <v>6.666666666666667</v>
      </c>
      <c r="H8" s="79" t="str">
        <f t="shared" si="1"/>
        <v>Average</v>
      </c>
      <c r="I8" s="81"/>
      <c r="J8" s="79" t="s">
        <v>79</v>
      </c>
      <c r="K8" s="82" t="s">
        <v>80</v>
      </c>
    </row>
    <row r="9" spans="1:11" ht="15.75" x14ac:dyDescent="0.25">
      <c r="A9" s="79" t="s">
        <v>56</v>
      </c>
      <c r="B9" s="8" t="s">
        <v>57</v>
      </c>
      <c r="C9" s="80">
        <f>DAVERAGE(Survey,C4,Criteria!$B$13:$B$14)</f>
        <v>9.1666666666666661</v>
      </c>
      <c r="D9" s="80">
        <f>DAVERAGE(Survey,D4,Criteria!$B$13:$B$14)</f>
        <v>9.5</v>
      </c>
      <c r="E9" s="80">
        <f>DAVERAGE(Survey,E4,Criteria!$B$13:$B$14)</f>
        <v>8.8333333333333339</v>
      </c>
      <c r="F9" s="80">
        <f>DAVERAGE(Survey,F4,Criteria!$B$13:$B$14)</f>
        <v>9</v>
      </c>
      <c r="G9" s="79">
        <f t="shared" si="0"/>
        <v>9.125</v>
      </c>
      <c r="H9" s="79" t="str">
        <f t="shared" si="1"/>
        <v>Excellent</v>
      </c>
      <c r="I9" s="81"/>
      <c r="J9" s="81"/>
      <c r="K9" s="81"/>
    </row>
  </sheetData>
  <mergeCells count="1">
    <mergeCell ref="J4:K4"/>
  </mergeCells>
  <printOptions horizontalCentered="1"/>
  <pageMargins left="0.4" right="0.5" top="0.75" bottom="0.75" header="0.3" footer="0.3"/>
  <pageSetup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14"/>
  <sheetViews>
    <sheetView workbookViewId="0">
      <selection activeCell="B14" sqref="B14"/>
    </sheetView>
  </sheetViews>
  <sheetFormatPr defaultRowHeight="15" x14ac:dyDescent="0.25"/>
  <cols>
    <col min="1" max="1" width="10.140625" style="6" bestFit="1" customWidth="1"/>
    <col min="2" max="5" width="9.140625" style="6"/>
    <col min="6" max="6" width="17.42578125" style="6" customWidth="1"/>
    <col min="7" max="16384" width="9.140625" style="6"/>
  </cols>
  <sheetData>
    <row r="1" spans="1:9" ht="41.25" customHeight="1" x14ac:dyDescent="0.25">
      <c r="A1" s="7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2" t="s">
        <v>7</v>
      </c>
      <c r="H1" s="2" t="s">
        <v>8</v>
      </c>
      <c r="I1" s="2" t="s">
        <v>9</v>
      </c>
    </row>
    <row r="2" spans="1:9" x14ac:dyDescent="0.25">
      <c r="A2" s="81"/>
      <c r="B2" s="95" t="s">
        <v>98</v>
      </c>
      <c r="C2" s="81"/>
      <c r="D2" s="81"/>
      <c r="E2" s="81"/>
      <c r="F2" s="81"/>
      <c r="G2" s="81"/>
      <c r="H2" s="81"/>
      <c r="I2" s="81"/>
    </row>
    <row r="4" spans="1:9" ht="31.5" x14ac:dyDescent="0.25">
      <c r="A4" s="7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">
        <v>6</v>
      </c>
      <c r="G4" s="2" t="s">
        <v>7</v>
      </c>
      <c r="H4" s="2" t="s">
        <v>8</v>
      </c>
      <c r="I4" s="2" t="s">
        <v>9</v>
      </c>
    </row>
    <row r="5" spans="1:9" x14ac:dyDescent="0.25">
      <c r="B5" s="95" t="s">
        <v>99</v>
      </c>
    </row>
    <row r="7" spans="1:9" ht="31.5" x14ac:dyDescent="0.25">
      <c r="A7" s="7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3" t="s">
        <v>6</v>
      </c>
      <c r="G7" s="2" t="s">
        <v>7</v>
      </c>
      <c r="H7" s="2" t="s">
        <v>8</v>
      </c>
      <c r="I7" s="2" t="s">
        <v>9</v>
      </c>
    </row>
    <row r="8" spans="1:9" x14ac:dyDescent="0.25">
      <c r="B8" s="95" t="s">
        <v>100</v>
      </c>
    </row>
    <row r="10" spans="1:9" ht="31.5" x14ac:dyDescent="0.25">
      <c r="A10" s="7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3" t="s">
        <v>6</v>
      </c>
      <c r="G10" s="2" t="s">
        <v>7</v>
      </c>
      <c r="H10" s="2" t="s">
        <v>8</v>
      </c>
      <c r="I10" s="2" t="s">
        <v>9</v>
      </c>
    </row>
    <row r="11" spans="1:9" x14ac:dyDescent="0.25">
      <c r="B11" s="95" t="s">
        <v>101</v>
      </c>
    </row>
    <row r="13" spans="1:9" ht="31.5" x14ac:dyDescent="0.25">
      <c r="A13" s="7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3" t="s">
        <v>6</v>
      </c>
      <c r="G13" s="2" t="s">
        <v>7</v>
      </c>
      <c r="H13" s="2" t="s">
        <v>8</v>
      </c>
      <c r="I13" s="2" t="s">
        <v>9</v>
      </c>
    </row>
    <row r="14" spans="1:9" x14ac:dyDescent="0.25">
      <c r="B14" s="95" t="s">
        <v>102</v>
      </c>
    </row>
  </sheetData>
  <printOptions horizontalCentered="1"/>
  <pageMargins left="0.4" right="0.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D20"/>
  <sheetViews>
    <sheetView workbookViewId="0">
      <selection activeCell="C20" sqref="C20"/>
    </sheetView>
  </sheetViews>
  <sheetFormatPr defaultRowHeight="15" x14ac:dyDescent="0.25"/>
  <cols>
    <col min="1" max="1" width="7.140625" style="32" customWidth="1"/>
    <col min="2" max="2" width="25" style="32" customWidth="1"/>
    <col min="3" max="3" width="28.5703125" style="32" customWidth="1"/>
    <col min="4" max="4" width="7.140625" style="32" customWidth="1"/>
    <col min="5" max="16384" width="9.140625" style="32"/>
  </cols>
  <sheetData>
    <row r="1" spans="1:4" x14ac:dyDescent="0.25">
      <c r="A1" s="12"/>
      <c r="B1" s="13"/>
      <c r="C1" s="13"/>
      <c r="D1" s="14"/>
    </row>
    <row r="2" spans="1:4" ht="28.5" x14ac:dyDescent="0.45">
      <c r="A2" s="15"/>
      <c r="B2" s="34" t="s">
        <v>63</v>
      </c>
      <c r="C2" s="16"/>
      <c r="D2" s="17"/>
    </row>
    <row r="3" spans="1:4" ht="21" x14ac:dyDescent="0.35">
      <c r="A3" s="15"/>
      <c r="B3" s="38" t="s">
        <v>81</v>
      </c>
      <c r="C3" s="16"/>
      <c r="D3" s="17"/>
    </row>
    <row r="4" spans="1:4" ht="18.75" x14ac:dyDescent="0.25">
      <c r="A4" s="15"/>
      <c r="B4" s="18"/>
      <c r="C4" s="19"/>
      <c r="D4" s="17"/>
    </row>
    <row r="5" spans="1:4" ht="18.75" x14ac:dyDescent="0.3">
      <c r="A5" s="20"/>
      <c r="B5" s="21"/>
      <c r="C5" s="22"/>
      <c r="D5" s="23"/>
    </row>
    <row r="6" spans="1:4" ht="15.75" x14ac:dyDescent="0.25">
      <c r="A6" s="20"/>
      <c r="B6" s="24" t="s">
        <v>82</v>
      </c>
      <c r="C6" s="25">
        <v>175000</v>
      </c>
      <c r="D6" s="23"/>
    </row>
    <row r="7" spans="1:4" ht="15.75" x14ac:dyDescent="0.25">
      <c r="A7" s="20"/>
      <c r="B7" s="24" t="s">
        <v>83</v>
      </c>
      <c r="C7" s="25">
        <v>22000</v>
      </c>
      <c r="D7" s="23"/>
    </row>
    <row r="8" spans="1:4" ht="15.75" x14ac:dyDescent="0.25">
      <c r="A8" s="20"/>
      <c r="B8" s="24" t="s">
        <v>84</v>
      </c>
      <c r="C8" s="24">
        <v>8</v>
      </c>
      <c r="D8" s="23"/>
    </row>
    <row r="9" spans="1:4" ht="15.75" x14ac:dyDescent="0.25">
      <c r="A9" s="20"/>
      <c r="B9" s="31"/>
      <c r="C9" s="31"/>
      <c r="D9" s="23"/>
    </row>
    <row r="10" spans="1:4" ht="15.75" x14ac:dyDescent="0.25">
      <c r="A10" s="20"/>
      <c r="B10" s="37" t="s">
        <v>85</v>
      </c>
      <c r="C10" s="37" t="s">
        <v>86</v>
      </c>
      <c r="D10" s="23"/>
    </row>
    <row r="11" spans="1:4" ht="15.75" x14ac:dyDescent="0.25">
      <c r="A11" s="20"/>
      <c r="B11" s="35">
        <v>1</v>
      </c>
      <c r="C11" s="36">
        <f>DB($C$6,$C$7,$C$8,B11)</f>
        <v>39900</v>
      </c>
      <c r="D11" s="23"/>
    </row>
    <row r="12" spans="1:4" ht="15.75" x14ac:dyDescent="0.25">
      <c r="A12" s="20"/>
      <c r="B12" s="33">
        <v>2</v>
      </c>
      <c r="C12" s="36">
        <f t="shared" ref="C12:C18" si="0">DB($C$6,$C$7,$C$8,B12)</f>
        <v>30802.800000000003</v>
      </c>
      <c r="D12" s="23"/>
    </row>
    <row r="13" spans="1:4" ht="15.75" x14ac:dyDescent="0.25">
      <c r="A13" s="20"/>
      <c r="B13" s="33">
        <v>3</v>
      </c>
      <c r="C13" s="36">
        <f t="shared" si="0"/>
        <v>23779.761600000002</v>
      </c>
      <c r="D13" s="23"/>
    </row>
    <row r="14" spans="1:4" ht="15.75" x14ac:dyDescent="0.25">
      <c r="A14" s="20"/>
      <c r="B14" s="33">
        <v>4</v>
      </c>
      <c r="C14" s="36">
        <f t="shared" si="0"/>
        <v>18357.9759552</v>
      </c>
      <c r="D14" s="23"/>
    </row>
    <row r="15" spans="1:4" ht="15.75" x14ac:dyDescent="0.25">
      <c r="A15" s="20"/>
      <c r="B15" s="33">
        <v>5</v>
      </c>
      <c r="C15" s="36">
        <f t="shared" si="0"/>
        <v>14172.357437414399</v>
      </c>
      <c r="D15" s="23"/>
    </row>
    <row r="16" spans="1:4" ht="15.75" x14ac:dyDescent="0.25">
      <c r="A16" s="20"/>
      <c r="B16" s="33">
        <v>6</v>
      </c>
      <c r="C16" s="36">
        <f t="shared" si="0"/>
        <v>10941.059941683916</v>
      </c>
      <c r="D16" s="23"/>
    </row>
    <row r="17" spans="1:4" ht="15.75" x14ac:dyDescent="0.25">
      <c r="A17" s="20"/>
      <c r="B17" s="33">
        <v>7</v>
      </c>
      <c r="C17" s="36">
        <f t="shared" si="0"/>
        <v>8446.4982749799819</v>
      </c>
      <c r="D17" s="23"/>
    </row>
    <row r="18" spans="1:4" ht="15.75" x14ac:dyDescent="0.25">
      <c r="A18" s="20"/>
      <c r="B18" s="33">
        <v>8</v>
      </c>
      <c r="C18" s="36">
        <f t="shared" si="0"/>
        <v>6520.6966682845468</v>
      </c>
      <c r="D18" s="23"/>
    </row>
    <row r="19" spans="1:4" ht="15.75" x14ac:dyDescent="0.25">
      <c r="A19" s="20"/>
      <c r="B19" s="26"/>
      <c r="C19" s="27">
        <f>SUM(C11:C18)</f>
        <v>152921.14987756283</v>
      </c>
      <c r="D19" s="23"/>
    </row>
    <row r="20" spans="1:4" ht="15.75" thickBot="1" x14ac:dyDescent="0.3">
      <c r="A20" s="28"/>
      <c r="B20" s="29"/>
      <c r="C20" s="29"/>
      <c r="D20" s="30"/>
    </row>
  </sheetData>
  <printOptions horizontalCentered="1"/>
  <pageMargins left="0.4" right="0.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"/>
  <sheetViews>
    <sheetView workbookViewId="0">
      <selection activeCell="E6" sqref="E6"/>
    </sheetView>
  </sheetViews>
  <sheetFormatPr defaultRowHeight="15" x14ac:dyDescent="0.25"/>
  <cols>
    <col min="1" max="1" width="11.42578125" style="1" customWidth="1"/>
    <col min="2" max="2" width="11.85546875" style="1" customWidth="1"/>
    <col min="3" max="3" width="40.140625" style="1" customWidth="1"/>
  </cols>
  <sheetData>
    <row r="1" spans="1:5" ht="18.75" x14ac:dyDescent="0.3">
      <c r="A1" s="40" t="s">
        <v>63</v>
      </c>
    </row>
    <row r="2" spans="1:5" ht="18.75" x14ac:dyDescent="0.3">
      <c r="A2" s="40" t="s">
        <v>87</v>
      </c>
    </row>
    <row r="4" spans="1:5" ht="30" customHeight="1" x14ac:dyDescent="0.25">
      <c r="A4" s="41" t="s">
        <v>88</v>
      </c>
      <c r="B4" s="42" t="s">
        <v>89</v>
      </c>
      <c r="C4" s="43" t="s">
        <v>90</v>
      </c>
      <c r="D4" s="44"/>
      <c r="E4" s="44"/>
    </row>
    <row r="5" spans="1:5" ht="30" customHeight="1" x14ac:dyDescent="0.25">
      <c r="A5" s="45" t="s">
        <v>91</v>
      </c>
      <c r="B5" s="46" t="s">
        <v>92</v>
      </c>
      <c r="C5" s="47" t="str">
        <f>CONCATENATE(A5,B5,"@weshoes.org")</f>
        <v>VincentBowman@weshoes.org</v>
      </c>
      <c r="D5" s="48"/>
      <c r="E5" s="48"/>
    </row>
    <row r="6" spans="1:5" ht="30" customHeight="1" x14ac:dyDescent="0.25">
      <c r="A6" s="45" t="s">
        <v>93</v>
      </c>
      <c r="B6" s="46" t="s">
        <v>40</v>
      </c>
      <c r="C6" s="47" t="str">
        <f t="shared" ref="C6:C8" si="0">CONCATENATE(A6,B6,"@weshoes.org")</f>
        <v>LouisWhite@weshoes.org</v>
      </c>
      <c r="D6" s="48"/>
      <c r="E6" s="48"/>
    </row>
    <row r="7" spans="1:5" ht="30" customHeight="1" x14ac:dyDescent="0.25">
      <c r="A7" s="45" t="s">
        <v>94</v>
      </c>
      <c r="B7" s="46" t="s">
        <v>95</v>
      </c>
      <c r="C7" s="47" t="str">
        <f t="shared" si="0"/>
        <v>PatriciaLynwood@weshoes.org</v>
      </c>
      <c r="D7" s="48"/>
      <c r="E7" s="48"/>
    </row>
    <row r="8" spans="1:5" ht="30" customHeight="1" x14ac:dyDescent="0.25">
      <c r="A8" s="45" t="s">
        <v>96</v>
      </c>
      <c r="B8" s="46" t="s">
        <v>97</v>
      </c>
      <c r="C8" s="47" t="str">
        <f t="shared" si="0"/>
        <v>DrewCronin@weshoes.org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7" ma:contentTypeDescription="Create a new document." ma:contentTypeScope="" ma:versionID="f110ad8272d7860c430011dd1b3caaf6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626b78adb706ff4066db8d8ef8a5cbd5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enna xmlns="http://customxml.org">
  <kers>42GW6O409m1lq6yVZrbN9zFIK53829iNicfotrBt1mI=</kers>
  <massa>9/12/2022 3:02:01 PM</massa>
  <hamilton>true</hamilton>
</senn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3C9B69-320A-43A5-AD3A-1F2347968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F39BB4-B394-4F47-8A78-C0651706D1DD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3E96E0F3-453B-4061-89AA-2B60E14C207B}">
  <ds:schemaRefs>
    <ds:schemaRef ds:uri="http://schemas.microsoft.com/office/infopath/2007/PartnerControls"/>
    <ds:schemaRef ds:uri="8c85cab4-d722-4134-99c3-d6be1f930f3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Inventory</vt:lpstr>
      <vt:lpstr>Satisfaction Survey</vt:lpstr>
      <vt:lpstr>Average Ratings</vt:lpstr>
      <vt:lpstr>Criteria</vt:lpstr>
      <vt:lpstr>Depreciation</vt:lpstr>
      <vt:lpstr>E-Mail</vt:lpstr>
      <vt:lpstr>Inventory</vt:lpstr>
      <vt:lpstr>Survey</vt:lpstr>
    </vt:vector>
  </TitlesOfParts>
  <Manager/>
  <Company>McGraw-Hill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Wolf, Thomas</dc:creator>
  <cp:keywords/>
  <dc:description/>
  <cp:lastModifiedBy>Wolf, Thomas</cp:lastModifiedBy>
  <cp:revision/>
  <dcterms:created xsi:type="dcterms:W3CDTF">2011-11-15T02:27:20Z</dcterms:created>
  <dcterms:modified xsi:type="dcterms:W3CDTF">2022-09-14T19:22:30Z</dcterms:modified>
  <cp:category/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