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omas Kulin\Documents\Projects\CG-490\FEMM Simulations\Data\DimensionSweep 2019_10_31 22_09 (Length Sweep)\"/>
    </mc:Choice>
  </mc:AlternateContent>
  <xr:revisionPtr revIDLastSave="0" documentId="13_ncr:1_{61083DAB-948B-43D3-80D4-A8DCB8022E9B}" xr6:coauthVersionLast="45" xr6:coauthVersionMax="45" xr10:uidLastSave="{00000000-0000-0000-0000-000000000000}"/>
  <bookViews>
    <workbookView xWindow="-98" yWindow="-98" windowWidth="24196" windowHeight="13096" xr2:uid="{00000000-000D-0000-FFFF-FFFF00000000}"/>
  </bookViews>
  <sheets>
    <sheet name="Force vs. Position" sheetId="3" r:id="rId1"/>
    <sheet name="Coil vs. Inductance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7" i="3" l="1"/>
  <c r="F47" i="3"/>
  <c r="E47" i="3"/>
  <c r="D47" i="3"/>
  <c r="C47" i="3"/>
  <c r="B47" i="3"/>
  <c r="K55" i="3"/>
  <c r="K43" i="3" s="1"/>
  <c r="J55" i="3"/>
  <c r="I55" i="3"/>
  <c r="H55" i="3"/>
  <c r="G55" i="3"/>
  <c r="F55" i="3"/>
  <c r="E55" i="3"/>
  <c r="D55" i="3"/>
  <c r="C55" i="3"/>
  <c r="C43" i="3" s="1"/>
  <c r="B55" i="3"/>
  <c r="E46" i="3"/>
  <c r="J45" i="3"/>
  <c r="G45" i="3"/>
  <c r="K44" i="3"/>
  <c r="D44" i="3"/>
  <c r="H42" i="3"/>
  <c r="E42" i="3"/>
  <c r="J41" i="3"/>
  <c r="I41" i="3"/>
  <c r="D40" i="3"/>
  <c r="F39" i="3"/>
  <c r="E39" i="3"/>
  <c r="H38" i="3"/>
  <c r="J37" i="3"/>
  <c r="I37" i="3"/>
  <c r="B37" i="3"/>
  <c r="K36" i="3"/>
  <c r="D36" i="3"/>
  <c r="H34" i="3"/>
  <c r="E34" i="3"/>
  <c r="K29" i="3"/>
  <c r="K46" i="3" s="1"/>
  <c r="J29" i="3"/>
  <c r="J46" i="3" s="1"/>
  <c r="I29" i="3"/>
  <c r="I46" i="3" s="1"/>
  <c r="H29" i="3"/>
  <c r="H46" i="3" s="1"/>
  <c r="G29" i="3"/>
  <c r="G46" i="3" s="1"/>
  <c r="F29" i="3"/>
  <c r="F46" i="3" s="1"/>
  <c r="E29" i="3"/>
  <c r="D29" i="3"/>
  <c r="D46" i="3" s="1"/>
  <c r="C29" i="3"/>
  <c r="C46" i="3" s="1"/>
  <c r="B29" i="3"/>
  <c r="B46" i="3" s="1"/>
  <c r="K28" i="3"/>
  <c r="K45" i="3" s="1"/>
  <c r="J28" i="3"/>
  <c r="I28" i="3"/>
  <c r="I45" i="3" s="1"/>
  <c r="H28" i="3"/>
  <c r="H45" i="3" s="1"/>
  <c r="G28" i="3"/>
  <c r="F28" i="3"/>
  <c r="F45" i="3" s="1"/>
  <c r="E28" i="3"/>
  <c r="E45" i="3" s="1"/>
  <c r="D28" i="3"/>
  <c r="D45" i="3" s="1"/>
  <c r="C28" i="3"/>
  <c r="C45" i="3" s="1"/>
  <c r="B28" i="3"/>
  <c r="K27" i="3"/>
  <c r="J27" i="3"/>
  <c r="J44" i="3" s="1"/>
  <c r="I27" i="3"/>
  <c r="H27" i="3"/>
  <c r="H44" i="3" s="1"/>
  <c r="G27" i="3"/>
  <c r="G44" i="3" s="1"/>
  <c r="F27" i="3"/>
  <c r="F44" i="3" s="1"/>
  <c r="E27" i="3"/>
  <c r="E44" i="3" s="1"/>
  <c r="D27" i="3"/>
  <c r="C27" i="3"/>
  <c r="C44" i="3" s="1"/>
  <c r="B27" i="3"/>
  <c r="B44" i="3" s="1"/>
  <c r="K26" i="3"/>
  <c r="J26" i="3"/>
  <c r="J43" i="3" s="1"/>
  <c r="I26" i="3"/>
  <c r="I43" i="3" s="1"/>
  <c r="H26" i="3"/>
  <c r="H43" i="3" s="1"/>
  <c r="G26" i="3"/>
  <c r="G43" i="3" s="1"/>
  <c r="F26" i="3"/>
  <c r="F43" i="3" s="1"/>
  <c r="E26" i="3"/>
  <c r="E43" i="3" s="1"/>
  <c r="D26" i="3"/>
  <c r="D43" i="3" s="1"/>
  <c r="C26" i="3"/>
  <c r="B26" i="3"/>
  <c r="B43" i="3" s="1"/>
  <c r="K25" i="3"/>
  <c r="K42" i="3" s="1"/>
  <c r="J25" i="3"/>
  <c r="J42" i="3" s="1"/>
  <c r="I25" i="3"/>
  <c r="I42" i="3" s="1"/>
  <c r="H25" i="3"/>
  <c r="G25" i="3"/>
  <c r="G42" i="3" s="1"/>
  <c r="F25" i="3"/>
  <c r="F42" i="3" s="1"/>
  <c r="E25" i="3"/>
  <c r="D25" i="3"/>
  <c r="D42" i="3" s="1"/>
  <c r="C25" i="3"/>
  <c r="C42" i="3" s="1"/>
  <c r="B25" i="3"/>
  <c r="B42" i="3" s="1"/>
  <c r="K24" i="3"/>
  <c r="K41" i="3" s="1"/>
  <c r="J24" i="3"/>
  <c r="I24" i="3"/>
  <c r="H24" i="3"/>
  <c r="H41" i="3" s="1"/>
  <c r="G24" i="3"/>
  <c r="G41" i="3" s="1"/>
  <c r="F24" i="3"/>
  <c r="F41" i="3" s="1"/>
  <c r="E24" i="3"/>
  <c r="E41" i="3" s="1"/>
  <c r="D24" i="3"/>
  <c r="D41" i="3" s="1"/>
  <c r="C24" i="3"/>
  <c r="C41" i="3" s="1"/>
  <c r="B24" i="3"/>
  <c r="B41" i="3" s="1"/>
  <c r="K23" i="3"/>
  <c r="K40" i="3" s="1"/>
  <c r="J23" i="3"/>
  <c r="J40" i="3" s="1"/>
  <c r="I23" i="3"/>
  <c r="H23" i="3"/>
  <c r="H40" i="3" s="1"/>
  <c r="G23" i="3"/>
  <c r="G40" i="3" s="1"/>
  <c r="F23" i="3"/>
  <c r="F40" i="3" s="1"/>
  <c r="E23" i="3"/>
  <c r="E40" i="3" s="1"/>
  <c r="D23" i="3"/>
  <c r="C23" i="3"/>
  <c r="C40" i="3" s="1"/>
  <c r="B23" i="3"/>
  <c r="B40" i="3" s="1"/>
  <c r="K22" i="3"/>
  <c r="J22" i="3"/>
  <c r="J39" i="3" s="1"/>
  <c r="I22" i="3"/>
  <c r="I39" i="3" s="1"/>
  <c r="H22" i="3"/>
  <c r="H39" i="3" s="1"/>
  <c r="G22" i="3"/>
  <c r="G39" i="3" s="1"/>
  <c r="F22" i="3"/>
  <c r="E22" i="3"/>
  <c r="D22" i="3"/>
  <c r="D39" i="3" s="1"/>
  <c r="C22" i="3"/>
  <c r="B22" i="3"/>
  <c r="B39" i="3" s="1"/>
  <c r="K21" i="3"/>
  <c r="K38" i="3" s="1"/>
  <c r="J21" i="3"/>
  <c r="J38" i="3" s="1"/>
  <c r="I21" i="3"/>
  <c r="I38" i="3" s="1"/>
  <c r="H21" i="3"/>
  <c r="G21" i="3"/>
  <c r="G38" i="3" s="1"/>
  <c r="F21" i="3"/>
  <c r="F38" i="3" s="1"/>
  <c r="E21" i="3"/>
  <c r="E38" i="3" s="1"/>
  <c r="D21" i="3"/>
  <c r="D38" i="3" s="1"/>
  <c r="C21" i="3"/>
  <c r="C38" i="3" s="1"/>
  <c r="B21" i="3"/>
  <c r="B38" i="3" s="1"/>
  <c r="K20" i="3"/>
  <c r="K37" i="3" s="1"/>
  <c r="J20" i="3"/>
  <c r="I20" i="3"/>
  <c r="H20" i="3"/>
  <c r="H37" i="3" s="1"/>
  <c r="G20" i="3"/>
  <c r="G37" i="3" s="1"/>
  <c r="F20" i="3"/>
  <c r="F37" i="3" s="1"/>
  <c r="E20" i="3"/>
  <c r="E37" i="3" s="1"/>
  <c r="D20" i="3"/>
  <c r="D37" i="3" s="1"/>
  <c r="C20" i="3"/>
  <c r="C37" i="3" s="1"/>
  <c r="B20" i="3"/>
  <c r="K19" i="3"/>
  <c r="J19" i="3"/>
  <c r="J36" i="3" s="1"/>
  <c r="I19" i="3"/>
  <c r="H19" i="3"/>
  <c r="H36" i="3" s="1"/>
  <c r="G19" i="3"/>
  <c r="G36" i="3" s="1"/>
  <c r="F19" i="3"/>
  <c r="F36" i="3" s="1"/>
  <c r="E19" i="3"/>
  <c r="E36" i="3" s="1"/>
  <c r="D19" i="3"/>
  <c r="C19" i="3"/>
  <c r="C36" i="3" s="1"/>
  <c r="B19" i="3"/>
  <c r="B36" i="3" s="1"/>
  <c r="K18" i="3"/>
  <c r="J18" i="3"/>
  <c r="J35" i="3" s="1"/>
  <c r="I18" i="3"/>
  <c r="I35" i="3" s="1"/>
  <c r="H18" i="3"/>
  <c r="H35" i="3" s="1"/>
  <c r="G18" i="3"/>
  <c r="G35" i="3" s="1"/>
  <c r="F18" i="3"/>
  <c r="F35" i="3" s="1"/>
  <c r="E18" i="3"/>
  <c r="E35" i="3" s="1"/>
  <c r="D18" i="3"/>
  <c r="D35" i="3" s="1"/>
  <c r="C18" i="3"/>
  <c r="B18" i="3"/>
  <c r="B35" i="3" s="1"/>
  <c r="K17" i="3"/>
  <c r="K34" i="3" s="1"/>
  <c r="J17" i="3"/>
  <c r="J34" i="3" s="1"/>
  <c r="I17" i="3"/>
  <c r="I34" i="3" s="1"/>
  <c r="H17" i="3"/>
  <c r="G17" i="3"/>
  <c r="G34" i="3" s="1"/>
  <c r="F17" i="3"/>
  <c r="F34" i="3" s="1"/>
  <c r="E17" i="3"/>
  <c r="D17" i="3"/>
  <c r="D34" i="3" s="1"/>
  <c r="C17" i="3"/>
  <c r="C34" i="3" s="1"/>
  <c r="B17" i="3"/>
  <c r="B34" i="3" s="1"/>
  <c r="D48" i="3" l="1"/>
  <c r="F48" i="3"/>
  <c r="H47" i="3"/>
  <c r="H48" i="3" s="1"/>
  <c r="E48" i="3"/>
  <c r="G48" i="3"/>
  <c r="J47" i="3"/>
  <c r="J48" i="3" s="1"/>
  <c r="B48" i="3"/>
  <c r="B45" i="3"/>
  <c r="C35" i="3"/>
  <c r="K35" i="3"/>
  <c r="I36" i="3"/>
  <c r="C39" i="3"/>
  <c r="K39" i="3"/>
  <c r="I40" i="3"/>
  <c r="I44" i="3"/>
  <c r="K47" i="3" l="1"/>
  <c r="K48" i="3" s="1"/>
  <c r="I47" i="3"/>
  <c r="I48" i="3" s="1"/>
  <c r="C48" i="3"/>
</calcChain>
</file>

<file path=xl/sharedStrings.xml><?xml version="1.0" encoding="utf-8"?>
<sst xmlns="http://schemas.openxmlformats.org/spreadsheetml/2006/main" count="69" uniqueCount="56">
  <si>
    <t>Position [cm]</t>
  </si>
  <si>
    <t>Coil Geometry</t>
  </si>
  <si>
    <t>Inductance [uH]</t>
  </si>
  <si>
    <t>len = 10.0 mm rad = 4.0 mm</t>
  </si>
  <si>
    <t>len = 20.0 mm rad = 4.0 mm</t>
  </si>
  <si>
    <t>len = 30.0 mm rad = 4.0 mm</t>
  </si>
  <si>
    <t>len = 40.0 mm rad = 4.0 mm</t>
  </si>
  <si>
    <t>len = 50.0 mm rad = 4.0 mm</t>
  </si>
  <si>
    <t>len = 60.0 mm rad = 4.0 mm</t>
  </si>
  <si>
    <t>len = 70.0 mm rad = 4.0 mm</t>
  </si>
  <si>
    <t>len = 80.0 mm rad = 4.0 mm</t>
  </si>
  <si>
    <t>len = 90.0 mm rad = 4.0 mm</t>
  </si>
  <si>
    <t>len = 100.0 mm rad = 4.0 mm</t>
  </si>
  <si>
    <t>10.0 mm</t>
  </si>
  <si>
    <t>20 mm</t>
  </si>
  <si>
    <t>30 mm</t>
  </si>
  <si>
    <t>40 mm</t>
  </si>
  <si>
    <t>50 mm</t>
  </si>
  <si>
    <t>60 mm</t>
  </si>
  <si>
    <t>70 mm</t>
  </si>
  <si>
    <t>80 mm</t>
  </si>
  <si>
    <t>90 mm</t>
  </si>
  <si>
    <t>100 mm</t>
  </si>
  <si>
    <t>NET WORK</t>
  </si>
  <si>
    <t>1 cm Work [J]</t>
  </si>
  <si>
    <t>2 cm Work [J]</t>
  </si>
  <si>
    <t>3 cm Work [J]</t>
  </si>
  <si>
    <t>4 cm Work [J]</t>
  </si>
  <si>
    <t>5 cm Work [J]</t>
  </si>
  <si>
    <t>6 cm Work [J]</t>
  </si>
  <si>
    <t>7 cm Work [J]</t>
  </si>
  <si>
    <t>8 cm Work [J]</t>
  </si>
  <si>
    <t>9 cm Work [J]</t>
  </si>
  <si>
    <t>10 cm Work [J]</t>
  </si>
  <si>
    <t>11 cm Work [J]</t>
  </si>
  <si>
    <t>12 cm Work [J]</t>
  </si>
  <si>
    <t>13 cm Work [J]</t>
  </si>
  <si>
    <t>VELOCITY</t>
  </si>
  <si>
    <t xml:space="preserve">1 cm </t>
  </si>
  <si>
    <t xml:space="preserve">2 cm </t>
  </si>
  <si>
    <t>3 cm</t>
  </si>
  <si>
    <t xml:space="preserve">4 cm </t>
  </si>
  <si>
    <t xml:space="preserve">5 cm </t>
  </si>
  <si>
    <t xml:space="preserve">6 cm </t>
  </si>
  <si>
    <t>7 cm</t>
  </si>
  <si>
    <t xml:space="preserve">8 cm </t>
  </si>
  <si>
    <t xml:space="preserve">9 cm </t>
  </si>
  <si>
    <t xml:space="preserve">10 cm </t>
  </si>
  <si>
    <t>MAX V</t>
  </si>
  <si>
    <t>MAX E</t>
  </si>
  <si>
    <t>Steel density [kg/m^3]</t>
  </si>
  <si>
    <t>rad [mm]</t>
  </si>
  <si>
    <t>length</t>
  </si>
  <si>
    <t>mass [kg]</t>
  </si>
  <si>
    <t>L40 Velocity [m/s]</t>
  </si>
  <si>
    <t>L40 Energy [J]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</si>
</sst>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Projectile</a:t>
            </a:r>
            <a:r>
              <a:rPr lang="en-CA" baseline="0"/>
              <a:t> Force vs. Position</a:t>
            </a:r>
          </a:p>
          <a:p>
            <a:pPr>
              <a:defRPr/>
            </a:pPr>
            <a:r>
              <a:rPr lang="en-CA" baseline="0"/>
              <a:t>Swept: Length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'Force vs. Position'!$B$1</c:f>
              <c:strCache>
                <c:ptCount val="1"/>
                <c:pt idx="0">
                  <c:v>10.0 mm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'Force vs. Position'!$A$2:$A$12</c:f>
              <c:numCache>
                <c:formatCode>General</c:formatCode>
                <c:ptCount val="11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'Force vs. Position'!$B$2:$B$12</c:f>
              <c:numCache>
                <c:formatCode>General</c:formatCode>
                <c:ptCount val="11"/>
                <c:pt idx="0">
                  <c:v>0.10530706125697679</c:v>
                </c:pt>
                <c:pt idx="1">
                  <c:v>1.3559791606438549</c:v>
                </c:pt>
                <c:pt idx="2">
                  <c:v>45.494033252661502</c:v>
                </c:pt>
                <c:pt idx="3">
                  <c:v>0.55650193653970703</c:v>
                </c:pt>
                <c:pt idx="4">
                  <c:v>-45.484546662888299</c:v>
                </c:pt>
                <c:pt idx="5">
                  <c:v>-1.3626062548214219</c:v>
                </c:pt>
                <c:pt idx="6">
                  <c:v>-0.1027637894322294</c:v>
                </c:pt>
                <c:pt idx="7">
                  <c:v>-1.411572476331144E-2</c:v>
                </c:pt>
                <c:pt idx="8">
                  <c:v>-3.1380813019122478E-3</c:v>
                </c:pt>
                <c:pt idx="9">
                  <c:v>-8.8862717026062853E-4</c:v>
                </c:pt>
                <c:pt idx="10">
                  <c:v>-3.0594991054870281E-4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21-4A42-8CA0-FBF3E5754F30}"/>
            </c:ext>
          </c:extLst>
        </c:ser>
        <c:ser>
          <c:idx val="1"/>
          <c:order val="1"/>
          <c:tx>
            <c:strRef>
              <c:f>'Force vs. Position'!$C$1</c:f>
              <c:strCache>
                <c:ptCount val="1"/>
                <c:pt idx="0">
                  <c:v>20 mm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'Force vs. Position'!$A$2:$A$12</c:f>
              <c:numCache>
                <c:formatCode>General</c:formatCode>
                <c:ptCount val="11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'Force vs. Position'!$C$2:$C$12</c:f>
              <c:numCache>
                <c:formatCode>General</c:formatCode>
                <c:ptCount val="11"/>
                <c:pt idx="0">
                  <c:v>8.3747749266881916E-2</c:v>
                </c:pt>
                <c:pt idx="1">
                  <c:v>0.95273595073395401</c:v>
                </c:pt>
                <c:pt idx="2">
                  <c:v>32.570351109377967</c:v>
                </c:pt>
                <c:pt idx="3">
                  <c:v>87.863575781823229</c:v>
                </c:pt>
                <c:pt idx="4">
                  <c:v>0.1154878208082918</c:v>
                </c:pt>
                <c:pt idx="5">
                  <c:v>-88.815835268677191</c:v>
                </c:pt>
                <c:pt idx="6">
                  <c:v>-32.645264343806943</c:v>
                </c:pt>
                <c:pt idx="7">
                  <c:v>-0.93098613980085354</c:v>
                </c:pt>
                <c:pt idx="8">
                  <c:v>-8.737213658777622E-2</c:v>
                </c:pt>
                <c:pt idx="9">
                  <c:v>-1.5179589450026379E-2</c:v>
                </c:pt>
                <c:pt idx="10">
                  <c:v>-3.730735221497799E-3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21-4A42-8CA0-FBF3E5754F30}"/>
            </c:ext>
          </c:extLst>
        </c:ser>
        <c:ser>
          <c:idx val="2"/>
          <c:order val="2"/>
          <c:tx>
            <c:strRef>
              <c:f>'Force vs. Position'!$D$1</c:f>
              <c:strCache>
                <c:ptCount val="1"/>
                <c:pt idx="0">
                  <c:v>30 mm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'Force vs. Position'!$A$2:$A$12</c:f>
              <c:numCache>
                <c:formatCode>General</c:formatCode>
                <c:ptCount val="11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'Force vs. Position'!$D$2:$D$12</c:f>
              <c:numCache>
                <c:formatCode>General</c:formatCode>
                <c:ptCount val="11"/>
                <c:pt idx="0">
                  <c:v>7.1169928709636301E-2</c:v>
                </c:pt>
                <c:pt idx="1">
                  <c:v>0.68718326505227756</c:v>
                </c:pt>
                <c:pt idx="2">
                  <c:v>23.425360587493479</c:v>
                </c:pt>
                <c:pt idx="3">
                  <c:v>81.133611612009247</c:v>
                </c:pt>
                <c:pt idx="4">
                  <c:v>76.27282589169026</c:v>
                </c:pt>
                <c:pt idx="5">
                  <c:v>0.5234498796220779</c:v>
                </c:pt>
                <c:pt idx="6">
                  <c:v>-76.538825823739984</c:v>
                </c:pt>
                <c:pt idx="7">
                  <c:v>-81.400344086155002</c:v>
                </c:pt>
                <c:pt idx="8">
                  <c:v>-23.62454982644471</c:v>
                </c:pt>
                <c:pt idx="9">
                  <c:v>-0.66943712178916992</c:v>
                </c:pt>
                <c:pt idx="10">
                  <c:v>-7.4281600191510033E-2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21-4A42-8CA0-FBF3E5754F30}"/>
            </c:ext>
          </c:extLst>
        </c:ser>
        <c:ser>
          <c:idx val="3"/>
          <c:order val="3"/>
          <c:tx>
            <c:strRef>
              <c:f>'Force vs. Position'!$E$1</c:f>
              <c:strCache>
                <c:ptCount val="1"/>
                <c:pt idx="0">
                  <c:v>40 mm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'Force vs. Position'!$A$2:$A$12</c:f>
              <c:numCache>
                <c:formatCode>General</c:formatCode>
                <c:ptCount val="11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'Force vs. Position'!$E$2:$E$12</c:f>
              <c:numCache>
                <c:formatCode>General</c:formatCode>
                <c:ptCount val="11"/>
                <c:pt idx="0">
                  <c:v>7.1288798191291886E-2</c:v>
                </c:pt>
                <c:pt idx="1">
                  <c:v>0.5925974937692815</c:v>
                </c:pt>
                <c:pt idx="2">
                  <c:v>18.073481663560031</c:v>
                </c:pt>
                <c:pt idx="3">
                  <c:v>69.934172243438212</c:v>
                </c:pt>
                <c:pt idx="4">
                  <c:v>72.027016867474046</c:v>
                </c:pt>
                <c:pt idx="5">
                  <c:v>64.105306083610159</c:v>
                </c:pt>
                <c:pt idx="6">
                  <c:v>0.16615257573477399</c:v>
                </c:pt>
                <c:pt idx="7">
                  <c:v>-64.66772035621112</c:v>
                </c:pt>
                <c:pt idx="8">
                  <c:v>-72.09075421577981</c:v>
                </c:pt>
                <c:pt idx="9">
                  <c:v>-69.945259135012648</c:v>
                </c:pt>
                <c:pt idx="10">
                  <c:v>-18.168057530253861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21-4A42-8CA0-FBF3E5754F30}"/>
            </c:ext>
          </c:extLst>
        </c:ser>
        <c:ser>
          <c:idx val="4"/>
          <c:order val="4"/>
          <c:tx>
            <c:strRef>
              <c:f>'Force vs. Position'!$F$1</c:f>
              <c:strCache>
                <c:ptCount val="1"/>
                <c:pt idx="0">
                  <c:v>50 mm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'Force vs. Position'!$A$2:$A$12</c:f>
              <c:numCache>
                <c:formatCode>General</c:formatCode>
                <c:ptCount val="11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'Force vs. Position'!$F$2:$F$12</c:f>
              <c:numCache>
                <c:formatCode>General</c:formatCode>
                <c:ptCount val="11"/>
                <c:pt idx="0">
                  <c:v>5.3108870269341607E-2</c:v>
                </c:pt>
                <c:pt idx="1">
                  <c:v>0.40232104555655529</c:v>
                </c:pt>
                <c:pt idx="2">
                  <c:v>13.802975260721061</c:v>
                </c:pt>
                <c:pt idx="3">
                  <c:v>63.091307267572823</c:v>
                </c:pt>
                <c:pt idx="4">
                  <c:v>66.309779960204594</c:v>
                </c:pt>
                <c:pt idx="5">
                  <c:v>65.2959506795263</c:v>
                </c:pt>
                <c:pt idx="6">
                  <c:v>58.404168454224887</c:v>
                </c:pt>
                <c:pt idx="7">
                  <c:v>-0.27315680941785081</c:v>
                </c:pt>
                <c:pt idx="8">
                  <c:v>-58.269021775449538</c:v>
                </c:pt>
                <c:pt idx="9">
                  <c:v>-64.944758946117716</c:v>
                </c:pt>
                <c:pt idx="10">
                  <c:v>-66.082054572062717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121-4A42-8CA0-FBF3E5754F30}"/>
            </c:ext>
          </c:extLst>
        </c:ser>
        <c:ser>
          <c:idx val="5"/>
          <c:order val="5"/>
          <c:tx>
            <c:strRef>
              <c:f>'Force vs. Position'!$G$1</c:f>
              <c:strCache>
                <c:ptCount val="1"/>
                <c:pt idx="0">
                  <c:v>60 mm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'Force vs. Position'!$A$2:$A$12</c:f>
              <c:numCache>
                <c:formatCode>General</c:formatCode>
                <c:ptCount val="11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'Force vs. Position'!$G$2:$G$12</c:f>
              <c:numCache>
                <c:formatCode>General</c:formatCode>
                <c:ptCount val="11"/>
                <c:pt idx="0">
                  <c:v>4.6896770997811033E-2</c:v>
                </c:pt>
                <c:pt idx="1">
                  <c:v>0.33838403080963458</c:v>
                </c:pt>
                <c:pt idx="2">
                  <c:v>10.837331552668671</c:v>
                </c:pt>
                <c:pt idx="3">
                  <c:v>55.066432097794703</c:v>
                </c:pt>
                <c:pt idx="4">
                  <c:v>58.023640415520383</c:v>
                </c:pt>
                <c:pt idx="5">
                  <c:v>58.15761668022914</c:v>
                </c:pt>
                <c:pt idx="6">
                  <c:v>56.493871693287268</c:v>
                </c:pt>
                <c:pt idx="7">
                  <c:v>50.100635366638912</c:v>
                </c:pt>
                <c:pt idx="8">
                  <c:v>-0.1118272195376188</c:v>
                </c:pt>
                <c:pt idx="9">
                  <c:v>-50.20324468653866</c:v>
                </c:pt>
                <c:pt idx="10">
                  <c:v>-56.563983802319143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121-4A42-8CA0-FBF3E5754F30}"/>
            </c:ext>
          </c:extLst>
        </c:ser>
        <c:ser>
          <c:idx val="6"/>
          <c:order val="6"/>
          <c:tx>
            <c:strRef>
              <c:f>'Force vs. Position'!$H$1</c:f>
              <c:strCache>
                <c:ptCount val="1"/>
                <c:pt idx="0">
                  <c:v>70 mm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'Force vs. Position'!$A$2:$A$12</c:f>
              <c:numCache>
                <c:formatCode>General</c:formatCode>
                <c:ptCount val="11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'Force vs. Position'!$H$2:$H$12</c:f>
              <c:numCache>
                <c:formatCode>General</c:formatCode>
                <c:ptCount val="11"/>
                <c:pt idx="0">
                  <c:v>3.8423545299652903E-2</c:v>
                </c:pt>
                <c:pt idx="1">
                  <c:v>0.27140226736945461</c:v>
                </c:pt>
                <c:pt idx="2">
                  <c:v>8.6678120307198299</c:v>
                </c:pt>
                <c:pt idx="3">
                  <c:v>48.467453086131087</c:v>
                </c:pt>
                <c:pt idx="4">
                  <c:v>51.416376270360892</c:v>
                </c:pt>
                <c:pt idx="5">
                  <c:v>52.05042867440855</c:v>
                </c:pt>
                <c:pt idx="6">
                  <c:v>51.658178725502736</c:v>
                </c:pt>
                <c:pt idx="7">
                  <c:v>49.913865545802189</c:v>
                </c:pt>
                <c:pt idx="8">
                  <c:v>43.982379191903213</c:v>
                </c:pt>
                <c:pt idx="9">
                  <c:v>3.097997267833286E-2</c:v>
                </c:pt>
                <c:pt idx="10">
                  <c:v>-44.098976984410633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121-4A42-8CA0-FBF3E5754F30}"/>
            </c:ext>
          </c:extLst>
        </c:ser>
        <c:ser>
          <c:idx val="7"/>
          <c:order val="7"/>
          <c:tx>
            <c:strRef>
              <c:f>'Force vs. Position'!$I$1</c:f>
              <c:strCache>
                <c:ptCount val="1"/>
                <c:pt idx="0">
                  <c:v>80 mm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'Force vs. Position'!$A$2:$A$12</c:f>
              <c:numCache>
                <c:formatCode>General</c:formatCode>
                <c:ptCount val="11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'Force vs. Position'!$I$2:$I$12</c:f>
              <c:numCache>
                <c:formatCode>General</c:formatCode>
                <c:ptCount val="11"/>
                <c:pt idx="0">
                  <c:v>3.4501036325172138E-2</c:v>
                </c:pt>
                <c:pt idx="1">
                  <c:v>0.23506155348299851</c:v>
                </c:pt>
                <c:pt idx="2">
                  <c:v>7.1602597075195247</c:v>
                </c:pt>
                <c:pt idx="3">
                  <c:v>43.57463565728581</c:v>
                </c:pt>
                <c:pt idx="4">
                  <c:v>46.55567941506709</c:v>
                </c:pt>
                <c:pt idx="5">
                  <c:v>47.228647222891738</c:v>
                </c:pt>
                <c:pt idx="6">
                  <c:v>47.19352383246131</c:v>
                </c:pt>
                <c:pt idx="7">
                  <c:v>46.457549341763901</c:v>
                </c:pt>
                <c:pt idx="8">
                  <c:v>44.61101761489585</c:v>
                </c:pt>
                <c:pt idx="9">
                  <c:v>39.342202533216472</c:v>
                </c:pt>
                <c:pt idx="10">
                  <c:v>7.1778890189297994E-3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121-4A42-8CA0-FBF3E5754F30}"/>
            </c:ext>
          </c:extLst>
        </c:ser>
        <c:ser>
          <c:idx val="8"/>
          <c:order val="8"/>
          <c:tx>
            <c:strRef>
              <c:f>'Force vs. Position'!$J$1</c:f>
              <c:strCache>
                <c:ptCount val="1"/>
                <c:pt idx="0">
                  <c:v>90 mm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'Force vs. Position'!$A$2:$A$12</c:f>
              <c:numCache>
                <c:formatCode>General</c:formatCode>
                <c:ptCount val="11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'Force vs. Position'!$J$2:$J$12</c:f>
              <c:numCache>
                <c:formatCode>General</c:formatCode>
                <c:ptCount val="11"/>
                <c:pt idx="0">
                  <c:v>3.3310640817152272E-2</c:v>
                </c:pt>
                <c:pt idx="1">
                  <c:v>0.2082556933765442</c:v>
                </c:pt>
                <c:pt idx="2">
                  <c:v>6.1011311130276749</c:v>
                </c:pt>
                <c:pt idx="3">
                  <c:v>39.139776076513513</c:v>
                </c:pt>
                <c:pt idx="4">
                  <c:v>42.552645798672863</c:v>
                </c:pt>
                <c:pt idx="5">
                  <c:v>42.567819214856172</c:v>
                </c:pt>
                <c:pt idx="6">
                  <c:v>43.266881327003389</c:v>
                </c:pt>
                <c:pt idx="7">
                  <c:v>43.08604010449617</c:v>
                </c:pt>
                <c:pt idx="8">
                  <c:v>42.165969022530447</c:v>
                </c:pt>
                <c:pt idx="9">
                  <c:v>40.288927213334937</c:v>
                </c:pt>
                <c:pt idx="10">
                  <c:v>35.303925336148673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121-4A42-8CA0-FBF3E5754F30}"/>
            </c:ext>
          </c:extLst>
        </c:ser>
        <c:ser>
          <c:idx val="9"/>
          <c:order val="9"/>
          <c:tx>
            <c:strRef>
              <c:f>'Force vs. Position'!$K$1</c:f>
              <c:strCache>
                <c:ptCount val="1"/>
                <c:pt idx="0">
                  <c:v>100 mm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'Force vs. Position'!$A$2:$A$12</c:f>
              <c:numCache>
                <c:formatCode>General</c:formatCode>
                <c:ptCount val="11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'Force vs. Position'!$K$2:$K$12</c:f>
              <c:numCache>
                <c:formatCode>General</c:formatCode>
                <c:ptCount val="11"/>
                <c:pt idx="0">
                  <c:v>3.1521764820478852E-2</c:v>
                </c:pt>
                <c:pt idx="1">
                  <c:v>0.20086444328014361</c:v>
                </c:pt>
                <c:pt idx="2">
                  <c:v>5.9534865197799043</c:v>
                </c:pt>
                <c:pt idx="3">
                  <c:v>39.178873866815131</c:v>
                </c:pt>
                <c:pt idx="4">
                  <c:v>41.954402434509447</c:v>
                </c:pt>
                <c:pt idx="5">
                  <c:v>42.490120217513777</c:v>
                </c:pt>
                <c:pt idx="6">
                  <c:v>42.689924028311012</c:v>
                </c:pt>
                <c:pt idx="7">
                  <c:v>42.623191504391428</c:v>
                </c:pt>
                <c:pt idx="8">
                  <c:v>41.79690642304584</c:v>
                </c:pt>
                <c:pt idx="9">
                  <c:v>41.768028983161201</c:v>
                </c:pt>
                <c:pt idx="10">
                  <c:v>40.161566640543441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121-4A42-8CA0-FBF3E5754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648680"/>
        <c:axId val="702649008"/>
      </c:scatterChart>
      <c:valAx>
        <c:axId val="702648680"/>
        <c:scaling>
          <c:orientation val="minMax"/>
          <c:max val="6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Front Position [cm]</a:t>
                </a:r>
              </a:p>
            </c:rich>
          </c:tx>
          <c:layout>
            <c:manualLayout>
              <c:xMode val="edge"/>
              <c:yMode val="edge"/>
              <c:x val="0.40717642013312982"/>
              <c:y val="0.958049289897608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649008"/>
        <c:crossesAt val="0"/>
        <c:crossBetween val="midCat"/>
      </c:valAx>
      <c:valAx>
        <c:axId val="70264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Force [N]</a:t>
                </a:r>
              </a:p>
            </c:rich>
          </c:tx>
          <c:layout>
            <c:manualLayout>
              <c:xMode val="edge"/>
              <c:yMode val="edge"/>
              <c:x val="7.0809004585970269E-3"/>
              <c:y val="0.469280763789612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648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732653249890467"/>
          <c:y val="0.20654273035745366"/>
          <c:w val="0.13984107269899071"/>
          <c:h val="0.492622283841619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Velocity vs.</a:t>
            </a:r>
            <a:r>
              <a:rPr lang="en-CA" baseline="0"/>
              <a:t> Position</a:t>
            </a:r>
          </a:p>
          <a:p>
            <a:pPr>
              <a:defRPr/>
            </a:pPr>
            <a:r>
              <a:rPr lang="en-CA" baseline="0"/>
              <a:t>Swept: Length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'Force vs. Position'!$B$33</c:f>
              <c:strCache>
                <c:ptCount val="1"/>
                <c:pt idx="0">
                  <c:v>1 cm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'Force vs. Position'!$A$34:$A$46</c:f>
              <c:numCache>
                <c:formatCode>General</c:formatCode>
                <c:ptCount val="13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'Force vs. Position'!$B$34:$B$46</c:f>
              <c:numCache>
                <c:formatCode>General</c:formatCode>
                <c:ptCount val="13"/>
                <c:pt idx="0">
                  <c:v>0.64169443611262833</c:v>
                </c:pt>
                <c:pt idx="1">
                  <c:v>0.64169443611262833</c:v>
                </c:pt>
                <c:pt idx="2">
                  <c:v>2.390381240082792</c:v>
                </c:pt>
                <c:pt idx="3">
                  <c:v>13.550082109419989</c:v>
                </c:pt>
                <c:pt idx="4">
                  <c:v>13.630141578818929</c:v>
                </c:pt>
                <c:pt idx="5">
                  <c:v>2.8155019499122109</c:v>
                </c:pt>
                <c:pt idx="6">
                  <c:v>1.6121374748358195</c:v>
                </c:pt>
                <c:pt idx="7">
                  <c:v>1.4822820891500166</c:v>
                </c:pt>
                <c:pt idx="8">
                  <c:v>1.4635453099699272</c:v>
                </c:pt>
                <c:pt idx="9">
                  <c:v>1.4593472330092112</c:v>
                </c:pt>
                <c:pt idx="10">
                  <c:v>1.4581562453553536</c:v>
                </c:pt>
                <c:pt idx="11">
                  <c:v>1.4577459690566072</c:v>
                </c:pt>
                <c:pt idx="12">
                  <c:v>1.4577459690566072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CA-47C2-BC23-AEE106661D90}"/>
            </c:ext>
          </c:extLst>
        </c:ser>
        <c:ser>
          <c:idx val="1"/>
          <c:order val="1"/>
          <c:tx>
            <c:strRef>
              <c:f>'Force vs. Position'!$C$33</c:f>
              <c:strCache>
                <c:ptCount val="1"/>
                <c:pt idx="0">
                  <c:v>2 cm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'Force vs. Position'!$A$34:$A$46</c:f>
              <c:numCache>
                <c:formatCode>General</c:formatCode>
                <c:ptCount val="13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'Force vs. Position'!$C$34:$C$46</c:f>
              <c:numCache>
                <c:formatCode>General</c:formatCode>
                <c:ptCount val="13"/>
                <c:pt idx="0">
                  <c:v>0.40464213296524609</c:v>
                </c:pt>
                <c:pt idx="1">
                  <c:v>0.40464213296524609</c:v>
                </c:pt>
                <c:pt idx="2">
                  <c:v>1.4235271924872928</c:v>
                </c:pt>
                <c:pt idx="3">
                  <c:v>8.1058457453568113</c:v>
                </c:pt>
                <c:pt idx="4">
                  <c:v>15.410608195975009</c:v>
                </c:pt>
                <c:pt idx="5">
                  <c:v>15.41793226250881</c:v>
                </c:pt>
                <c:pt idx="6">
                  <c:v>8.0042965119806873</c:v>
                </c:pt>
                <c:pt idx="7">
                  <c:v>0.49395766965988175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CA-47C2-BC23-AEE106661D90}"/>
            </c:ext>
          </c:extLst>
        </c:ser>
        <c:ser>
          <c:idx val="2"/>
          <c:order val="2"/>
          <c:tx>
            <c:strRef>
              <c:f>'Force vs. Position'!$D$33</c:f>
              <c:strCache>
                <c:ptCount val="1"/>
                <c:pt idx="0">
                  <c:v>3 cm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'Force vs. Position'!$A$34:$A$46</c:f>
              <c:numCache>
                <c:formatCode>General</c:formatCode>
                <c:ptCount val="13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'Force vs. Position'!$D$34:$D$46</c:f>
              <c:numCache>
                <c:formatCode>General</c:formatCode>
                <c:ptCount val="13"/>
                <c:pt idx="0">
                  <c:v>0.30457002929432186</c:v>
                </c:pt>
                <c:pt idx="1">
                  <c:v>0.30457002929432186</c:v>
                </c:pt>
                <c:pt idx="2">
                  <c:v>0.99420206244540976</c:v>
                </c:pt>
                <c:pt idx="3">
                  <c:v>5.6143618110010971</c:v>
                </c:pt>
                <c:pt idx="4">
                  <c:v>11.716254864805839</c:v>
                </c:pt>
                <c:pt idx="5">
                  <c:v>15.384558760492496</c:v>
                </c:pt>
                <c:pt idx="6">
                  <c:v>15.406716488533981</c:v>
                </c:pt>
                <c:pt idx="7">
                  <c:v>11.730566413547589</c:v>
                </c:pt>
                <c:pt idx="8">
                  <c:v>5.6132842166941703</c:v>
                </c:pt>
                <c:pt idx="9">
                  <c:v>0.84659056812827149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CA-47C2-BC23-AEE106661D90}"/>
            </c:ext>
          </c:extLst>
        </c:ser>
        <c:ser>
          <c:idx val="3"/>
          <c:order val="3"/>
          <c:tx>
            <c:strRef>
              <c:f>'Force vs. Position'!$E$33</c:f>
              <c:strCache>
                <c:ptCount val="1"/>
                <c:pt idx="0">
                  <c:v>4 cm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'Force vs. Position'!$A$34:$A$46</c:f>
              <c:numCache>
                <c:formatCode>General</c:formatCode>
                <c:ptCount val="13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'Force vs. Position'!$E$34:$E$46</c:f>
              <c:numCache>
                <c:formatCode>General</c:formatCode>
                <c:ptCount val="13"/>
                <c:pt idx="0">
                  <c:v>0.26398556388972821</c:v>
                </c:pt>
                <c:pt idx="1">
                  <c:v>0.26398556388972821</c:v>
                </c:pt>
                <c:pt idx="2">
                  <c:v>0.80559429509355818</c:v>
                </c:pt>
                <c:pt idx="3">
                  <c:v>4.2798034455855802</c:v>
                </c:pt>
                <c:pt idx="4">
                  <c:v>9.3102567433738628</c:v>
                </c:pt>
                <c:pt idx="5">
                  <c:v>12.533591040640992</c:v>
                </c:pt>
                <c:pt idx="6">
                  <c:v>14.82420514797187</c:v>
                </c:pt>
                <c:pt idx="7">
                  <c:v>14.829682422442303</c:v>
                </c:pt>
                <c:pt idx="8">
                  <c:v>12.518128401582294</c:v>
                </c:pt>
                <c:pt idx="9">
                  <c:v>9.2860760537108789</c:v>
                </c:pt>
                <c:pt idx="10">
                  <c:v>4.2256605859543379</c:v>
                </c:pt>
                <c:pt idx="11">
                  <c:v>0.30986991954263476</c:v>
                </c:pt>
                <c:pt idx="12">
                  <c:v>0.30986991954263476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ACA-47C2-BC23-AEE106661D90}"/>
            </c:ext>
          </c:extLst>
        </c:ser>
        <c:ser>
          <c:idx val="4"/>
          <c:order val="4"/>
          <c:tx>
            <c:strRef>
              <c:f>'Force vs. Position'!$F$33</c:f>
              <c:strCache>
                <c:ptCount val="1"/>
                <c:pt idx="0">
                  <c:v>5 cm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'Force vs. Position'!$A$34:$A$46</c:f>
              <c:numCache>
                <c:formatCode>General</c:formatCode>
                <c:ptCount val="13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'Force vs. Position'!$F$34:$F$46</c:f>
              <c:numCache>
                <c:formatCode>General</c:formatCode>
                <c:ptCount val="13"/>
                <c:pt idx="0">
                  <c:v>0.20379712660960597</c:v>
                </c:pt>
                <c:pt idx="1">
                  <c:v>0.20379712660960597</c:v>
                </c:pt>
                <c:pt idx="2">
                  <c:v>0.59679517356832423</c:v>
                </c:pt>
                <c:pt idx="3">
                  <c:v>3.3392581972060476</c:v>
                </c:pt>
                <c:pt idx="4">
                  <c:v>7.7775690699990774</c:v>
                </c:pt>
                <c:pt idx="5">
                  <c:v>10.599409928549838</c:v>
                </c:pt>
                <c:pt idx="6">
                  <c:v>12.783252552720525</c:v>
                </c:pt>
                <c:pt idx="7">
                  <c:v>14.459804646745468</c:v>
                </c:pt>
                <c:pt idx="8">
                  <c:v>14.452416089710624</c:v>
                </c:pt>
                <c:pt idx="9">
                  <c:v>12.779030337373641</c:v>
                </c:pt>
                <c:pt idx="10">
                  <c:v>10.607271440187375</c:v>
                </c:pt>
                <c:pt idx="11">
                  <c:v>7.7997043282059852</c:v>
                </c:pt>
                <c:pt idx="12">
                  <c:v>7.7997043282059852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ACA-47C2-BC23-AEE106661D90}"/>
            </c:ext>
          </c:extLst>
        </c:ser>
        <c:ser>
          <c:idx val="5"/>
          <c:order val="5"/>
          <c:tx>
            <c:strRef>
              <c:f>'Force vs. Position'!$G$33</c:f>
              <c:strCache>
                <c:ptCount val="1"/>
                <c:pt idx="0">
                  <c:v>6 cm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'Force vs. Position'!$A$34:$A$46</c:f>
              <c:numCache>
                <c:formatCode>General</c:formatCode>
                <c:ptCount val="13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'Force vs. Position'!$G$34:$G$46</c:f>
              <c:numCache>
                <c:formatCode>General</c:formatCode>
                <c:ptCount val="13"/>
                <c:pt idx="0">
                  <c:v>0.17482171340856376</c:v>
                </c:pt>
                <c:pt idx="1">
                  <c:v>0.17482171340856376</c:v>
                </c:pt>
                <c:pt idx="2">
                  <c:v>0.50108636615936142</c:v>
                </c:pt>
                <c:pt idx="3">
                  <c:v>2.7043997234367372</c:v>
                </c:pt>
                <c:pt idx="4">
                  <c:v>6.5727146975914836</c:v>
                </c:pt>
                <c:pt idx="5">
                  <c:v>9.0008106387921156</c:v>
                </c:pt>
                <c:pt idx="6">
                  <c:v>10.904857548963605</c:v>
                </c:pt>
                <c:pt idx="7">
                  <c:v>12.479302118168507</c:v>
                </c:pt>
                <c:pt idx="8">
                  <c:v>13.725289492116069</c:v>
                </c:pt>
                <c:pt idx="9">
                  <c:v>13.722634361868769</c:v>
                </c:pt>
                <c:pt idx="10">
                  <c:v>12.473701657373496</c:v>
                </c:pt>
                <c:pt idx="11">
                  <c:v>10.896351580858108</c:v>
                </c:pt>
                <c:pt idx="12">
                  <c:v>10.896351580858108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ACA-47C2-BC23-AEE106661D90}"/>
            </c:ext>
          </c:extLst>
        </c:ser>
        <c:ser>
          <c:idx val="6"/>
          <c:order val="6"/>
          <c:tx>
            <c:strRef>
              <c:f>'Force vs. Position'!$H$33</c:f>
              <c:strCache>
                <c:ptCount val="1"/>
                <c:pt idx="0">
                  <c:v>7 cm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'Force vs. Position'!$A$34:$A$46</c:f>
              <c:numCache>
                <c:formatCode>General</c:formatCode>
                <c:ptCount val="13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'Force vs. Position'!$H$34:$H$46</c:f>
              <c:numCache>
                <c:formatCode>General</c:formatCode>
                <c:ptCount val="13"/>
                <c:pt idx="0">
                  <c:v>0.14650391288806475</c:v>
                </c:pt>
                <c:pt idx="1">
                  <c:v>0.14650391288806475</c:v>
                </c:pt>
                <c:pt idx="2">
                  <c:v>0.41601530249890617</c:v>
                </c:pt>
                <c:pt idx="3">
                  <c:v>2.2393993512261074</c:v>
                </c:pt>
                <c:pt idx="4">
                  <c:v>5.6647006896822614</c:v>
                </c:pt>
                <c:pt idx="5">
                  <c:v>7.7980784272466988</c:v>
                </c:pt>
                <c:pt idx="6">
                  <c:v>9.4807912197052122</c:v>
                </c:pt>
                <c:pt idx="7">
                  <c:v>10.896864974964403</c:v>
                </c:pt>
                <c:pt idx="8">
                  <c:v>12.108821449086136</c:v>
                </c:pt>
                <c:pt idx="9">
                  <c:v>13.084040606053946</c:v>
                </c:pt>
                <c:pt idx="10">
                  <c:v>13.084701907070789</c:v>
                </c:pt>
                <c:pt idx="11">
                  <c:v>12.106846441686816</c:v>
                </c:pt>
                <c:pt idx="12">
                  <c:v>12.106846441686816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ACA-47C2-BC23-AEE106661D90}"/>
            </c:ext>
          </c:extLst>
        </c:ser>
        <c:ser>
          <c:idx val="7"/>
          <c:order val="7"/>
          <c:tx>
            <c:strRef>
              <c:f>'Force vs. Position'!$I$33</c:f>
              <c:strCache>
                <c:ptCount val="1"/>
                <c:pt idx="0">
                  <c:v>8 cm 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'Force vs. Position'!$A$34:$A$46</c:f>
              <c:numCache>
                <c:formatCode>General</c:formatCode>
                <c:ptCount val="13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'Force vs. Position'!$I$34:$I$46</c:f>
              <c:numCache>
                <c:formatCode>General</c:formatCode>
                <c:ptCount val="13"/>
                <c:pt idx="0">
                  <c:v>0.12985856629806392</c:v>
                </c:pt>
                <c:pt idx="1">
                  <c:v>0.12985856629806392</c:v>
                </c:pt>
                <c:pt idx="2">
                  <c:v>0.36298137682639042</c:v>
                </c:pt>
                <c:pt idx="3">
                  <c:v>1.9056526663850137</c:v>
                </c:pt>
                <c:pt idx="4">
                  <c:v>4.9929659205686407</c:v>
                </c:pt>
                <c:pt idx="5">
                  <c:v>6.9054301258637683</c:v>
                </c:pt>
                <c:pt idx="6">
                  <c:v>8.412440291931901</c:v>
                </c:pt>
                <c:pt idx="7">
                  <c:v>9.686907177681892</c:v>
                </c:pt>
                <c:pt idx="8">
                  <c:v>10.795529800456292</c:v>
                </c:pt>
                <c:pt idx="9">
                  <c:v>11.762151927236385</c:v>
                </c:pt>
                <c:pt idx="10">
                  <c:v>12.552995923854326</c:v>
                </c:pt>
                <c:pt idx="11">
                  <c:v>12.553135665548929</c:v>
                </c:pt>
                <c:pt idx="12">
                  <c:v>12.553135665548929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ACA-47C2-BC23-AEE106661D90}"/>
            </c:ext>
          </c:extLst>
        </c:ser>
        <c:ser>
          <c:idx val="8"/>
          <c:order val="8"/>
          <c:tx>
            <c:strRef>
              <c:f>'Force vs. Position'!$J$33</c:f>
              <c:strCache>
                <c:ptCount val="1"/>
                <c:pt idx="0">
                  <c:v>9 cm 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'Force vs. Position'!$A$34:$A$46</c:f>
              <c:numCache>
                <c:formatCode>General</c:formatCode>
                <c:ptCount val="13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'Force vs. Position'!$J$34:$J$46</c:f>
              <c:numCache>
                <c:formatCode>General</c:formatCode>
                <c:ptCount val="13"/>
                <c:pt idx="0">
                  <c:v>0.12030114644604283</c:v>
                </c:pt>
                <c:pt idx="1">
                  <c:v>0.12030114644604283</c:v>
                </c:pt>
                <c:pt idx="2">
                  <c:v>0.32396379424468802</c:v>
                </c:pt>
                <c:pt idx="3">
                  <c:v>1.6600274522780736</c:v>
                </c:pt>
                <c:pt idx="4">
                  <c:v>4.4452921643568013</c:v>
                </c:pt>
                <c:pt idx="5">
                  <c:v>6.1845235972527925</c:v>
                </c:pt>
                <c:pt idx="6">
                  <c:v>7.532770683371937</c:v>
                </c:pt>
                <c:pt idx="7">
                  <c:v>8.6914127421870564</c:v>
                </c:pt>
                <c:pt idx="8">
                  <c:v>9.7087644550547871</c:v>
                </c:pt>
                <c:pt idx="9">
                  <c:v>10.610363742125958</c:v>
                </c:pt>
                <c:pt idx="10">
                  <c:v>11.405438088183177</c:v>
                </c:pt>
                <c:pt idx="11">
                  <c:v>12.059121015447513</c:v>
                </c:pt>
                <c:pt idx="12">
                  <c:v>12.059121015447513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ACA-47C2-BC23-AEE106661D90}"/>
            </c:ext>
          </c:extLst>
        </c:ser>
        <c:ser>
          <c:idx val="9"/>
          <c:order val="9"/>
          <c:tx>
            <c:strRef>
              <c:f>'Force vs. Position'!$K$33</c:f>
              <c:strCache>
                <c:ptCount val="1"/>
                <c:pt idx="0">
                  <c:v>10 cm 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'Force vs. Position'!$A$34:$A$46</c:f>
              <c:numCache>
                <c:formatCode>General</c:formatCode>
                <c:ptCount val="13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'Force vs. Position'!$K$34:$K$46</c:f>
              <c:numCache>
                <c:formatCode>General</c:formatCode>
                <c:ptCount val="13"/>
                <c:pt idx="0">
                  <c:v>0.11102091166618731</c:v>
                </c:pt>
                <c:pt idx="1">
                  <c:v>0.11102091166618731</c:v>
                </c:pt>
                <c:pt idx="2">
                  <c:v>0.30144265191709974</c:v>
                </c:pt>
                <c:pt idx="3">
                  <c:v>1.5552493094843143</c:v>
                </c:pt>
                <c:pt idx="4">
                  <c:v>4.211713023377067</c:v>
                </c:pt>
                <c:pt idx="5">
                  <c:v>5.8432473980758539</c:v>
                </c:pt>
                <c:pt idx="6">
                  <c:v>7.1244670064753599</c:v>
                </c:pt>
                <c:pt idx="7">
                  <c:v>8.2128343096988683</c:v>
                </c:pt>
                <c:pt idx="8">
                  <c:v>9.1715413597882183</c:v>
                </c:pt>
                <c:pt idx="9">
                  <c:v>10.023003560610594</c:v>
                </c:pt>
                <c:pt idx="10">
                  <c:v>10.807068898597132</c:v>
                </c:pt>
                <c:pt idx="11">
                  <c:v>11.510721826072064</c:v>
                </c:pt>
                <c:pt idx="12">
                  <c:v>11.510721826072064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ACA-47C2-BC23-AEE106661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887400"/>
        <c:axId val="656883792"/>
      </c:scatterChart>
      <c:valAx>
        <c:axId val="656887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Front Position [cm]</a:t>
                </a:r>
              </a:p>
            </c:rich>
          </c:tx>
          <c:layout>
            <c:manualLayout>
              <c:xMode val="edge"/>
              <c:yMode val="edge"/>
              <c:x val="0.39591719684166032"/>
              <c:y val="0.90240205938563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83792"/>
        <c:crosses val="autoZero"/>
        <c:crossBetween val="midCat"/>
      </c:valAx>
      <c:valAx>
        <c:axId val="65688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Velocity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87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Max Velocity &amp; Energy vs. Length</a:t>
            </a:r>
          </a:p>
        </c:rich>
      </c:tx>
      <c:layout>
        <c:manualLayout>
          <c:xMode val="edge"/>
          <c:yMode val="edge"/>
          <c:x val="0.17206531853227544"/>
          <c:y val="3.66297633228961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3670878349508634E-2"/>
          <c:y val="0.14374236874236876"/>
          <c:w val="0.82192015791605066"/>
          <c:h val="0.6559351398036303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'Force vs. Position'!$B$58</c:f>
              <c:strCache>
                <c:ptCount val="1"/>
                <c:pt idx="0">
                  <c:v>L40 Velocity [m/s]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'Force vs. Position'!$A$59:$A$68</c:f>
              <c:strCache>
                <c:ptCount val="10"/>
                <c:pt idx="0">
                  <c:v>1 cm </c:v>
                </c:pt>
                <c:pt idx="1">
                  <c:v>2 cm </c:v>
                </c:pt>
                <c:pt idx="2">
                  <c:v>3 cm</c:v>
                </c:pt>
                <c:pt idx="3">
                  <c:v>4 cm </c:v>
                </c:pt>
                <c:pt idx="4">
                  <c:v>5 cm </c:v>
                </c:pt>
                <c:pt idx="5">
                  <c:v>6 cm </c:v>
                </c:pt>
                <c:pt idx="6">
                  <c:v>7 cm</c:v>
                </c:pt>
                <c:pt idx="7">
                  <c:v>8 cm </c:v>
                </c:pt>
                <c:pt idx="8">
                  <c:v>9 cm </c:v>
                </c:pt>
                <c:pt idx="9">
                  <c:v>10 cm </c:v>
                </c:pt>
              </c:strCache>
            </c:strRef>
          </c:xVal>
          <c:yVal>
            <c:numRef>
              <c:f>'Force vs. Position'!$B$59:$B$68</c:f>
              <c:numCache>
                <c:formatCode>General</c:formatCode>
                <c:ptCount val="10"/>
                <c:pt idx="0">
                  <c:v>13.630141578818929</c:v>
                </c:pt>
                <c:pt idx="1">
                  <c:v>15.41793226250881</c:v>
                </c:pt>
                <c:pt idx="2">
                  <c:v>15.406716488533981</c:v>
                </c:pt>
                <c:pt idx="3">
                  <c:v>14.829682422442303</c:v>
                </c:pt>
                <c:pt idx="4">
                  <c:v>14.459804646745468</c:v>
                </c:pt>
                <c:pt idx="5">
                  <c:v>13.725289492116069</c:v>
                </c:pt>
                <c:pt idx="6">
                  <c:v>13.084701907070789</c:v>
                </c:pt>
                <c:pt idx="7">
                  <c:v>12.553135665548929</c:v>
                </c:pt>
                <c:pt idx="8">
                  <c:v>12.059121015447513</c:v>
                </c:pt>
                <c:pt idx="9">
                  <c:v>11.510721826072064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29-4534-ABD7-0972E0BC7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521408"/>
        <c:axId val="679521736"/>
      </c:scatterChart>
      <c:scatterChart>
        <c:scatterStyle val="smoothMarker"/>
        <c:varyColors val="0"/>
        <c:ser>
          <c:idx val="1"/>
          <c:order val="1"/>
          <c:tx>
            <c:strRef>
              <c:f>'Force vs. Position'!$C$58</c:f>
              <c:strCache>
                <c:ptCount val="1"/>
                <c:pt idx="0">
                  <c:v>L40 Energy [J]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'Force vs. Position'!$A$59:$A$68</c:f>
              <c:strCache>
                <c:ptCount val="10"/>
                <c:pt idx="0">
                  <c:v>1 cm </c:v>
                </c:pt>
                <c:pt idx="1">
                  <c:v>2 cm </c:v>
                </c:pt>
                <c:pt idx="2">
                  <c:v>3 cm</c:v>
                </c:pt>
                <c:pt idx="3">
                  <c:v>4 cm </c:v>
                </c:pt>
                <c:pt idx="4">
                  <c:v>5 cm </c:v>
                </c:pt>
                <c:pt idx="5">
                  <c:v>6 cm </c:v>
                </c:pt>
                <c:pt idx="6">
                  <c:v>7 cm</c:v>
                </c:pt>
                <c:pt idx="7">
                  <c:v>8 cm </c:v>
                </c:pt>
                <c:pt idx="8">
                  <c:v>9 cm </c:v>
                </c:pt>
                <c:pt idx="9">
                  <c:v>10 cm </c:v>
                </c:pt>
              </c:strCache>
            </c:strRef>
          </c:xVal>
          <c:yVal>
            <c:numRef>
              <c:f>'Force vs. Position'!$C$59:$C$68</c:f>
              <c:numCache>
                <c:formatCode>General</c:formatCode>
                <c:ptCount val="10"/>
                <c:pt idx="0">
                  <c:v>0.47511821411102051</c:v>
                </c:pt>
                <c:pt idx="1">
                  <c:v>1.2158589841201031</c:v>
                </c:pt>
                <c:pt idx="2">
                  <c:v>1.82113601164577</c:v>
                </c:pt>
                <c:pt idx="3">
                  <c:v>2.2497001572577777</c:v>
                </c:pt>
                <c:pt idx="4">
                  <c:v>2.6735961153807559</c:v>
                </c:pt>
                <c:pt idx="5">
                  <c:v>2.8906480860794654</c:v>
                </c:pt>
                <c:pt idx="6">
                  <c:v>3.0649729931017586</c:v>
                </c:pt>
                <c:pt idx="7">
                  <c:v>3.2240025580392877</c:v>
                </c:pt>
                <c:pt idx="8">
                  <c:v>3.3471468154077755</c:v>
                </c:pt>
                <c:pt idx="9">
                  <c:v>3.3884888682617169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29-4534-ABD7-0972E0BC7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536824"/>
        <c:axId val="679538464"/>
      </c:scatterChart>
      <c:valAx>
        <c:axId val="679521408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Projectile Length [cm]</a:t>
                </a:r>
              </a:p>
            </c:rich>
          </c:tx>
          <c:layout>
            <c:manualLayout>
              <c:xMode val="edge"/>
              <c:yMode val="edge"/>
              <c:x val="0.37562612602133011"/>
              <c:y val="0.86577617667225515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521736"/>
        <c:crosses val="autoZero"/>
        <c:crossBetween val="midCat"/>
      </c:valAx>
      <c:valAx>
        <c:axId val="67952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</a:t>
                </a:r>
                <a:r>
                  <a:rPr lang="en-US" baseline="0"/>
                  <a:t> Velocity [m/s]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521408"/>
        <c:crosses val="autoZero"/>
        <c:crossBetween val="midCat"/>
      </c:valAx>
      <c:valAx>
        <c:axId val="6795384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</a:t>
                </a:r>
                <a:r>
                  <a:rPr lang="en-US" baseline="0"/>
                  <a:t> Kinetic Energy [J]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536824"/>
        <c:crosses val="max"/>
        <c:crossBetween val="midCat"/>
      </c:valAx>
      <c:valAx>
        <c:axId val="679536824"/>
        <c:scaling>
          <c:orientation val="minMax"/>
        </c:scaling>
        <c:delete val="1"/>
        <c:axPos val="b"/>
        <c:majorTickMark val="out"/>
        <c:minorTickMark val="none"/>
        <c:tickLblPos val="nextTo"/>
        <c:crossAx val="679538464"/>
        <c:crosses val="autoZero"/>
        <c:crossBetween val="midCat"/>
      </c:valAx>
    </c:plotArea>
    <c:legend>
      <c:legendPos val="tr"/>
      <c:layout>
        <c:manualLayout>
          <c:xMode val="edge"/>
          <c:yMode val="edge"/>
          <c:x val="0.30626869315754141"/>
          <c:y val="0.92518315018315012"/>
          <c:w val="0.39721967893548188"/>
          <c:h val="6.02876563506484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</xdr:colOff>
      <xdr:row>1</xdr:row>
      <xdr:rowOff>33337</xdr:rowOff>
    </xdr:from>
    <xdr:to>
      <xdr:col>22</xdr:col>
      <xdr:colOff>561974</xdr:colOff>
      <xdr:row>27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9EA39-7AF2-4F0B-8CE3-B75BCA4BD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7142</xdr:colOff>
      <xdr:row>29</xdr:row>
      <xdr:rowOff>4762</xdr:rowOff>
    </xdr:from>
    <xdr:to>
      <xdr:col>22</xdr:col>
      <xdr:colOff>557211</xdr:colOff>
      <xdr:row>47</xdr:row>
      <xdr:rowOff>157161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880F07-A038-40FE-9910-DC56231811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200025</xdr:colOff>
      <xdr:row>57</xdr:row>
      <xdr:rowOff>107155</xdr:rowOff>
    </xdr:from>
    <xdr:to>
      <xdr:col>11</xdr:col>
      <xdr:colOff>495300</xdr:colOff>
      <xdr:row>76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646346-C7FE-4D97-95B1-298F32A87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0.1%20swLengt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ce vs. Position"/>
      <sheetName val="Coil vs. Inductance"/>
    </sheetNames>
    <sheetDataSet>
      <sheetData sheetId="0">
        <row r="1">
          <cell r="B1" t="str">
            <v>10.0 mm</v>
          </cell>
          <cell r="C1" t="str">
            <v>20 mm</v>
          </cell>
          <cell r="D1" t="str">
            <v>30 mm</v>
          </cell>
          <cell r="E1" t="str">
            <v>40 mm</v>
          </cell>
          <cell r="F1" t="str">
            <v>50 mm</v>
          </cell>
          <cell r="G1" t="str">
            <v>60 mm</v>
          </cell>
          <cell r="H1" t="str">
            <v>70 mm</v>
          </cell>
          <cell r="I1" t="str">
            <v>80 mm</v>
          </cell>
          <cell r="J1" t="str">
            <v>90 mm</v>
          </cell>
          <cell r="K1" t="str">
            <v>100 mm</v>
          </cell>
        </row>
        <row r="2">
          <cell r="A2">
            <v>-2</v>
          </cell>
          <cell r="B2">
            <v>0.38073211804344659</v>
          </cell>
          <cell r="C2">
            <v>0.23508960682320551</v>
          </cell>
          <cell r="D2">
            <v>0.12866456418851299</v>
          </cell>
          <cell r="E2">
            <v>8.3129421907328541E-2</v>
          </cell>
          <cell r="F2">
            <v>5.5991473294560279E-2</v>
          </cell>
          <cell r="G2">
            <v>4.6065620955560299E-2</v>
          </cell>
          <cell r="H2">
            <v>3.58126820672591E-2</v>
          </cell>
          <cell r="I2">
            <v>2.4430697625077762E-2</v>
          </cell>
          <cell r="J2">
            <v>2.0544654058603309E-2</v>
          </cell>
          <cell r="K2">
            <v>1.8339784352603791E-2</v>
          </cell>
        </row>
        <row r="3">
          <cell r="A3">
            <v>-1</v>
          </cell>
          <cell r="B3">
            <v>3.8194991233539888</v>
          </cell>
          <cell r="C3">
            <v>2.2301812880573531</v>
          </cell>
          <cell r="D3">
            <v>1.1697629249217989</v>
          </cell>
          <cell r="E3">
            <v>0.69102404036150156</v>
          </cell>
          <cell r="F3">
            <v>0.42415783242653171</v>
          </cell>
          <cell r="G3">
            <v>0.33238687801279371</v>
          </cell>
          <cell r="H3">
            <v>0.25296065142691632</v>
          </cell>
          <cell r="I3">
            <v>0.1740965460325348</v>
          </cell>
          <cell r="J3">
            <v>0.14020748756814611</v>
          </cell>
          <cell r="K3">
            <v>0.1153148505727849</v>
          </cell>
        </row>
        <row r="4">
          <cell r="A4">
            <v>0</v>
          </cell>
          <cell r="B4">
            <v>63.827683858337437</v>
          </cell>
          <cell r="C4">
            <v>53.039935648306439</v>
          </cell>
          <cell r="D4">
            <v>32.258897186677963</v>
          </cell>
          <cell r="E4">
            <v>21.065931770362731</v>
          </cell>
          <cell r="F4">
            <v>14.55157918500449</v>
          </cell>
          <cell r="G4">
            <v>10.645329343922921</v>
          </cell>
          <cell r="H4">
            <v>8.0789224832651314</v>
          </cell>
          <cell r="I4">
            <v>6.3529103337245543</v>
          </cell>
          <cell r="J4">
            <v>5.1100922672521056</v>
          </cell>
          <cell r="K4">
            <v>4.1588473329984632</v>
          </cell>
        </row>
        <row r="5">
          <cell r="A5">
            <v>1</v>
          </cell>
          <cell r="B5">
            <v>-1.063022505351662E-2</v>
          </cell>
          <cell r="C5">
            <v>106.0832088065283</v>
          </cell>
          <cell r="D5">
            <v>92.938701462437436</v>
          </cell>
          <cell r="E5">
            <v>75.903110483414167</v>
          </cell>
          <cell r="F5">
            <v>64.906631232309849</v>
          </cell>
          <cell r="G5">
            <v>54.536197288839283</v>
          </cell>
          <cell r="H5">
            <v>46.625676168462348</v>
          </cell>
          <cell r="I5">
            <v>43.522939918726777</v>
          </cell>
          <cell r="J5">
            <v>37.98861421490146</v>
          </cell>
          <cell r="K5">
            <v>33.937935282452322</v>
          </cell>
        </row>
        <row r="6">
          <cell r="A6">
            <v>2</v>
          </cell>
          <cell r="B6">
            <v>-63.986962684074769</v>
          </cell>
          <cell r="C6">
            <v>-0.27349339779221671</v>
          </cell>
          <cell r="D6">
            <v>86.927582927548244</v>
          </cell>
          <cell r="E6">
            <v>78.117043411890236</v>
          </cell>
          <cell r="F6">
            <v>68.171930258400536</v>
          </cell>
          <cell r="G6">
            <v>57.482069401126751</v>
          </cell>
          <cell r="H6">
            <v>49.550265221850651</v>
          </cell>
          <cell r="I6">
            <v>46.157670726395317</v>
          </cell>
          <cell r="J6">
            <v>41.043915199895579</v>
          </cell>
          <cell r="K6">
            <v>36.869492010558602</v>
          </cell>
        </row>
        <row r="7">
          <cell r="A7">
            <v>3</v>
          </cell>
          <cell r="B7">
            <v>-3.8803417639979312</v>
          </cell>
          <cell r="C7">
            <v>-106.0022869377262</v>
          </cell>
          <cell r="D7">
            <v>0.20495166856983379</v>
          </cell>
          <cell r="E7">
            <v>69.631847603690403</v>
          </cell>
          <cell r="F7">
            <v>67.134014185507382</v>
          </cell>
          <cell r="G7">
            <v>57.615049803325491</v>
          </cell>
          <cell r="H7">
            <v>50.172337482127233</v>
          </cell>
          <cell r="I7">
            <v>46.591437976880272</v>
          </cell>
          <cell r="J7">
            <v>41.378196740576023</v>
          </cell>
          <cell r="K7">
            <v>37.43400287405175</v>
          </cell>
        </row>
        <row r="8">
          <cell r="A8">
            <v>4</v>
          </cell>
          <cell r="B8">
            <v>-0.37077621035673242</v>
          </cell>
          <cell r="C8">
            <v>-53.278602976142182</v>
          </cell>
          <cell r="D8">
            <v>-86.698475537850456</v>
          </cell>
          <cell r="E8">
            <v>0.17934680396416749</v>
          </cell>
          <cell r="F8">
            <v>60.092101356016542</v>
          </cell>
          <cell r="G8">
            <v>55.963749140594977</v>
          </cell>
          <cell r="H8">
            <v>49.786723334513837</v>
          </cell>
          <cell r="I8">
            <v>46.702756946085543</v>
          </cell>
          <cell r="J8">
            <v>41.737712095418757</v>
          </cell>
          <cell r="K8">
            <v>37.37246407057178</v>
          </cell>
        </row>
        <row r="9">
          <cell r="A9">
            <v>5</v>
          </cell>
          <cell r="B9">
            <v>-5.8964299408484147E-2</v>
          </cell>
          <cell r="C9">
            <v>-2.235845372477717</v>
          </cell>
          <cell r="D9">
            <v>-93.307655777075254</v>
          </cell>
          <cell r="E9">
            <v>-70.225947696917601</v>
          </cell>
          <cell r="F9">
            <v>-0.27393386015250543</v>
          </cell>
          <cell r="G9">
            <v>49.615813843890152</v>
          </cell>
          <cell r="H9">
            <v>48.083872421716073</v>
          </cell>
          <cell r="I9">
            <v>45.978564520515263</v>
          </cell>
          <cell r="J9">
            <v>41.519950636693252</v>
          </cell>
          <cell r="K9">
            <v>37.236614751510267</v>
          </cell>
        </row>
        <row r="10">
          <cell r="A10">
            <v>6</v>
          </cell>
          <cell r="B10">
            <v>-1.382333790980168E-2</v>
          </cell>
          <cell r="C10">
            <v>-0.23715220053393479</v>
          </cell>
          <cell r="D10">
            <v>-32.76922359478349</v>
          </cell>
          <cell r="E10">
            <v>-78.18093640325641</v>
          </cell>
          <cell r="F10">
            <v>-59.953741247614687</v>
          </cell>
          <cell r="G10">
            <v>-0.1113032289709957</v>
          </cell>
          <cell r="H10">
            <v>42.317769300843089</v>
          </cell>
          <cell r="I10">
            <v>44.318150327372962</v>
          </cell>
          <cell r="J10">
            <v>40.775133712800013</v>
          </cell>
          <cell r="K10">
            <v>36.634543853839901</v>
          </cell>
        </row>
        <row r="11">
          <cell r="A11">
            <v>7</v>
          </cell>
          <cell r="B11">
            <v>-4.1183561316905318E-3</v>
          </cell>
          <cell r="C11">
            <v>-4.0842581106416732E-2</v>
          </cell>
          <cell r="D11">
            <v>-1.1746262201175459</v>
          </cell>
          <cell r="E11">
            <v>-75.904187562070362</v>
          </cell>
          <cell r="F11">
            <v>-66.777049646796371</v>
          </cell>
          <cell r="G11">
            <v>-49.717905511098493</v>
          </cell>
          <cell r="H11">
            <v>2.7181840234301379E-2</v>
          </cell>
          <cell r="I11">
            <v>39.784791785759637</v>
          </cell>
          <cell r="J11">
            <v>39.348344407437573</v>
          </cell>
          <cell r="K11">
            <v>36.415627291054953</v>
          </cell>
        </row>
        <row r="12">
          <cell r="A12">
            <v>8</v>
          </cell>
          <cell r="B12">
            <v>-1.459490008292347E-3</v>
          </cell>
          <cell r="C12">
            <v>-1.0843246527100611E-2</v>
          </cell>
          <cell r="D12">
            <v>-0.1247456964444183</v>
          </cell>
          <cell r="E12">
            <v>-21.17551879058367</v>
          </cell>
          <cell r="F12">
            <v>-67.941456658609695</v>
          </cell>
          <cell r="G12">
            <v>-56.032601236084851</v>
          </cell>
          <cell r="H12">
            <v>-42.431095600300182</v>
          </cell>
          <cell r="I12">
            <v>0.16374615974473611</v>
          </cell>
          <cell r="J12">
            <v>34.787073712368631</v>
          </cell>
          <cell r="K12">
            <v>35.089770238955573</v>
          </cell>
        </row>
        <row r="33">
          <cell r="B33" t="str">
            <v xml:space="preserve">1 cm </v>
          </cell>
          <cell r="C33" t="str">
            <v xml:space="preserve">2 cm </v>
          </cell>
          <cell r="D33" t="str">
            <v>3 cm</v>
          </cell>
          <cell r="E33" t="str">
            <v xml:space="preserve">4 cm </v>
          </cell>
          <cell r="F33" t="str">
            <v xml:space="preserve">5 cm </v>
          </cell>
          <cell r="G33" t="str">
            <v xml:space="preserve">6 cm </v>
          </cell>
          <cell r="H33" t="str">
            <v>7 cm</v>
          </cell>
          <cell r="I33" t="str">
            <v xml:space="preserve">8 cm </v>
          </cell>
          <cell r="J33" t="str">
            <v xml:space="preserve">9 cm </v>
          </cell>
          <cell r="K33" t="str">
            <v xml:space="preserve">10 cm </v>
          </cell>
        </row>
        <row r="34">
          <cell r="A34">
            <v>-2</v>
          </cell>
          <cell r="B34">
            <v>1.2201389312139237</v>
          </cell>
          <cell r="C34">
            <v>0.67795558691042324</v>
          </cell>
          <cell r="D34">
            <v>0.40951364433623133</v>
          </cell>
          <cell r="E34">
            <v>0.2850669778488909</v>
          </cell>
          <cell r="F34">
            <v>0.20925482100407347</v>
          </cell>
          <cell r="G34">
            <v>0.17326560793598503</v>
          </cell>
          <cell r="H34">
            <v>0.14143891972218942</v>
          </cell>
          <cell r="I34">
            <v>0.10927541583339959</v>
          </cell>
          <cell r="J34">
            <v>9.4477346842363905E-2</v>
          </cell>
          <cell r="K34">
            <v>8.4683078847678672E-2</v>
          </cell>
        </row>
        <row r="35">
          <cell r="A35">
            <v>-1</v>
          </cell>
          <cell r="B35">
            <v>1.2201389312139237</v>
          </cell>
          <cell r="C35">
            <v>0.67795558691042324</v>
          </cell>
          <cell r="D35">
            <v>0.40951364433623133</v>
          </cell>
          <cell r="E35">
            <v>0.2850669778488909</v>
          </cell>
          <cell r="F35">
            <v>0.20925482100407347</v>
          </cell>
          <cell r="G35">
            <v>0.17326560793598503</v>
          </cell>
          <cell r="H35">
            <v>0.14143891972218942</v>
          </cell>
          <cell r="I35">
            <v>0.10927541583339959</v>
          </cell>
          <cell r="J35">
            <v>9.4477346842363905E-2</v>
          </cell>
          <cell r="K35">
            <v>8.4683078847678672E-2</v>
          </cell>
        </row>
        <row r="36">
          <cell r="A36">
            <v>0</v>
          </cell>
          <cell r="B36">
            <v>4.0526222779299257</v>
          </cell>
          <cell r="C36">
            <v>2.1954161437851334</v>
          </cell>
          <cell r="D36">
            <v>1.3009114925977638</v>
          </cell>
          <cell r="E36">
            <v>0.86992750338643565</v>
          </cell>
          <cell r="F36">
            <v>0.61277731236498978</v>
          </cell>
          <cell r="G36">
            <v>0.49662615773152102</v>
          </cell>
          <cell r="H36">
            <v>0.40163268642726146</v>
          </cell>
          <cell r="I36">
            <v>0.31150469016772869</v>
          </cell>
          <cell r="J36">
            <v>0.26427534964792421</v>
          </cell>
          <cell r="K36">
            <v>0.22860806044484211</v>
          </cell>
        </row>
        <row r="37">
          <cell r="A37">
            <v>1</v>
          </cell>
          <cell r="B37">
            <v>16.309592400672528</v>
          </cell>
          <cell r="C37">
            <v>10.417209318093395</v>
          </cell>
          <cell r="D37">
            <v>6.6135183761194183</v>
          </cell>
          <cell r="E37">
            <v>4.6205821478089977</v>
          </cell>
          <cell r="F37">
            <v>3.4286170954759903</v>
          </cell>
          <cell r="G37">
            <v>2.6803357989345726</v>
          </cell>
          <cell r="H37">
            <v>2.1619888467142538</v>
          </cell>
          <cell r="I37">
            <v>1.7894634703324002</v>
          </cell>
          <cell r="J37">
            <v>1.5132767879388456</v>
          </cell>
          <cell r="K37">
            <v>1.2955517894372903</v>
          </cell>
        </row>
        <row r="38">
          <cell r="A38">
            <v>2</v>
          </cell>
          <cell r="B38">
            <v>16.308318060491573</v>
          </cell>
          <cell r="C38">
            <v>17.77418271001536</v>
          </cell>
          <cell r="D38">
            <v>12.840364164016963</v>
          </cell>
          <cell r="E38">
            <v>9.7749106986682488</v>
          </cell>
          <cell r="F38">
            <v>7.9066432031619529</v>
          </cell>
          <cell r="G38">
            <v>6.5364704953103629</v>
          </cell>
          <cell r="H38">
            <v>5.5424997465594279</v>
          </cell>
          <cell r="I38">
            <v>4.9472324102762641</v>
          </cell>
          <cell r="J38">
            <v>4.3352965722131103</v>
          </cell>
          <cell r="K38">
            <v>3.8663766526623733</v>
          </cell>
        </row>
        <row r="39">
          <cell r="A39">
            <v>3</v>
          </cell>
          <cell r="B39">
            <v>3.9698071528297829</v>
          </cell>
          <cell r="C39">
            <v>17.759134662622635</v>
          </cell>
          <cell r="D39">
            <v>16.678620597266224</v>
          </cell>
          <cell r="E39">
            <v>13.111529639808552</v>
          </cell>
          <cell r="F39">
            <v>10.762350729903368</v>
          </cell>
          <cell r="G39">
            <v>8.9546925295195088</v>
          </cell>
          <cell r="H39">
            <v>7.6418640961625464</v>
          </cell>
          <cell r="I39">
            <v>6.8582671518879383</v>
          </cell>
          <cell r="J39">
            <v>6.0520255112282468</v>
          </cell>
          <cell r="K39">
            <v>5.4190017467700571</v>
          </cell>
        </row>
        <row r="40">
          <cell r="A40">
            <v>4</v>
          </cell>
          <cell r="B40">
            <v>0.76580256972635385</v>
          </cell>
          <cell r="C40">
            <v>10.399122718236844</v>
          </cell>
          <cell r="D40">
            <v>16.68662695343896</v>
          </cell>
          <cell r="E40">
            <v>15.491314827425327</v>
          </cell>
          <cell r="F40">
            <v>12.974193141948584</v>
          </cell>
          <cell r="G40">
            <v>10.850541618049196</v>
          </cell>
          <cell r="H40">
            <v>9.2964702935353731</v>
          </cell>
          <cell r="I40">
            <v>8.3551518693720084</v>
          </cell>
          <cell r="J40">
            <v>7.3894832987453123</v>
          </cell>
          <cell r="K40">
            <v>6.6334777095138664</v>
          </cell>
        </row>
        <row r="41">
          <cell r="A41">
            <v>5</v>
          </cell>
          <cell r="B41" t="e">
            <v>#NUM!</v>
          </cell>
          <cell r="C41">
            <v>1.9941757181511244</v>
          </cell>
          <cell r="D41">
            <v>12.862375540655368</v>
          </cell>
          <cell r="E41">
            <v>15.496972465098079</v>
          </cell>
          <cell r="F41">
            <v>14.673926658460351</v>
          </cell>
          <cell r="G41">
            <v>12.417964231909231</v>
          </cell>
          <cell r="H41">
            <v>10.688088176520548</v>
          </cell>
          <cell r="I41">
            <v>9.6247445230203521</v>
          </cell>
          <cell r="J41">
            <v>8.5286641113302064</v>
          </cell>
          <cell r="K41">
            <v>7.65613546159019</v>
          </cell>
        </row>
        <row r="42">
          <cell r="A42">
            <v>6</v>
          </cell>
          <cell r="B42" t="e">
            <v>#NUM!</v>
          </cell>
          <cell r="C42" t="e">
            <v>#NUM!</v>
          </cell>
          <cell r="D42">
            <v>6.6199307285103197</v>
          </cell>
          <cell r="E42">
            <v>13.096059229419112</v>
          </cell>
          <cell r="F42">
            <v>14.666625252630062</v>
          </cell>
          <cell r="G42">
            <v>13.657981831306655</v>
          </cell>
          <cell r="H42">
            <v>11.878336799339765</v>
          </cell>
          <cell r="I42">
            <v>10.728880849666393</v>
          </cell>
          <cell r="J42">
            <v>9.5277043149035094</v>
          </cell>
          <cell r="K42">
            <v>8.5543365656820924</v>
          </cell>
        </row>
        <row r="43">
          <cell r="A43">
            <v>7</v>
          </cell>
          <cell r="B43" t="e">
            <v>#NUM!</v>
          </cell>
          <cell r="C43" t="e">
            <v>#NUM!</v>
          </cell>
          <cell r="D43">
            <v>1.0545466720787506</v>
          </cell>
          <cell r="E43">
            <v>9.7509475645298593</v>
          </cell>
          <cell r="F43">
            <v>12.97010653647753</v>
          </cell>
          <cell r="G43">
            <v>13.655326117532663</v>
          </cell>
          <cell r="H43">
            <v>12.834858610493452</v>
          </cell>
          <cell r="I43">
            <v>11.694891719783969</v>
          </cell>
          <cell r="J43">
            <v>10.41597759755409</v>
          </cell>
          <cell r="K43">
            <v>9.354224507914898</v>
          </cell>
        </row>
        <row r="44">
          <cell r="A44">
            <v>8</v>
          </cell>
          <cell r="B44" t="e">
            <v>#NUM!</v>
          </cell>
          <cell r="C44" t="e">
            <v>#NUM!</v>
          </cell>
          <cell r="D44" t="e">
            <v>#NUM!</v>
          </cell>
          <cell r="E44">
            <v>4.5695542151814044</v>
          </cell>
          <cell r="F44">
            <v>10.770391344675236</v>
          </cell>
          <cell r="G44">
            <v>12.412363440725336</v>
          </cell>
          <cell r="H44">
            <v>12.835450102361198</v>
          </cell>
          <cell r="I44">
            <v>12.49865223316057</v>
          </cell>
          <cell r="J44">
            <v>11.206611289845293</v>
          </cell>
          <cell r="K44">
            <v>10.086662353787062</v>
          </cell>
        </row>
        <row r="45">
          <cell r="A45">
            <v>9</v>
          </cell>
          <cell r="B45" t="e">
            <v>#NUM!</v>
          </cell>
          <cell r="C45" t="e">
            <v>#NUM!</v>
          </cell>
          <cell r="D45" t="e">
            <v>#NUM!</v>
          </cell>
          <cell r="E45">
            <v>0.42508045116504817</v>
          </cell>
          <cell r="F45">
            <v>7.9289584961969011</v>
          </cell>
          <cell r="G45">
            <v>10.842062211845143</v>
          </cell>
          <cell r="H45">
            <v>11.876311077706923</v>
          </cell>
          <cell r="I45">
            <v>12.501853570169482</v>
          </cell>
          <cell r="J45">
            <v>11.861785845251587</v>
          </cell>
          <cell r="K45">
            <v>10.745304184196016</v>
          </cell>
        </row>
        <row r="46">
          <cell r="A46">
            <v>10</v>
          </cell>
          <cell r="B46" t="e">
            <v>#NUM!</v>
          </cell>
          <cell r="C46" t="e">
            <v>#NUM!</v>
          </cell>
          <cell r="D46" t="e">
            <v>#NUM!</v>
          </cell>
          <cell r="E46">
            <v>0.42508045116504817</v>
          </cell>
          <cell r="F46">
            <v>7.9289584961969011</v>
          </cell>
          <cell r="G46">
            <v>10.842062211845143</v>
          </cell>
          <cell r="H46">
            <v>11.876311077706923</v>
          </cell>
          <cell r="I46">
            <v>12.501853570169482</v>
          </cell>
          <cell r="J46">
            <v>11.861785845251587</v>
          </cell>
          <cell r="K46">
            <v>10.745304184196016</v>
          </cell>
        </row>
        <row r="58">
          <cell r="B58" t="str">
            <v>R0.1 Velocity [m/s]</v>
          </cell>
          <cell r="C58" t="str">
            <v>R0.1 Energy [J]</v>
          </cell>
        </row>
        <row r="59">
          <cell r="A59" t="str">
            <v xml:space="preserve">1 cm </v>
          </cell>
          <cell r="B59">
            <v>16.309592400672528</v>
          </cell>
          <cell r="C59">
            <v>0.68027915099734881</v>
          </cell>
        </row>
        <row r="60">
          <cell r="A60" t="str">
            <v xml:space="preserve">2 cm </v>
          </cell>
          <cell r="B60">
            <v>17.77418271001536</v>
          </cell>
          <cell r="C60">
            <v>1.6158841534971533</v>
          </cell>
        </row>
        <row r="61">
          <cell r="A61" t="str">
            <v>3 cm</v>
          </cell>
          <cell r="B61">
            <v>16.68662695343896</v>
          </cell>
          <cell r="C61">
            <v>2.1362856073434378</v>
          </cell>
        </row>
        <row r="62">
          <cell r="A62" t="str">
            <v xml:space="preserve">4 cm </v>
          </cell>
          <cell r="B62">
            <v>15.496972465098079</v>
          </cell>
          <cell r="C62">
            <v>2.4567143353559051</v>
          </cell>
        </row>
        <row r="63">
          <cell r="A63" t="str">
            <v xml:space="preserve">5 cm </v>
          </cell>
          <cell r="B63">
            <v>14.673926658460351</v>
          </cell>
          <cell r="C63">
            <v>2.7533640552295995</v>
          </cell>
        </row>
        <row r="64">
          <cell r="A64" t="str">
            <v xml:space="preserve">6 cm </v>
          </cell>
          <cell r="B64">
            <v>13.657981831306655</v>
          </cell>
          <cell r="C64">
            <v>2.8623666132066798</v>
          </cell>
        </row>
        <row r="65">
          <cell r="A65" t="str">
            <v>7 cm</v>
          </cell>
          <cell r="B65">
            <v>12.835450102361198</v>
          </cell>
          <cell r="C65">
            <v>2.949315215865068</v>
          </cell>
        </row>
        <row r="66">
          <cell r="A66" t="str">
            <v xml:space="preserve">8 cm </v>
          </cell>
          <cell r="B66">
            <v>12.501853570169482</v>
          </cell>
          <cell r="C66">
            <v>3.1977149593886267</v>
          </cell>
        </row>
        <row r="67">
          <cell r="A67" t="str">
            <v xml:space="preserve">9 cm </v>
          </cell>
          <cell r="B67">
            <v>11.861785845251587</v>
          </cell>
          <cell r="C67">
            <v>3.2384978512897011</v>
          </cell>
        </row>
        <row r="68">
          <cell r="A68" t="str">
            <v xml:space="preserve">10 cm </v>
          </cell>
          <cell r="B68">
            <v>10.745304184196016</v>
          </cell>
          <cell r="C68">
            <v>2.9528295234091897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45C99-D4B0-4735-9853-A924792A620E}">
  <dimension ref="A1:N68"/>
  <sheetViews>
    <sheetView tabSelected="1" topLeftCell="A46" workbookViewId="0">
      <selection activeCell="B58" sqref="B58:C68"/>
    </sheetView>
  </sheetViews>
  <sheetFormatPr defaultColWidth="7.86328125" defaultRowHeight="14.25" x14ac:dyDescent="0.45"/>
  <cols>
    <col min="1" max="1" width="11.1328125" bestFit="1" customWidth="1"/>
    <col min="2" max="7" width="12.33203125" bestFit="1" customWidth="1"/>
    <col min="8" max="11" width="11.796875" bestFit="1" customWidth="1"/>
  </cols>
  <sheetData>
    <row r="1" spans="1:14" x14ac:dyDescent="0.45">
      <c r="A1" s="1" t="s">
        <v>0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</row>
    <row r="2" spans="1:14" x14ac:dyDescent="0.45">
      <c r="A2">
        <v>-2</v>
      </c>
      <c r="B2">
        <v>0.10530706125697679</v>
      </c>
      <c r="C2">
        <v>8.3747749266881916E-2</v>
      </c>
      <c r="D2">
        <v>7.1169928709636301E-2</v>
      </c>
      <c r="E2">
        <v>7.1288798191291886E-2</v>
      </c>
      <c r="F2">
        <v>5.3108870269341607E-2</v>
      </c>
      <c r="G2">
        <v>4.6896770997811033E-2</v>
      </c>
      <c r="H2">
        <v>3.8423545299652903E-2</v>
      </c>
      <c r="I2">
        <v>3.4501036325172138E-2</v>
      </c>
      <c r="J2">
        <v>3.3310640817152272E-2</v>
      </c>
      <c r="K2">
        <v>3.1521764820478852E-2</v>
      </c>
    </row>
    <row r="3" spans="1:14" x14ac:dyDescent="0.45">
      <c r="A3">
        <v>-1</v>
      </c>
      <c r="B3">
        <v>1.3559791606438549</v>
      </c>
      <c r="C3">
        <v>0.95273595073395401</v>
      </c>
      <c r="D3">
        <v>0.68718326505227756</v>
      </c>
      <c r="E3">
        <v>0.5925974937692815</v>
      </c>
      <c r="F3">
        <v>0.40232104555655529</v>
      </c>
      <c r="G3">
        <v>0.33838403080963458</v>
      </c>
      <c r="H3">
        <v>0.27140226736945461</v>
      </c>
      <c r="I3">
        <v>0.23506155348299851</v>
      </c>
      <c r="J3">
        <v>0.2082556933765442</v>
      </c>
      <c r="K3">
        <v>0.20086444328014361</v>
      </c>
    </row>
    <row r="4" spans="1:14" x14ac:dyDescent="0.45">
      <c r="A4">
        <v>0</v>
      </c>
      <c r="B4">
        <v>45.494033252661502</v>
      </c>
      <c r="C4">
        <v>32.570351109377967</v>
      </c>
      <c r="D4">
        <v>23.425360587493479</v>
      </c>
      <c r="E4">
        <v>18.073481663560031</v>
      </c>
      <c r="F4">
        <v>13.802975260721061</v>
      </c>
      <c r="G4">
        <v>10.837331552668671</v>
      </c>
      <c r="H4">
        <v>8.6678120307198299</v>
      </c>
      <c r="I4">
        <v>7.1602597075195247</v>
      </c>
      <c r="J4">
        <v>6.1011311130276749</v>
      </c>
      <c r="K4">
        <v>5.9534865197799043</v>
      </c>
    </row>
    <row r="5" spans="1:14" x14ac:dyDescent="0.45">
      <c r="A5">
        <v>1</v>
      </c>
      <c r="B5">
        <v>0.55650193653970703</v>
      </c>
      <c r="C5">
        <v>87.863575781823229</v>
      </c>
      <c r="D5">
        <v>81.133611612009247</v>
      </c>
      <c r="E5">
        <v>69.934172243438212</v>
      </c>
      <c r="F5">
        <v>63.091307267572823</v>
      </c>
      <c r="G5">
        <v>55.066432097794703</v>
      </c>
      <c r="H5">
        <v>48.467453086131087</v>
      </c>
      <c r="I5">
        <v>43.57463565728581</v>
      </c>
      <c r="J5">
        <v>39.139776076513513</v>
      </c>
      <c r="K5">
        <v>39.178873866815131</v>
      </c>
    </row>
    <row r="6" spans="1:14" x14ac:dyDescent="0.45">
      <c r="A6">
        <v>2</v>
      </c>
      <c r="B6">
        <v>-45.484546662888299</v>
      </c>
      <c r="C6">
        <v>0.1154878208082918</v>
      </c>
      <c r="D6">
        <v>76.27282589169026</v>
      </c>
      <c r="E6">
        <v>72.027016867474046</v>
      </c>
      <c r="F6">
        <v>66.309779960204594</v>
      </c>
      <c r="G6">
        <v>58.023640415520383</v>
      </c>
      <c r="H6">
        <v>51.416376270360892</v>
      </c>
      <c r="I6">
        <v>46.55567941506709</v>
      </c>
      <c r="J6">
        <v>42.552645798672863</v>
      </c>
      <c r="K6">
        <v>41.954402434509447</v>
      </c>
    </row>
    <row r="7" spans="1:14" x14ac:dyDescent="0.45">
      <c r="A7">
        <v>3</v>
      </c>
      <c r="B7">
        <v>-1.3626062548214219</v>
      </c>
      <c r="C7">
        <v>-88.815835268677191</v>
      </c>
      <c r="D7">
        <v>0.5234498796220779</v>
      </c>
      <c r="E7">
        <v>64.105306083610159</v>
      </c>
      <c r="F7">
        <v>65.2959506795263</v>
      </c>
      <c r="G7">
        <v>58.15761668022914</v>
      </c>
      <c r="H7">
        <v>52.05042867440855</v>
      </c>
      <c r="I7">
        <v>47.228647222891738</v>
      </c>
      <c r="J7">
        <v>42.567819214856172</v>
      </c>
      <c r="K7">
        <v>42.490120217513777</v>
      </c>
    </row>
    <row r="8" spans="1:14" x14ac:dyDescent="0.45">
      <c r="A8">
        <v>4</v>
      </c>
      <c r="B8">
        <v>-0.1027637894322294</v>
      </c>
      <c r="C8">
        <v>-32.645264343806943</v>
      </c>
      <c r="D8">
        <v>-76.538825823739984</v>
      </c>
      <c r="E8">
        <v>0.16615257573477399</v>
      </c>
      <c r="F8">
        <v>58.404168454224887</v>
      </c>
      <c r="G8">
        <v>56.493871693287268</v>
      </c>
      <c r="H8">
        <v>51.658178725502736</v>
      </c>
      <c r="I8">
        <v>47.19352383246131</v>
      </c>
      <c r="J8">
        <v>43.266881327003389</v>
      </c>
      <c r="K8">
        <v>42.689924028311012</v>
      </c>
    </row>
    <row r="9" spans="1:14" x14ac:dyDescent="0.45">
      <c r="A9">
        <v>5</v>
      </c>
      <c r="B9">
        <v>-1.411572476331144E-2</v>
      </c>
      <c r="C9">
        <v>-0.93098613980085354</v>
      </c>
      <c r="D9">
        <v>-81.400344086155002</v>
      </c>
      <c r="E9">
        <v>-64.66772035621112</v>
      </c>
      <c r="F9">
        <v>-0.27315680941785081</v>
      </c>
      <c r="G9">
        <v>50.100635366638912</v>
      </c>
      <c r="H9">
        <v>49.913865545802189</v>
      </c>
      <c r="I9">
        <v>46.457549341763901</v>
      </c>
      <c r="J9">
        <v>43.08604010449617</v>
      </c>
      <c r="K9">
        <v>42.623191504391428</v>
      </c>
    </row>
    <row r="10" spans="1:14" x14ac:dyDescent="0.45">
      <c r="A10">
        <v>6</v>
      </c>
      <c r="B10">
        <v>-3.1380813019122478E-3</v>
      </c>
      <c r="C10">
        <v>-8.737213658777622E-2</v>
      </c>
      <c r="D10">
        <v>-23.62454982644471</v>
      </c>
      <c r="E10">
        <v>-72.09075421577981</v>
      </c>
      <c r="F10">
        <v>-58.269021775449538</v>
      </c>
      <c r="G10">
        <v>-0.1118272195376188</v>
      </c>
      <c r="H10">
        <v>43.982379191903213</v>
      </c>
      <c r="I10">
        <v>44.61101761489585</v>
      </c>
      <c r="J10">
        <v>42.165969022530447</v>
      </c>
      <c r="K10">
        <v>41.79690642304584</v>
      </c>
    </row>
    <row r="11" spans="1:14" x14ac:dyDescent="0.45">
      <c r="A11">
        <v>7</v>
      </c>
      <c r="B11">
        <v>-8.8862717026062853E-4</v>
      </c>
      <c r="C11">
        <v>-1.5179589450026379E-2</v>
      </c>
      <c r="D11">
        <v>-0.66943712178916992</v>
      </c>
      <c r="E11">
        <v>-69.945259135012648</v>
      </c>
      <c r="F11">
        <v>-64.944758946117716</v>
      </c>
      <c r="G11">
        <v>-50.20324468653866</v>
      </c>
      <c r="H11">
        <v>3.097997267833286E-2</v>
      </c>
      <c r="I11">
        <v>39.342202533216472</v>
      </c>
      <c r="J11">
        <v>40.288927213334937</v>
      </c>
      <c r="K11">
        <v>41.768028983161201</v>
      </c>
    </row>
    <row r="12" spans="1:14" x14ac:dyDescent="0.45">
      <c r="A12">
        <v>8</v>
      </c>
      <c r="B12">
        <v>-3.0594991054870281E-4</v>
      </c>
      <c r="C12">
        <v>-3.730735221497799E-3</v>
      </c>
      <c r="D12">
        <v>-7.4281600191510033E-2</v>
      </c>
      <c r="E12">
        <v>-18.168057530253861</v>
      </c>
      <c r="F12">
        <v>-66.082054572062717</v>
      </c>
      <c r="G12">
        <v>-56.563983802319143</v>
      </c>
      <c r="H12">
        <v>-44.098976984410633</v>
      </c>
      <c r="I12">
        <v>7.1778890189297994E-3</v>
      </c>
      <c r="J12">
        <v>35.303925336148673</v>
      </c>
      <c r="K12">
        <v>40.161566640543441</v>
      </c>
    </row>
    <row r="15" spans="1:14" x14ac:dyDescent="0.45">
      <c r="B15" s="2" t="s">
        <v>23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45">
      <c r="A16" s="1" t="s">
        <v>0</v>
      </c>
      <c r="B16" s="1" t="s">
        <v>24</v>
      </c>
      <c r="C16" s="1" t="s">
        <v>25</v>
      </c>
      <c r="D16" s="1" t="s">
        <v>26</v>
      </c>
      <c r="E16" s="1" t="s">
        <v>27</v>
      </c>
      <c r="F16" s="1" t="s">
        <v>28</v>
      </c>
      <c r="G16" s="1" t="s">
        <v>29</v>
      </c>
      <c r="H16" s="1" t="s">
        <v>30</v>
      </c>
      <c r="I16" s="1" t="s">
        <v>31</v>
      </c>
      <c r="J16" s="1" t="s">
        <v>32</v>
      </c>
      <c r="K16" s="1" t="s">
        <v>33</v>
      </c>
      <c r="L16" s="1" t="s">
        <v>34</v>
      </c>
      <c r="M16" s="1" t="s">
        <v>35</v>
      </c>
      <c r="N16" s="1" t="s">
        <v>36</v>
      </c>
    </row>
    <row r="17" spans="1:11" x14ac:dyDescent="0.45">
      <c r="A17">
        <v>-2</v>
      </c>
      <c r="B17">
        <f>SUM(B1:B$2)*0.01</f>
        <v>1.053070612569768E-3</v>
      </c>
      <c r="C17">
        <f>SUM(C1:C$2)*0.01</f>
        <v>8.3747749266881914E-4</v>
      </c>
      <c r="D17">
        <f>SUM(D1:D$2)*0.01</f>
        <v>7.1169928709636306E-4</v>
      </c>
      <c r="E17">
        <f>SUM(E1:E$2)*0.01</f>
        <v>7.1288798191291886E-4</v>
      </c>
      <c r="F17">
        <f>SUM(F1:F$2)*0.01</f>
        <v>5.3108870269341613E-4</v>
      </c>
      <c r="G17">
        <f>SUM(G1:G$2)*0.01</f>
        <v>4.6896770997811036E-4</v>
      </c>
      <c r="H17">
        <f>SUM(H1:H$2)*0.01</f>
        <v>3.8423545299652904E-4</v>
      </c>
      <c r="I17">
        <f>SUM(I1:I$2)*0.01</f>
        <v>3.4501036325172138E-4</v>
      </c>
      <c r="J17">
        <f>SUM(J1:J$2)*0.01</f>
        <v>3.3310640817152274E-4</v>
      </c>
      <c r="K17">
        <f>SUM(K1:K$2)*0.01</f>
        <v>3.1521764820478852E-4</v>
      </c>
    </row>
    <row r="18" spans="1:11" x14ac:dyDescent="0.45">
      <c r="A18">
        <v>-1</v>
      </c>
      <c r="B18">
        <f>SUM(B2:B$2)*0.01</f>
        <v>1.053070612569768E-3</v>
      </c>
      <c r="C18">
        <f>SUM(C2:C$2)*0.01</f>
        <v>8.3747749266881914E-4</v>
      </c>
      <c r="D18">
        <f>SUM(D2:D$2)*0.01</f>
        <v>7.1169928709636306E-4</v>
      </c>
      <c r="E18">
        <f>SUM(E2:E$2)*0.01</f>
        <v>7.1288798191291886E-4</v>
      </c>
      <c r="F18">
        <f>SUM(F2:F$2)*0.01</f>
        <v>5.3108870269341613E-4</v>
      </c>
      <c r="G18">
        <f>SUM(G2:G$2)*0.01</f>
        <v>4.6896770997811036E-4</v>
      </c>
      <c r="H18">
        <f>SUM(H2:H$2)*0.01</f>
        <v>3.8423545299652904E-4</v>
      </c>
      <c r="I18">
        <f>SUM(I2:I$2)*0.01</f>
        <v>3.4501036325172138E-4</v>
      </c>
      <c r="J18">
        <f>SUM(J2:J$2)*0.01</f>
        <v>3.3310640817152274E-4</v>
      </c>
      <c r="K18">
        <f>SUM(K2:K$2)*0.01</f>
        <v>3.1521764820478852E-4</v>
      </c>
    </row>
    <row r="19" spans="1:11" x14ac:dyDescent="0.45">
      <c r="A19">
        <v>0</v>
      </c>
      <c r="B19">
        <f>SUM(B$2:B3)*0.01</f>
        <v>1.4612862219008317E-2</v>
      </c>
      <c r="C19">
        <f>SUM(C$2:C3)*0.01</f>
        <v>1.036483700000836E-2</v>
      </c>
      <c r="D19">
        <f>SUM(D$2:D3)*0.01</f>
        <v>7.5835319376191396E-3</v>
      </c>
      <c r="E19">
        <f>SUM(E$2:E3)*0.01</f>
        <v>6.6388629196057342E-3</v>
      </c>
      <c r="F19">
        <f>SUM(F$2:F3)*0.01</f>
        <v>4.5542991582589688E-3</v>
      </c>
      <c r="G19">
        <f>SUM(G$2:G3)*0.01</f>
        <v>3.8528080180744561E-3</v>
      </c>
      <c r="H19">
        <f>SUM(H$2:H3)*0.01</f>
        <v>3.0982581266910752E-3</v>
      </c>
      <c r="I19">
        <f>SUM(I$2:I3)*0.01</f>
        <v>2.6956258980817068E-3</v>
      </c>
      <c r="J19">
        <f>SUM(J$2:J3)*0.01</f>
        <v>2.4156633419369646E-3</v>
      </c>
      <c r="K19">
        <f>SUM(K$2:K3)*0.01</f>
        <v>2.3238620810062246E-3</v>
      </c>
    </row>
    <row r="20" spans="1:11" x14ac:dyDescent="0.45">
      <c r="A20">
        <v>1</v>
      </c>
      <c r="B20">
        <f>SUM(B$2:B4)*0.01</f>
        <v>0.4695531947456234</v>
      </c>
      <c r="C20">
        <f>SUM(C$2:C4)*0.01</f>
        <v>0.33606834809378805</v>
      </c>
      <c r="D20">
        <f>SUM(D$2:D4)*0.01</f>
        <v>0.24183713781255392</v>
      </c>
      <c r="E20">
        <f>SUM(E$2:E4)*0.01</f>
        <v>0.18737367955520604</v>
      </c>
      <c r="F20">
        <f>SUM(F$2:F4)*0.01</f>
        <v>0.14258405176546959</v>
      </c>
      <c r="G20">
        <f>SUM(G$2:G4)*0.01</f>
        <v>0.11222612354476116</v>
      </c>
      <c r="H20">
        <f>SUM(H$2:H4)*0.01</f>
        <v>8.9776378433889373E-2</v>
      </c>
      <c r="I20">
        <f>SUM(I$2:I4)*0.01</f>
        <v>7.4298222973276956E-2</v>
      </c>
      <c r="J20">
        <f>SUM(J$2:J4)*0.01</f>
        <v>6.342697447221371E-2</v>
      </c>
      <c r="K20">
        <f>SUM(K$2:K4)*0.01</f>
        <v>6.1858727278805266E-2</v>
      </c>
    </row>
    <row r="21" spans="1:11" x14ac:dyDescent="0.45">
      <c r="A21">
        <v>2</v>
      </c>
      <c r="B21">
        <f>SUM(B$2:B5)*0.01</f>
        <v>0.47511821411102051</v>
      </c>
      <c r="C21">
        <f>SUM(C$2:C5)*0.01</f>
        <v>1.2147041059120205</v>
      </c>
      <c r="D21">
        <f>SUM(D$2:D5)*0.01</f>
        <v>1.0531732539326464</v>
      </c>
      <c r="E21">
        <f>SUM(E$2:E5)*0.01</f>
        <v>0.88671540198958809</v>
      </c>
      <c r="F21">
        <f>SUM(F$2:F5)*0.01</f>
        <v>0.77349712444119778</v>
      </c>
      <c r="G21">
        <f>SUM(G$2:G5)*0.01</f>
        <v>0.66289044452270818</v>
      </c>
      <c r="H21">
        <f>SUM(H$2:H5)*0.01</f>
        <v>0.57445090929520026</v>
      </c>
      <c r="I21">
        <f>SUM(I$2:I5)*0.01</f>
        <v>0.51004457954613502</v>
      </c>
      <c r="J21">
        <f>SUM(J$2:J5)*0.01</f>
        <v>0.45482473523734884</v>
      </c>
      <c r="K21">
        <f>SUM(K$2:K5)*0.01</f>
        <v>0.4536474659469566</v>
      </c>
    </row>
    <row r="22" spans="1:11" x14ac:dyDescent="0.45">
      <c r="A22">
        <v>3</v>
      </c>
      <c r="B22">
        <f>SUM(B$2:B6)*0.01</f>
        <v>2.027274748213749E-2</v>
      </c>
      <c r="C22">
        <f>SUM(C$2:C6)*0.01</f>
        <v>1.2158589841201033</v>
      </c>
      <c r="D22">
        <f>SUM(D$2:D6)*0.01</f>
        <v>1.8159015128495493</v>
      </c>
      <c r="E22">
        <f>SUM(E$2:E6)*0.01</f>
        <v>1.6069855706643283</v>
      </c>
      <c r="F22">
        <f>SUM(F$2:F6)*0.01</f>
        <v>1.4365949240432436</v>
      </c>
      <c r="G22">
        <f>SUM(G$2:G6)*0.01</f>
        <v>1.2431268486779121</v>
      </c>
      <c r="H22">
        <f>SUM(H$2:H6)*0.01</f>
        <v>1.088614671998809</v>
      </c>
      <c r="I22">
        <f>SUM(I$2:I6)*0.01</f>
        <v>0.97560137369680611</v>
      </c>
      <c r="J22">
        <f>SUM(J$2:J6)*0.01</f>
        <v>0.88035119322407751</v>
      </c>
      <c r="K22">
        <f>SUM(K$2:K6)*0.01</f>
        <v>0.87319149029205112</v>
      </c>
    </row>
    <row r="23" spans="1:11" x14ac:dyDescent="0.45">
      <c r="A23">
        <v>4</v>
      </c>
      <c r="B23">
        <f>SUM(B$2:B7)*0.01</f>
        <v>6.6466849339232702E-3</v>
      </c>
      <c r="C23">
        <f>SUM(C$2:C7)*0.01</f>
        <v>0.32770063143333145</v>
      </c>
      <c r="D23">
        <f>SUM(D$2:D7)*0.01</f>
        <v>1.82113601164577</v>
      </c>
      <c r="E23">
        <f>SUM(E$2:E7)*0.01</f>
        <v>2.2480386315004304</v>
      </c>
      <c r="F23">
        <f>SUM(F$2:F7)*0.01</f>
        <v>2.0895544308385068</v>
      </c>
      <c r="G23">
        <f>SUM(G$2:G7)*0.01</f>
        <v>1.8247030154802035</v>
      </c>
      <c r="H23">
        <f>SUM(H$2:H7)*0.01</f>
        <v>1.6091189587428947</v>
      </c>
      <c r="I23">
        <f>SUM(I$2:I7)*0.01</f>
        <v>1.4478878459257234</v>
      </c>
      <c r="J23">
        <f>SUM(J$2:J7)*0.01</f>
        <v>1.3060293853726392</v>
      </c>
      <c r="K23">
        <f>SUM(K$2:K7)*0.01</f>
        <v>1.2980926924671889</v>
      </c>
    </row>
    <row r="24" spans="1:11" x14ac:dyDescent="0.45">
      <c r="A24">
        <v>5</v>
      </c>
      <c r="B24">
        <f>SUM(B$2:B8)*0.01</f>
        <v>5.6190470396009764E-3</v>
      </c>
      <c r="C24">
        <f>SUM(C$2:C8)*0.01</f>
        <v>1.2479879952620365E-3</v>
      </c>
      <c r="D24">
        <f>SUM(D$2:D8)*0.01</f>
        <v>1.0557477534083701</v>
      </c>
      <c r="E24">
        <f>SUM(E$2:E8)*0.01</f>
        <v>2.2497001572577777</v>
      </c>
      <c r="F24">
        <f>SUM(F$2:F8)*0.01</f>
        <v>2.6735961153807559</v>
      </c>
      <c r="G24">
        <f>SUM(G$2:G8)*0.01</f>
        <v>2.3896417324130765</v>
      </c>
      <c r="H24">
        <f>SUM(H$2:H8)*0.01</f>
        <v>2.1257007459979218</v>
      </c>
      <c r="I24">
        <f>SUM(I$2:I8)*0.01</f>
        <v>1.9198230842503363</v>
      </c>
      <c r="J24">
        <f>SUM(J$2:J8)*0.01</f>
        <v>1.7386981986426731</v>
      </c>
      <c r="K24">
        <f>SUM(K$2:K8)*0.01</f>
        <v>1.7249919327502989</v>
      </c>
    </row>
    <row r="25" spans="1:11" x14ac:dyDescent="0.45">
      <c r="A25">
        <v>6</v>
      </c>
      <c r="B25">
        <f>SUM(B$2:B9)*0.01</f>
        <v>5.4778897919678616E-3</v>
      </c>
      <c r="C25">
        <f>SUM(C$2:C9)*0.01</f>
        <v>-8.0618734027464983E-3</v>
      </c>
      <c r="D25">
        <f>SUM(D$2:D9)*0.01</f>
        <v>0.24174431254682019</v>
      </c>
      <c r="E25">
        <f>SUM(E$2:E9)*0.01</f>
        <v>1.6030229536956666</v>
      </c>
      <c r="F25">
        <f>SUM(F$2:F9)*0.01</f>
        <v>2.6708645472865773</v>
      </c>
      <c r="G25">
        <f>SUM(G$2:G9)*0.01</f>
        <v>2.8906480860794654</v>
      </c>
      <c r="H25">
        <f>SUM(H$2:H9)*0.01</f>
        <v>2.6248394014559437</v>
      </c>
      <c r="I25">
        <f>SUM(I$2:I9)*0.01</f>
        <v>2.3843985776679752</v>
      </c>
      <c r="J25">
        <f>SUM(J$2:J9)*0.01</f>
        <v>2.1695585996876345</v>
      </c>
      <c r="K25">
        <f>SUM(K$2:K9)*0.01</f>
        <v>2.1512238477942129</v>
      </c>
    </row>
    <row r="26" spans="1:11" x14ac:dyDescent="0.45">
      <c r="A26">
        <v>7</v>
      </c>
      <c r="B26">
        <f>SUM(B$2:B10)*0.01</f>
        <v>5.446508978948739E-3</v>
      </c>
      <c r="C26">
        <f>SUM(C$2:C10)*0.01</f>
        <v>-8.9355947686242613E-3</v>
      </c>
      <c r="D26">
        <f>SUM(D$2:D10)*0.01</f>
        <v>5.4988142823730966E-3</v>
      </c>
      <c r="E26">
        <f>SUM(E$2:E10)*0.01</f>
        <v>0.88211541153786843</v>
      </c>
      <c r="F26">
        <f>SUM(F$2:F10)*0.01</f>
        <v>2.0881743295320816</v>
      </c>
      <c r="G26">
        <f>SUM(G$2:G10)*0.01</f>
        <v>2.889529813884089</v>
      </c>
      <c r="H26">
        <f>SUM(H$2:H10)*0.01</f>
        <v>3.0646631933749759</v>
      </c>
      <c r="I26">
        <f>SUM(I$2:I10)*0.01</f>
        <v>2.8305087538169342</v>
      </c>
      <c r="J26">
        <f>SUM(J$2:J10)*0.01</f>
        <v>2.591218289912939</v>
      </c>
      <c r="K26">
        <f>SUM(K$2:K10)*0.01</f>
        <v>2.5691929120246715</v>
      </c>
    </row>
    <row r="27" spans="1:11" x14ac:dyDescent="0.45">
      <c r="A27">
        <v>8</v>
      </c>
      <c r="B27">
        <f>SUM(B$2:B11)*0.01</f>
        <v>5.4376227072461328E-3</v>
      </c>
      <c r="C27">
        <f>SUM(C$2:C11)*0.01</f>
        <v>-9.0873906631245248E-3</v>
      </c>
      <c r="D27">
        <f>SUM(D$2:D11)*0.01</f>
        <v>-1.1955569355186024E-3</v>
      </c>
      <c r="E27">
        <f>SUM(E$2:E11)*0.01</f>
        <v>0.18266282018774191</v>
      </c>
      <c r="F27">
        <f>SUM(F$2:F11)*0.01</f>
        <v>1.4387267400709045</v>
      </c>
      <c r="G27">
        <f>SUM(G$2:G11)*0.01</f>
        <v>2.3874973670187023</v>
      </c>
      <c r="H27">
        <f>SUM(H$2:H11)*0.01</f>
        <v>3.0649729931017591</v>
      </c>
      <c r="I27">
        <f>SUM(I$2:I11)*0.01</f>
        <v>3.2239307791490992</v>
      </c>
      <c r="J27">
        <f>SUM(J$2:J11)*0.01</f>
        <v>2.9941075620462887</v>
      </c>
      <c r="K27">
        <f>SUM(K$2:K11)*0.01</f>
        <v>2.9868732018562834</v>
      </c>
    </row>
    <row r="28" spans="1:11" x14ac:dyDescent="0.45">
      <c r="A28">
        <v>9</v>
      </c>
      <c r="B28">
        <f>SUM(B$2:B12)*0.01</f>
        <v>5.4345632081406461E-3</v>
      </c>
      <c r="C28">
        <f>SUM(C$2:C12)*0.01</f>
        <v>-9.1246980153395028E-3</v>
      </c>
      <c r="D28">
        <f>SUM(D$2:D12)*0.01</f>
        <v>-1.9383729374337028E-3</v>
      </c>
      <c r="E28">
        <f>SUM(E$2:E12)*0.01</f>
        <v>9.8224488520330059E-4</v>
      </c>
      <c r="F28">
        <f>SUM(F$2:F12)*0.01</f>
        <v>0.77790619435027719</v>
      </c>
      <c r="G28">
        <f>SUM(G$2:G12)*0.01</f>
        <v>1.821857528995511</v>
      </c>
      <c r="H28">
        <f>SUM(H$2:H12)*0.01</f>
        <v>2.6239832232576528</v>
      </c>
      <c r="I28">
        <f>SUM(I$2:I12)*0.01</f>
        <v>3.2240025580392881</v>
      </c>
      <c r="J28">
        <f>SUM(J$2:J12)*0.01</f>
        <v>3.3471468154077755</v>
      </c>
      <c r="K28">
        <f>SUM(K$2:K12)*0.01</f>
        <v>3.3884888682617178</v>
      </c>
    </row>
    <row r="29" spans="1:11" x14ac:dyDescent="0.45">
      <c r="A29">
        <v>10</v>
      </c>
      <c r="B29">
        <f>SUM(B$2:B13)*0.01</f>
        <v>5.4345632081406461E-3</v>
      </c>
      <c r="C29">
        <f>SUM(C$2:C13)*0.01</f>
        <v>-9.1246980153395028E-3</v>
      </c>
      <c r="D29">
        <f>SUM(D$2:D13)*0.01</f>
        <v>-1.9383729374337028E-3</v>
      </c>
      <c r="E29">
        <f>SUM(E$2:E13)*0.01</f>
        <v>9.8224488520330059E-4</v>
      </c>
      <c r="F29">
        <f>SUM(F$2:F13)*0.01</f>
        <v>0.77790619435027719</v>
      </c>
      <c r="G29">
        <f>SUM(G$2:G13)*0.01</f>
        <v>1.821857528995511</v>
      </c>
      <c r="H29">
        <f>SUM(H$2:H13)*0.01</f>
        <v>2.6239832232576528</v>
      </c>
      <c r="I29">
        <f>SUM(I$2:I13)*0.01</f>
        <v>3.2240025580392881</v>
      </c>
      <c r="J29">
        <f>SUM(J$2:J13)*0.01</f>
        <v>3.3471468154077755</v>
      </c>
      <c r="K29">
        <f>SUM(K$2:K13)*0.01</f>
        <v>3.3884888682617178</v>
      </c>
    </row>
    <row r="32" spans="1:11" x14ac:dyDescent="0.45">
      <c r="B32" s="2" t="s">
        <v>37</v>
      </c>
      <c r="C32" s="2"/>
      <c r="D32" s="2"/>
      <c r="E32" s="2"/>
      <c r="F32" s="2"/>
      <c r="G32" s="2"/>
      <c r="H32" s="2"/>
      <c r="I32" s="2"/>
      <c r="J32" s="2"/>
      <c r="K32" s="2"/>
    </row>
    <row r="33" spans="1:11" x14ac:dyDescent="0.45">
      <c r="A33" s="1" t="s">
        <v>0</v>
      </c>
      <c r="B33" s="1" t="s">
        <v>38</v>
      </c>
      <c r="C33" s="1" t="s">
        <v>39</v>
      </c>
      <c r="D33" s="1" t="s">
        <v>40</v>
      </c>
      <c r="E33" s="1" t="s">
        <v>41</v>
      </c>
      <c r="F33" s="1" t="s">
        <v>42</v>
      </c>
      <c r="G33" s="1" t="s">
        <v>43</v>
      </c>
      <c r="H33" s="1" t="s">
        <v>44</v>
      </c>
      <c r="I33" s="1" t="s">
        <v>45</v>
      </c>
      <c r="J33" s="1" t="s">
        <v>46</v>
      </c>
      <c r="K33" s="1" t="s">
        <v>47</v>
      </c>
    </row>
    <row r="34" spans="1:11" x14ac:dyDescent="0.45">
      <c r="A34">
        <v>-2</v>
      </c>
      <c r="B34">
        <f t="shared" ref="B34:K46" si="0">SQRT(2*B17/B$55)</f>
        <v>0.64169443611262833</v>
      </c>
      <c r="C34">
        <f t="shared" si="0"/>
        <v>0.40464213296524609</v>
      </c>
      <c r="D34">
        <f t="shared" si="0"/>
        <v>0.30457002929432186</v>
      </c>
      <c r="E34">
        <f t="shared" si="0"/>
        <v>0.26398556388972821</v>
      </c>
      <c r="F34">
        <f t="shared" si="0"/>
        <v>0.20379712660960597</v>
      </c>
      <c r="G34">
        <f t="shared" si="0"/>
        <v>0.17482171340856376</v>
      </c>
      <c r="H34">
        <f t="shared" si="0"/>
        <v>0.14650391288806475</v>
      </c>
      <c r="I34">
        <f t="shared" si="0"/>
        <v>0.12985856629806392</v>
      </c>
      <c r="J34">
        <f t="shared" si="0"/>
        <v>0.12030114644604283</v>
      </c>
      <c r="K34">
        <f t="shared" si="0"/>
        <v>0.11102091166618731</v>
      </c>
    </row>
    <row r="35" spans="1:11" x14ac:dyDescent="0.45">
      <c r="A35">
        <v>-1</v>
      </c>
      <c r="B35">
        <f t="shared" si="0"/>
        <v>0.64169443611262833</v>
      </c>
      <c r="C35">
        <f t="shared" si="0"/>
        <v>0.40464213296524609</v>
      </c>
      <c r="D35">
        <f t="shared" si="0"/>
        <v>0.30457002929432186</v>
      </c>
      <c r="E35">
        <f t="shared" si="0"/>
        <v>0.26398556388972821</v>
      </c>
      <c r="F35">
        <f t="shared" si="0"/>
        <v>0.20379712660960597</v>
      </c>
      <c r="G35">
        <f t="shared" si="0"/>
        <v>0.17482171340856376</v>
      </c>
      <c r="H35">
        <f t="shared" si="0"/>
        <v>0.14650391288806475</v>
      </c>
      <c r="I35">
        <f t="shared" si="0"/>
        <v>0.12985856629806392</v>
      </c>
      <c r="J35">
        <f t="shared" si="0"/>
        <v>0.12030114644604283</v>
      </c>
      <c r="K35">
        <f t="shared" si="0"/>
        <v>0.11102091166618731</v>
      </c>
    </row>
    <row r="36" spans="1:11" x14ac:dyDescent="0.45">
      <c r="A36">
        <v>0</v>
      </c>
      <c r="B36">
        <f t="shared" si="0"/>
        <v>2.390381240082792</v>
      </c>
      <c r="C36">
        <f t="shared" si="0"/>
        <v>1.4235271924872928</v>
      </c>
      <c r="D36">
        <f t="shared" si="0"/>
        <v>0.99420206244540976</v>
      </c>
      <c r="E36">
        <f t="shared" si="0"/>
        <v>0.80559429509355818</v>
      </c>
      <c r="F36">
        <f t="shared" si="0"/>
        <v>0.59679517356832423</v>
      </c>
      <c r="G36">
        <f t="shared" si="0"/>
        <v>0.50108636615936142</v>
      </c>
      <c r="H36">
        <f t="shared" si="0"/>
        <v>0.41601530249890617</v>
      </c>
      <c r="I36">
        <f t="shared" si="0"/>
        <v>0.36298137682639042</v>
      </c>
      <c r="J36">
        <f t="shared" si="0"/>
        <v>0.32396379424468802</v>
      </c>
      <c r="K36">
        <f t="shared" si="0"/>
        <v>0.30144265191709974</v>
      </c>
    </row>
    <row r="37" spans="1:11" x14ac:dyDescent="0.45">
      <c r="A37">
        <v>1</v>
      </c>
      <c r="B37">
        <f t="shared" si="0"/>
        <v>13.550082109419989</v>
      </c>
      <c r="C37">
        <f t="shared" si="0"/>
        <v>8.1058457453568113</v>
      </c>
      <c r="D37">
        <f t="shared" si="0"/>
        <v>5.6143618110010971</v>
      </c>
      <c r="E37">
        <f t="shared" si="0"/>
        <v>4.2798034455855802</v>
      </c>
      <c r="F37">
        <f t="shared" si="0"/>
        <v>3.3392581972060476</v>
      </c>
      <c r="G37">
        <f t="shared" si="0"/>
        <v>2.7043997234367372</v>
      </c>
      <c r="H37">
        <f t="shared" si="0"/>
        <v>2.2393993512261074</v>
      </c>
      <c r="I37">
        <f t="shared" si="0"/>
        <v>1.9056526663850137</v>
      </c>
      <c r="J37">
        <f t="shared" si="0"/>
        <v>1.6600274522780736</v>
      </c>
      <c r="K37">
        <f t="shared" si="0"/>
        <v>1.5552493094843143</v>
      </c>
    </row>
    <row r="38" spans="1:11" x14ac:dyDescent="0.45">
      <c r="A38">
        <v>2</v>
      </c>
      <c r="B38">
        <f t="shared" si="0"/>
        <v>13.630141578818929</v>
      </c>
      <c r="C38">
        <f t="shared" si="0"/>
        <v>15.410608195975009</v>
      </c>
      <c r="D38">
        <f t="shared" si="0"/>
        <v>11.716254864805839</v>
      </c>
      <c r="E38">
        <f t="shared" si="0"/>
        <v>9.3102567433738628</v>
      </c>
      <c r="F38">
        <f t="shared" si="0"/>
        <v>7.7775690699990774</v>
      </c>
      <c r="G38">
        <f t="shared" si="0"/>
        <v>6.5727146975914836</v>
      </c>
      <c r="H38">
        <f t="shared" si="0"/>
        <v>5.6647006896822614</v>
      </c>
      <c r="I38">
        <f t="shared" si="0"/>
        <v>4.9929659205686407</v>
      </c>
      <c r="J38">
        <f t="shared" si="0"/>
        <v>4.4452921643568013</v>
      </c>
      <c r="K38">
        <f t="shared" si="0"/>
        <v>4.211713023377067</v>
      </c>
    </row>
    <row r="39" spans="1:11" x14ac:dyDescent="0.45">
      <c r="A39">
        <v>3</v>
      </c>
      <c r="B39">
        <f t="shared" si="0"/>
        <v>2.8155019499122109</v>
      </c>
      <c r="C39">
        <f t="shared" si="0"/>
        <v>15.41793226250881</v>
      </c>
      <c r="D39">
        <f t="shared" si="0"/>
        <v>15.384558760492496</v>
      </c>
      <c r="E39">
        <f t="shared" si="0"/>
        <v>12.533591040640992</v>
      </c>
      <c r="F39">
        <f t="shared" si="0"/>
        <v>10.599409928549838</v>
      </c>
      <c r="G39">
        <f t="shared" si="0"/>
        <v>9.0008106387921156</v>
      </c>
      <c r="H39">
        <f t="shared" si="0"/>
        <v>7.7980784272466988</v>
      </c>
      <c r="I39">
        <f t="shared" si="0"/>
        <v>6.9054301258637683</v>
      </c>
      <c r="J39">
        <f t="shared" si="0"/>
        <v>6.1845235972527925</v>
      </c>
      <c r="K39">
        <f t="shared" si="0"/>
        <v>5.8432473980758539</v>
      </c>
    </row>
    <row r="40" spans="1:11" x14ac:dyDescent="0.45">
      <c r="A40">
        <v>4</v>
      </c>
      <c r="B40">
        <f t="shared" si="0"/>
        <v>1.6121374748358195</v>
      </c>
      <c r="C40">
        <f t="shared" si="0"/>
        <v>8.0042965119806873</v>
      </c>
      <c r="D40">
        <f t="shared" si="0"/>
        <v>15.406716488533981</v>
      </c>
      <c r="E40">
        <f t="shared" si="0"/>
        <v>14.82420514797187</v>
      </c>
      <c r="F40">
        <f t="shared" si="0"/>
        <v>12.783252552720525</v>
      </c>
      <c r="G40">
        <f t="shared" si="0"/>
        <v>10.904857548963605</v>
      </c>
      <c r="H40">
        <f t="shared" si="0"/>
        <v>9.4807912197052122</v>
      </c>
      <c r="I40">
        <f t="shared" si="0"/>
        <v>8.412440291931901</v>
      </c>
      <c r="J40">
        <f t="shared" si="0"/>
        <v>7.532770683371937</v>
      </c>
      <c r="K40">
        <f t="shared" si="0"/>
        <v>7.1244670064753599</v>
      </c>
    </row>
    <row r="41" spans="1:11" x14ac:dyDescent="0.45">
      <c r="A41">
        <v>5</v>
      </c>
      <c r="B41">
        <f t="shared" si="0"/>
        <v>1.4822820891500166</v>
      </c>
      <c r="C41">
        <f t="shared" si="0"/>
        <v>0.49395766965988175</v>
      </c>
      <c r="D41">
        <f t="shared" si="0"/>
        <v>11.730566413547589</v>
      </c>
      <c r="E41">
        <f t="shared" si="0"/>
        <v>14.829682422442303</v>
      </c>
      <c r="F41">
        <f t="shared" si="0"/>
        <v>14.459804646745468</v>
      </c>
      <c r="G41">
        <f t="shared" si="0"/>
        <v>12.479302118168507</v>
      </c>
      <c r="H41">
        <f t="shared" si="0"/>
        <v>10.896864974964403</v>
      </c>
      <c r="I41">
        <f t="shared" si="0"/>
        <v>9.686907177681892</v>
      </c>
      <c r="J41">
        <f t="shared" si="0"/>
        <v>8.6914127421870564</v>
      </c>
      <c r="K41">
        <f t="shared" si="0"/>
        <v>8.2128343096988683</v>
      </c>
    </row>
    <row r="42" spans="1:11" x14ac:dyDescent="0.45">
      <c r="A42">
        <v>6</v>
      </c>
      <c r="B42">
        <f t="shared" si="0"/>
        <v>1.4635453099699272</v>
      </c>
      <c r="C42" t="e">
        <f t="shared" si="0"/>
        <v>#NUM!</v>
      </c>
      <c r="D42">
        <f t="shared" si="0"/>
        <v>5.6132842166941703</v>
      </c>
      <c r="E42">
        <f t="shared" si="0"/>
        <v>12.518128401582294</v>
      </c>
      <c r="F42">
        <f t="shared" si="0"/>
        <v>14.452416089710624</v>
      </c>
      <c r="G42">
        <f t="shared" si="0"/>
        <v>13.725289492116069</v>
      </c>
      <c r="H42">
        <f t="shared" si="0"/>
        <v>12.108821449086136</v>
      </c>
      <c r="I42">
        <f t="shared" si="0"/>
        <v>10.795529800456292</v>
      </c>
      <c r="J42">
        <f t="shared" si="0"/>
        <v>9.7087644550547871</v>
      </c>
      <c r="K42">
        <f t="shared" si="0"/>
        <v>9.1715413597882183</v>
      </c>
    </row>
    <row r="43" spans="1:11" x14ac:dyDescent="0.45">
      <c r="A43">
        <v>7</v>
      </c>
      <c r="B43">
        <f t="shared" si="0"/>
        <v>1.4593472330092112</v>
      </c>
      <c r="C43" t="e">
        <f t="shared" si="0"/>
        <v>#NUM!</v>
      </c>
      <c r="D43">
        <f t="shared" si="0"/>
        <v>0.84659056812827149</v>
      </c>
      <c r="E43">
        <f t="shared" si="0"/>
        <v>9.2860760537108789</v>
      </c>
      <c r="F43">
        <f t="shared" si="0"/>
        <v>12.779030337373641</v>
      </c>
      <c r="G43">
        <f t="shared" si="0"/>
        <v>13.722634361868769</v>
      </c>
      <c r="H43">
        <f t="shared" si="0"/>
        <v>13.084040606053946</v>
      </c>
      <c r="I43">
        <f t="shared" si="0"/>
        <v>11.762151927236385</v>
      </c>
      <c r="J43">
        <f t="shared" si="0"/>
        <v>10.610363742125958</v>
      </c>
      <c r="K43">
        <f t="shared" si="0"/>
        <v>10.023003560610594</v>
      </c>
    </row>
    <row r="44" spans="1:11" x14ac:dyDescent="0.45">
      <c r="A44">
        <v>8</v>
      </c>
      <c r="B44">
        <f t="shared" si="0"/>
        <v>1.4581562453553536</v>
      </c>
      <c r="C44" t="e">
        <f t="shared" si="0"/>
        <v>#NUM!</v>
      </c>
      <c r="D44" t="e">
        <f t="shared" si="0"/>
        <v>#NUM!</v>
      </c>
      <c r="E44">
        <f t="shared" si="0"/>
        <v>4.2256605859543379</v>
      </c>
      <c r="F44">
        <f t="shared" si="0"/>
        <v>10.607271440187375</v>
      </c>
      <c r="G44">
        <f t="shared" si="0"/>
        <v>12.473701657373496</v>
      </c>
      <c r="H44">
        <f t="shared" si="0"/>
        <v>13.084701907070789</v>
      </c>
      <c r="I44">
        <f t="shared" si="0"/>
        <v>12.552995923854326</v>
      </c>
      <c r="J44">
        <f t="shared" si="0"/>
        <v>11.405438088183177</v>
      </c>
      <c r="K44">
        <f t="shared" si="0"/>
        <v>10.807068898597132</v>
      </c>
    </row>
    <row r="45" spans="1:11" x14ac:dyDescent="0.45">
      <c r="A45">
        <v>9</v>
      </c>
      <c r="B45">
        <f t="shared" si="0"/>
        <v>1.4577459690566072</v>
      </c>
      <c r="C45" t="e">
        <f t="shared" si="0"/>
        <v>#NUM!</v>
      </c>
      <c r="D45" t="e">
        <f t="shared" si="0"/>
        <v>#NUM!</v>
      </c>
      <c r="E45">
        <f t="shared" si="0"/>
        <v>0.30986991954263476</v>
      </c>
      <c r="F45">
        <f t="shared" si="0"/>
        <v>7.7997043282059852</v>
      </c>
      <c r="G45">
        <f t="shared" si="0"/>
        <v>10.896351580858108</v>
      </c>
      <c r="H45">
        <f t="shared" si="0"/>
        <v>12.106846441686816</v>
      </c>
      <c r="I45">
        <f t="shared" si="0"/>
        <v>12.553135665548929</v>
      </c>
      <c r="J45">
        <f t="shared" si="0"/>
        <v>12.059121015447513</v>
      </c>
      <c r="K45">
        <f t="shared" si="0"/>
        <v>11.510721826072064</v>
      </c>
    </row>
    <row r="46" spans="1:11" x14ac:dyDescent="0.45">
      <c r="A46">
        <v>10</v>
      </c>
      <c r="B46">
        <f t="shared" si="0"/>
        <v>1.4577459690566072</v>
      </c>
      <c r="C46" t="e">
        <f t="shared" si="0"/>
        <v>#NUM!</v>
      </c>
      <c r="D46" t="e">
        <f t="shared" si="0"/>
        <v>#NUM!</v>
      </c>
      <c r="E46">
        <f t="shared" si="0"/>
        <v>0.30986991954263476</v>
      </c>
      <c r="F46">
        <f t="shared" si="0"/>
        <v>7.7997043282059852</v>
      </c>
      <c r="G46">
        <f t="shared" si="0"/>
        <v>10.896351580858108</v>
      </c>
      <c r="H46">
        <f t="shared" si="0"/>
        <v>12.106846441686816</v>
      </c>
      <c r="I46">
        <f t="shared" si="0"/>
        <v>12.553135665548929</v>
      </c>
      <c r="J46">
        <f t="shared" si="0"/>
        <v>12.059121015447513</v>
      </c>
      <c r="K46">
        <f t="shared" si="0"/>
        <v>11.510721826072064</v>
      </c>
    </row>
    <row r="47" spans="1:11" x14ac:dyDescent="0.45">
      <c r="A47" s="1" t="s">
        <v>48</v>
      </c>
      <c r="B47">
        <f>MAX(B34:B46)</f>
        <v>13.630141578818929</v>
      </c>
      <c r="C47">
        <f>MAX(C34:C41)</f>
        <v>15.41793226250881</v>
      </c>
      <c r="D47">
        <f>MAX(D34:D43)</f>
        <v>15.406716488533981</v>
      </c>
      <c r="E47">
        <f>MAX(E34:E46)</f>
        <v>14.829682422442303</v>
      </c>
      <c r="F47">
        <f>MAX(F34:F46)</f>
        <v>14.459804646745468</v>
      </c>
      <c r="G47">
        <f>MAX(G34:G46)</f>
        <v>13.725289492116069</v>
      </c>
      <c r="H47">
        <f t="shared" ref="E47:K47" si="1">MAX(H34:H46)</f>
        <v>13.084701907070789</v>
      </c>
      <c r="I47">
        <f t="shared" si="1"/>
        <v>12.553135665548929</v>
      </c>
      <c r="J47">
        <f t="shared" si="1"/>
        <v>12.059121015447513</v>
      </c>
      <c r="K47">
        <f t="shared" si="1"/>
        <v>11.510721826072064</v>
      </c>
    </row>
    <row r="48" spans="1:11" x14ac:dyDescent="0.45">
      <c r="A48" s="1" t="s">
        <v>49</v>
      </c>
      <c r="B48">
        <f>0.5*B$55*POWER(B47,2)</f>
        <v>0.47511821411102051</v>
      </c>
      <c r="C48">
        <f t="shared" ref="C48:K48" si="2">0.5*C$55*POWER(C47,2)</f>
        <v>1.2158589841201031</v>
      </c>
      <c r="D48">
        <f t="shared" si="2"/>
        <v>1.82113601164577</v>
      </c>
      <c r="E48">
        <f t="shared" si="2"/>
        <v>2.2497001572577777</v>
      </c>
      <c r="F48">
        <f t="shared" si="2"/>
        <v>2.6735961153807559</v>
      </c>
      <c r="G48">
        <f t="shared" si="2"/>
        <v>2.8906480860794654</v>
      </c>
      <c r="H48">
        <f t="shared" si="2"/>
        <v>3.0649729931017586</v>
      </c>
      <c r="I48">
        <f t="shared" si="2"/>
        <v>3.2240025580392877</v>
      </c>
      <c r="J48">
        <f t="shared" si="2"/>
        <v>3.3471468154077755</v>
      </c>
      <c r="K48">
        <f t="shared" si="2"/>
        <v>3.3884888682617169</v>
      </c>
    </row>
    <row r="51" spans="1:11" x14ac:dyDescent="0.45">
      <c r="C51" s="1" t="s">
        <v>50</v>
      </c>
      <c r="E51" s="1" t="s">
        <v>51</v>
      </c>
    </row>
    <row r="52" spans="1:11" x14ac:dyDescent="0.45">
      <c r="C52">
        <v>8040</v>
      </c>
      <c r="E52">
        <v>4.5</v>
      </c>
    </row>
    <row r="54" spans="1:11" x14ac:dyDescent="0.45">
      <c r="A54" s="1" t="s">
        <v>52</v>
      </c>
      <c r="B54">
        <v>10</v>
      </c>
      <c r="C54">
        <v>20</v>
      </c>
      <c r="D54">
        <v>30</v>
      </c>
      <c r="E54">
        <v>40</v>
      </c>
      <c r="F54">
        <v>50</v>
      </c>
      <c r="G54">
        <v>60</v>
      </c>
      <c r="H54">
        <v>70</v>
      </c>
      <c r="I54">
        <v>80</v>
      </c>
      <c r="J54">
        <v>90</v>
      </c>
      <c r="K54">
        <v>100</v>
      </c>
    </row>
    <row r="55" spans="1:11" x14ac:dyDescent="0.45">
      <c r="A55" s="1" t="s">
        <v>53</v>
      </c>
      <c r="B55">
        <f>3.1415926* POWER(($E$52/1000),2) *(B54/1000)*$C$52</f>
        <v>5.1148269120599998E-3</v>
      </c>
      <c r="C55">
        <f t="shared" ref="C55:K55" si="3">3.1415926* POWER(($E$52/1000),2) *(C54/1000)*$C$52</f>
        <v>1.022965382412E-2</v>
      </c>
      <c r="D55">
        <f t="shared" si="3"/>
        <v>1.5344480736179998E-2</v>
      </c>
      <c r="E55">
        <f t="shared" si="3"/>
        <v>2.0459307648239999E-2</v>
      </c>
      <c r="F55">
        <f t="shared" si="3"/>
        <v>2.5574134560299999E-2</v>
      </c>
      <c r="G55">
        <f t="shared" si="3"/>
        <v>3.0688961472359996E-2</v>
      </c>
      <c r="H55">
        <f t="shared" si="3"/>
        <v>3.5803788384420006E-2</v>
      </c>
      <c r="I55">
        <f t="shared" si="3"/>
        <v>4.0918615296479999E-2</v>
      </c>
      <c r="J55">
        <f t="shared" si="3"/>
        <v>4.6033442208539992E-2</v>
      </c>
      <c r="K55">
        <f t="shared" si="3"/>
        <v>5.1148269120599998E-2</v>
      </c>
    </row>
    <row r="58" spans="1:11" x14ac:dyDescent="0.45">
      <c r="A58" s="1" t="s">
        <v>52</v>
      </c>
      <c r="B58" s="1" t="s">
        <v>54</v>
      </c>
      <c r="C58" s="1" t="s">
        <v>55</v>
      </c>
    </row>
    <row r="59" spans="1:11" x14ac:dyDescent="0.45">
      <c r="A59" t="s">
        <v>38</v>
      </c>
      <c r="B59">
        <v>13.630141578818929</v>
      </c>
      <c r="C59">
        <v>0.47511821411102051</v>
      </c>
    </row>
    <row r="60" spans="1:11" x14ac:dyDescent="0.45">
      <c r="A60" t="s">
        <v>39</v>
      </c>
      <c r="B60">
        <v>15.41793226250881</v>
      </c>
      <c r="C60">
        <v>1.2158589841201031</v>
      </c>
    </row>
    <row r="61" spans="1:11" x14ac:dyDescent="0.45">
      <c r="A61" t="s">
        <v>40</v>
      </c>
      <c r="B61">
        <v>15.406716488533981</v>
      </c>
      <c r="C61">
        <v>1.82113601164577</v>
      </c>
    </row>
    <row r="62" spans="1:11" x14ac:dyDescent="0.45">
      <c r="A62" t="s">
        <v>41</v>
      </c>
      <c r="B62">
        <v>14.829682422442303</v>
      </c>
      <c r="C62">
        <v>2.2497001572577777</v>
      </c>
    </row>
    <row r="63" spans="1:11" x14ac:dyDescent="0.45">
      <c r="A63" t="s">
        <v>42</v>
      </c>
      <c r="B63">
        <v>14.459804646745468</v>
      </c>
      <c r="C63">
        <v>2.6735961153807559</v>
      </c>
    </row>
    <row r="64" spans="1:11" x14ac:dyDescent="0.45">
      <c r="A64" t="s">
        <v>43</v>
      </c>
      <c r="B64">
        <v>13.725289492116069</v>
      </c>
      <c r="C64">
        <v>2.8906480860794654</v>
      </c>
    </row>
    <row r="65" spans="1:3" x14ac:dyDescent="0.45">
      <c r="A65" t="s">
        <v>44</v>
      </c>
      <c r="B65">
        <v>13.084701907070789</v>
      </c>
      <c r="C65">
        <v>3.0649729931017586</v>
      </c>
    </row>
    <row r="66" spans="1:3" x14ac:dyDescent="0.45">
      <c r="A66" t="s">
        <v>45</v>
      </c>
      <c r="B66">
        <v>12.553135665548929</v>
      </c>
      <c r="C66">
        <v>3.2240025580392877</v>
      </c>
    </row>
    <row r="67" spans="1:3" x14ac:dyDescent="0.45">
      <c r="A67" t="s">
        <v>46</v>
      </c>
      <c r="B67">
        <v>12.059121015447513</v>
      </c>
      <c r="C67">
        <v>3.3471468154077755</v>
      </c>
    </row>
    <row r="68" spans="1:3" x14ac:dyDescent="0.45">
      <c r="A68" t="s">
        <v>47</v>
      </c>
      <c r="B68">
        <v>11.510721826072064</v>
      </c>
      <c r="C68">
        <v>3.3884888682617169</v>
      </c>
    </row>
  </sheetData>
  <mergeCells count="2">
    <mergeCell ref="B15:N15"/>
    <mergeCell ref="B32:K32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workbookViewId="0"/>
  </sheetViews>
  <sheetFormatPr defaultRowHeight="14.25" x14ac:dyDescent="0.45"/>
  <sheetData>
    <row r="1" spans="1:3" x14ac:dyDescent="0.45">
      <c r="A1" t="s">
        <v>1</v>
      </c>
      <c r="B1" t="s">
        <v>2</v>
      </c>
    </row>
    <row r="2" spans="1:3" x14ac:dyDescent="0.45">
      <c r="A2" t="s">
        <v>3</v>
      </c>
      <c r="B2">
        <v>40</v>
      </c>
      <c r="C2">
        <v>0.21116098041146611</v>
      </c>
    </row>
    <row r="3" spans="1:3" x14ac:dyDescent="0.45">
      <c r="A3" t="s">
        <v>4</v>
      </c>
      <c r="B3">
        <v>40.000000000000007</v>
      </c>
      <c r="C3">
        <v>0.21998458892493511</v>
      </c>
    </row>
    <row r="4" spans="1:3" x14ac:dyDescent="0.45">
      <c r="A4" t="s">
        <v>5</v>
      </c>
      <c r="B4">
        <v>40</v>
      </c>
      <c r="C4">
        <v>0.2275337476830197</v>
      </c>
    </row>
    <row r="5" spans="1:3" x14ac:dyDescent="0.45">
      <c r="A5" t="s">
        <v>6</v>
      </c>
      <c r="B5">
        <v>40.000000000000007</v>
      </c>
      <c r="C5">
        <v>0.22765669067974151</v>
      </c>
    </row>
    <row r="6" spans="1:3" x14ac:dyDescent="0.45">
      <c r="A6" t="s">
        <v>7</v>
      </c>
      <c r="B6">
        <v>40</v>
      </c>
      <c r="C6">
        <v>0.2421307583321293</v>
      </c>
    </row>
    <row r="7" spans="1:3" x14ac:dyDescent="0.45">
      <c r="A7" t="s">
        <v>8</v>
      </c>
      <c r="B7">
        <v>40</v>
      </c>
      <c r="C7">
        <v>0.25126450785819471</v>
      </c>
    </row>
    <row r="8" spans="1:3" x14ac:dyDescent="0.45">
      <c r="A8" t="s">
        <v>9</v>
      </c>
      <c r="B8">
        <v>40</v>
      </c>
      <c r="C8">
        <v>0.25992280329346501</v>
      </c>
    </row>
    <row r="9" spans="1:3" x14ac:dyDescent="0.45">
      <c r="A9" t="s">
        <v>10</v>
      </c>
      <c r="B9">
        <v>40</v>
      </c>
      <c r="C9">
        <v>0.26819517532153109</v>
      </c>
    </row>
    <row r="10" spans="1:3" x14ac:dyDescent="0.45">
      <c r="A10" t="s">
        <v>11</v>
      </c>
      <c r="B10">
        <v>39.999999999999993</v>
      </c>
      <c r="C10">
        <v>0.27614615134500331</v>
      </c>
    </row>
    <row r="11" spans="1:3" x14ac:dyDescent="0.45">
      <c r="A11" t="s">
        <v>12</v>
      </c>
      <c r="B11">
        <v>40</v>
      </c>
      <c r="C11">
        <v>0.26478286687380292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Force vs. Position</vt:lpstr>
      <vt:lpstr>Coil vs. Inductance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Thomas Kulin</cp:lastModifiedBy>
  <dcterms:created xsi:type="dcterms:W3CDTF">2019-11-02T14:13:45Z</dcterms:created>
  <dcterms:modified xsi:type="dcterms:W3CDTF">2019-11-02T15:13:58Z</dcterms:modified>
</cp:coreProperties>
</file>