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 Kulin\Documents\Projects\CG-490\FEMM Simulations\Data\DimensionSweep 2019_10_31 22_09 (Length Sweep)\"/>
    </mc:Choice>
  </mc:AlternateContent>
  <xr:revisionPtr revIDLastSave="0" documentId="13_ncr:1_{E4C2CD2C-C644-4B1B-A09C-A4FC6BC29464}" xr6:coauthVersionLast="45" xr6:coauthVersionMax="45" xr10:uidLastSave="{00000000-0000-0000-0000-000000000000}"/>
  <bookViews>
    <workbookView xWindow="-98" yWindow="-98" windowWidth="24196" windowHeight="1309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I48" i="1"/>
  <c r="J48" i="1"/>
  <c r="K48" i="1"/>
  <c r="B48" i="1"/>
  <c r="D47" i="1"/>
  <c r="C47" i="1"/>
  <c r="B47" i="1"/>
  <c r="E35" i="1"/>
  <c r="C36" i="1"/>
  <c r="G36" i="1"/>
  <c r="H36" i="1"/>
  <c r="I36" i="1"/>
  <c r="J36" i="1"/>
  <c r="K36" i="1"/>
  <c r="E37" i="1"/>
  <c r="F37" i="1"/>
  <c r="G37" i="1"/>
  <c r="H37" i="1"/>
  <c r="I37" i="1"/>
  <c r="E38" i="1"/>
  <c r="F38" i="1"/>
  <c r="G38" i="1"/>
  <c r="E39" i="1"/>
  <c r="C40" i="1"/>
  <c r="G40" i="1"/>
  <c r="H40" i="1"/>
  <c r="I40" i="1"/>
  <c r="J40" i="1"/>
  <c r="K40" i="1"/>
  <c r="E41" i="1"/>
  <c r="F41" i="1"/>
  <c r="G41" i="1"/>
  <c r="H41" i="1"/>
  <c r="I41" i="1"/>
  <c r="E42" i="1"/>
  <c r="F42" i="1"/>
  <c r="G42" i="1"/>
  <c r="E43" i="1"/>
  <c r="C44" i="1"/>
  <c r="G44" i="1"/>
  <c r="H44" i="1"/>
  <c r="I44" i="1"/>
  <c r="J44" i="1"/>
  <c r="K44" i="1"/>
  <c r="E45" i="1"/>
  <c r="F45" i="1"/>
  <c r="G45" i="1"/>
  <c r="H45" i="1"/>
  <c r="I45" i="1"/>
  <c r="E46" i="1"/>
  <c r="F46" i="1"/>
  <c r="G46" i="1"/>
  <c r="E34" i="1"/>
  <c r="F34" i="1"/>
  <c r="C55" i="1"/>
  <c r="C38" i="1" s="1"/>
  <c r="D55" i="1"/>
  <c r="D42" i="1" s="1"/>
  <c r="E55" i="1"/>
  <c r="F55" i="1"/>
  <c r="G55" i="1"/>
  <c r="H55" i="1"/>
  <c r="I55" i="1"/>
  <c r="I35" i="1" s="1"/>
  <c r="J55" i="1"/>
  <c r="J34" i="1" s="1"/>
  <c r="K55" i="1"/>
  <c r="K38" i="1" s="1"/>
  <c r="B55" i="1"/>
  <c r="B34" i="1" s="1"/>
  <c r="B18" i="1"/>
  <c r="C18" i="1"/>
  <c r="D18" i="1"/>
  <c r="E18" i="1"/>
  <c r="F18" i="1"/>
  <c r="F35" i="1" s="1"/>
  <c r="G18" i="1"/>
  <c r="G35" i="1" s="1"/>
  <c r="H18" i="1"/>
  <c r="H35" i="1" s="1"/>
  <c r="I18" i="1"/>
  <c r="J18" i="1"/>
  <c r="K18" i="1"/>
  <c r="B19" i="1"/>
  <c r="C19" i="1"/>
  <c r="D19" i="1"/>
  <c r="D36" i="1" s="1"/>
  <c r="E19" i="1"/>
  <c r="E36" i="1" s="1"/>
  <c r="F19" i="1"/>
  <c r="F36" i="1" s="1"/>
  <c r="G19" i="1"/>
  <c r="H19" i="1"/>
  <c r="I19" i="1"/>
  <c r="J19" i="1"/>
  <c r="K19" i="1"/>
  <c r="B20" i="1"/>
  <c r="B37" i="1" s="1"/>
  <c r="C20" i="1"/>
  <c r="C37" i="1" s="1"/>
  <c r="D20" i="1"/>
  <c r="D37" i="1" s="1"/>
  <c r="E20" i="1"/>
  <c r="F20" i="1"/>
  <c r="G20" i="1"/>
  <c r="H20" i="1"/>
  <c r="I20" i="1"/>
  <c r="J20" i="1"/>
  <c r="J37" i="1" s="1"/>
  <c r="K20" i="1"/>
  <c r="K37" i="1" s="1"/>
  <c r="B21" i="1"/>
  <c r="B38" i="1" s="1"/>
  <c r="C21" i="1"/>
  <c r="D21" i="1"/>
  <c r="E21" i="1"/>
  <c r="F21" i="1"/>
  <c r="G21" i="1"/>
  <c r="H21" i="1"/>
  <c r="H38" i="1" s="1"/>
  <c r="I21" i="1"/>
  <c r="I38" i="1" s="1"/>
  <c r="J21" i="1"/>
  <c r="J38" i="1" s="1"/>
  <c r="K21" i="1"/>
  <c r="B22" i="1"/>
  <c r="C22" i="1"/>
  <c r="D22" i="1"/>
  <c r="E22" i="1"/>
  <c r="F22" i="1"/>
  <c r="F39" i="1" s="1"/>
  <c r="G22" i="1"/>
  <c r="G39" i="1" s="1"/>
  <c r="H22" i="1"/>
  <c r="H39" i="1" s="1"/>
  <c r="I22" i="1"/>
  <c r="J22" i="1"/>
  <c r="K22" i="1"/>
  <c r="B23" i="1"/>
  <c r="C23" i="1"/>
  <c r="D23" i="1"/>
  <c r="D40" i="1" s="1"/>
  <c r="E23" i="1"/>
  <c r="E40" i="1" s="1"/>
  <c r="F23" i="1"/>
  <c r="F40" i="1" s="1"/>
  <c r="G23" i="1"/>
  <c r="H23" i="1"/>
  <c r="I23" i="1"/>
  <c r="J23" i="1"/>
  <c r="K23" i="1"/>
  <c r="B24" i="1"/>
  <c r="B41" i="1" s="1"/>
  <c r="C24" i="1"/>
  <c r="C41" i="1" s="1"/>
  <c r="D24" i="1"/>
  <c r="D41" i="1" s="1"/>
  <c r="E24" i="1"/>
  <c r="F24" i="1"/>
  <c r="G24" i="1"/>
  <c r="H24" i="1"/>
  <c r="I24" i="1"/>
  <c r="J24" i="1"/>
  <c r="J41" i="1" s="1"/>
  <c r="K24" i="1"/>
  <c r="K41" i="1" s="1"/>
  <c r="B25" i="1"/>
  <c r="B42" i="1" s="1"/>
  <c r="C25" i="1"/>
  <c r="D25" i="1"/>
  <c r="E25" i="1"/>
  <c r="F25" i="1"/>
  <c r="G25" i="1"/>
  <c r="H25" i="1"/>
  <c r="H42" i="1" s="1"/>
  <c r="I25" i="1"/>
  <c r="I42" i="1" s="1"/>
  <c r="J25" i="1"/>
  <c r="J42" i="1" s="1"/>
  <c r="K25" i="1"/>
  <c r="B26" i="1"/>
  <c r="C26" i="1"/>
  <c r="D26" i="1"/>
  <c r="E26" i="1"/>
  <c r="F26" i="1"/>
  <c r="F43" i="1" s="1"/>
  <c r="G26" i="1"/>
  <c r="G43" i="1" s="1"/>
  <c r="H26" i="1"/>
  <c r="H43" i="1" s="1"/>
  <c r="I26" i="1"/>
  <c r="J26" i="1"/>
  <c r="K26" i="1"/>
  <c r="B27" i="1"/>
  <c r="C27" i="1"/>
  <c r="D27" i="1"/>
  <c r="D44" i="1" s="1"/>
  <c r="E27" i="1"/>
  <c r="E44" i="1" s="1"/>
  <c r="F27" i="1"/>
  <c r="F44" i="1" s="1"/>
  <c r="G27" i="1"/>
  <c r="H27" i="1"/>
  <c r="I27" i="1"/>
  <c r="J27" i="1"/>
  <c r="K27" i="1"/>
  <c r="B28" i="1"/>
  <c r="B45" i="1" s="1"/>
  <c r="C28" i="1"/>
  <c r="C45" i="1" s="1"/>
  <c r="D28" i="1"/>
  <c r="D45" i="1" s="1"/>
  <c r="E28" i="1"/>
  <c r="F28" i="1"/>
  <c r="G28" i="1"/>
  <c r="H28" i="1"/>
  <c r="I28" i="1"/>
  <c r="J28" i="1"/>
  <c r="J45" i="1" s="1"/>
  <c r="K28" i="1"/>
  <c r="K45" i="1" s="1"/>
  <c r="B29" i="1"/>
  <c r="B46" i="1" s="1"/>
  <c r="C29" i="1"/>
  <c r="D29" i="1"/>
  <c r="E29" i="1"/>
  <c r="F29" i="1"/>
  <c r="G29" i="1"/>
  <c r="H29" i="1"/>
  <c r="H46" i="1" s="1"/>
  <c r="I29" i="1"/>
  <c r="I46" i="1" s="1"/>
  <c r="J29" i="1"/>
  <c r="J46" i="1" s="1"/>
  <c r="K29" i="1"/>
  <c r="C17" i="1"/>
  <c r="D17" i="1"/>
  <c r="E17" i="1"/>
  <c r="F17" i="1"/>
  <c r="G17" i="1"/>
  <c r="G34" i="1" s="1"/>
  <c r="H17" i="1"/>
  <c r="H34" i="1" s="1"/>
  <c r="I17" i="1"/>
  <c r="I34" i="1" s="1"/>
  <c r="J17" i="1"/>
  <c r="K17" i="1"/>
  <c r="B17" i="1"/>
  <c r="G47" i="1" l="1"/>
  <c r="F47" i="1"/>
  <c r="E47" i="1"/>
  <c r="B44" i="1"/>
  <c r="B40" i="1"/>
  <c r="D35" i="1"/>
  <c r="K43" i="1"/>
  <c r="K39" i="1"/>
  <c r="C35" i="1"/>
  <c r="C34" i="1"/>
  <c r="B43" i="1"/>
  <c r="J39" i="1"/>
  <c r="B39" i="1"/>
  <c r="D38" i="1"/>
  <c r="B35" i="1"/>
  <c r="K46" i="1"/>
  <c r="C46" i="1"/>
  <c r="I43" i="1"/>
  <c r="I47" i="1" s="1"/>
  <c r="D46" i="1"/>
  <c r="H47" i="1"/>
  <c r="C42" i="1"/>
  <c r="D43" i="1"/>
  <c r="D39" i="1"/>
  <c r="B36" i="1"/>
  <c r="D34" i="1"/>
  <c r="C43" i="1"/>
  <c r="C39" i="1"/>
  <c r="K35" i="1"/>
  <c r="K34" i="1"/>
  <c r="K47" i="1" s="1"/>
  <c r="J43" i="1"/>
  <c r="J35" i="1"/>
  <c r="J47" i="1" s="1"/>
  <c r="K42" i="1"/>
  <c r="I39" i="1"/>
</calcChain>
</file>

<file path=xl/sharedStrings.xml><?xml version="1.0" encoding="utf-8"?>
<sst xmlns="http://schemas.openxmlformats.org/spreadsheetml/2006/main" count="57" uniqueCount="44">
  <si>
    <t>Position [cm]</t>
  </si>
  <si>
    <t>10.0 mm</t>
  </si>
  <si>
    <t>20 mm</t>
  </si>
  <si>
    <t>30 mm</t>
  </si>
  <si>
    <t>40 mm</t>
  </si>
  <si>
    <t>50 mm</t>
  </si>
  <si>
    <t>60 mm</t>
  </si>
  <si>
    <t>70 mm</t>
  </si>
  <si>
    <t>80 mm</t>
  </si>
  <si>
    <t>90 mm</t>
  </si>
  <si>
    <t>100 mm</t>
  </si>
  <si>
    <t>NET WORK</t>
  </si>
  <si>
    <t>1 cm Work [J]</t>
  </si>
  <si>
    <t>2 cm Work [J]</t>
  </si>
  <si>
    <t>3 cm Work [J]</t>
  </si>
  <si>
    <t>4 cm Work [J]</t>
  </si>
  <si>
    <t>5 cm Work [J]</t>
  </si>
  <si>
    <t>6 cm Work [J]</t>
  </si>
  <si>
    <t>7 cm Work [J]</t>
  </si>
  <si>
    <t>8 cm Work [J]</t>
  </si>
  <si>
    <t>9 cm Work [J]</t>
  </si>
  <si>
    <t>10 cm Work [J]</t>
  </si>
  <si>
    <t>11 cm Work [J]</t>
  </si>
  <si>
    <t>12 cm Work [J]</t>
  </si>
  <si>
    <t>13 cm Work [J]</t>
  </si>
  <si>
    <t xml:space="preserve">1 cm </t>
  </si>
  <si>
    <t xml:space="preserve">2 cm </t>
  </si>
  <si>
    <t>3 cm</t>
  </si>
  <si>
    <t xml:space="preserve">4 cm </t>
  </si>
  <si>
    <t xml:space="preserve">5 cm </t>
  </si>
  <si>
    <t xml:space="preserve">6 cm </t>
  </si>
  <si>
    <t>7 cm</t>
  </si>
  <si>
    <t xml:space="preserve">8 cm </t>
  </si>
  <si>
    <t xml:space="preserve">9 cm </t>
  </si>
  <si>
    <t xml:space="preserve">10 cm </t>
  </si>
  <si>
    <t>VELOCITY</t>
  </si>
  <si>
    <t>Steel density [kg/m^3]</t>
  </si>
  <si>
    <t>rad [mm]</t>
  </si>
  <si>
    <t>length</t>
  </si>
  <si>
    <t>mass [kg]</t>
  </si>
  <si>
    <t>MAX V</t>
  </si>
  <si>
    <t>MAX E</t>
  </si>
  <si>
    <t>Velocity [m/s]</t>
  </si>
  <si>
    <t>Energy [J]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</si>
</sst>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Projectile</a:t>
            </a:r>
            <a:r>
              <a:rPr lang="en-CA" baseline="0"/>
              <a:t> Force vs. Position</a:t>
            </a:r>
          </a:p>
          <a:p>
            <a:pPr>
              <a:defRPr/>
            </a:pPr>
            <a:r>
              <a:rPr lang="en-CA" baseline="0"/>
              <a:t>Swept: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10.0 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0.38073211804344659</c:v>
                </c:pt>
                <c:pt idx="1">
                  <c:v>3.8194991233539888</c:v>
                </c:pt>
                <c:pt idx="2">
                  <c:v>63.827683858337437</c:v>
                </c:pt>
                <c:pt idx="3">
                  <c:v>-1.063022505351662E-2</c:v>
                </c:pt>
                <c:pt idx="4">
                  <c:v>-63.986962684074769</c:v>
                </c:pt>
                <c:pt idx="5">
                  <c:v>-3.8803417639979312</c:v>
                </c:pt>
                <c:pt idx="6">
                  <c:v>-0.37077621035673242</c:v>
                </c:pt>
                <c:pt idx="7">
                  <c:v>-5.8964299408484147E-2</c:v>
                </c:pt>
                <c:pt idx="8">
                  <c:v>-1.382333790980168E-2</c:v>
                </c:pt>
                <c:pt idx="9">
                  <c:v>-4.1183561316905318E-3</c:v>
                </c:pt>
                <c:pt idx="10">
                  <c:v>-1.459490008292347E-3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68-4405-AE26-F7FC3A5DDFB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 mm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0.23508960682320551</c:v>
                </c:pt>
                <c:pt idx="1">
                  <c:v>2.2301812880573531</c:v>
                </c:pt>
                <c:pt idx="2">
                  <c:v>53.039935648306439</c:v>
                </c:pt>
                <c:pt idx="3">
                  <c:v>106.0832088065283</c:v>
                </c:pt>
                <c:pt idx="4">
                  <c:v>-0.27349339779221671</c:v>
                </c:pt>
                <c:pt idx="5">
                  <c:v>-106.0022869377262</c:v>
                </c:pt>
                <c:pt idx="6">
                  <c:v>-53.278602976142182</c:v>
                </c:pt>
                <c:pt idx="7">
                  <c:v>-2.235845372477717</c:v>
                </c:pt>
                <c:pt idx="8">
                  <c:v>-0.23715220053393479</c:v>
                </c:pt>
                <c:pt idx="9">
                  <c:v>-4.0842581106416732E-2</c:v>
                </c:pt>
                <c:pt idx="10">
                  <c:v>-1.0843246527100611E-2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68-4405-AE26-F7FC3A5DDFB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30 mm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0.12866456418851299</c:v>
                </c:pt>
                <c:pt idx="1">
                  <c:v>1.1697629249217989</c:v>
                </c:pt>
                <c:pt idx="2">
                  <c:v>32.258897186677963</c:v>
                </c:pt>
                <c:pt idx="3">
                  <c:v>92.938701462437436</c:v>
                </c:pt>
                <c:pt idx="4">
                  <c:v>86.927582927548244</c:v>
                </c:pt>
                <c:pt idx="5">
                  <c:v>0.20495166856983379</c:v>
                </c:pt>
                <c:pt idx="6">
                  <c:v>-86.698475537850456</c:v>
                </c:pt>
                <c:pt idx="7">
                  <c:v>-93.307655777075254</c:v>
                </c:pt>
                <c:pt idx="8">
                  <c:v>-32.76922359478349</c:v>
                </c:pt>
                <c:pt idx="9">
                  <c:v>-1.1746262201175459</c:v>
                </c:pt>
                <c:pt idx="10">
                  <c:v>-0.1247456964444183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68-4405-AE26-F7FC3A5DDFB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40 mm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8.3129421907328541E-2</c:v>
                </c:pt>
                <c:pt idx="1">
                  <c:v>0.69102404036150156</c:v>
                </c:pt>
                <c:pt idx="2">
                  <c:v>21.065931770362731</c:v>
                </c:pt>
                <c:pt idx="3">
                  <c:v>75.903110483414167</c:v>
                </c:pt>
                <c:pt idx="4">
                  <c:v>78.117043411890236</c:v>
                </c:pt>
                <c:pt idx="5">
                  <c:v>69.631847603690403</c:v>
                </c:pt>
                <c:pt idx="6">
                  <c:v>0.17934680396416749</c:v>
                </c:pt>
                <c:pt idx="7">
                  <c:v>-70.225947696917601</c:v>
                </c:pt>
                <c:pt idx="8">
                  <c:v>-78.18093640325641</c:v>
                </c:pt>
                <c:pt idx="9">
                  <c:v>-75.904187562070362</c:v>
                </c:pt>
                <c:pt idx="10">
                  <c:v>-21.17551879058367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68-4405-AE26-F7FC3A5DDFB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50 mm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5.5991473294560279E-2</c:v>
                </c:pt>
                <c:pt idx="1">
                  <c:v>0.42415783242653171</c:v>
                </c:pt>
                <c:pt idx="2">
                  <c:v>14.55157918500449</c:v>
                </c:pt>
                <c:pt idx="3">
                  <c:v>64.906631232309849</c:v>
                </c:pt>
                <c:pt idx="4">
                  <c:v>68.171930258400536</c:v>
                </c:pt>
                <c:pt idx="5">
                  <c:v>67.134014185507382</c:v>
                </c:pt>
                <c:pt idx="6">
                  <c:v>60.092101356016542</c:v>
                </c:pt>
                <c:pt idx="7">
                  <c:v>-0.27393386015250543</c:v>
                </c:pt>
                <c:pt idx="8">
                  <c:v>-59.953741247614687</c:v>
                </c:pt>
                <c:pt idx="9">
                  <c:v>-66.777049646796371</c:v>
                </c:pt>
                <c:pt idx="10">
                  <c:v>-67.941456658609695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68-4405-AE26-F7FC3A5DDFB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60 mm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4.6065620955560299E-2</c:v>
                </c:pt>
                <c:pt idx="1">
                  <c:v>0.33238687801279371</c:v>
                </c:pt>
                <c:pt idx="2">
                  <c:v>10.645329343922921</c:v>
                </c:pt>
                <c:pt idx="3">
                  <c:v>54.536197288839283</c:v>
                </c:pt>
                <c:pt idx="4">
                  <c:v>57.482069401126751</c:v>
                </c:pt>
                <c:pt idx="5">
                  <c:v>57.615049803325491</c:v>
                </c:pt>
                <c:pt idx="6">
                  <c:v>55.963749140594977</c:v>
                </c:pt>
                <c:pt idx="7">
                  <c:v>49.615813843890152</c:v>
                </c:pt>
                <c:pt idx="8">
                  <c:v>-0.1113032289709957</c:v>
                </c:pt>
                <c:pt idx="9">
                  <c:v>-49.717905511098493</c:v>
                </c:pt>
                <c:pt idx="10">
                  <c:v>-56.032601236084851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68-4405-AE26-F7FC3A5DDFB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70 mm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3.58126820672591E-2</c:v>
                </c:pt>
                <c:pt idx="1">
                  <c:v>0.25296065142691632</c:v>
                </c:pt>
                <c:pt idx="2">
                  <c:v>8.0789224832651314</c:v>
                </c:pt>
                <c:pt idx="3">
                  <c:v>46.625676168462348</c:v>
                </c:pt>
                <c:pt idx="4">
                  <c:v>49.550265221850651</c:v>
                </c:pt>
                <c:pt idx="5">
                  <c:v>50.172337482127233</c:v>
                </c:pt>
                <c:pt idx="6">
                  <c:v>49.786723334513837</c:v>
                </c:pt>
                <c:pt idx="7">
                  <c:v>48.083872421716073</c:v>
                </c:pt>
                <c:pt idx="8">
                  <c:v>42.317769300843089</c:v>
                </c:pt>
                <c:pt idx="9">
                  <c:v>2.7181840234301379E-2</c:v>
                </c:pt>
                <c:pt idx="10">
                  <c:v>-42.431095600300182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68-4405-AE26-F7FC3A5DDFB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80 mm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2.4430697625077762E-2</c:v>
                </c:pt>
                <c:pt idx="1">
                  <c:v>0.1740965460325348</c:v>
                </c:pt>
                <c:pt idx="2">
                  <c:v>6.3529103337245543</c:v>
                </c:pt>
                <c:pt idx="3">
                  <c:v>43.522939918726777</c:v>
                </c:pt>
                <c:pt idx="4">
                  <c:v>46.157670726395317</c:v>
                </c:pt>
                <c:pt idx="5">
                  <c:v>46.591437976880272</c:v>
                </c:pt>
                <c:pt idx="6">
                  <c:v>46.702756946085543</c:v>
                </c:pt>
                <c:pt idx="7">
                  <c:v>45.978564520515263</c:v>
                </c:pt>
                <c:pt idx="8">
                  <c:v>44.318150327372962</c:v>
                </c:pt>
                <c:pt idx="9">
                  <c:v>39.784791785759637</c:v>
                </c:pt>
                <c:pt idx="10">
                  <c:v>0.16374615974473611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68-4405-AE26-F7FC3A5DDFB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90 mm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2.0544654058603309E-2</c:v>
                </c:pt>
                <c:pt idx="1">
                  <c:v>0.14020748756814611</c:v>
                </c:pt>
                <c:pt idx="2">
                  <c:v>5.1100922672521056</c:v>
                </c:pt>
                <c:pt idx="3">
                  <c:v>37.98861421490146</c:v>
                </c:pt>
                <c:pt idx="4">
                  <c:v>41.043915199895579</c:v>
                </c:pt>
                <c:pt idx="5">
                  <c:v>41.378196740576023</c:v>
                </c:pt>
                <c:pt idx="6">
                  <c:v>41.737712095418757</c:v>
                </c:pt>
                <c:pt idx="7">
                  <c:v>41.519950636693252</c:v>
                </c:pt>
                <c:pt idx="8">
                  <c:v>40.775133712800013</c:v>
                </c:pt>
                <c:pt idx="9">
                  <c:v>39.348344407437573</c:v>
                </c:pt>
                <c:pt idx="10">
                  <c:v>34.787073712368631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68-4405-AE26-F7FC3A5DDFB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100 mm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1.8339784352603791E-2</c:v>
                </c:pt>
                <c:pt idx="1">
                  <c:v>0.1153148505727849</c:v>
                </c:pt>
                <c:pt idx="2">
                  <c:v>4.1588473329984632</c:v>
                </c:pt>
                <c:pt idx="3">
                  <c:v>33.937935282452322</c:v>
                </c:pt>
                <c:pt idx="4">
                  <c:v>36.869492010558602</c:v>
                </c:pt>
                <c:pt idx="5">
                  <c:v>37.43400287405175</c:v>
                </c:pt>
                <c:pt idx="6">
                  <c:v>37.37246407057178</c:v>
                </c:pt>
                <c:pt idx="7">
                  <c:v>37.236614751510267</c:v>
                </c:pt>
                <c:pt idx="8">
                  <c:v>36.634543853839901</c:v>
                </c:pt>
                <c:pt idx="9">
                  <c:v>36.415627291054953</c:v>
                </c:pt>
                <c:pt idx="10">
                  <c:v>35.089770238955573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68-4405-AE26-F7FC3A5DD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48680"/>
        <c:axId val="702649008"/>
      </c:scatterChart>
      <c:valAx>
        <c:axId val="702648680"/>
        <c:scaling>
          <c:orientation val="minMax"/>
          <c:max val="6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40717642013312982"/>
              <c:y val="0.958049289897608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9008"/>
        <c:crossesAt val="0"/>
        <c:crossBetween val="midCat"/>
      </c:valAx>
      <c:valAx>
        <c:axId val="7026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Force [N]</a:t>
                </a:r>
              </a:p>
            </c:rich>
          </c:tx>
          <c:layout>
            <c:manualLayout>
              <c:xMode val="edge"/>
              <c:yMode val="edge"/>
              <c:x val="7.0809004585970269E-3"/>
              <c:y val="0.469280763789612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8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732653249890467"/>
          <c:y val="0.20654273035745366"/>
          <c:w val="0.13984107269899071"/>
          <c:h val="0.492622283841619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Velocity vs.</a:t>
            </a:r>
            <a:r>
              <a:rPr lang="en-CA" baseline="0"/>
              <a:t> Position</a:t>
            </a:r>
          </a:p>
          <a:p>
            <a:pPr>
              <a:defRPr/>
            </a:pPr>
            <a:r>
              <a:rPr lang="en-CA" baseline="0"/>
              <a:t>Swept: Length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1 cm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Sheet1!$B$34:$B$46</c:f>
              <c:numCache>
                <c:formatCode>General</c:formatCode>
                <c:ptCount val="13"/>
                <c:pt idx="0">
                  <c:v>1.2201389312139237</c:v>
                </c:pt>
                <c:pt idx="1">
                  <c:v>1.2201389312139237</c:v>
                </c:pt>
                <c:pt idx="2">
                  <c:v>4.0526222779299257</c:v>
                </c:pt>
                <c:pt idx="3">
                  <c:v>16.309592400672528</c:v>
                </c:pt>
                <c:pt idx="4">
                  <c:v>16.308318060491573</c:v>
                </c:pt>
                <c:pt idx="5">
                  <c:v>3.9698071528297829</c:v>
                </c:pt>
                <c:pt idx="6">
                  <c:v>0.76580256972635385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86-4484-B2CC-507F86363843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2 cm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Sheet1!$C$34:$C$46</c:f>
              <c:numCache>
                <c:formatCode>General</c:formatCode>
                <c:ptCount val="13"/>
                <c:pt idx="0">
                  <c:v>0.67795558691042324</c:v>
                </c:pt>
                <c:pt idx="1">
                  <c:v>0.67795558691042324</c:v>
                </c:pt>
                <c:pt idx="2">
                  <c:v>2.1954161437851334</c:v>
                </c:pt>
                <c:pt idx="3">
                  <c:v>10.417209318093395</c:v>
                </c:pt>
                <c:pt idx="4">
                  <c:v>17.77418271001536</c:v>
                </c:pt>
                <c:pt idx="5">
                  <c:v>17.759134662622635</c:v>
                </c:pt>
                <c:pt idx="6">
                  <c:v>10.399122718236844</c:v>
                </c:pt>
                <c:pt idx="7">
                  <c:v>1.9941757181511244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86-4484-B2CC-507F86363843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3 cm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Sheet1!$D$34:$D$46</c:f>
              <c:numCache>
                <c:formatCode>General</c:formatCode>
                <c:ptCount val="13"/>
                <c:pt idx="0">
                  <c:v>0.40951364433623133</c:v>
                </c:pt>
                <c:pt idx="1">
                  <c:v>0.40951364433623133</c:v>
                </c:pt>
                <c:pt idx="2">
                  <c:v>1.3009114925977638</c:v>
                </c:pt>
                <c:pt idx="3">
                  <c:v>6.6135183761194183</c:v>
                </c:pt>
                <c:pt idx="4">
                  <c:v>12.840364164016963</c:v>
                </c:pt>
                <c:pt idx="5">
                  <c:v>16.678620597266224</c:v>
                </c:pt>
                <c:pt idx="6">
                  <c:v>16.68662695343896</c:v>
                </c:pt>
                <c:pt idx="7">
                  <c:v>12.862375540655368</c:v>
                </c:pt>
                <c:pt idx="8">
                  <c:v>6.6199307285103197</c:v>
                </c:pt>
                <c:pt idx="9">
                  <c:v>1.0545466720787506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86-4484-B2CC-507F86363843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4 cm 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Sheet1!$E$34:$E$46</c:f>
              <c:numCache>
                <c:formatCode>General</c:formatCode>
                <c:ptCount val="13"/>
                <c:pt idx="0">
                  <c:v>0.2850669778488909</c:v>
                </c:pt>
                <c:pt idx="1">
                  <c:v>0.2850669778488909</c:v>
                </c:pt>
                <c:pt idx="2">
                  <c:v>0.86992750338643565</c:v>
                </c:pt>
                <c:pt idx="3">
                  <c:v>4.6205821478089977</c:v>
                </c:pt>
                <c:pt idx="4">
                  <c:v>9.7749106986682488</c:v>
                </c:pt>
                <c:pt idx="5">
                  <c:v>13.111529639808552</c:v>
                </c:pt>
                <c:pt idx="6">
                  <c:v>15.491314827425327</c:v>
                </c:pt>
                <c:pt idx="7">
                  <c:v>15.496972465098079</c:v>
                </c:pt>
                <c:pt idx="8">
                  <c:v>13.096059229419112</c:v>
                </c:pt>
                <c:pt idx="9">
                  <c:v>9.7509475645298593</c:v>
                </c:pt>
                <c:pt idx="10">
                  <c:v>4.5695542151814044</c:v>
                </c:pt>
                <c:pt idx="11">
                  <c:v>0.42508045116504817</c:v>
                </c:pt>
                <c:pt idx="12">
                  <c:v>0.42508045116504817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86-4484-B2CC-507F86363843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5 cm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Sheet1!$F$34:$F$46</c:f>
              <c:numCache>
                <c:formatCode>General</c:formatCode>
                <c:ptCount val="13"/>
                <c:pt idx="0">
                  <c:v>0.20925482100407347</c:v>
                </c:pt>
                <c:pt idx="1">
                  <c:v>0.20925482100407347</c:v>
                </c:pt>
                <c:pt idx="2">
                  <c:v>0.61277731236498978</c:v>
                </c:pt>
                <c:pt idx="3">
                  <c:v>3.4286170954759903</c:v>
                </c:pt>
                <c:pt idx="4">
                  <c:v>7.9066432031619529</c:v>
                </c:pt>
                <c:pt idx="5">
                  <c:v>10.762350729903368</c:v>
                </c:pt>
                <c:pt idx="6">
                  <c:v>12.974193141948584</c:v>
                </c:pt>
                <c:pt idx="7">
                  <c:v>14.673926658460351</c:v>
                </c:pt>
                <c:pt idx="8">
                  <c:v>14.666625252630062</c:v>
                </c:pt>
                <c:pt idx="9">
                  <c:v>12.97010653647753</c:v>
                </c:pt>
                <c:pt idx="10">
                  <c:v>10.770391344675236</c:v>
                </c:pt>
                <c:pt idx="11">
                  <c:v>7.9289584961969011</c:v>
                </c:pt>
                <c:pt idx="12">
                  <c:v>7.9289584961969011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86-4484-B2CC-507F86363843}"/>
            </c:ext>
          </c:extLst>
        </c:ser>
        <c:ser>
          <c:idx val="5"/>
          <c:order val="5"/>
          <c:tx>
            <c:strRef>
              <c:f>Sheet1!$G$33</c:f>
              <c:strCache>
                <c:ptCount val="1"/>
                <c:pt idx="0">
                  <c:v>6 cm 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Sheet1!$G$34:$G$46</c:f>
              <c:numCache>
                <c:formatCode>General</c:formatCode>
                <c:ptCount val="13"/>
                <c:pt idx="0">
                  <c:v>0.17326560793598503</c:v>
                </c:pt>
                <c:pt idx="1">
                  <c:v>0.17326560793598503</c:v>
                </c:pt>
                <c:pt idx="2">
                  <c:v>0.49662615773152102</c:v>
                </c:pt>
                <c:pt idx="3">
                  <c:v>2.6803357989345726</c:v>
                </c:pt>
                <c:pt idx="4">
                  <c:v>6.5364704953103629</c:v>
                </c:pt>
                <c:pt idx="5">
                  <c:v>8.9546925295195088</c:v>
                </c:pt>
                <c:pt idx="6">
                  <c:v>10.850541618049196</c:v>
                </c:pt>
                <c:pt idx="7">
                  <c:v>12.417964231909231</c:v>
                </c:pt>
                <c:pt idx="8">
                  <c:v>13.657981831306655</c:v>
                </c:pt>
                <c:pt idx="9">
                  <c:v>13.655326117532663</c:v>
                </c:pt>
                <c:pt idx="10">
                  <c:v>12.412363440725336</c:v>
                </c:pt>
                <c:pt idx="11">
                  <c:v>10.842062211845143</c:v>
                </c:pt>
                <c:pt idx="12">
                  <c:v>10.842062211845143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386-4484-B2CC-507F86363843}"/>
            </c:ext>
          </c:extLst>
        </c:ser>
        <c:ser>
          <c:idx val="6"/>
          <c:order val="6"/>
          <c:tx>
            <c:strRef>
              <c:f>Sheet1!$H$33</c:f>
              <c:strCache>
                <c:ptCount val="1"/>
                <c:pt idx="0">
                  <c:v>7 cm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Sheet1!$H$34:$H$46</c:f>
              <c:numCache>
                <c:formatCode>General</c:formatCode>
                <c:ptCount val="13"/>
                <c:pt idx="0">
                  <c:v>0.14143891972218942</c:v>
                </c:pt>
                <c:pt idx="1">
                  <c:v>0.14143891972218942</c:v>
                </c:pt>
                <c:pt idx="2">
                  <c:v>0.40163268642726146</c:v>
                </c:pt>
                <c:pt idx="3">
                  <c:v>2.1619888467142538</c:v>
                </c:pt>
                <c:pt idx="4">
                  <c:v>5.5424997465594279</c:v>
                </c:pt>
                <c:pt idx="5">
                  <c:v>7.6418640961625464</c:v>
                </c:pt>
                <c:pt idx="6">
                  <c:v>9.2964702935353731</c:v>
                </c:pt>
                <c:pt idx="7">
                  <c:v>10.688088176520548</c:v>
                </c:pt>
                <c:pt idx="8">
                  <c:v>11.878336799339765</c:v>
                </c:pt>
                <c:pt idx="9">
                  <c:v>12.834858610493452</c:v>
                </c:pt>
                <c:pt idx="10">
                  <c:v>12.835450102361198</c:v>
                </c:pt>
                <c:pt idx="11">
                  <c:v>11.876311077706923</c:v>
                </c:pt>
                <c:pt idx="12">
                  <c:v>11.876311077706923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86-4484-B2CC-507F86363843}"/>
            </c:ext>
          </c:extLst>
        </c:ser>
        <c:ser>
          <c:idx val="7"/>
          <c:order val="7"/>
          <c:tx>
            <c:strRef>
              <c:f>Sheet1!$I$33</c:f>
              <c:strCache>
                <c:ptCount val="1"/>
                <c:pt idx="0">
                  <c:v>8 cm 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Sheet1!$I$34:$I$46</c:f>
              <c:numCache>
                <c:formatCode>General</c:formatCode>
                <c:ptCount val="13"/>
                <c:pt idx="0">
                  <c:v>0.10927541583339959</c:v>
                </c:pt>
                <c:pt idx="1">
                  <c:v>0.10927541583339959</c:v>
                </c:pt>
                <c:pt idx="2">
                  <c:v>0.31150469016772869</c:v>
                </c:pt>
                <c:pt idx="3">
                  <c:v>1.7894634703324002</c:v>
                </c:pt>
                <c:pt idx="4">
                  <c:v>4.9472324102762641</c:v>
                </c:pt>
                <c:pt idx="5">
                  <c:v>6.8582671518879383</c:v>
                </c:pt>
                <c:pt idx="6">
                  <c:v>8.3551518693720084</c:v>
                </c:pt>
                <c:pt idx="7">
                  <c:v>9.6247445230203521</c:v>
                </c:pt>
                <c:pt idx="8">
                  <c:v>10.728880849666393</c:v>
                </c:pt>
                <c:pt idx="9">
                  <c:v>11.694891719783969</c:v>
                </c:pt>
                <c:pt idx="10">
                  <c:v>12.49865223316057</c:v>
                </c:pt>
                <c:pt idx="11">
                  <c:v>12.501853570169482</c:v>
                </c:pt>
                <c:pt idx="12">
                  <c:v>12.501853570169482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386-4484-B2CC-507F86363843}"/>
            </c:ext>
          </c:extLst>
        </c:ser>
        <c:ser>
          <c:idx val="8"/>
          <c:order val="8"/>
          <c:tx>
            <c:strRef>
              <c:f>Sheet1!$J$33</c:f>
              <c:strCache>
                <c:ptCount val="1"/>
                <c:pt idx="0">
                  <c:v>9 cm 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Sheet1!$J$34:$J$46</c:f>
              <c:numCache>
                <c:formatCode>General</c:formatCode>
                <c:ptCount val="13"/>
                <c:pt idx="0">
                  <c:v>9.4477346842363905E-2</c:v>
                </c:pt>
                <c:pt idx="1">
                  <c:v>9.4477346842363905E-2</c:v>
                </c:pt>
                <c:pt idx="2">
                  <c:v>0.26427534964792421</c:v>
                </c:pt>
                <c:pt idx="3">
                  <c:v>1.5132767879388456</c:v>
                </c:pt>
                <c:pt idx="4">
                  <c:v>4.3352965722131103</c:v>
                </c:pt>
                <c:pt idx="5">
                  <c:v>6.0520255112282468</c:v>
                </c:pt>
                <c:pt idx="6">
                  <c:v>7.3894832987453123</c:v>
                </c:pt>
                <c:pt idx="7">
                  <c:v>8.5286641113302064</c:v>
                </c:pt>
                <c:pt idx="8">
                  <c:v>9.5277043149035094</c:v>
                </c:pt>
                <c:pt idx="9">
                  <c:v>10.41597759755409</c:v>
                </c:pt>
                <c:pt idx="10">
                  <c:v>11.206611289845293</c:v>
                </c:pt>
                <c:pt idx="11">
                  <c:v>11.861785845251587</c:v>
                </c:pt>
                <c:pt idx="12">
                  <c:v>11.861785845251587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86-4484-B2CC-507F86363843}"/>
            </c:ext>
          </c:extLst>
        </c:ser>
        <c:ser>
          <c:idx val="9"/>
          <c:order val="9"/>
          <c:tx>
            <c:strRef>
              <c:f>Sheet1!$K$33</c:f>
              <c:strCache>
                <c:ptCount val="1"/>
                <c:pt idx="0">
                  <c:v>10 cm 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Sheet1!$A$34:$A$46</c:f>
              <c:numCache>
                <c:formatCode>General</c:formatCode>
                <c:ptCount val="13"/>
                <c:pt idx="0">
                  <c:v>-2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Sheet1!$K$34:$K$46</c:f>
              <c:numCache>
                <c:formatCode>General</c:formatCode>
                <c:ptCount val="13"/>
                <c:pt idx="0">
                  <c:v>8.4683078847678672E-2</c:v>
                </c:pt>
                <c:pt idx="1">
                  <c:v>8.4683078847678672E-2</c:v>
                </c:pt>
                <c:pt idx="2">
                  <c:v>0.22860806044484211</c:v>
                </c:pt>
                <c:pt idx="3">
                  <c:v>1.2955517894372903</c:v>
                </c:pt>
                <c:pt idx="4">
                  <c:v>3.8663766526623733</c:v>
                </c:pt>
                <c:pt idx="5">
                  <c:v>5.4190017467700571</c:v>
                </c:pt>
                <c:pt idx="6">
                  <c:v>6.6334777095138664</c:v>
                </c:pt>
                <c:pt idx="7">
                  <c:v>7.65613546159019</c:v>
                </c:pt>
                <c:pt idx="8">
                  <c:v>8.5543365656820924</c:v>
                </c:pt>
                <c:pt idx="9">
                  <c:v>9.354224507914898</c:v>
                </c:pt>
                <c:pt idx="10">
                  <c:v>10.086662353787062</c:v>
                </c:pt>
                <c:pt idx="11">
                  <c:v>10.745304184196016</c:v>
                </c:pt>
                <c:pt idx="12">
                  <c:v>10.745304184196016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386-4484-B2CC-507F86363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887400"/>
        <c:axId val="656883792"/>
      </c:scatterChart>
      <c:valAx>
        <c:axId val="656887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Front Position [cm]</a:t>
                </a:r>
              </a:p>
            </c:rich>
          </c:tx>
          <c:layout>
            <c:manualLayout>
              <c:xMode val="edge"/>
              <c:yMode val="edge"/>
              <c:x val="0.39591719684166032"/>
              <c:y val="0.90240205938563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3792"/>
        <c:crosses val="autoZero"/>
        <c:crossBetween val="midCat"/>
      </c:valAx>
      <c:valAx>
        <c:axId val="6568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[m/s]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87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Max Velocity &amp; Energy vs. Length</a:t>
            </a:r>
          </a:p>
        </c:rich>
      </c:tx>
      <c:layout>
        <c:manualLayout>
          <c:xMode val="edge"/>
          <c:yMode val="edge"/>
          <c:x val="0.17206531853227544"/>
          <c:y val="3.66297633228961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3670878349508634E-2"/>
          <c:y val="0.14374236874236876"/>
          <c:w val="0.82192015791605066"/>
          <c:h val="0.6559351398036303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Sheet1!$B$58</c:f>
              <c:strCache>
                <c:ptCount val="1"/>
                <c:pt idx="0">
                  <c:v>Velocity [m/s]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Sheet1!$A$59:$A$68</c:f>
              <c:strCache>
                <c:ptCount val="10"/>
                <c:pt idx="0">
                  <c:v>1 cm </c:v>
                </c:pt>
                <c:pt idx="1">
                  <c:v>2 cm </c:v>
                </c:pt>
                <c:pt idx="2">
                  <c:v>3 cm</c:v>
                </c:pt>
                <c:pt idx="3">
                  <c:v>4 cm </c:v>
                </c:pt>
                <c:pt idx="4">
                  <c:v>5 cm </c:v>
                </c:pt>
                <c:pt idx="5">
                  <c:v>6 cm </c:v>
                </c:pt>
                <c:pt idx="6">
                  <c:v>7 cm</c:v>
                </c:pt>
                <c:pt idx="7">
                  <c:v>8 cm </c:v>
                </c:pt>
                <c:pt idx="8">
                  <c:v>9 cm </c:v>
                </c:pt>
                <c:pt idx="9">
                  <c:v>10 cm </c:v>
                </c:pt>
              </c:strCache>
            </c:strRef>
          </c:xVal>
          <c:yVal>
            <c:numRef>
              <c:f>Sheet1!$B$59:$B$68</c:f>
              <c:numCache>
                <c:formatCode>General</c:formatCode>
                <c:ptCount val="10"/>
                <c:pt idx="0">
                  <c:v>16.309592400672528</c:v>
                </c:pt>
                <c:pt idx="1">
                  <c:v>17.77418271001536</c:v>
                </c:pt>
                <c:pt idx="2">
                  <c:v>16.68662695343896</c:v>
                </c:pt>
                <c:pt idx="3">
                  <c:v>15.496972465098079</c:v>
                </c:pt>
                <c:pt idx="4">
                  <c:v>14.673926658460351</c:v>
                </c:pt>
                <c:pt idx="5">
                  <c:v>13.657981831306655</c:v>
                </c:pt>
                <c:pt idx="6">
                  <c:v>12.835450102361198</c:v>
                </c:pt>
                <c:pt idx="7">
                  <c:v>12.501853570169482</c:v>
                </c:pt>
                <c:pt idx="8">
                  <c:v>11.861785845251587</c:v>
                </c:pt>
                <c:pt idx="9">
                  <c:v>10.745304184196016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6407-4D96-B234-51B654C8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21408"/>
        <c:axId val="679521736"/>
      </c:scatterChart>
      <c:scatterChart>
        <c:scatterStyle val="smoothMarker"/>
        <c:varyColors val="0"/>
        <c:ser>
          <c:idx val="1"/>
          <c:order val="1"/>
          <c:tx>
            <c:strRef>
              <c:f>Sheet1!$C$58</c:f>
              <c:strCache>
                <c:ptCount val="1"/>
                <c:pt idx="0">
                  <c:v>Energy [J]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Sheet1!$A$59:$A$68</c:f>
              <c:strCache>
                <c:ptCount val="10"/>
                <c:pt idx="0">
                  <c:v>1 cm </c:v>
                </c:pt>
                <c:pt idx="1">
                  <c:v>2 cm </c:v>
                </c:pt>
                <c:pt idx="2">
                  <c:v>3 cm</c:v>
                </c:pt>
                <c:pt idx="3">
                  <c:v>4 cm </c:v>
                </c:pt>
                <c:pt idx="4">
                  <c:v>5 cm </c:v>
                </c:pt>
                <c:pt idx="5">
                  <c:v>6 cm </c:v>
                </c:pt>
                <c:pt idx="6">
                  <c:v>7 cm</c:v>
                </c:pt>
                <c:pt idx="7">
                  <c:v>8 cm </c:v>
                </c:pt>
                <c:pt idx="8">
                  <c:v>9 cm </c:v>
                </c:pt>
                <c:pt idx="9">
                  <c:v>10 cm </c:v>
                </c:pt>
              </c:strCache>
            </c:strRef>
          </c:xVal>
          <c:yVal>
            <c:numRef>
              <c:f>Sheet1!$C$59:$C$68</c:f>
              <c:numCache>
                <c:formatCode>General</c:formatCode>
                <c:ptCount val="10"/>
                <c:pt idx="0">
                  <c:v>0.68027915099734881</c:v>
                </c:pt>
                <c:pt idx="1">
                  <c:v>1.6158841534971533</c:v>
                </c:pt>
                <c:pt idx="2">
                  <c:v>2.1362856073434378</c:v>
                </c:pt>
                <c:pt idx="3">
                  <c:v>2.4567143353559051</c:v>
                </c:pt>
                <c:pt idx="4">
                  <c:v>2.7533640552295995</c:v>
                </c:pt>
                <c:pt idx="5">
                  <c:v>2.8623666132066798</c:v>
                </c:pt>
                <c:pt idx="6">
                  <c:v>2.949315215865068</c:v>
                </c:pt>
                <c:pt idx="7">
                  <c:v>3.1977149593886267</c:v>
                </c:pt>
                <c:pt idx="8">
                  <c:v>3.2384978512897011</c:v>
                </c:pt>
                <c:pt idx="9">
                  <c:v>2.9528295234091897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6407-4D96-B234-51B654C8A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536824"/>
        <c:axId val="679538464"/>
      </c:scatterChart>
      <c:valAx>
        <c:axId val="67952140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Length [cm]</a:t>
                </a:r>
              </a:p>
            </c:rich>
          </c:tx>
          <c:layout>
            <c:manualLayout>
              <c:xMode val="edge"/>
              <c:yMode val="edge"/>
              <c:x val="0.37562612602133011"/>
              <c:y val="0.8657761766722551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736"/>
        <c:crosses val="autoZero"/>
        <c:crossBetween val="midCat"/>
      </c:valAx>
      <c:valAx>
        <c:axId val="67952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Velocity [m/s]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21408"/>
        <c:crosses val="autoZero"/>
        <c:crossBetween val="midCat"/>
      </c:valAx>
      <c:valAx>
        <c:axId val="679538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Kinetic Energy [J]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536824"/>
        <c:crosses val="max"/>
        <c:crossBetween val="midCat"/>
      </c:valAx>
      <c:valAx>
        <c:axId val="679536824"/>
        <c:scaling>
          <c:orientation val="minMax"/>
        </c:scaling>
        <c:delete val="1"/>
        <c:axPos val="b"/>
        <c:majorTickMark val="out"/>
        <c:minorTickMark val="none"/>
        <c:tickLblPos val="nextTo"/>
        <c:crossAx val="67953846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30626869315754141"/>
          <c:y val="0.92518315018315012"/>
          <c:w val="0.39721967893548188"/>
          <c:h val="6.02876563506484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9524</xdr:colOff>
      <xdr:row>1</xdr:row>
      <xdr:rowOff>33337</xdr:rowOff>
    </xdr:from>
    <xdr:to>
      <xdr:col>22</xdr:col>
      <xdr:colOff>561974</xdr:colOff>
      <xdr:row>27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27650A-0CE6-493A-A725-7F0CAD706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7142</xdr:colOff>
      <xdr:row>29</xdr:row>
      <xdr:rowOff>4762</xdr:rowOff>
    </xdr:from>
    <xdr:to>
      <xdr:col>22</xdr:col>
      <xdr:colOff>557211</xdr:colOff>
      <xdr:row>47</xdr:row>
      <xdr:rowOff>157161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D2C437-B1C1-4744-A664-16313A512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200025</xdr:colOff>
      <xdr:row>57</xdr:row>
      <xdr:rowOff>107155</xdr:rowOff>
    </xdr:from>
    <xdr:to>
      <xdr:col>11</xdr:col>
      <xdr:colOff>495300</xdr:colOff>
      <xdr:row>76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A5A602-3BAA-4AD6-89CD-CCB8048CC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omas%20Kulin/Documents/Projects/CG-490/FEMM%20Simulations/Data/ProjectileLength%202019_10_08%2015_01%20(Length%20Sweep)/7mmCoil_192T_156A_swProjectileLengt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9">
          <cell r="Q69" t="str">
            <v>MAX Velocity</v>
          </cell>
          <cell r="R69" t="str">
            <v>MAX Energy</v>
          </cell>
        </row>
        <row r="70">
          <cell r="P70" t="str">
            <v xml:space="preserve">1 cm </v>
          </cell>
          <cell r="Q70">
            <v>10.297741492374007</v>
          </cell>
          <cell r="R70">
            <v>0.13713864237596121</v>
          </cell>
        </row>
        <row r="71">
          <cell r="P71" t="str">
            <v xml:space="preserve">2 cm </v>
          </cell>
          <cell r="Q71">
            <v>11.983391396435088</v>
          </cell>
          <cell r="R71">
            <v>0.37142006294000079</v>
          </cell>
        </row>
        <row r="72">
          <cell r="P72" t="str">
            <v>3 cm</v>
          </cell>
          <cell r="Q72">
            <v>12.423737436877676</v>
          </cell>
          <cell r="R72">
            <v>0.59882739293061293</v>
          </cell>
        </row>
        <row r="73">
          <cell r="P73" t="str">
            <v xml:space="preserve">4 cm </v>
          </cell>
          <cell r="Q73">
            <v>12.649748676069379</v>
          </cell>
          <cell r="R73">
            <v>0.82775089784561173</v>
          </cell>
        </row>
        <row r="74">
          <cell r="P74" t="str">
            <v xml:space="preserve">5 cm </v>
          </cell>
          <cell r="Q74">
            <v>12.577410606199381</v>
          </cell>
          <cell r="R74">
            <v>1.022888645726606</v>
          </cell>
        </row>
        <row r="75">
          <cell r="P75" t="str">
            <v xml:space="preserve">6 cm </v>
          </cell>
          <cell r="Q75">
            <v>12.566033229279672</v>
          </cell>
          <cell r="R75">
            <v>1.2252466761444085</v>
          </cell>
        </row>
        <row r="76">
          <cell r="P76" t="str">
            <v>7 cm</v>
          </cell>
          <cell r="Q76">
            <v>12.260724507390842</v>
          </cell>
          <cell r="R76">
            <v>1.3608372333337917</v>
          </cell>
        </row>
        <row r="77">
          <cell r="P77" t="str">
            <v xml:space="preserve">8 cm </v>
          </cell>
          <cell r="Q77">
            <v>12.046856727439648</v>
          </cell>
          <cell r="R77">
            <v>1.5014585683759605</v>
          </cell>
        </row>
        <row r="78">
          <cell r="P78" t="str">
            <v xml:space="preserve">9 cm </v>
          </cell>
          <cell r="Q78">
            <v>11.595170078802459</v>
          </cell>
          <cell r="R78">
            <v>1.5648497002103279</v>
          </cell>
        </row>
        <row r="79">
          <cell r="P79" t="str">
            <v xml:space="preserve">10 cm </v>
          </cell>
          <cell r="Q79">
            <v>11.266432011072951</v>
          </cell>
          <cell r="R79">
            <v>1.6415294380494778</v>
          </cell>
        </row>
        <row r="80">
          <cell r="P80" t="str">
            <v xml:space="preserve">11 cm </v>
          </cell>
          <cell r="Q80">
            <v>10.805921230600664</v>
          </cell>
          <cell r="R80">
            <v>1.661086142017002</v>
          </cell>
        </row>
        <row r="81">
          <cell r="P81" t="str">
            <v xml:space="preserve">12 cm </v>
          </cell>
          <cell r="Q81">
            <v>10.452656420675471</v>
          </cell>
          <cell r="R81">
            <v>1.6955494946599003</v>
          </cell>
        </row>
        <row r="82">
          <cell r="P82" t="str">
            <v xml:space="preserve">13 cm </v>
          </cell>
          <cell r="Q82">
            <v>10.097386695682355</v>
          </cell>
          <cell r="R82">
            <v>1.7141041425140253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"/>
  <sheetViews>
    <sheetView tabSelected="1" workbookViewId="0">
      <selection activeCell="D76" sqref="D76"/>
    </sheetView>
  </sheetViews>
  <sheetFormatPr defaultColWidth="7.9296875" defaultRowHeight="14.25" x14ac:dyDescent="0.45"/>
  <cols>
    <col min="1" max="1" width="11.06640625" bestFit="1" customWidth="1"/>
    <col min="2" max="7" width="12.33203125" bestFit="1" customWidth="1"/>
    <col min="8" max="11" width="11.73046875" bestFit="1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4" x14ac:dyDescent="0.45">
      <c r="A2">
        <v>-2</v>
      </c>
      <c r="B2">
        <v>0.38073211804344659</v>
      </c>
      <c r="C2">
        <v>0.23508960682320551</v>
      </c>
      <c r="D2">
        <v>0.12866456418851299</v>
      </c>
      <c r="E2">
        <v>8.3129421907328541E-2</v>
      </c>
      <c r="F2">
        <v>5.5991473294560279E-2</v>
      </c>
      <c r="G2">
        <v>4.6065620955560299E-2</v>
      </c>
      <c r="H2">
        <v>3.58126820672591E-2</v>
      </c>
      <c r="I2">
        <v>2.4430697625077762E-2</v>
      </c>
      <c r="J2">
        <v>2.0544654058603309E-2</v>
      </c>
      <c r="K2">
        <v>1.8339784352603791E-2</v>
      </c>
    </row>
    <row r="3" spans="1:14" x14ac:dyDescent="0.45">
      <c r="A3">
        <v>-1</v>
      </c>
      <c r="B3">
        <v>3.8194991233539888</v>
      </c>
      <c r="C3">
        <v>2.2301812880573531</v>
      </c>
      <c r="D3">
        <v>1.1697629249217989</v>
      </c>
      <c r="E3">
        <v>0.69102404036150156</v>
      </c>
      <c r="F3">
        <v>0.42415783242653171</v>
      </c>
      <c r="G3">
        <v>0.33238687801279371</v>
      </c>
      <c r="H3">
        <v>0.25296065142691632</v>
      </c>
      <c r="I3">
        <v>0.1740965460325348</v>
      </c>
      <c r="J3">
        <v>0.14020748756814611</v>
      </c>
      <c r="K3">
        <v>0.1153148505727849</v>
      </c>
    </row>
    <row r="4" spans="1:14" x14ac:dyDescent="0.45">
      <c r="A4">
        <v>0</v>
      </c>
      <c r="B4">
        <v>63.827683858337437</v>
      </c>
      <c r="C4">
        <v>53.039935648306439</v>
      </c>
      <c r="D4">
        <v>32.258897186677963</v>
      </c>
      <c r="E4">
        <v>21.065931770362731</v>
      </c>
      <c r="F4">
        <v>14.55157918500449</v>
      </c>
      <c r="G4">
        <v>10.645329343922921</v>
      </c>
      <c r="H4">
        <v>8.0789224832651314</v>
      </c>
      <c r="I4">
        <v>6.3529103337245543</v>
      </c>
      <c r="J4">
        <v>5.1100922672521056</v>
      </c>
      <c r="K4">
        <v>4.1588473329984632</v>
      </c>
    </row>
    <row r="5" spans="1:14" x14ac:dyDescent="0.45">
      <c r="A5">
        <v>1</v>
      </c>
      <c r="B5">
        <v>-1.063022505351662E-2</v>
      </c>
      <c r="C5">
        <v>106.0832088065283</v>
      </c>
      <c r="D5">
        <v>92.938701462437436</v>
      </c>
      <c r="E5">
        <v>75.903110483414167</v>
      </c>
      <c r="F5">
        <v>64.906631232309849</v>
      </c>
      <c r="G5">
        <v>54.536197288839283</v>
      </c>
      <c r="H5">
        <v>46.625676168462348</v>
      </c>
      <c r="I5">
        <v>43.522939918726777</v>
      </c>
      <c r="J5">
        <v>37.98861421490146</v>
      </c>
      <c r="K5">
        <v>33.937935282452322</v>
      </c>
    </row>
    <row r="6" spans="1:14" x14ac:dyDescent="0.45">
      <c r="A6">
        <v>2</v>
      </c>
      <c r="B6">
        <v>-63.986962684074769</v>
      </c>
      <c r="C6">
        <v>-0.27349339779221671</v>
      </c>
      <c r="D6">
        <v>86.927582927548244</v>
      </c>
      <c r="E6">
        <v>78.117043411890236</v>
      </c>
      <c r="F6">
        <v>68.171930258400536</v>
      </c>
      <c r="G6">
        <v>57.482069401126751</v>
      </c>
      <c r="H6">
        <v>49.550265221850651</v>
      </c>
      <c r="I6">
        <v>46.157670726395317</v>
      </c>
      <c r="J6">
        <v>41.043915199895579</v>
      </c>
      <c r="K6">
        <v>36.869492010558602</v>
      </c>
    </row>
    <row r="7" spans="1:14" x14ac:dyDescent="0.45">
      <c r="A7">
        <v>3</v>
      </c>
      <c r="B7">
        <v>-3.8803417639979312</v>
      </c>
      <c r="C7">
        <v>-106.0022869377262</v>
      </c>
      <c r="D7">
        <v>0.20495166856983379</v>
      </c>
      <c r="E7">
        <v>69.631847603690403</v>
      </c>
      <c r="F7">
        <v>67.134014185507382</v>
      </c>
      <c r="G7">
        <v>57.615049803325491</v>
      </c>
      <c r="H7">
        <v>50.172337482127233</v>
      </c>
      <c r="I7">
        <v>46.591437976880272</v>
      </c>
      <c r="J7">
        <v>41.378196740576023</v>
      </c>
      <c r="K7">
        <v>37.43400287405175</v>
      </c>
    </row>
    <row r="8" spans="1:14" x14ac:dyDescent="0.45">
      <c r="A8">
        <v>4</v>
      </c>
      <c r="B8">
        <v>-0.37077621035673242</v>
      </c>
      <c r="C8">
        <v>-53.278602976142182</v>
      </c>
      <c r="D8">
        <v>-86.698475537850456</v>
      </c>
      <c r="E8">
        <v>0.17934680396416749</v>
      </c>
      <c r="F8">
        <v>60.092101356016542</v>
      </c>
      <c r="G8">
        <v>55.963749140594977</v>
      </c>
      <c r="H8">
        <v>49.786723334513837</v>
      </c>
      <c r="I8">
        <v>46.702756946085543</v>
      </c>
      <c r="J8">
        <v>41.737712095418757</v>
      </c>
      <c r="K8">
        <v>37.37246407057178</v>
      </c>
    </row>
    <row r="9" spans="1:14" x14ac:dyDescent="0.45">
      <c r="A9">
        <v>5</v>
      </c>
      <c r="B9">
        <v>-5.8964299408484147E-2</v>
      </c>
      <c r="C9">
        <v>-2.235845372477717</v>
      </c>
      <c r="D9">
        <v>-93.307655777075254</v>
      </c>
      <c r="E9">
        <v>-70.225947696917601</v>
      </c>
      <c r="F9">
        <v>-0.27393386015250543</v>
      </c>
      <c r="G9">
        <v>49.615813843890152</v>
      </c>
      <c r="H9">
        <v>48.083872421716073</v>
      </c>
      <c r="I9">
        <v>45.978564520515263</v>
      </c>
      <c r="J9">
        <v>41.519950636693252</v>
      </c>
      <c r="K9">
        <v>37.236614751510267</v>
      </c>
    </row>
    <row r="10" spans="1:14" x14ac:dyDescent="0.45">
      <c r="A10">
        <v>6</v>
      </c>
      <c r="B10">
        <v>-1.382333790980168E-2</v>
      </c>
      <c r="C10">
        <v>-0.23715220053393479</v>
      </c>
      <c r="D10">
        <v>-32.76922359478349</v>
      </c>
      <c r="E10">
        <v>-78.18093640325641</v>
      </c>
      <c r="F10">
        <v>-59.953741247614687</v>
      </c>
      <c r="G10">
        <v>-0.1113032289709957</v>
      </c>
      <c r="H10">
        <v>42.317769300843089</v>
      </c>
      <c r="I10">
        <v>44.318150327372962</v>
      </c>
      <c r="J10">
        <v>40.775133712800013</v>
      </c>
      <c r="K10">
        <v>36.634543853839901</v>
      </c>
    </row>
    <row r="11" spans="1:14" x14ac:dyDescent="0.45">
      <c r="A11">
        <v>7</v>
      </c>
      <c r="B11">
        <v>-4.1183561316905318E-3</v>
      </c>
      <c r="C11">
        <v>-4.0842581106416732E-2</v>
      </c>
      <c r="D11">
        <v>-1.1746262201175459</v>
      </c>
      <c r="E11">
        <v>-75.904187562070362</v>
      </c>
      <c r="F11">
        <v>-66.777049646796371</v>
      </c>
      <c r="G11">
        <v>-49.717905511098493</v>
      </c>
      <c r="H11">
        <v>2.7181840234301379E-2</v>
      </c>
      <c r="I11">
        <v>39.784791785759637</v>
      </c>
      <c r="J11">
        <v>39.348344407437573</v>
      </c>
      <c r="K11">
        <v>36.415627291054953</v>
      </c>
    </row>
    <row r="12" spans="1:14" x14ac:dyDescent="0.45">
      <c r="A12">
        <v>8</v>
      </c>
      <c r="B12">
        <v>-1.459490008292347E-3</v>
      </c>
      <c r="C12">
        <v>-1.0843246527100611E-2</v>
      </c>
      <c r="D12">
        <v>-0.1247456964444183</v>
      </c>
      <c r="E12">
        <v>-21.17551879058367</v>
      </c>
      <c r="F12">
        <v>-67.941456658609695</v>
      </c>
      <c r="G12">
        <v>-56.032601236084851</v>
      </c>
      <c r="H12">
        <v>-42.431095600300182</v>
      </c>
      <c r="I12">
        <v>0.16374615974473611</v>
      </c>
      <c r="J12">
        <v>34.787073712368631</v>
      </c>
      <c r="K12">
        <v>35.089770238955573</v>
      </c>
    </row>
    <row r="15" spans="1:14" x14ac:dyDescent="0.45">
      <c r="B15" s="1" t="s">
        <v>11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45">
      <c r="A16" s="2" t="s">
        <v>0</v>
      </c>
      <c r="B16" s="2" t="s">
        <v>12</v>
      </c>
      <c r="C16" s="2" t="s">
        <v>13</v>
      </c>
      <c r="D16" s="2" t="s">
        <v>14</v>
      </c>
      <c r="E16" s="2" t="s">
        <v>15</v>
      </c>
      <c r="F16" s="2" t="s">
        <v>16</v>
      </c>
      <c r="G16" s="2" t="s">
        <v>17</v>
      </c>
      <c r="H16" s="2" t="s">
        <v>18</v>
      </c>
      <c r="I16" s="2" t="s">
        <v>19</v>
      </c>
      <c r="J16" s="2" t="s">
        <v>20</v>
      </c>
      <c r="K16" s="2" t="s">
        <v>21</v>
      </c>
      <c r="L16" s="2" t="s">
        <v>22</v>
      </c>
      <c r="M16" s="2" t="s">
        <v>23</v>
      </c>
      <c r="N16" s="2" t="s">
        <v>24</v>
      </c>
    </row>
    <row r="17" spans="1:11" x14ac:dyDescent="0.45">
      <c r="A17">
        <v>-2</v>
      </c>
      <c r="B17">
        <f>SUM(B1:B$2)*0.01</f>
        <v>3.8073211804344658E-3</v>
      </c>
      <c r="C17">
        <f>SUM(C1:C$2)*0.01</f>
        <v>2.3508960682320553E-3</v>
      </c>
      <c r="D17">
        <f>SUM(D1:D$2)*0.01</f>
        <v>1.28664564188513E-3</v>
      </c>
      <c r="E17">
        <f>SUM(E1:E$2)*0.01</f>
        <v>8.3129421907328545E-4</v>
      </c>
      <c r="F17">
        <f>SUM(F1:F$2)*0.01</f>
        <v>5.5991473294560276E-4</v>
      </c>
      <c r="G17">
        <f>SUM(G1:G$2)*0.01</f>
        <v>4.60656209555603E-4</v>
      </c>
      <c r="H17">
        <f>SUM(H1:H$2)*0.01</f>
        <v>3.5812682067259098E-4</v>
      </c>
      <c r="I17">
        <f>SUM(I1:I$2)*0.01</f>
        <v>2.4430697625077761E-4</v>
      </c>
      <c r="J17">
        <f>SUM(J1:J$2)*0.01</f>
        <v>2.054465405860331E-4</v>
      </c>
      <c r="K17">
        <f>SUM(K1:K$2)*0.01</f>
        <v>1.8339784352603791E-4</v>
      </c>
    </row>
    <row r="18" spans="1:11" x14ac:dyDescent="0.45">
      <c r="A18">
        <v>-1</v>
      </c>
      <c r="B18">
        <f>SUM(B2:B$2)*0.01</f>
        <v>3.8073211804344658E-3</v>
      </c>
      <c r="C18">
        <f>SUM(C2:C$2)*0.01</f>
        <v>2.3508960682320553E-3</v>
      </c>
      <c r="D18">
        <f>SUM(D2:D$2)*0.01</f>
        <v>1.28664564188513E-3</v>
      </c>
      <c r="E18">
        <f>SUM(E2:E$2)*0.01</f>
        <v>8.3129421907328545E-4</v>
      </c>
      <c r="F18">
        <f>SUM(F2:F$2)*0.01</f>
        <v>5.5991473294560276E-4</v>
      </c>
      <c r="G18">
        <f>SUM(G2:G$2)*0.01</f>
        <v>4.60656209555603E-4</v>
      </c>
      <c r="H18">
        <f>SUM(H2:H$2)*0.01</f>
        <v>3.5812682067259098E-4</v>
      </c>
      <c r="I18">
        <f>SUM(I2:I$2)*0.01</f>
        <v>2.4430697625077761E-4</v>
      </c>
      <c r="J18">
        <f>SUM(J2:J$2)*0.01</f>
        <v>2.054465405860331E-4</v>
      </c>
      <c r="K18">
        <f>SUM(K2:K$2)*0.01</f>
        <v>1.8339784352603791E-4</v>
      </c>
    </row>
    <row r="19" spans="1:11" x14ac:dyDescent="0.45">
      <c r="A19">
        <v>0</v>
      </c>
      <c r="B19">
        <f>SUM(B$2:B3)*0.01</f>
        <v>4.2002312413974348E-2</v>
      </c>
      <c r="C19">
        <f>SUM(C$2:C3)*0.01</f>
        <v>2.4652708948805585E-2</v>
      </c>
      <c r="D19">
        <f>SUM(D$2:D3)*0.01</f>
        <v>1.2984274891103119E-2</v>
      </c>
      <c r="E19">
        <f>SUM(E$2:E3)*0.01</f>
        <v>7.7415346226883007E-3</v>
      </c>
      <c r="F19">
        <f>SUM(F$2:F3)*0.01</f>
        <v>4.8014930572109196E-3</v>
      </c>
      <c r="G19">
        <f>SUM(G$2:G3)*0.01</f>
        <v>3.78452498968354E-3</v>
      </c>
      <c r="H19">
        <f>SUM(H$2:H3)*0.01</f>
        <v>2.8877333349417544E-3</v>
      </c>
      <c r="I19">
        <f>SUM(I$2:I3)*0.01</f>
        <v>1.9852724365761257E-3</v>
      </c>
      <c r="J19">
        <f>SUM(J$2:J3)*0.01</f>
        <v>1.6075214162674942E-3</v>
      </c>
      <c r="K19">
        <f>SUM(K$2:K3)*0.01</f>
        <v>1.336546349253887E-3</v>
      </c>
    </row>
    <row r="20" spans="1:11" x14ac:dyDescent="0.45">
      <c r="A20">
        <v>1</v>
      </c>
      <c r="B20">
        <f>SUM(B$2:B4)*0.01</f>
        <v>0.6802791509973487</v>
      </c>
      <c r="C20">
        <f>SUM(C$2:C4)*0.01</f>
        <v>0.55505206543187002</v>
      </c>
      <c r="D20">
        <f>SUM(D$2:D4)*0.01</f>
        <v>0.33557324675788275</v>
      </c>
      <c r="E20">
        <f>SUM(E$2:E4)*0.01</f>
        <v>0.21840085232631562</v>
      </c>
      <c r="F20">
        <f>SUM(F$2:F4)*0.01</f>
        <v>0.15031728490725582</v>
      </c>
      <c r="G20">
        <f>SUM(G$2:G4)*0.01</f>
        <v>0.11023781842891275</v>
      </c>
      <c r="H20">
        <f>SUM(H$2:H4)*0.01</f>
        <v>8.3676958167593074E-2</v>
      </c>
      <c r="I20">
        <f>SUM(I$2:I4)*0.01</f>
        <v>6.5514375773821673E-2</v>
      </c>
      <c r="J20">
        <f>SUM(J$2:J4)*0.01</f>
        <v>5.2708444088788546E-2</v>
      </c>
      <c r="K20">
        <f>SUM(K$2:K4)*0.01</f>
        <v>4.2925019679238521E-2</v>
      </c>
    </row>
    <row r="21" spans="1:11" x14ac:dyDescent="0.45">
      <c r="A21">
        <v>2</v>
      </c>
      <c r="B21">
        <f>SUM(B$2:B5)*0.01</f>
        <v>0.6801728487468135</v>
      </c>
      <c r="C21">
        <f>SUM(C$2:C5)*0.01</f>
        <v>1.6158841534971533</v>
      </c>
      <c r="D21">
        <f>SUM(D$2:D5)*0.01</f>
        <v>1.2649602613822573</v>
      </c>
      <c r="E21">
        <f>SUM(E$2:E5)*0.01</f>
        <v>0.97743195716045739</v>
      </c>
      <c r="F21">
        <f>SUM(F$2:F5)*0.01</f>
        <v>0.79938359723035435</v>
      </c>
      <c r="G21">
        <f>SUM(G$2:G5)*0.01</f>
        <v>0.65559979131730561</v>
      </c>
      <c r="H21">
        <f>SUM(H$2:H5)*0.01</f>
        <v>0.54993371985221662</v>
      </c>
      <c r="I21">
        <f>SUM(I$2:I5)*0.01</f>
        <v>0.50074377496108946</v>
      </c>
      <c r="J21">
        <f>SUM(J$2:J5)*0.01</f>
        <v>0.43259458623780317</v>
      </c>
      <c r="K21">
        <f>SUM(K$2:K5)*0.01</f>
        <v>0.38230437250376176</v>
      </c>
    </row>
    <row r="22" spans="1:11" x14ac:dyDescent="0.45">
      <c r="A22">
        <v>3</v>
      </c>
      <c r="B22">
        <f>SUM(B$2:B6)*0.01</f>
        <v>4.0303221906065827E-2</v>
      </c>
      <c r="C22">
        <f>SUM(C$2:C6)*0.01</f>
        <v>1.6131492195192312</v>
      </c>
      <c r="D22">
        <f>SUM(D$2:D6)*0.01</f>
        <v>2.1342360906577396</v>
      </c>
      <c r="E22">
        <f>SUM(E$2:E6)*0.01</f>
        <v>1.7586023912793598</v>
      </c>
      <c r="F22">
        <f>SUM(F$2:F6)*0.01</f>
        <v>1.4811028998143598</v>
      </c>
      <c r="G22">
        <f>SUM(G$2:G6)*0.01</f>
        <v>1.2304204853285732</v>
      </c>
      <c r="H22">
        <f>SUM(H$2:H6)*0.01</f>
        <v>1.0454363720707232</v>
      </c>
      <c r="I22">
        <f>SUM(I$2:I6)*0.01</f>
        <v>0.96232048222504263</v>
      </c>
      <c r="J22">
        <f>SUM(J$2:J6)*0.01</f>
        <v>0.84303373823675898</v>
      </c>
      <c r="K22">
        <f>SUM(K$2:K6)*0.01</f>
        <v>0.75099929260934772</v>
      </c>
    </row>
    <row r="23" spans="1:11" x14ac:dyDescent="0.45">
      <c r="A23">
        <v>4</v>
      </c>
      <c r="B23">
        <f>SUM(B$2:B7)*0.01</f>
        <v>1.4998042660865174E-3</v>
      </c>
      <c r="C23">
        <f>SUM(C$2:C7)*0.01</f>
        <v>0.5531263501419692</v>
      </c>
      <c r="D23">
        <f>SUM(D$2:D7)*0.01</f>
        <v>2.1362856073434382</v>
      </c>
      <c r="E23">
        <f>SUM(E$2:E7)*0.01</f>
        <v>2.4549208673162641</v>
      </c>
      <c r="F23">
        <f>SUM(F$2:F7)*0.01</f>
        <v>2.152443041669434</v>
      </c>
      <c r="G23">
        <f>SUM(G$2:G7)*0.01</f>
        <v>1.806570983361828</v>
      </c>
      <c r="H23">
        <f>SUM(H$2:H7)*0.01</f>
        <v>1.5471597468919953</v>
      </c>
      <c r="I23">
        <f>SUM(I$2:I7)*0.01</f>
        <v>1.4282348619938454</v>
      </c>
      <c r="J23">
        <f>SUM(J$2:J7)*0.01</f>
        <v>1.2568157056425193</v>
      </c>
      <c r="K23">
        <f>SUM(K$2:K7)*0.01</f>
        <v>1.1253393213498653</v>
      </c>
    </row>
    <row r="24" spans="1:11" x14ac:dyDescent="0.45">
      <c r="A24">
        <v>5</v>
      </c>
      <c r="B24">
        <f>SUM(B$2:B8)*0.01</f>
        <v>-2.2079578374808069E-3</v>
      </c>
      <c r="C24">
        <f>SUM(C$2:C8)*0.01</f>
        <v>2.0340320380547325E-2</v>
      </c>
      <c r="D24">
        <f>SUM(D$2:D8)*0.01</f>
        <v>1.2693008519649336</v>
      </c>
      <c r="E24">
        <f>SUM(E$2:E8)*0.01</f>
        <v>2.4567143353559056</v>
      </c>
      <c r="F24">
        <f>SUM(F$2:F8)*0.01</f>
        <v>2.7533640552295995</v>
      </c>
      <c r="G24">
        <f>SUM(G$2:G8)*0.01</f>
        <v>2.3662084747677778</v>
      </c>
      <c r="H24">
        <f>SUM(H$2:H8)*0.01</f>
        <v>2.0450269802371337</v>
      </c>
      <c r="I24">
        <f>SUM(I$2:I8)*0.01</f>
        <v>1.8952624314547009</v>
      </c>
      <c r="J24">
        <f>SUM(J$2:J8)*0.01</f>
        <v>1.6741928265967068</v>
      </c>
      <c r="K24">
        <f>SUM(K$2:K8)*0.01</f>
        <v>1.4990639620555828</v>
      </c>
    </row>
    <row r="25" spans="1:11" x14ac:dyDescent="0.45">
      <c r="A25">
        <v>6</v>
      </c>
      <c r="B25">
        <f>SUM(B$2:B9)*0.01</f>
        <v>-2.7976008315656483E-3</v>
      </c>
      <c r="C25">
        <f>SUM(C$2:C9)*0.01</f>
        <v>-2.0181333442298444E-3</v>
      </c>
      <c r="D25">
        <f>SUM(D$2:D9)*0.01</f>
        <v>0.33622429419418098</v>
      </c>
      <c r="E25">
        <f>SUM(E$2:E9)*0.01</f>
        <v>1.7544548583867294</v>
      </c>
      <c r="F25">
        <f>SUM(F$2:F9)*0.01</f>
        <v>2.750624716628074</v>
      </c>
      <c r="G25">
        <f>SUM(G$2:G9)*0.01</f>
        <v>2.8623666132066798</v>
      </c>
      <c r="H25">
        <f>SUM(H$2:H9)*0.01</f>
        <v>2.5258657044542945</v>
      </c>
      <c r="I25">
        <f>SUM(I$2:I9)*0.01</f>
        <v>2.3550480766598536</v>
      </c>
      <c r="J25">
        <f>SUM(J$2:J9)*0.01</f>
        <v>2.089392332963639</v>
      </c>
      <c r="K25">
        <f>SUM(K$2:K9)*0.01</f>
        <v>1.8714301095706856</v>
      </c>
    </row>
    <row r="26" spans="1:11" x14ac:dyDescent="0.45">
      <c r="A26">
        <v>7</v>
      </c>
      <c r="B26">
        <f>SUM(B$2:B10)*0.01</f>
        <v>-2.9358342106636649E-3</v>
      </c>
      <c r="C26">
        <f>SUM(C$2:C10)*0.01</f>
        <v>-4.3896553495691923E-3</v>
      </c>
      <c r="D26">
        <f>SUM(D$2:D10)*0.01</f>
        <v>8.5320582463460689E-3</v>
      </c>
      <c r="E26">
        <f>SUM(E$2:E10)*0.01</f>
        <v>0.97264549435416525</v>
      </c>
      <c r="F26">
        <f>SUM(F$2:F10)*0.01</f>
        <v>2.1510873041519272</v>
      </c>
      <c r="G26">
        <f>SUM(G$2:G10)*0.01</f>
        <v>2.8612535809169697</v>
      </c>
      <c r="H26">
        <f>SUM(H$2:H10)*0.01</f>
        <v>2.9490433974627259</v>
      </c>
      <c r="I26">
        <f>SUM(I$2:I10)*0.01</f>
        <v>2.7982295799335835</v>
      </c>
      <c r="J26">
        <f>SUM(J$2:J10)*0.01</f>
        <v>2.4971436700916394</v>
      </c>
      <c r="K26">
        <f>SUM(K$2:K10)*0.01</f>
        <v>2.2377755481090844</v>
      </c>
    </row>
    <row r="27" spans="1:11" x14ac:dyDescent="0.45">
      <c r="A27">
        <v>8</v>
      </c>
      <c r="B27">
        <f>SUM(B$2:B11)*0.01</f>
        <v>-2.9770177719805704E-3</v>
      </c>
      <c r="C27">
        <f>SUM(C$2:C11)*0.01</f>
        <v>-4.79808116063336E-3</v>
      </c>
      <c r="D27">
        <f>SUM(D$2:D11)*0.01</f>
        <v>-3.214203954829391E-3</v>
      </c>
      <c r="E27">
        <f>SUM(E$2:E11)*0.01</f>
        <v>0.21360361873346165</v>
      </c>
      <c r="F27">
        <f>SUM(F$2:F11)*0.01</f>
        <v>1.4833168076839636</v>
      </c>
      <c r="G27">
        <f>SUM(G$2:G11)*0.01</f>
        <v>2.364074525805985</v>
      </c>
      <c r="H27">
        <f>SUM(H$2:H11)*0.01</f>
        <v>2.9493152158650684</v>
      </c>
      <c r="I27">
        <f>SUM(I$2:I11)*0.01</f>
        <v>3.1960774977911797</v>
      </c>
      <c r="J27">
        <f>SUM(J$2:J11)*0.01</f>
        <v>2.8906271141660151</v>
      </c>
      <c r="K27">
        <f>SUM(K$2:K11)*0.01</f>
        <v>2.6019318210196336</v>
      </c>
    </row>
    <row r="28" spans="1:11" x14ac:dyDescent="0.45">
      <c r="A28">
        <v>9</v>
      </c>
      <c r="B28">
        <f>SUM(B$2:B12)*0.01</f>
        <v>-2.9916126720634941E-3</v>
      </c>
      <c r="C28">
        <f>SUM(C$2:C12)*0.01</f>
        <v>-4.906513625904366E-3</v>
      </c>
      <c r="D28">
        <f>SUM(D$2:D12)*0.01</f>
        <v>-4.461660919273574E-3</v>
      </c>
      <c r="E28">
        <f>SUM(E$2:E12)*0.01</f>
        <v>1.848430827624945E-3</v>
      </c>
      <c r="F28">
        <f>SUM(F$2:F12)*0.01</f>
        <v>0.80390224109786657</v>
      </c>
      <c r="G28">
        <f>SUM(G$2:G12)*0.01</f>
        <v>1.8037485134451365</v>
      </c>
      <c r="H28">
        <f>SUM(H$2:H12)*0.01</f>
        <v>2.5250042598620666</v>
      </c>
      <c r="I28">
        <f>SUM(I$2:I12)*0.01</f>
        <v>3.1977149593886272</v>
      </c>
      <c r="J28">
        <f>SUM(J$2:J12)*0.01</f>
        <v>3.2384978512897016</v>
      </c>
      <c r="K28">
        <f>SUM(K$2:K12)*0.01</f>
        <v>2.9528295234091892</v>
      </c>
    </row>
    <row r="29" spans="1:11" x14ac:dyDescent="0.45">
      <c r="A29">
        <v>10</v>
      </c>
      <c r="B29">
        <f>SUM(B$2:B13)*0.01</f>
        <v>-2.9916126720634941E-3</v>
      </c>
      <c r="C29">
        <f>SUM(C$2:C13)*0.01</f>
        <v>-4.906513625904366E-3</v>
      </c>
      <c r="D29">
        <f>SUM(D$2:D13)*0.01</f>
        <v>-4.461660919273574E-3</v>
      </c>
      <c r="E29">
        <f>SUM(E$2:E13)*0.01</f>
        <v>1.848430827624945E-3</v>
      </c>
      <c r="F29">
        <f>SUM(F$2:F13)*0.01</f>
        <v>0.80390224109786657</v>
      </c>
      <c r="G29">
        <f>SUM(G$2:G13)*0.01</f>
        <v>1.8037485134451365</v>
      </c>
      <c r="H29">
        <f>SUM(H$2:H13)*0.01</f>
        <v>2.5250042598620666</v>
      </c>
      <c r="I29">
        <f>SUM(I$2:I13)*0.01</f>
        <v>3.1977149593886272</v>
      </c>
      <c r="J29">
        <f>SUM(J$2:J13)*0.01</f>
        <v>3.2384978512897016</v>
      </c>
      <c r="K29">
        <f>SUM(K$2:K13)*0.01</f>
        <v>2.9528295234091892</v>
      </c>
    </row>
    <row r="32" spans="1:11" x14ac:dyDescent="0.45">
      <c r="B32" s="1" t="s">
        <v>35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45">
      <c r="A33" s="2" t="s">
        <v>0</v>
      </c>
      <c r="B33" s="2" t="s">
        <v>25</v>
      </c>
      <c r="C33" s="2" t="s">
        <v>26</v>
      </c>
      <c r="D33" s="2" t="s">
        <v>27</v>
      </c>
      <c r="E33" s="2" t="s">
        <v>28</v>
      </c>
      <c r="F33" s="2" t="s">
        <v>29</v>
      </c>
      <c r="G33" s="2" t="s">
        <v>30</v>
      </c>
      <c r="H33" s="2" t="s">
        <v>31</v>
      </c>
      <c r="I33" s="2" t="s">
        <v>32</v>
      </c>
      <c r="J33" s="2" t="s">
        <v>33</v>
      </c>
      <c r="K33" s="2" t="s">
        <v>34</v>
      </c>
    </row>
    <row r="34" spans="1:11" x14ac:dyDescent="0.45">
      <c r="A34">
        <v>-2</v>
      </c>
      <c r="B34">
        <f>SQRT(2*B17/B$55)</f>
        <v>1.2201389312139237</v>
      </c>
      <c r="C34">
        <f>SQRT(2*C17/C$55)</f>
        <v>0.67795558691042324</v>
      </c>
      <c r="D34">
        <f>SQRT(2*D17/D$55)</f>
        <v>0.40951364433623133</v>
      </c>
      <c r="E34">
        <f>SQRT(2*E17/E$55)</f>
        <v>0.2850669778488909</v>
      </c>
      <c r="F34">
        <f>SQRT(2*F17/F$55)</f>
        <v>0.20925482100407347</v>
      </c>
      <c r="G34">
        <f>SQRT(2*G17/G$55)</f>
        <v>0.17326560793598503</v>
      </c>
      <c r="H34">
        <f>SQRT(2*H17/H$55)</f>
        <v>0.14143891972218942</v>
      </c>
      <c r="I34">
        <f>SQRT(2*I17/I$55)</f>
        <v>0.10927541583339959</v>
      </c>
      <c r="J34">
        <f>SQRT(2*J17/J$55)</f>
        <v>9.4477346842363905E-2</v>
      </c>
      <c r="K34">
        <f>SQRT(2*K17/K$55)</f>
        <v>8.4683078847678672E-2</v>
      </c>
    </row>
    <row r="35" spans="1:11" x14ac:dyDescent="0.45">
      <c r="A35">
        <v>-1</v>
      </c>
      <c r="B35">
        <f>SQRT(2*B18/B$55)</f>
        <v>1.2201389312139237</v>
      </c>
      <c r="C35">
        <f>SQRT(2*C18/C$55)</f>
        <v>0.67795558691042324</v>
      </c>
      <c r="D35">
        <f>SQRT(2*D18/D$55)</f>
        <v>0.40951364433623133</v>
      </c>
      <c r="E35">
        <f>SQRT(2*E18/E$55)</f>
        <v>0.2850669778488909</v>
      </c>
      <c r="F35">
        <f>SQRT(2*F18/F$55)</f>
        <v>0.20925482100407347</v>
      </c>
      <c r="G35">
        <f>SQRT(2*G18/G$55)</f>
        <v>0.17326560793598503</v>
      </c>
      <c r="H35">
        <f>SQRT(2*H18/H$55)</f>
        <v>0.14143891972218942</v>
      </c>
      <c r="I35">
        <f>SQRT(2*I18/I$55)</f>
        <v>0.10927541583339959</v>
      </c>
      <c r="J35">
        <f>SQRT(2*J18/J$55)</f>
        <v>9.4477346842363905E-2</v>
      </c>
      <c r="K35">
        <f>SQRT(2*K18/K$55)</f>
        <v>8.4683078847678672E-2</v>
      </c>
    </row>
    <row r="36" spans="1:11" x14ac:dyDescent="0.45">
      <c r="A36">
        <v>0</v>
      </c>
      <c r="B36">
        <f>SQRT(2*B19/B$55)</f>
        <v>4.0526222779299257</v>
      </c>
      <c r="C36">
        <f>SQRT(2*C19/C$55)</f>
        <v>2.1954161437851334</v>
      </c>
      <c r="D36">
        <f>SQRT(2*D19/D$55)</f>
        <v>1.3009114925977638</v>
      </c>
      <c r="E36">
        <f>SQRT(2*E19/E$55)</f>
        <v>0.86992750338643565</v>
      </c>
      <c r="F36">
        <f>SQRT(2*F19/F$55)</f>
        <v>0.61277731236498978</v>
      </c>
      <c r="G36">
        <f>SQRT(2*G19/G$55)</f>
        <v>0.49662615773152102</v>
      </c>
      <c r="H36">
        <f>SQRT(2*H19/H$55)</f>
        <v>0.40163268642726146</v>
      </c>
      <c r="I36">
        <f>SQRT(2*I19/I$55)</f>
        <v>0.31150469016772869</v>
      </c>
      <c r="J36">
        <f>SQRT(2*J19/J$55)</f>
        <v>0.26427534964792421</v>
      </c>
      <c r="K36">
        <f>SQRT(2*K19/K$55)</f>
        <v>0.22860806044484211</v>
      </c>
    </row>
    <row r="37" spans="1:11" x14ac:dyDescent="0.45">
      <c r="A37">
        <v>1</v>
      </c>
      <c r="B37">
        <f>SQRT(2*B20/B$55)</f>
        <v>16.309592400672528</v>
      </c>
      <c r="C37">
        <f>SQRT(2*C20/C$55)</f>
        <v>10.417209318093395</v>
      </c>
      <c r="D37">
        <f>SQRT(2*D20/D$55)</f>
        <v>6.6135183761194183</v>
      </c>
      <c r="E37">
        <f>SQRT(2*E20/E$55)</f>
        <v>4.6205821478089977</v>
      </c>
      <c r="F37">
        <f>SQRT(2*F20/F$55)</f>
        <v>3.4286170954759903</v>
      </c>
      <c r="G37">
        <f>SQRT(2*G20/G$55)</f>
        <v>2.6803357989345726</v>
      </c>
      <c r="H37">
        <f>SQRT(2*H20/H$55)</f>
        <v>2.1619888467142538</v>
      </c>
      <c r="I37">
        <f>SQRT(2*I20/I$55)</f>
        <v>1.7894634703324002</v>
      </c>
      <c r="J37">
        <f>SQRT(2*J20/J$55)</f>
        <v>1.5132767879388456</v>
      </c>
      <c r="K37">
        <f>SQRT(2*K20/K$55)</f>
        <v>1.2955517894372903</v>
      </c>
    </row>
    <row r="38" spans="1:11" x14ac:dyDescent="0.45">
      <c r="A38">
        <v>2</v>
      </c>
      <c r="B38">
        <f>SQRT(2*B21/B$55)</f>
        <v>16.308318060491573</v>
      </c>
      <c r="C38">
        <f>SQRT(2*C21/C$55)</f>
        <v>17.77418271001536</v>
      </c>
      <c r="D38">
        <f>SQRT(2*D21/D$55)</f>
        <v>12.840364164016963</v>
      </c>
      <c r="E38">
        <f>SQRT(2*E21/E$55)</f>
        <v>9.7749106986682488</v>
      </c>
      <c r="F38">
        <f>SQRT(2*F21/F$55)</f>
        <v>7.9066432031619529</v>
      </c>
      <c r="G38">
        <f>SQRT(2*G21/G$55)</f>
        <v>6.5364704953103629</v>
      </c>
      <c r="H38">
        <f>SQRT(2*H21/H$55)</f>
        <v>5.5424997465594279</v>
      </c>
      <c r="I38">
        <f>SQRT(2*I21/I$55)</f>
        <v>4.9472324102762641</v>
      </c>
      <c r="J38">
        <f>SQRT(2*J21/J$55)</f>
        <v>4.3352965722131103</v>
      </c>
      <c r="K38">
        <f>SQRT(2*K21/K$55)</f>
        <v>3.8663766526623733</v>
      </c>
    </row>
    <row r="39" spans="1:11" x14ac:dyDescent="0.45">
      <c r="A39">
        <v>3</v>
      </c>
      <c r="B39">
        <f>SQRT(2*B22/B$55)</f>
        <v>3.9698071528297829</v>
      </c>
      <c r="C39">
        <f>SQRT(2*C22/C$55)</f>
        <v>17.759134662622635</v>
      </c>
      <c r="D39">
        <f>SQRT(2*D22/D$55)</f>
        <v>16.678620597266224</v>
      </c>
      <c r="E39">
        <f>SQRT(2*E22/E$55)</f>
        <v>13.111529639808552</v>
      </c>
      <c r="F39">
        <f>SQRT(2*F22/F$55)</f>
        <v>10.762350729903368</v>
      </c>
      <c r="G39">
        <f>SQRT(2*G22/G$55)</f>
        <v>8.9546925295195088</v>
      </c>
      <c r="H39">
        <f>SQRT(2*H22/H$55)</f>
        <v>7.6418640961625464</v>
      </c>
      <c r="I39">
        <f>SQRT(2*I22/I$55)</f>
        <v>6.8582671518879383</v>
      </c>
      <c r="J39">
        <f>SQRT(2*J22/J$55)</f>
        <v>6.0520255112282468</v>
      </c>
      <c r="K39">
        <f>SQRT(2*K22/K$55)</f>
        <v>5.4190017467700571</v>
      </c>
    </row>
    <row r="40" spans="1:11" x14ac:dyDescent="0.45">
      <c r="A40">
        <v>4</v>
      </c>
      <c r="B40">
        <f>SQRT(2*B23/B$55)</f>
        <v>0.76580256972635385</v>
      </c>
      <c r="C40">
        <f>SQRT(2*C23/C$55)</f>
        <v>10.399122718236844</v>
      </c>
      <c r="D40">
        <f>SQRT(2*D23/D$55)</f>
        <v>16.68662695343896</v>
      </c>
      <c r="E40">
        <f>SQRT(2*E23/E$55)</f>
        <v>15.491314827425327</v>
      </c>
      <c r="F40">
        <f>SQRT(2*F23/F$55)</f>
        <v>12.974193141948584</v>
      </c>
      <c r="G40">
        <f>SQRT(2*G23/G$55)</f>
        <v>10.850541618049196</v>
      </c>
      <c r="H40">
        <f>SQRT(2*H23/H$55)</f>
        <v>9.2964702935353731</v>
      </c>
      <c r="I40">
        <f>SQRT(2*I23/I$55)</f>
        <v>8.3551518693720084</v>
      </c>
      <c r="J40">
        <f>SQRT(2*J23/J$55)</f>
        <v>7.3894832987453123</v>
      </c>
      <c r="K40">
        <f>SQRT(2*K23/K$55)</f>
        <v>6.6334777095138664</v>
      </c>
    </row>
    <row r="41" spans="1:11" x14ac:dyDescent="0.45">
      <c r="A41">
        <v>5</v>
      </c>
      <c r="B41" t="e">
        <f>SQRT(2*B24/B$55)</f>
        <v>#NUM!</v>
      </c>
      <c r="C41">
        <f>SQRT(2*C24/C$55)</f>
        <v>1.9941757181511244</v>
      </c>
      <c r="D41">
        <f>SQRT(2*D24/D$55)</f>
        <v>12.862375540655368</v>
      </c>
      <c r="E41">
        <f>SQRT(2*E24/E$55)</f>
        <v>15.496972465098079</v>
      </c>
      <c r="F41">
        <f>SQRT(2*F24/F$55)</f>
        <v>14.673926658460351</v>
      </c>
      <c r="G41">
        <f>SQRT(2*G24/G$55)</f>
        <v>12.417964231909231</v>
      </c>
      <c r="H41">
        <f>SQRT(2*H24/H$55)</f>
        <v>10.688088176520548</v>
      </c>
      <c r="I41">
        <f>SQRT(2*I24/I$55)</f>
        <v>9.6247445230203521</v>
      </c>
      <c r="J41">
        <f>SQRT(2*J24/J$55)</f>
        <v>8.5286641113302064</v>
      </c>
      <c r="K41">
        <f>SQRT(2*K24/K$55)</f>
        <v>7.65613546159019</v>
      </c>
    </row>
    <row r="42" spans="1:11" x14ac:dyDescent="0.45">
      <c r="A42">
        <v>6</v>
      </c>
      <c r="B42" t="e">
        <f>SQRT(2*B25/B$55)</f>
        <v>#NUM!</v>
      </c>
      <c r="C42" t="e">
        <f>SQRT(2*C25/C$55)</f>
        <v>#NUM!</v>
      </c>
      <c r="D42">
        <f>SQRT(2*D25/D$55)</f>
        <v>6.6199307285103197</v>
      </c>
      <c r="E42">
        <f>SQRT(2*E25/E$55)</f>
        <v>13.096059229419112</v>
      </c>
      <c r="F42">
        <f>SQRT(2*F25/F$55)</f>
        <v>14.666625252630062</v>
      </c>
      <c r="G42">
        <f>SQRT(2*G25/G$55)</f>
        <v>13.657981831306655</v>
      </c>
      <c r="H42">
        <f>SQRT(2*H25/H$55)</f>
        <v>11.878336799339765</v>
      </c>
      <c r="I42">
        <f>SQRT(2*I25/I$55)</f>
        <v>10.728880849666393</v>
      </c>
      <c r="J42">
        <f>SQRT(2*J25/J$55)</f>
        <v>9.5277043149035094</v>
      </c>
      <c r="K42">
        <f>SQRT(2*K25/K$55)</f>
        <v>8.5543365656820924</v>
      </c>
    </row>
    <row r="43" spans="1:11" x14ac:dyDescent="0.45">
      <c r="A43">
        <v>7</v>
      </c>
      <c r="B43" t="e">
        <f>SQRT(2*B26/B$55)</f>
        <v>#NUM!</v>
      </c>
      <c r="C43" t="e">
        <f>SQRT(2*C26/C$55)</f>
        <v>#NUM!</v>
      </c>
      <c r="D43">
        <f>SQRT(2*D26/D$55)</f>
        <v>1.0545466720787506</v>
      </c>
      <c r="E43">
        <f>SQRT(2*E26/E$55)</f>
        <v>9.7509475645298593</v>
      </c>
      <c r="F43">
        <f>SQRT(2*F26/F$55)</f>
        <v>12.97010653647753</v>
      </c>
      <c r="G43">
        <f>SQRT(2*G26/G$55)</f>
        <v>13.655326117532663</v>
      </c>
      <c r="H43">
        <f>SQRT(2*H26/H$55)</f>
        <v>12.834858610493452</v>
      </c>
      <c r="I43">
        <f>SQRT(2*I26/I$55)</f>
        <v>11.694891719783969</v>
      </c>
      <c r="J43">
        <f>SQRT(2*J26/J$55)</f>
        <v>10.41597759755409</v>
      </c>
      <c r="K43">
        <f>SQRT(2*K26/K$55)</f>
        <v>9.354224507914898</v>
      </c>
    </row>
    <row r="44" spans="1:11" x14ac:dyDescent="0.45">
      <c r="A44">
        <v>8</v>
      </c>
      <c r="B44" t="e">
        <f>SQRT(2*B27/B$55)</f>
        <v>#NUM!</v>
      </c>
      <c r="C44" t="e">
        <f>SQRT(2*C27/C$55)</f>
        <v>#NUM!</v>
      </c>
      <c r="D44" t="e">
        <f>SQRT(2*D27/D$55)</f>
        <v>#NUM!</v>
      </c>
      <c r="E44">
        <f>SQRT(2*E27/E$55)</f>
        <v>4.5695542151814044</v>
      </c>
      <c r="F44">
        <f>SQRT(2*F27/F$55)</f>
        <v>10.770391344675236</v>
      </c>
      <c r="G44">
        <f>SQRT(2*G27/G$55)</f>
        <v>12.412363440725336</v>
      </c>
      <c r="H44">
        <f>SQRT(2*H27/H$55)</f>
        <v>12.835450102361198</v>
      </c>
      <c r="I44">
        <f>SQRT(2*I27/I$55)</f>
        <v>12.49865223316057</v>
      </c>
      <c r="J44">
        <f>SQRT(2*J27/J$55)</f>
        <v>11.206611289845293</v>
      </c>
      <c r="K44">
        <f>SQRT(2*K27/K$55)</f>
        <v>10.086662353787062</v>
      </c>
    </row>
    <row r="45" spans="1:11" x14ac:dyDescent="0.45">
      <c r="A45">
        <v>9</v>
      </c>
      <c r="B45" t="e">
        <f>SQRT(2*B28/B$55)</f>
        <v>#NUM!</v>
      </c>
      <c r="C45" t="e">
        <f>SQRT(2*C28/C$55)</f>
        <v>#NUM!</v>
      </c>
      <c r="D45" t="e">
        <f>SQRT(2*D28/D$55)</f>
        <v>#NUM!</v>
      </c>
      <c r="E45">
        <f>SQRT(2*E28/E$55)</f>
        <v>0.42508045116504817</v>
      </c>
      <c r="F45">
        <f>SQRT(2*F28/F$55)</f>
        <v>7.9289584961969011</v>
      </c>
      <c r="G45">
        <f>SQRT(2*G28/G$55)</f>
        <v>10.842062211845143</v>
      </c>
      <c r="H45">
        <f>SQRT(2*H28/H$55)</f>
        <v>11.876311077706923</v>
      </c>
      <c r="I45">
        <f>SQRT(2*I28/I$55)</f>
        <v>12.501853570169482</v>
      </c>
      <c r="J45">
        <f>SQRT(2*J28/J$55)</f>
        <v>11.861785845251587</v>
      </c>
      <c r="K45">
        <f>SQRT(2*K28/K$55)</f>
        <v>10.745304184196016</v>
      </c>
    </row>
    <row r="46" spans="1:11" x14ac:dyDescent="0.45">
      <c r="A46">
        <v>10</v>
      </c>
      <c r="B46" t="e">
        <f>SQRT(2*B29/B$55)</f>
        <v>#NUM!</v>
      </c>
      <c r="C46" t="e">
        <f>SQRT(2*C29/C$55)</f>
        <v>#NUM!</v>
      </c>
      <c r="D46" t="e">
        <f>SQRT(2*D29/D$55)</f>
        <v>#NUM!</v>
      </c>
      <c r="E46">
        <f>SQRT(2*E29/E$55)</f>
        <v>0.42508045116504817</v>
      </c>
      <c r="F46">
        <f>SQRT(2*F29/F$55)</f>
        <v>7.9289584961969011</v>
      </c>
      <c r="G46">
        <f>SQRT(2*G29/G$55)</f>
        <v>10.842062211845143</v>
      </c>
      <c r="H46">
        <f>SQRT(2*H29/H$55)</f>
        <v>11.876311077706923</v>
      </c>
      <c r="I46">
        <f>SQRT(2*I29/I$55)</f>
        <v>12.501853570169482</v>
      </c>
      <c r="J46">
        <f>SQRT(2*J29/J$55)</f>
        <v>11.861785845251587</v>
      </c>
      <c r="K46">
        <f>SQRT(2*K29/K$55)</f>
        <v>10.745304184196016</v>
      </c>
    </row>
    <row r="47" spans="1:11" x14ac:dyDescent="0.45">
      <c r="A47" s="2" t="s">
        <v>40</v>
      </c>
      <c r="B47">
        <f>MAX(B34:B40)</f>
        <v>16.309592400672528</v>
      </c>
      <c r="C47">
        <f>MAX(C34:C41)</f>
        <v>17.77418271001536</v>
      </c>
      <c r="D47">
        <f>MAX(D34:D43)</f>
        <v>16.68662695343896</v>
      </c>
      <c r="E47">
        <f>MAX(E34:E46)</f>
        <v>15.496972465098079</v>
      </c>
      <c r="F47">
        <f>MAX(F34:F46)</f>
        <v>14.673926658460351</v>
      </c>
      <c r="G47">
        <f>MAX(G34:G46)</f>
        <v>13.657981831306655</v>
      </c>
      <c r="H47">
        <f>MAX(H34:H46)</f>
        <v>12.835450102361198</v>
      </c>
      <c r="I47">
        <f>MAX(I34:I46)</f>
        <v>12.501853570169482</v>
      </c>
      <c r="J47">
        <f>MAX(J34:J46)</f>
        <v>11.861785845251587</v>
      </c>
      <c r="K47">
        <f>MAX(K34:K46)</f>
        <v>10.745304184196016</v>
      </c>
    </row>
    <row r="48" spans="1:11" x14ac:dyDescent="0.45">
      <c r="A48" s="2" t="s">
        <v>41</v>
      </c>
      <c r="B48">
        <f>0.5*B$55*POWER(B47,2)</f>
        <v>0.68027915099734881</v>
      </c>
      <c r="C48">
        <f t="shared" ref="C48:K48" si="0">0.5*C$55*POWER(C47,2)</f>
        <v>1.6158841534971533</v>
      </c>
      <c r="D48">
        <f t="shared" si="0"/>
        <v>2.1362856073434378</v>
      </c>
      <c r="E48">
        <f t="shared" si="0"/>
        <v>2.4567143353559051</v>
      </c>
      <c r="F48">
        <f t="shared" si="0"/>
        <v>2.7533640552295995</v>
      </c>
      <c r="G48">
        <f t="shared" si="0"/>
        <v>2.8623666132066798</v>
      </c>
      <c r="H48">
        <f t="shared" si="0"/>
        <v>2.949315215865068</v>
      </c>
      <c r="I48">
        <f t="shared" si="0"/>
        <v>3.1977149593886267</v>
      </c>
      <c r="J48">
        <f t="shared" si="0"/>
        <v>3.2384978512897011</v>
      </c>
      <c r="K48">
        <f t="shared" si="0"/>
        <v>2.9528295234091897</v>
      </c>
    </row>
    <row r="51" spans="1:11" x14ac:dyDescent="0.45">
      <c r="C51" s="2" t="s">
        <v>36</v>
      </c>
      <c r="E51" s="2" t="s">
        <v>37</v>
      </c>
    </row>
    <row r="52" spans="1:11" x14ac:dyDescent="0.45">
      <c r="C52">
        <v>8040</v>
      </c>
      <c r="E52">
        <v>4.5</v>
      </c>
    </row>
    <row r="54" spans="1:11" x14ac:dyDescent="0.45">
      <c r="A54" s="2" t="s">
        <v>38</v>
      </c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</row>
    <row r="55" spans="1:11" x14ac:dyDescent="0.45">
      <c r="A55" s="2" t="s">
        <v>39</v>
      </c>
      <c r="B55">
        <f>3.1415926* POWER(($E$52/1000),2) *(B54/1000)*$C$52</f>
        <v>5.1148269120599998E-3</v>
      </c>
      <c r="C55">
        <f t="shared" ref="C55:K55" si="1">3.1415926* POWER(($E$52/1000),2) *(C54/1000)*$C$52</f>
        <v>1.022965382412E-2</v>
      </c>
      <c r="D55">
        <f t="shared" si="1"/>
        <v>1.5344480736179998E-2</v>
      </c>
      <c r="E55">
        <f t="shared" si="1"/>
        <v>2.0459307648239999E-2</v>
      </c>
      <c r="F55">
        <f t="shared" si="1"/>
        <v>2.5574134560299999E-2</v>
      </c>
      <c r="G55">
        <f t="shared" si="1"/>
        <v>3.0688961472359996E-2</v>
      </c>
      <c r="H55">
        <f t="shared" si="1"/>
        <v>3.5803788384420006E-2</v>
      </c>
      <c r="I55">
        <f t="shared" si="1"/>
        <v>4.0918615296479999E-2</v>
      </c>
      <c r="J55">
        <f t="shared" si="1"/>
        <v>4.6033442208539992E-2</v>
      </c>
      <c r="K55">
        <f t="shared" si="1"/>
        <v>5.1148269120599998E-2</v>
      </c>
    </row>
    <row r="58" spans="1:11" x14ac:dyDescent="0.45">
      <c r="A58" s="2" t="s">
        <v>38</v>
      </c>
      <c r="B58" s="2" t="s">
        <v>42</v>
      </c>
      <c r="C58" s="2" t="s">
        <v>43</v>
      </c>
    </row>
    <row r="59" spans="1:11" x14ac:dyDescent="0.45">
      <c r="A59" s="3" t="s">
        <v>25</v>
      </c>
      <c r="B59">
        <v>16.309592400672528</v>
      </c>
      <c r="C59">
        <v>0.68027915099734881</v>
      </c>
    </row>
    <row r="60" spans="1:11" x14ac:dyDescent="0.45">
      <c r="A60" s="3" t="s">
        <v>26</v>
      </c>
      <c r="B60">
        <v>17.77418271001536</v>
      </c>
      <c r="C60">
        <v>1.6158841534971533</v>
      </c>
    </row>
    <row r="61" spans="1:11" x14ac:dyDescent="0.45">
      <c r="A61" s="3" t="s">
        <v>27</v>
      </c>
      <c r="B61">
        <v>16.68662695343896</v>
      </c>
      <c r="C61">
        <v>2.1362856073434378</v>
      </c>
    </row>
    <row r="62" spans="1:11" x14ac:dyDescent="0.45">
      <c r="A62" s="3" t="s">
        <v>28</v>
      </c>
      <c r="B62">
        <v>15.496972465098079</v>
      </c>
      <c r="C62">
        <v>2.4567143353559051</v>
      </c>
    </row>
    <row r="63" spans="1:11" x14ac:dyDescent="0.45">
      <c r="A63" s="3" t="s">
        <v>29</v>
      </c>
      <c r="B63">
        <v>14.673926658460351</v>
      </c>
      <c r="C63">
        <v>2.7533640552295995</v>
      </c>
    </row>
    <row r="64" spans="1:11" x14ac:dyDescent="0.45">
      <c r="A64" s="3" t="s">
        <v>30</v>
      </c>
      <c r="B64">
        <v>13.657981831306655</v>
      </c>
      <c r="C64">
        <v>2.8623666132066798</v>
      </c>
    </row>
    <row r="65" spans="1:3" x14ac:dyDescent="0.45">
      <c r="A65" s="3" t="s">
        <v>31</v>
      </c>
      <c r="B65">
        <v>12.835450102361198</v>
      </c>
      <c r="C65">
        <v>2.949315215865068</v>
      </c>
    </row>
    <row r="66" spans="1:3" x14ac:dyDescent="0.45">
      <c r="A66" s="3" t="s">
        <v>32</v>
      </c>
      <c r="B66">
        <v>12.501853570169482</v>
      </c>
      <c r="C66">
        <v>3.1977149593886267</v>
      </c>
    </row>
    <row r="67" spans="1:3" x14ac:dyDescent="0.45">
      <c r="A67" s="3" t="s">
        <v>33</v>
      </c>
      <c r="B67">
        <v>11.861785845251587</v>
      </c>
      <c r="C67">
        <v>3.2384978512897011</v>
      </c>
    </row>
    <row r="68" spans="1:3" x14ac:dyDescent="0.45">
      <c r="A68" s="3" t="s">
        <v>34</v>
      </c>
      <c r="B68">
        <v>10.745304184196016</v>
      </c>
      <c r="C68">
        <v>2.9528295234091897</v>
      </c>
    </row>
  </sheetData>
  <mergeCells count="2">
    <mergeCell ref="B15:N15"/>
    <mergeCell ref="B32:K32"/>
  </mergeCells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Kulin</cp:lastModifiedBy>
  <dcterms:created xsi:type="dcterms:W3CDTF">2019-11-01T02:14:46Z</dcterms:created>
  <dcterms:modified xsi:type="dcterms:W3CDTF">2019-11-01T03:13:59Z</dcterms:modified>
</cp:coreProperties>
</file>