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"/>
    </mc:Choice>
  </mc:AlternateContent>
  <xr:revisionPtr revIDLastSave="0" documentId="13_ncr:1_{634E0638-29F9-47DA-98A5-A466418FCC1D}" xr6:coauthVersionLast="41" xr6:coauthVersionMax="41" xr10:uidLastSave="{00000000-0000-0000-0000-000000000000}"/>
  <bookViews>
    <workbookView xWindow="-57708" yWindow="-108" windowWidth="29016" windowHeight="15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O3" i="1" s="1"/>
  <c r="L4" i="1"/>
  <c r="L5" i="1"/>
  <c r="L6" i="1"/>
  <c r="L7" i="1"/>
  <c r="O7" i="1" s="1"/>
  <c r="L8" i="1"/>
  <c r="L9" i="1"/>
  <c r="O9" i="1" s="1"/>
  <c r="L10" i="1"/>
  <c r="O10" i="1" s="1"/>
  <c r="L2" i="1"/>
  <c r="O2" i="1" s="1"/>
  <c r="P2" i="1" s="1"/>
  <c r="K4" i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3" i="1"/>
  <c r="O5" i="1"/>
  <c r="N4" i="1"/>
  <c r="O6" i="1"/>
  <c r="N2" i="1"/>
  <c r="M8" i="1" l="1"/>
  <c r="M4" i="1"/>
  <c r="O4" i="1"/>
  <c r="P4" i="1" s="1"/>
  <c r="M7" i="1"/>
  <c r="O8" i="1"/>
  <c r="P8" i="1" s="1"/>
  <c r="P7" i="1"/>
  <c r="M2" i="1"/>
  <c r="P10" i="1"/>
  <c r="P9" i="1"/>
  <c r="M5" i="1"/>
  <c r="P5" i="1"/>
  <c r="P6" i="1"/>
  <c r="M3" i="1"/>
  <c r="M10" i="1"/>
  <c r="M9" i="1"/>
  <c r="M6" i="1"/>
  <c r="N3" i="1"/>
  <c r="P3" i="1" s="1"/>
</calcChain>
</file>

<file path=xl/sharedStrings.xml><?xml version="1.0" encoding="utf-8"?>
<sst xmlns="http://schemas.openxmlformats.org/spreadsheetml/2006/main" count="15" uniqueCount="14">
  <si>
    <t>Time [s]</t>
  </si>
  <si>
    <t>Position [cm]</t>
  </si>
  <si>
    <t>Velocity [m/s]</t>
  </si>
  <si>
    <t>Acceleration [m/s^2]</t>
  </si>
  <si>
    <t>Force [N]</t>
  </si>
  <si>
    <t>Position wrt. Stage [cm]</t>
  </si>
  <si>
    <t>Stage #</t>
  </si>
  <si>
    <t>Mass [Kg]</t>
  </si>
  <si>
    <t>Energy Added [J]</t>
  </si>
  <si>
    <t>Ef [J]</t>
  </si>
  <si>
    <t>Ei [J]</t>
  </si>
  <si>
    <t>Velocity Added [m/s]</t>
  </si>
  <si>
    <t>Vf [m/s]</t>
  </si>
  <si>
    <t>Vi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</si>
</sst>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[m/s]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Sheet1!$A$2:$A$304</c:f>
              <c:numCache>
                <c:formatCode>General</c:formatCode>
                <c:ptCount val="303"/>
              </c:numCache>
            </c:numRef>
          </c:xVal>
          <c:yVal>
            <c:numRef>
              <c:f>Sheet1!$E$2:$E$304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7-4A6C-9DD7-6607C285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67936"/>
        <c:axId val="580468920"/>
      </c:scatterChart>
      <c:valAx>
        <c:axId val="5804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8920"/>
        <c:crosses val="autoZero"/>
        <c:crossBetween val="midCat"/>
      </c:valAx>
      <c:valAx>
        <c:axId val="58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Position 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Sheet1!$A$2:$A$304</c:f>
              <c:numCache>
                <c:formatCode>General</c:formatCode>
                <c:ptCount val="303"/>
              </c:numCache>
            </c:numRef>
          </c:xVal>
          <c:yVal>
            <c:numRef>
              <c:f>Sheet1!$D$2:$D$304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4-4C8D-B1FD-32646C30E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1512"/>
        <c:axId val="587787744"/>
      </c:scatterChart>
      <c:valAx>
        <c:axId val="58778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7744"/>
        <c:crosses val="autoZero"/>
        <c:crossBetween val="midCat"/>
      </c:valAx>
      <c:valAx>
        <c:axId val="587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[m/s]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Sheet1!$D$2:$D$304</c:f>
              <c:numCache>
                <c:formatCode>General</c:formatCode>
                <c:ptCount val="303"/>
              </c:numCache>
            </c:numRef>
          </c:xVal>
          <c:yVal>
            <c:numRef>
              <c:f>Sheet1!$E$2:$E$304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7F8-9545-757A2351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7416"/>
        <c:axId val="587781184"/>
      </c:scatterChart>
      <c:valAx>
        <c:axId val="5877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1184"/>
        <c:crosses val="autoZero"/>
        <c:crossBetween val="midCat"/>
      </c:valAx>
      <c:valAx>
        <c:axId val="58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Sheet1!$D$2:$D$304</c:f>
              <c:numCache>
                <c:formatCode>General</c:formatCode>
                <c:ptCount val="303"/>
              </c:numCache>
            </c:numRef>
          </c:xVal>
          <c:yVal>
            <c:numRef>
              <c:f>Sheet1!$F$2:$F$304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7-415E-9660-23D32E8C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7904"/>
        <c:axId val="587778232"/>
      </c:scatterChart>
      <c:valAx>
        <c:axId val="5877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8232"/>
        <c:crosses val="autoZero"/>
        <c:crossBetween val="midCat"/>
      </c:valAx>
      <c:valAx>
        <c:axId val="5877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Sheet1!$A$2:$A$304</c:f>
              <c:numCache>
                <c:formatCode>General</c:formatCode>
                <c:ptCount val="303"/>
              </c:numCache>
            </c:numRef>
          </c:xVal>
          <c:yVal>
            <c:numRef>
              <c:f>Sheet1!$F$2:$F$304</c:f>
              <c:numCache>
                <c:formatCode>General</c:formatCode>
                <c:ptCount val="3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A-422D-90D6-063A102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9720"/>
        <c:axId val="587797912"/>
      </c:scatterChart>
      <c:valAx>
        <c:axId val="5878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7912"/>
        <c:crosses val="autoZero"/>
        <c:crossBetween val="midCat"/>
      </c:valAx>
      <c:valAx>
        <c:axId val="5877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E and </a:t>
            </a:r>
            <a:r>
              <a:rPr lang="el-GR"/>
              <a:t>Δ</a:t>
            </a:r>
            <a:r>
              <a:rPr lang="en-US"/>
              <a:t>V vs.</a:t>
            </a:r>
            <a:r>
              <a:rPr lang="en-US" baseline="0"/>
              <a:t> Stage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955380577428"/>
          <c:y val="0.16440602836879434"/>
          <c:w val="0.77684140833747128"/>
          <c:h val="0.65262222873736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Velocity Added [m/s]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Sheet1!$M$2:$M$10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2-4222-A943-E04B5600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0674040"/>
        <c:axId val="740674696"/>
      </c:barChart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Energy Added [J]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Sheet1!$P$2:$P$10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2-4222-A943-E04B5600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51080"/>
        <c:axId val="740660920"/>
      </c:lineChart>
      <c:catAx>
        <c:axId val="74067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74696"/>
        <c:crosses val="autoZero"/>
        <c:auto val="1"/>
        <c:lblAlgn val="ctr"/>
        <c:lblOffset val="100"/>
        <c:noMultiLvlLbl val="0"/>
      </c:catAx>
      <c:valAx>
        <c:axId val="7406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74040"/>
        <c:crosses val="autoZero"/>
        <c:crossBetween val="between"/>
      </c:valAx>
      <c:valAx>
        <c:axId val="740660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 Energy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51080"/>
        <c:crosses val="max"/>
        <c:crossBetween val="between"/>
      </c:valAx>
      <c:catAx>
        <c:axId val="74065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40660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88497158575898"/>
          <c:y val="0.18495071759647067"/>
          <c:w val="0.25729311989154507"/>
          <c:h val="0.123559920701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19</xdr:row>
      <xdr:rowOff>30480</xdr:rowOff>
    </xdr:from>
    <xdr:to>
      <xdr:col>24</xdr:col>
      <xdr:colOff>388620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EDE42-0808-4530-8DC8-A7A54F4F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19</xdr:row>
      <xdr:rowOff>38100</xdr:rowOff>
    </xdr:from>
    <xdr:to>
      <xdr:col>16</xdr:col>
      <xdr:colOff>396240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D6070-7EA0-4001-85DC-D992EA9C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35</xdr:row>
      <xdr:rowOff>60960</xdr:rowOff>
    </xdr:from>
    <xdr:to>
      <xdr:col>24</xdr:col>
      <xdr:colOff>419100</xdr:colOff>
      <xdr:row>50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F29762-535E-40D4-928A-3C5AF0F2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563880</xdr:colOff>
      <xdr:row>35</xdr:row>
      <xdr:rowOff>53340</xdr:rowOff>
    </xdr:from>
    <xdr:to>
      <xdr:col>32</xdr:col>
      <xdr:colOff>381000</xdr:colOff>
      <xdr:row>50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0ECE60-FBF7-422D-8EAB-B7866545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563880</xdr:colOff>
      <xdr:row>19</xdr:row>
      <xdr:rowOff>45720</xdr:rowOff>
    </xdr:from>
    <xdr:to>
      <xdr:col>32</xdr:col>
      <xdr:colOff>381000</xdr:colOff>
      <xdr:row>34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05243-BC0E-46D0-AF64-02F8A77B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662940</xdr:colOff>
      <xdr:row>35</xdr:row>
      <xdr:rowOff>22860</xdr:rowOff>
    </xdr:from>
    <xdr:to>
      <xdr:col>16</xdr:col>
      <xdr:colOff>464820</xdr:colOff>
      <xdr:row>50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5DE943-E8C7-452F-A233-B069A1AE3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D14" sqref="D14"/>
    </sheetView>
  </sheetViews>
  <sheetFormatPr defaultColWidth="8.6640625" defaultRowHeight="14.4" x14ac:dyDescent="0.3"/>
  <cols>
    <col min="1" max="1" width="7.6640625" bestFit="1" customWidth="1"/>
    <col min="2" max="2" width="7.109375" bestFit="1" customWidth="1"/>
    <col min="3" max="3" width="21.33203125" bestFit="1" customWidth="1"/>
    <col min="4" max="4" width="12.109375" bestFit="1" customWidth="1"/>
    <col min="5" max="5" width="12.88671875" bestFit="1" customWidth="1"/>
    <col min="6" max="6" width="18.77734375" bestFit="1" customWidth="1"/>
    <col min="7" max="7" width="10" bestFit="1" customWidth="1"/>
    <col min="9" max="9" width="9.21875" bestFit="1" customWidth="1"/>
    <col min="10" max="10" width="7.109375" bestFit="1" customWidth="1"/>
    <col min="11" max="12" width="10" bestFit="1" customWidth="1"/>
    <col min="13" max="13" width="19.109375" bestFit="1" customWidth="1"/>
    <col min="14" max="15" width="12" bestFit="1" customWidth="1"/>
    <col min="16" max="16" width="15.33203125" bestFit="1" customWidth="1"/>
  </cols>
  <sheetData>
    <row r="1" spans="1:16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7</v>
      </c>
      <c r="J1" s="2" t="s">
        <v>6</v>
      </c>
      <c r="K1" s="8" t="s">
        <v>13</v>
      </c>
      <c r="L1" s="8" t="s">
        <v>12</v>
      </c>
      <c r="M1" s="8" t="s">
        <v>11</v>
      </c>
      <c r="N1" s="8" t="s">
        <v>10</v>
      </c>
      <c r="O1" s="8" t="s">
        <v>9</v>
      </c>
      <c r="P1" s="9" t="s">
        <v>8</v>
      </c>
    </row>
    <row r="2" spans="1:16" x14ac:dyDescent="0.3">
      <c r="J2" s="10">
        <v>1</v>
      </c>
      <c r="K2" s="3">
        <v>0</v>
      </c>
      <c r="L2" s="3" t="e">
        <f>VLOOKUP($J2+1,$B$1:$G$1304,4,FALSE)</f>
        <v>#N/A</v>
      </c>
      <c r="M2" s="3" t="e">
        <f>L2-K2</f>
        <v>#N/A</v>
      </c>
      <c r="N2" s="3">
        <f>0.5*$I$2*POWER(K2,2)</f>
        <v>0</v>
      </c>
      <c r="O2" s="3" t="e">
        <f>0.5*$I$2*POWER(L2,2)</f>
        <v>#N/A</v>
      </c>
      <c r="P2" s="4" t="e">
        <f>O2-N2</f>
        <v>#N/A</v>
      </c>
    </row>
    <row r="3" spans="1:16" x14ac:dyDescent="0.3">
      <c r="J3" s="10">
        <v>2</v>
      </c>
      <c r="K3" s="3" t="e">
        <f>VLOOKUP($J3,$B$1:$G$1304,4,FALSE)</f>
        <v>#N/A</v>
      </c>
      <c r="L3" s="3" t="e">
        <f t="shared" ref="L3:L10" si="0">VLOOKUP($J3+1,$B$1:$G$1304,4,FALSE)</f>
        <v>#N/A</v>
      </c>
      <c r="M3" s="3" t="e">
        <f t="shared" ref="M3:M10" si="1">L3-K3</f>
        <v>#N/A</v>
      </c>
      <c r="N3" s="3" t="e">
        <f t="shared" ref="N3:N10" si="2">0.5*$I$2*POWER(K3,2)</f>
        <v>#N/A</v>
      </c>
      <c r="O3" s="3" t="e">
        <f t="shared" ref="O3:O10" si="3">0.5*$I$2*POWER(L3,2)</f>
        <v>#N/A</v>
      </c>
      <c r="P3" s="4" t="e">
        <f t="shared" ref="P3:P10" si="4">O3-N3</f>
        <v>#N/A</v>
      </c>
    </row>
    <row r="4" spans="1:16" x14ac:dyDescent="0.3">
      <c r="J4" s="10">
        <v>3</v>
      </c>
      <c r="K4" s="3" t="e">
        <f t="shared" ref="K4:K10" si="5">VLOOKUP($J4,$B$1:$G$1304,4,FALSE)</f>
        <v>#N/A</v>
      </c>
      <c r="L4" s="3" t="e">
        <f t="shared" si="0"/>
        <v>#N/A</v>
      </c>
      <c r="M4" s="3" t="e">
        <f t="shared" si="1"/>
        <v>#N/A</v>
      </c>
      <c r="N4" s="3" t="e">
        <f t="shared" si="2"/>
        <v>#N/A</v>
      </c>
      <c r="O4" s="3" t="e">
        <f t="shared" si="3"/>
        <v>#N/A</v>
      </c>
      <c r="P4" s="4" t="e">
        <f t="shared" si="4"/>
        <v>#N/A</v>
      </c>
    </row>
    <row r="5" spans="1:16" x14ac:dyDescent="0.3">
      <c r="J5" s="10">
        <v>4</v>
      </c>
      <c r="K5" s="3" t="e">
        <f t="shared" si="5"/>
        <v>#N/A</v>
      </c>
      <c r="L5" s="3" t="e">
        <f t="shared" si="0"/>
        <v>#N/A</v>
      </c>
      <c r="M5" s="3" t="e">
        <f t="shared" si="1"/>
        <v>#N/A</v>
      </c>
      <c r="N5" s="3" t="e">
        <f t="shared" si="2"/>
        <v>#N/A</v>
      </c>
      <c r="O5" s="3" t="e">
        <f t="shared" si="3"/>
        <v>#N/A</v>
      </c>
      <c r="P5" s="4" t="e">
        <f t="shared" si="4"/>
        <v>#N/A</v>
      </c>
    </row>
    <row r="6" spans="1:16" x14ac:dyDescent="0.3">
      <c r="J6" s="10">
        <v>5</v>
      </c>
      <c r="K6" s="3" t="e">
        <f t="shared" si="5"/>
        <v>#N/A</v>
      </c>
      <c r="L6" s="3" t="e">
        <f t="shared" si="0"/>
        <v>#N/A</v>
      </c>
      <c r="M6" s="3" t="e">
        <f t="shared" si="1"/>
        <v>#N/A</v>
      </c>
      <c r="N6" s="3" t="e">
        <f t="shared" si="2"/>
        <v>#N/A</v>
      </c>
      <c r="O6" s="3" t="e">
        <f t="shared" si="3"/>
        <v>#N/A</v>
      </c>
      <c r="P6" s="4" t="e">
        <f t="shared" si="4"/>
        <v>#N/A</v>
      </c>
    </row>
    <row r="7" spans="1:16" x14ac:dyDescent="0.3">
      <c r="J7" s="10">
        <v>6</v>
      </c>
      <c r="K7" s="3" t="e">
        <f t="shared" si="5"/>
        <v>#N/A</v>
      </c>
      <c r="L7" s="3" t="e">
        <f t="shared" si="0"/>
        <v>#N/A</v>
      </c>
      <c r="M7" s="3" t="e">
        <f t="shared" si="1"/>
        <v>#N/A</v>
      </c>
      <c r="N7" s="3" t="e">
        <f t="shared" si="2"/>
        <v>#N/A</v>
      </c>
      <c r="O7" s="3" t="e">
        <f t="shared" si="3"/>
        <v>#N/A</v>
      </c>
      <c r="P7" s="4" t="e">
        <f t="shared" si="4"/>
        <v>#N/A</v>
      </c>
    </row>
    <row r="8" spans="1:16" x14ac:dyDescent="0.3">
      <c r="J8" s="10">
        <v>7</v>
      </c>
      <c r="K8" s="3" t="e">
        <f t="shared" si="5"/>
        <v>#N/A</v>
      </c>
      <c r="L8" s="3" t="e">
        <f t="shared" si="0"/>
        <v>#N/A</v>
      </c>
      <c r="M8" s="3" t="e">
        <f t="shared" si="1"/>
        <v>#N/A</v>
      </c>
      <c r="N8" s="3" t="e">
        <f t="shared" si="2"/>
        <v>#N/A</v>
      </c>
      <c r="O8" s="3" t="e">
        <f t="shared" si="3"/>
        <v>#N/A</v>
      </c>
      <c r="P8" s="4" t="e">
        <f t="shared" si="4"/>
        <v>#N/A</v>
      </c>
    </row>
    <row r="9" spans="1:16" x14ac:dyDescent="0.3">
      <c r="J9" s="10">
        <v>8</v>
      </c>
      <c r="K9" s="3" t="e">
        <f t="shared" si="5"/>
        <v>#N/A</v>
      </c>
      <c r="L9" s="3" t="e">
        <f t="shared" si="0"/>
        <v>#N/A</v>
      </c>
      <c r="M9" s="3" t="e">
        <f t="shared" si="1"/>
        <v>#N/A</v>
      </c>
      <c r="N9" s="3" t="e">
        <f t="shared" si="2"/>
        <v>#N/A</v>
      </c>
      <c r="O9" s="3" t="e">
        <f t="shared" si="3"/>
        <v>#N/A</v>
      </c>
      <c r="P9" s="4" t="e">
        <f t="shared" si="4"/>
        <v>#N/A</v>
      </c>
    </row>
    <row r="10" spans="1:16" x14ac:dyDescent="0.3">
      <c r="J10" s="11">
        <v>9</v>
      </c>
      <c r="K10" s="5" t="e">
        <f t="shared" si="5"/>
        <v>#N/A</v>
      </c>
      <c r="L10" s="6" t="e">
        <f t="shared" si="0"/>
        <v>#N/A</v>
      </c>
      <c r="M10" s="6" t="e">
        <f t="shared" si="1"/>
        <v>#N/A</v>
      </c>
      <c r="N10" s="6" t="e">
        <f t="shared" si="2"/>
        <v>#N/A</v>
      </c>
      <c r="O10" s="6" t="e">
        <f t="shared" si="3"/>
        <v>#N/A</v>
      </c>
      <c r="P10" s="7" t="e">
        <f t="shared" si="4"/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Kulin</dc:creator>
  <cp:lastModifiedBy>Thomas Kulin</cp:lastModifiedBy>
  <dcterms:created xsi:type="dcterms:W3CDTF">2019-10-17T17:11:20Z</dcterms:created>
  <dcterms:modified xsi:type="dcterms:W3CDTF">2019-10-17T18:34:32Z</dcterms:modified>
</cp:coreProperties>
</file>