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week 2 intro to vectors\"/>
    </mc:Choice>
  </mc:AlternateContent>
  <xr:revisionPtr revIDLastSave="0" documentId="13_ncr:1_{2EF1DDD2-189C-4114-BAD7-ACD311C2E3D4}" xr6:coauthVersionLast="36" xr6:coauthVersionMax="36" xr10:uidLastSave="{00000000-0000-0000-0000-000000000000}"/>
  <bookViews>
    <workbookView xWindow="0" yWindow="0" windowWidth="19200" windowHeight="8070" xr2:uid="{BC4D687A-2509-47AE-98C7-AD553852D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15" i="1"/>
  <c r="E26" i="1"/>
  <c r="B26" i="1"/>
  <c r="B29" i="1" s="1"/>
  <c r="C26" i="1"/>
  <c r="C23" i="1"/>
  <c r="C27" i="1" s="1"/>
  <c r="K10" i="1"/>
  <c r="K9" i="1"/>
  <c r="C13" i="1"/>
  <c r="C10" i="1"/>
  <c r="D10" i="1"/>
  <c r="E10" i="1"/>
  <c r="C11" i="1"/>
  <c r="D11" i="1"/>
  <c r="E11" i="1"/>
  <c r="C12" i="1"/>
  <c r="D12" i="1"/>
  <c r="E12" i="1"/>
  <c r="C24" i="1"/>
  <c r="D13" i="1"/>
  <c r="E13" i="1"/>
  <c r="C14" i="1"/>
  <c r="D14" i="1"/>
  <c r="E14" i="1"/>
  <c r="C15" i="1"/>
  <c r="E15" i="1"/>
  <c r="C16" i="1"/>
  <c r="D16" i="1"/>
  <c r="E16" i="1"/>
  <c r="C17" i="1"/>
  <c r="C18" i="1" s="1"/>
  <c r="D17" i="1"/>
  <c r="D18" i="1" s="1"/>
  <c r="E17" i="1"/>
  <c r="E18" i="1" s="1"/>
  <c r="E23" i="1" s="1"/>
  <c r="C19" i="1"/>
  <c r="C20" i="1"/>
  <c r="D20" i="1"/>
  <c r="E20" i="1"/>
  <c r="C21" i="1"/>
  <c r="D21" i="1"/>
  <c r="E21" i="1"/>
  <c r="C22" i="1"/>
  <c r="D22" i="1"/>
  <c r="E22" i="1"/>
  <c r="B10" i="1"/>
  <c r="B19" i="1"/>
  <c r="B18" i="1"/>
  <c r="B16" i="1"/>
  <c r="B15" i="1"/>
  <c r="B13" i="1"/>
  <c r="B12" i="1"/>
  <c r="B22" i="1"/>
  <c r="B21" i="1"/>
  <c r="B20" i="1"/>
  <c r="B17" i="1"/>
  <c r="B14" i="1"/>
  <c r="B11" i="1"/>
  <c r="D27" i="1" l="1"/>
  <c r="D28" i="1" s="1"/>
  <c r="C28" i="1"/>
  <c r="C25" i="1"/>
  <c r="C29" i="1" s="1"/>
  <c r="E19" i="1"/>
  <c r="E24" i="1" s="1"/>
  <c r="D19" i="1"/>
  <c r="D24" i="1" s="1"/>
  <c r="B24" i="1"/>
  <c r="B23" i="1"/>
  <c r="D25" i="1" l="1"/>
  <c r="D26" i="1" s="1"/>
  <c r="D29" i="1"/>
  <c r="E25" i="1"/>
  <c r="E29" i="1"/>
  <c r="E27" i="1"/>
  <c r="E28" i="1" s="1"/>
  <c r="B27" i="1"/>
  <c r="B28" i="1" s="1"/>
  <c r="B25" i="1"/>
</calcChain>
</file>

<file path=xl/sharedStrings.xml><?xml version="1.0" encoding="utf-8"?>
<sst xmlns="http://schemas.openxmlformats.org/spreadsheetml/2006/main" count="30" uniqueCount="29">
  <si>
    <t>mass 1</t>
  </si>
  <si>
    <t>mass e</t>
  </si>
  <si>
    <t>angle 2</t>
  </si>
  <si>
    <t>problem #</t>
  </si>
  <si>
    <t>angle e</t>
  </si>
  <si>
    <t>force 2</t>
  </si>
  <si>
    <t>force 3</t>
  </si>
  <si>
    <t>angle 3</t>
  </si>
  <si>
    <t>force e</t>
  </si>
  <si>
    <t>example</t>
  </si>
  <si>
    <t>force 1 total</t>
  </si>
  <si>
    <t>force 1 x</t>
  </si>
  <si>
    <t>force 1 y</t>
  </si>
  <si>
    <t>force 2 x</t>
  </si>
  <si>
    <t>force 2 y</t>
  </si>
  <si>
    <t>force 3 x</t>
  </si>
  <si>
    <t>force 3 y</t>
  </si>
  <si>
    <t>force e x</t>
  </si>
  <si>
    <t>force Rx calc</t>
  </si>
  <si>
    <t>force Ry calc</t>
  </si>
  <si>
    <t xml:space="preserve">angle 1 </t>
  </si>
  <si>
    <t>mass 2</t>
  </si>
  <si>
    <t xml:space="preserve">mass 3 </t>
  </si>
  <si>
    <t>arctan(F_R_y/F_R_x)</t>
  </si>
  <si>
    <t>||F_R||</t>
  </si>
  <si>
    <t>F_%diff</t>
  </si>
  <si>
    <t>angle diff</t>
  </si>
  <si>
    <t>experimental angle F</t>
  </si>
  <si>
    <t>theta_f 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</si>
</sst>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E+00"/>
    <numFmt numFmtId="185" formatCode="0.0000000000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  <xf numFmtId="18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A75D-5F44-4D68-B106-411431F526DA}">
  <dimension ref="A1:K29"/>
  <sheetViews>
    <sheetView tabSelected="1" workbookViewId="0">
      <selection activeCell="D26" sqref="D26"/>
    </sheetView>
  </sheetViews>
  <sheetFormatPr defaultRowHeight="14.5" x14ac:dyDescent="0.35"/>
  <cols>
    <col min="1" max="1" width="18.36328125" style="1" bestFit="1" customWidth="1"/>
    <col min="3" max="3" width="11.81640625" bestFit="1" customWidth="1"/>
    <col min="11" max="11" width="42.1796875" customWidth="1"/>
  </cols>
  <sheetData>
    <row r="1" spans="1:11" x14ac:dyDescent="0.35">
      <c r="A1" s="1" t="s">
        <v>3</v>
      </c>
      <c r="B1" t="s">
        <v>9</v>
      </c>
      <c r="C1">
        <v>1</v>
      </c>
      <c r="D1">
        <v>2</v>
      </c>
      <c r="E1">
        <v>3</v>
      </c>
    </row>
    <row r="2" spans="1:11" x14ac:dyDescent="0.35">
      <c r="A2" s="1" t="s">
        <v>0</v>
      </c>
      <c r="B2">
        <v>250</v>
      </c>
      <c r="C2">
        <v>230</v>
      </c>
      <c r="D2">
        <v>549.9</v>
      </c>
      <c r="E2">
        <v>300</v>
      </c>
    </row>
    <row r="3" spans="1:11" x14ac:dyDescent="0.35">
      <c r="A3" s="1" t="s">
        <v>20</v>
      </c>
      <c r="B3">
        <v>0</v>
      </c>
      <c r="C3">
        <v>180</v>
      </c>
      <c r="D3">
        <v>174</v>
      </c>
      <c r="E3">
        <v>250</v>
      </c>
    </row>
    <row r="4" spans="1:11" x14ac:dyDescent="0.35">
      <c r="A4" s="1" t="s">
        <v>21</v>
      </c>
      <c r="B4">
        <v>350</v>
      </c>
      <c r="C4">
        <v>450.2</v>
      </c>
      <c r="D4">
        <v>299.89999999999998</v>
      </c>
      <c r="E4">
        <v>150</v>
      </c>
    </row>
    <row r="5" spans="1:11" x14ac:dyDescent="0.35">
      <c r="A5" s="1" t="s">
        <v>2</v>
      </c>
      <c r="B5">
        <v>250</v>
      </c>
      <c r="C5">
        <v>90</v>
      </c>
      <c r="D5">
        <v>306</v>
      </c>
      <c r="E5">
        <v>300</v>
      </c>
    </row>
    <row r="6" spans="1:11" x14ac:dyDescent="0.35">
      <c r="A6" s="1" t="s">
        <v>22</v>
      </c>
      <c r="E6">
        <v>399.8</v>
      </c>
    </row>
    <row r="7" spans="1:11" x14ac:dyDescent="0.35">
      <c r="A7" s="1" t="s">
        <v>7</v>
      </c>
      <c r="E7">
        <v>30</v>
      </c>
    </row>
    <row r="8" spans="1:11" x14ac:dyDescent="0.35">
      <c r="A8" s="1" t="s">
        <v>1</v>
      </c>
      <c r="B8">
        <v>336</v>
      </c>
      <c r="C8">
        <v>500</v>
      </c>
      <c r="D8">
        <v>415</v>
      </c>
      <c r="E8">
        <v>390.1</v>
      </c>
    </row>
    <row r="9" spans="1:11" x14ac:dyDescent="0.35">
      <c r="A9" s="1" t="s">
        <v>4</v>
      </c>
      <c r="B9">
        <v>115</v>
      </c>
      <c r="C9">
        <v>297.75</v>
      </c>
      <c r="D9">
        <v>12.3</v>
      </c>
      <c r="E9">
        <v>144</v>
      </c>
      <c r="K9" s="3">
        <f>COS(RADIANS(90))</f>
        <v>6.1257422745431001E-17</v>
      </c>
    </row>
    <row r="10" spans="1:11" x14ac:dyDescent="0.35">
      <c r="A10" s="1" t="s">
        <v>27</v>
      </c>
      <c r="B10">
        <f>IF(B9+180&gt;360,B9-180,B9+180)</f>
        <v>295</v>
      </c>
      <c r="C10">
        <f t="shared" ref="C10:E10" si="0">IF(C9+180&gt;360,C9-180,C9+180)</f>
        <v>117.75</v>
      </c>
      <c r="D10">
        <f t="shared" si="0"/>
        <v>192.3</v>
      </c>
      <c r="E10">
        <f t="shared" si="0"/>
        <v>324</v>
      </c>
      <c r="K10" s="3">
        <f>COS(90*PI()/180)</f>
        <v>6.1257422745431001E-17</v>
      </c>
    </row>
    <row r="11" spans="1:11" x14ac:dyDescent="0.35">
      <c r="A11" s="1" t="s">
        <v>10</v>
      </c>
      <c r="B11">
        <f>B2*9.8/1000</f>
        <v>2.4500000000000002</v>
      </c>
      <c r="C11">
        <f t="shared" ref="C11:E11" si="1">C2*9.8/1000</f>
        <v>2.254</v>
      </c>
      <c r="D11">
        <f t="shared" si="1"/>
        <v>5.3890200000000004</v>
      </c>
      <c r="E11">
        <f t="shared" si="1"/>
        <v>2.94</v>
      </c>
    </row>
    <row r="12" spans="1:11" x14ac:dyDescent="0.35">
      <c r="A12" s="1" t="s">
        <v>11</v>
      </c>
      <c r="B12">
        <f>B11*COS(B3*PI()/180)</f>
        <v>2.4500000000000002</v>
      </c>
      <c r="C12">
        <f t="shared" ref="C12:E12" si="2">C11*COS(C3*PI()/180)</f>
        <v>-2.254</v>
      </c>
      <c r="D12">
        <f t="shared" si="2"/>
        <v>-5.3594983845775328</v>
      </c>
      <c r="E12">
        <f t="shared" si="2"/>
        <v>-1.0055392213774679</v>
      </c>
    </row>
    <row r="13" spans="1:11" x14ac:dyDescent="0.35">
      <c r="A13" s="1" t="s">
        <v>12</v>
      </c>
      <c r="B13">
        <f>B11*SIN(B3*PI()/180)</f>
        <v>0</v>
      </c>
      <c r="C13" s="2">
        <f>C11*SIN(C3*PI()/180)</f>
        <v>2.7614846173640295E-16</v>
      </c>
      <c r="D13">
        <f t="shared" ref="C13:E13" si="3">D11*SIN(D3*PI()/180)</f>
        <v>0.56330597911865132</v>
      </c>
      <c r="E13">
        <f t="shared" si="3"/>
        <v>-2.7626963051105702</v>
      </c>
    </row>
    <row r="14" spans="1:11" x14ac:dyDescent="0.35">
      <c r="A14" s="1" t="s">
        <v>5</v>
      </c>
      <c r="B14">
        <f>B4*9.8/1000</f>
        <v>3.4300000000000006</v>
      </c>
      <c r="C14">
        <f t="shared" ref="C14:E14" si="4">C4*9.8/1000</f>
        <v>4.4119599999999997</v>
      </c>
      <c r="D14">
        <f t="shared" si="4"/>
        <v>2.9390200000000002</v>
      </c>
      <c r="E14">
        <f t="shared" si="4"/>
        <v>1.47</v>
      </c>
    </row>
    <row r="15" spans="1:11" x14ac:dyDescent="0.35">
      <c r="A15" s="1" t="s">
        <v>13</v>
      </c>
      <c r="B15">
        <f>B14*COS(B5*PI()/180)</f>
        <v>-1.1731290916070463</v>
      </c>
      <c r="C15">
        <f t="shared" ref="C15:E15" si="5">C14*COS(C5*PI()/180)</f>
        <v>2.7026529885593175E-16</v>
      </c>
      <c r="D15">
        <f>D14*COS(D5*PI()/180)</f>
        <v>1.7275126121926239</v>
      </c>
      <c r="E15">
        <f t="shared" si="5"/>
        <v>0.7350000000000001</v>
      </c>
    </row>
    <row r="16" spans="1:11" x14ac:dyDescent="0.35">
      <c r="A16" s="1" t="s">
        <v>14</v>
      </c>
      <c r="B16">
        <f>B14*SIN(B5*PI()/180)</f>
        <v>-3.2231456892956656</v>
      </c>
      <c r="C16">
        <f t="shared" ref="C16:E16" si="6">C14*SIN(C5*PI()/180)</f>
        <v>4.4119599999999997</v>
      </c>
      <c r="D16">
        <f t="shared" si="6"/>
        <v>-2.3777171268078585</v>
      </c>
      <c r="E16">
        <f t="shared" si="6"/>
        <v>-1.2730573435631247</v>
      </c>
    </row>
    <row r="17" spans="1:5" x14ac:dyDescent="0.35">
      <c r="A17" s="1" t="s">
        <v>6</v>
      </c>
      <c r="B17">
        <f>B6*9.5/1000</f>
        <v>0</v>
      </c>
      <c r="C17">
        <f t="shared" ref="C17:E17" si="7">C6*9.5/1000</f>
        <v>0</v>
      </c>
      <c r="D17">
        <f t="shared" si="7"/>
        <v>0</v>
      </c>
      <c r="E17">
        <f t="shared" si="7"/>
        <v>3.7980999999999998</v>
      </c>
    </row>
    <row r="18" spans="1:5" x14ac:dyDescent="0.35">
      <c r="A18" s="1" t="s">
        <v>15</v>
      </c>
      <c r="B18">
        <f>B17*COS(B7*PI()/180)</f>
        <v>0</v>
      </c>
      <c r="C18">
        <f t="shared" ref="C18:E18" si="8">C17*COS(C7*PI()/180)</f>
        <v>0</v>
      </c>
      <c r="D18">
        <f t="shared" si="8"/>
        <v>0</v>
      </c>
      <c r="E18">
        <f t="shared" si="8"/>
        <v>3.2892510861136763</v>
      </c>
    </row>
    <row r="19" spans="1:5" x14ac:dyDescent="0.35">
      <c r="A19" s="1" t="s">
        <v>16</v>
      </c>
      <c r="B19">
        <f>B17*SIN(B7*PI()/180)</f>
        <v>0</v>
      </c>
      <c r="C19">
        <f t="shared" ref="C19:E19" si="9">C17*SIN(C7*PI()/180)</f>
        <v>0</v>
      </c>
      <c r="D19">
        <f t="shared" si="9"/>
        <v>0</v>
      </c>
      <c r="E19">
        <f t="shared" si="9"/>
        <v>1.8990499999999997</v>
      </c>
    </row>
    <row r="20" spans="1:5" x14ac:dyDescent="0.35">
      <c r="A20" s="1" t="s">
        <v>8</v>
      </c>
      <c r="B20">
        <f>B8*9.8/1000</f>
        <v>3.2928000000000002</v>
      </c>
      <c r="C20">
        <f t="shared" ref="C20:E20" si="10">C8*9.8/1000</f>
        <v>4.9000000000000004</v>
      </c>
      <c r="D20">
        <f t="shared" si="10"/>
        <v>4.0670000000000002</v>
      </c>
      <c r="E20">
        <f t="shared" si="10"/>
        <v>3.8229800000000003</v>
      </c>
    </row>
    <row r="21" spans="1:5" x14ac:dyDescent="0.35">
      <c r="A21" s="1" t="s">
        <v>17</v>
      </c>
      <c r="B21">
        <f>B20*COS(B9)</f>
        <v>-1.0728265266282981</v>
      </c>
      <c r="C21">
        <f t="shared" ref="C21:E21" si="11">C20*COS(C9)</f>
        <v>-3.743613274477497</v>
      </c>
      <c r="D21">
        <f t="shared" si="11"/>
        <v>3.923567556944842</v>
      </c>
      <c r="E21">
        <f t="shared" si="11"/>
        <v>3.3303790911986284</v>
      </c>
    </row>
    <row r="22" spans="1:5" x14ac:dyDescent="0.35">
      <c r="A22" s="1" t="s">
        <v>16</v>
      </c>
      <c r="B22">
        <f>B20*SIN(B9)</f>
        <v>3.1131294678767638</v>
      </c>
      <c r="C22">
        <f t="shared" ref="C22:E22" si="12">C20*SIN(C9)</f>
        <v>3.1615438714583539</v>
      </c>
      <c r="D22">
        <f t="shared" si="12"/>
        <v>-1.0705636954847124</v>
      </c>
      <c r="E22">
        <f t="shared" si="12"/>
        <v>-1.8771657330419704</v>
      </c>
    </row>
    <row r="23" spans="1:5" x14ac:dyDescent="0.35">
      <c r="A23" s="1" t="s">
        <v>18</v>
      </c>
      <c r="B23">
        <f>SUM(B12,B15,B18)</f>
        <v>1.2768709083929539</v>
      </c>
      <c r="C23">
        <f>SUM(C12,C15,C18)</f>
        <v>-2.2539999999999996</v>
      </c>
      <c r="D23">
        <f>SUM(D12,D15,D18)</f>
        <v>-3.6319857723849092</v>
      </c>
      <c r="E23">
        <f t="shared" ref="C23:E23" si="13">SUM(E12,E15,E18)</f>
        <v>3.0187118647362086</v>
      </c>
    </row>
    <row r="24" spans="1:5" x14ac:dyDescent="0.35">
      <c r="A24" s="1" t="s">
        <v>19</v>
      </c>
      <c r="B24">
        <f>SUM(B13,B16,B19)</f>
        <v>-3.2231456892956656</v>
      </c>
      <c r="C24">
        <f t="shared" ref="C24:E24" si="14">SUM(C13,C16,C19)</f>
        <v>4.4119599999999997</v>
      </c>
      <c r="D24">
        <f t="shared" si="14"/>
        <v>-1.8144111476892073</v>
      </c>
      <c r="E24">
        <f t="shared" si="14"/>
        <v>-2.136703648673695</v>
      </c>
    </row>
    <row r="25" spans="1:5" x14ac:dyDescent="0.35">
      <c r="A25" s="1" t="s">
        <v>23</v>
      </c>
      <c r="B25">
        <f>ATAN(B24/B23)*180/PI()</f>
        <v>-68.388671231843915</v>
      </c>
      <c r="C25">
        <f t="shared" ref="C25:E25" si="15">ATAN(C24/C23)*180/PI()</f>
        <v>-62.938235648457287</v>
      </c>
      <c r="D25">
        <f t="shared" si="15"/>
        <v>26.54508574051702</v>
      </c>
      <c r="E25">
        <f t="shared" si="15"/>
        <v>-35.291611040862342</v>
      </c>
    </row>
    <row r="26" spans="1:5" x14ac:dyDescent="0.35">
      <c r="A26" s="1" t="s">
        <v>28</v>
      </c>
      <c r="B26">
        <f>IF(AND(B23&gt;0,B24&gt;0),B25,IF(AND(B23&lt;0,B24&gt;0),180+B25,IF(AND(B23&lt;0,B24&lt;0),180+B25,360+B25)))</f>
        <v>291.61132876815611</v>
      </c>
      <c r="C26">
        <f>IF(AND(C23&gt;0,C24&gt;0),C25,IF(AND(C23&lt;0,C24&gt;0),180+C25,IF(AND(C23&lt;0,C24&lt;0),180+C25,360+C25)))</f>
        <v>117.06176435154271</v>
      </c>
      <c r="D26">
        <f>IF(AND(D23&gt;0,D24&gt;0),D25,IF(AND(D23&lt;0,D24&gt;0),180+D25,IF(AND(D23&lt;0,D24&lt;0),180+D25,360+D25)))</f>
        <v>206.54508574051701</v>
      </c>
      <c r="E26">
        <f>IF(AND(E23&gt;0,E24&gt;0),E25,IF(AND(E23&lt;0,E24&gt;0),180+E25,IF(AND(E23&lt;0,E24&lt;0),180+E25,360+E25)))</f>
        <v>324.70838895913766</v>
      </c>
    </row>
    <row r="27" spans="1:5" x14ac:dyDescent="0.35">
      <c r="A27" s="1" t="s">
        <v>24</v>
      </c>
      <c r="B27">
        <f>SQRT(B23^2+B24^2)</f>
        <v>3.4668526722555542</v>
      </c>
      <c r="C27">
        <f>SQRT(C23^2+C24^2)</f>
        <v>4.9543826095286585</v>
      </c>
      <c r="D27">
        <f>SQRT(D23^2+D24^2)</f>
        <v>4.0599764117129142</v>
      </c>
      <c r="E27">
        <f t="shared" ref="C27:E27" si="16">SQRT(E23^2+E24^2)</f>
        <v>3.6983947605082177</v>
      </c>
    </row>
    <row r="28" spans="1:5" x14ac:dyDescent="0.35">
      <c r="A28" s="1" t="s">
        <v>25</v>
      </c>
      <c r="B28">
        <f>ABS(B20-B27)/AVERAGE(B20,B27)*100</f>
        <v>5.149751938289346</v>
      </c>
      <c r="C28">
        <f>ABS(C20-C27)/AVERAGE(C20,C27)*100</f>
        <v>1.1037243363389011</v>
      </c>
      <c r="D28">
        <f>ABS(D20-D27)/AVERAGE(D20,D27)*100</f>
        <v>0.17284628209239705</v>
      </c>
      <c r="E28">
        <f t="shared" ref="C28:E28" si="17">ABS(E20-E27)/AVERAGE(E20,E27)*100</f>
        <v>3.3128315888720423</v>
      </c>
    </row>
    <row r="29" spans="1:5" x14ac:dyDescent="0.35">
      <c r="A29" s="1" t="s">
        <v>26</v>
      </c>
      <c r="B29">
        <f>ABS(B26-B10)</f>
        <v>3.3886712318438867</v>
      </c>
      <c r="C29">
        <f>ABS(C26-C10)</f>
        <v>0.68823564845729379</v>
      </c>
      <c r="D29">
        <f>ABS(D26-D10)</f>
        <v>14.245085740516998</v>
      </c>
      <c r="E29">
        <f t="shared" ref="C29:E29" si="18">ABS(E26-E10)</f>
        <v>0.70838895913766464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dcterms:created xsi:type="dcterms:W3CDTF">2025-01-28T03:28:38Z</dcterms:created>
  <dcterms:modified xsi:type="dcterms:W3CDTF">2025-01-28T04:45:14Z</dcterms:modified>
</cp:coreProperties>
</file>