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154D2624-5908-4FF4-B45B-064564FF520C}" xr6:coauthVersionLast="36" xr6:coauthVersionMax="36" xr10:uidLastSave="{00000000-0000-0000-0000-000000000000}"/>
  <bookViews>
    <workbookView xWindow="0" yWindow="0" windowWidth="10800" windowHeight="6810" activeTab="4" xr2:uid="{380839EA-A048-45B5-9384-B1EC17772E6F}"/>
  </bookViews>
  <sheets>
    <sheet name="Quiz 1 (1-30-25)" sheetId="1" r:id="rId1"/>
    <sheet name="lab 1 (1-30-25)" sheetId="2" r:id="rId2"/>
    <sheet name="Lab 2" sheetId="3" r:id="rId3"/>
    <sheet name="Sheet2" sheetId="4" r:id="rId4"/>
    <sheet name="Quiz 2" sheetId="6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2" l="1"/>
  <c r="M72" i="2"/>
  <c r="M71" i="2"/>
  <c r="O46" i="2"/>
  <c r="I67" i="2"/>
  <c r="I68" i="2" s="1"/>
  <c r="I69" i="2" s="1"/>
  <c r="H43" i="2"/>
  <c r="L46" i="2"/>
  <c r="J44" i="2" l="1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I44" i="2"/>
  <c r="F67" i="2"/>
  <c r="V36" i="2"/>
  <c r="V19" i="2"/>
  <c r="Q36" i="2"/>
  <c r="Q33" i="2"/>
  <c r="Q31" i="2"/>
  <c r="AB42" i="2" l="1"/>
  <c r="D43" i="2"/>
  <c r="F31" i="2"/>
  <c r="D67" i="2"/>
  <c r="M17" i="2"/>
  <c r="F12" i="2"/>
  <c r="AB3" i="2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2" i="2"/>
  <c r="E67" i="2"/>
  <c r="G67" i="2"/>
  <c r="H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E43" i="2"/>
  <c r="F43" i="2"/>
  <c r="G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E36" i="2"/>
  <c r="F36" i="2"/>
  <c r="G36" i="2"/>
  <c r="H36" i="2"/>
  <c r="I36" i="2"/>
  <c r="J36" i="2"/>
  <c r="K36" i="2"/>
  <c r="L36" i="2"/>
  <c r="M36" i="2"/>
  <c r="N36" i="2"/>
  <c r="O36" i="2"/>
  <c r="P36" i="2"/>
  <c r="R36" i="2"/>
  <c r="S36" i="2"/>
  <c r="T36" i="2"/>
  <c r="U36" i="2"/>
  <c r="W36" i="2"/>
  <c r="X36" i="2"/>
  <c r="Y36" i="2"/>
  <c r="Z36" i="2"/>
  <c r="AA36" i="2"/>
  <c r="E31" i="2"/>
  <c r="G31" i="2"/>
  <c r="H31" i="2"/>
  <c r="I31" i="2"/>
  <c r="J31" i="2"/>
  <c r="K31" i="2"/>
  <c r="L31" i="2"/>
  <c r="M31" i="2"/>
  <c r="N31" i="2"/>
  <c r="O31" i="2"/>
  <c r="P31" i="2"/>
  <c r="R31" i="2"/>
  <c r="S31" i="2"/>
  <c r="T31" i="2"/>
  <c r="U31" i="2"/>
  <c r="V31" i="2"/>
  <c r="W31" i="2"/>
  <c r="X31" i="2"/>
  <c r="Y31" i="2"/>
  <c r="Z31" i="2"/>
  <c r="AA31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W19" i="2"/>
  <c r="X19" i="2"/>
  <c r="Y19" i="2"/>
  <c r="Z19" i="2"/>
  <c r="AA19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E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D19" i="2"/>
  <c r="D65" i="2"/>
  <c r="D60" i="2"/>
  <c r="D55" i="2"/>
  <c r="D41" i="2"/>
  <c r="D36" i="2"/>
  <c r="D31" i="2"/>
  <c r="D17" i="2"/>
  <c r="D12" i="2"/>
  <c r="E68" i="2" l="1"/>
  <c r="U68" i="2"/>
  <c r="O68" i="2"/>
  <c r="AA68" i="2"/>
  <c r="Q68" i="2"/>
  <c r="R68" i="2"/>
  <c r="Z68" i="2"/>
  <c r="K68" i="2"/>
  <c r="J68" i="2"/>
  <c r="H68" i="2"/>
  <c r="G68" i="2"/>
  <c r="F68" i="2"/>
  <c r="D68" i="2"/>
  <c r="Y68" i="2"/>
  <c r="X68" i="2"/>
  <c r="W68" i="2"/>
  <c r="V68" i="2"/>
  <c r="T68" i="2"/>
  <c r="S68" i="2"/>
  <c r="P68" i="2"/>
  <c r="N68" i="2"/>
  <c r="M68" i="2"/>
  <c r="L68" i="2"/>
  <c r="F124" i="3"/>
  <c r="F77" i="3"/>
  <c r="F39" i="3"/>
  <c r="F125" i="3" s="1"/>
  <c r="F124" i="4"/>
  <c r="F77" i="4"/>
  <c r="F39" i="4"/>
  <c r="F125" i="4" s="1"/>
  <c r="E69" i="2" l="1"/>
  <c r="F69" i="2"/>
  <c r="G69" i="2"/>
  <c r="H69" i="2"/>
  <c r="L69" i="2"/>
  <c r="J69" i="2"/>
  <c r="Y69" i="2"/>
  <c r="P69" i="2"/>
  <c r="Q69" i="2"/>
  <c r="T69" i="2"/>
  <c r="U69" i="2"/>
  <c r="V69" i="2"/>
  <c r="R69" i="2"/>
  <c r="S69" i="2"/>
  <c r="W69" i="2"/>
  <c r="X69" i="2"/>
  <c r="M69" i="2"/>
  <c r="N69" i="2"/>
  <c r="Z69" i="2"/>
  <c r="O69" i="2"/>
  <c r="AA69" i="2"/>
  <c r="K69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I28" i="1" l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D22" i="1"/>
  <c r="AD16" i="1"/>
  <c r="AD20" i="1"/>
  <c r="H23" i="1" l="1"/>
  <c r="H28" i="1" s="1"/>
  <c r="G23" i="1" l="1"/>
  <c r="G28" i="1" s="1"/>
  <c r="F23" i="1" l="1"/>
  <c r="F28" i="1" s="1"/>
  <c r="E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Latza</author>
  </authors>
  <commentList>
    <comment ref="H18" authorId="0" shapeId="0" xr:uid="{4982199E-8FE3-48C7-9D1B-460463FE8084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 calculations in margin</t>
        </r>
      </text>
    </comment>
    <comment ref="I18" authorId="0" shapeId="0" xr:uid="{2C4DBDDC-C806-4D37-BBB3-3FA8AFE93B96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 calculations in margin</t>
        </r>
      </text>
    </comment>
    <comment ref="J18" authorId="0" shapeId="0" xr:uid="{79B868E5-3410-4B68-975F-AEC28B910436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K18" authorId="0" shapeId="0" xr:uid="{991D4FF2-D47E-4A67-B3C0-9B6FBD92E0D3}">
      <text>
        <r>
          <rPr>
            <b/>
            <sz val="9"/>
            <color indexed="81"/>
            <rFont val="Tahoma"/>
            <family val="2"/>
          </rPr>
          <t xml:space="preserve">Thomas Latza:
</t>
        </r>
        <r>
          <rPr>
            <sz val="9"/>
            <color indexed="81"/>
            <rFont val="Tahoma"/>
            <family val="2"/>
          </rPr>
          <t>didn't box/circle final answers</t>
        </r>
      </text>
    </comment>
    <comment ref="M18" authorId="0" shapeId="0" xr:uid="{CBAAFA98-35D0-478C-B337-75B17C1D3530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squished calculations in margin of graph</t>
        </r>
      </text>
    </comment>
    <comment ref="Q18" authorId="0" shapeId="0" xr:uid="{8A91E44E-2EC8-4614-A9A2-4AB786A44B10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circle/box final answers</t>
        </r>
      </text>
    </comment>
    <comment ref="R18" authorId="0" shapeId="0" xr:uid="{C376BA8F-7B18-4F8A-9E76-77D48DF0B90C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S18" authorId="0" shapeId="0" xr:uid="{D3830C4A-7033-4354-91D6-FC991A569569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T18" authorId="0" shapeId="0" xr:uid="{36E99241-F91A-4FE1-AEB2-4C86D02BFE6B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U18" authorId="0" shapeId="0" xr:uid="{09EE42AB-CD6B-4424-B513-835DD00BF06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V18" authorId="0" shapeId="0" xr:uid="{BD37693F-EACA-467D-8D08-679063459897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AA18" authorId="0" shapeId="0" xr:uid="{0F437C8D-C6DA-4681-9347-D12DDD160E5E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Y25" authorId="0" shapeId="0" xr:uid="{C7275EFD-A033-4E74-978F-9861395EECB9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line should be drawn with a strait edge</t>
        </r>
      </text>
    </comment>
    <comment ref="H42" authorId="0" shapeId="0" xr:uid="{2E4BF1F5-1C78-44EF-8A55-E0E0A627EF9C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 calculations in margin
</t>
        </r>
      </text>
    </comment>
    <comment ref="J42" authorId="0" shapeId="0" xr:uid="{B27ADA19-C28F-4520-95FF-FB1B0521D34E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K42" authorId="0" shapeId="0" xr:uid="{17D17D4E-D88D-4F03-9CA5-A669C8998B4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final answers</t>
        </r>
      </text>
    </comment>
    <comment ref="L42" authorId="0" shapeId="0" xr:uid="{4FE82B52-A34D-4478-A1F9-38061C6185C4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all 
final answers</t>
        </r>
      </text>
    </comment>
    <comment ref="Q42" authorId="0" shapeId="0" xr:uid="{AD6BB1F3-CCC7-43D5-B1F9-99E3596F1177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all 
final answers</t>
        </r>
      </text>
    </comment>
    <comment ref="R42" authorId="0" shapeId="0" xr:uid="{F69F61A5-6922-46F6-A1B7-D418356A0D89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S42" authorId="0" shapeId="0" xr:uid="{DB32938C-2A71-462A-8CE8-D42DBCF64E23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U42" authorId="0" shapeId="0" xr:uid="{44843DDF-47CE-4979-93F6-A3BE5B8CE471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V42" authorId="0" shapeId="0" xr:uid="{3C0C8200-2360-46E0-9E79-7B416237DCD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AA42" authorId="0" shapeId="0" xr:uid="{3114D5F3-56AC-4AB5-BAA1-E6F19FF42898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Y49" authorId="0" shapeId="0" xr:uid="{AD149D11-1E23-4021-A65C-C86E2BCD42F7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line should be drawn with a strait edge</t>
        </r>
      </text>
    </comment>
    <comment ref="H66" authorId="0" shapeId="0" xr:uid="{415727FE-46D3-4F58-9B56-AF3D3C9090C8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 calculations in margin</t>
        </r>
      </text>
    </comment>
    <comment ref="I66" authorId="0" shapeId="0" xr:uid="{04250789-D04C-4076-B5AC-A4A454CEA9A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circle answers</t>
        </r>
      </text>
    </comment>
    <comment ref="J66" authorId="0" shapeId="0" xr:uid="{BDA10A21-3D90-4561-8CED-23FB400AA90E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K66" authorId="0" shapeId="0" xr:uid="{691AC690-6F3D-4129-B410-D91635FCEEA1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final answers</t>
        </r>
      </text>
    </comment>
    <comment ref="R66" authorId="0" shapeId="0" xr:uid="{52E79460-AF62-4E76-A136-37987A33E940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S66" authorId="0" shapeId="0" xr:uid="{0821B93E-EFDB-433E-B1F9-2B522C23AD1B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U66" authorId="0" shapeId="0" xr:uid="{209EFFE7-8759-43BF-A4FC-1C7A1174BF1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V66" authorId="0" shapeId="0" xr:uid="{DE6BD6E4-B98D-490D-B175-466E429505B2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  <comment ref="X66" authorId="0" shapeId="0" xr:uid="{BC99A2CF-44EB-4B28-893A-721B023C31A9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circle/box final answers</t>
        </r>
      </text>
    </comment>
    <comment ref="AA66" authorId="0" shapeId="0" xr:uid="{3C287595-652C-43AD-80A8-710087030755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doing math on graph makes it hard to read</t>
        </r>
      </text>
    </comment>
  </commentList>
</comments>
</file>

<file path=xl/sharedStrings.xml><?xml version="1.0" encoding="utf-8"?>
<sst xmlns="http://schemas.openxmlformats.org/spreadsheetml/2006/main" count="830" uniqueCount="147">
  <si>
    <t>PH201-8 quiz 1</t>
  </si>
  <si>
    <t>Student:</t>
  </si>
  <si>
    <t>criteria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</si>
  <si>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</si>
  <si>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</si>
  <si>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</si>
  <si>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</si>
  <si>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</si>
  <si>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</si>
  <si>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</si>
  <si>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</si>
  <si>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</si>
  <si>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</si>
  <si>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</si>
  <si>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</si>
  <si>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</si>
  <si>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</si>
  <si>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</si>
  <si>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</si>
  <si>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</si>
  <si>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</si>
  <si>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</si>
  <si>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</si>
  <si>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</si>
  <si>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</si>
  <si>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</si>
  <si>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</si>
  <si>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</si>
  <si>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</si>
  <si>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</si>
  <si>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</si>
  <si>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</si>
  <si>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Overall neatness and presentation (final answers are clearly delineated and easy to find</t>
  </si>
  <si>
    <t>Subtotal</t>
  </si>
  <si>
    <t>Correct modification was performed on the data set</t>
  </si>
  <si>
    <t>Total</t>
  </si>
  <si>
    <t>q-value</t>
  </si>
  <si>
    <t>Bartlett, Lucy J.</t>
  </si>
  <si>
    <t>Bayan, Sarah N.</t>
  </si>
  <si>
    <t>Byrne, Kaylee A.</t>
  </si>
  <si>
    <t>Culver, Carly A.</t>
  </si>
  <si>
    <t>Hartrick, Ashe R.</t>
  </si>
  <si>
    <t>Jean, Zofia</t>
  </si>
  <si>
    <t>Karubas, Anna R.</t>
  </si>
  <si>
    <t>Martin, Abby K.</t>
  </si>
  <si>
    <t>Martin, Nicholas A.</t>
  </si>
  <si>
    <t>Moore, Sophia K.</t>
  </si>
  <si>
    <t>Noldy, Samantha E.</t>
  </si>
  <si>
    <t>Pinzon-Luciente, Emily</t>
  </si>
  <si>
    <t>Quigley, McKayla C.</t>
  </si>
  <si>
    <t>Richer, Abby R.</t>
  </si>
  <si>
    <t>Robinson, Grace E.</t>
  </si>
  <si>
    <t>Rogaczewski, Gabe T.</t>
  </si>
  <si>
    <t>Shepard, Madison L.</t>
  </si>
  <si>
    <t>Sistare, James A.</t>
  </si>
  <si>
    <t>Spehar, Helen R.</t>
  </si>
  <si>
    <t>Verburg, Lynnea B.</t>
  </si>
  <si>
    <t>Wernette, Logan</t>
  </si>
  <si>
    <t>Windemuller, Natalie N.</t>
  </si>
  <si>
    <t>Zalusky, Myah J.</t>
  </si>
  <si>
    <t xml:space="preserve">posible points </t>
  </si>
  <si>
    <t>-</t>
  </si>
  <si>
    <t>exercise 1</t>
  </si>
  <si>
    <t>Force 1 drawn to scale on 1st set of axes</t>
  </si>
  <si>
    <t>Force 2 drawn to scale on 2nd set of axes</t>
  </si>
  <si>
    <t>component table</t>
  </si>
  <si>
    <t>units</t>
  </si>
  <si>
    <t>calculation finishes with units that have the correct order of magnitude</t>
  </si>
  <si>
    <t>calculation leads to correct units for a force.</t>
  </si>
  <si>
    <t>using correct units for mass and accelaration</t>
  </si>
  <si>
    <t>spiting r-hat into cosθx-hat+sinθy-hat</t>
  </si>
  <si>
    <t>multiplying mass times acceleration</t>
  </si>
  <si>
    <t>distributing (FOIL-ing) the force into the component vectors</t>
  </si>
  <si>
    <t>Arithmetic</t>
  </si>
  <si>
    <t>Force 1 x-component entered in table</t>
  </si>
  <si>
    <t>Force 1 y-component entered in table</t>
  </si>
  <si>
    <t>seting up the Force equation correctly for Force 1</t>
  </si>
  <si>
    <t>Force 2 x-component entered in table</t>
  </si>
  <si>
    <t>Force 2 y-component entered in table</t>
  </si>
  <si>
    <t>y-components are summed correctly to yeild Resultant y-component</t>
  </si>
  <si>
    <t>x-components are summed correctly to yeild Resultant x-component</t>
  </si>
  <si>
    <t>Force 2 has been drawn starting from the tip of Force 1 (or vice versa) on the lower set of axes and both are to scale.</t>
  </si>
  <si>
    <t>the angle of the reultant vector from the x-axis has been found using the arctan function</t>
  </si>
  <si>
    <t>the quadrent of the Resultant force has been accounted for and the actual angle of the resultant vector has been found</t>
  </si>
  <si>
    <t>The Resultant force has been drawn from the origin of the lower axes to the tip of the sum of the component axes .</t>
  </si>
  <si>
    <t>the % difference has been found between the magnagues of the calculated and measured forces</t>
  </si>
  <si>
    <t>difference in angle between the calculated and meaured angles is  calculated</t>
  </si>
  <si>
    <t>subtotal</t>
  </si>
  <si>
    <t>scale is given for drawings</t>
  </si>
  <si>
    <t>the operand of arctan is set up as y-component over x-component</t>
  </si>
  <si>
    <t>units have been included and cancled correctly</t>
  </si>
  <si>
    <t>pythagorean theorum set up properly</t>
  </si>
  <si>
    <t>units have been calculated correctly</t>
  </si>
  <si>
    <t>Arithmetic has been performed correctly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</si>
  <si>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calc</t>
    </r>
  </si>
  <si>
    <t>ArcTangent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</si>
  <si>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drawing</t>
    </r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</si>
  <si>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calc</t>
    </r>
  </si>
  <si>
    <t>F=ma used properly</t>
  </si>
  <si>
    <t>% difs</t>
  </si>
  <si>
    <t>exercise 3</t>
  </si>
  <si>
    <t>exercise 2</t>
  </si>
  <si>
    <t>Force 1</t>
  </si>
  <si>
    <t>Force 2</t>
  </si>
  <si>
    <t>Force 3</t>
  </si>
  <si>
    <t>Force 3 x-component entered in table</t>
  </si>
  <si>
    <t>Force 3y-component entered in table</t>
  </si>
  <si>
    <t>difference in angle between the calculated and meaured angles is calculated</t>
  </si>
  <si>
    <t>R vs V</t>
  </si>
  <si>
    <t>m vs t^2</t>
  </si>
  <si>
    <t>m^(1/2) vs t</t>
  </si>
  <si>
    <t xml:space="preserve">y-intercept   </t>
  </si>
  <si>
    <t xml:space="preserve">q-value   </t>
  </si>
  <si>
    <t>max</t>
  </si>
  <si>
    <t>min</t>
  </si>
  <si>
    <t>average</t>
  </si>
  <si>
    <t>f1</t>
  </si>
  <si>
    <t>mass is in kg</t>
  </si>
  <si>
    <t>mass copied correctly</t>
  </si>
  <si>
    <t>acceleration is copied correctly</t>
  </si>
  <si>
    <t>good multiplication</t>
  </si>
  <si>
    <t>mass is copied correctly</t>
  </si>
  <si>
    <t>mass has unit</t>
  </si>
  <si>
    <t>accel has correct value</t>
  </si>
  <si>
    <t>accel has correct unit</t>
  </si>
  <si>
    <t>multiplication done correctly</t>
  </si>
  <si>
    <t>force has N</t>
  </si>
  <si>
    <t>f2</t>
  </si>
  <si>
    <t>plug in f1</t>
  </si>
  <si>
    <t>plug in theta to cosine</t>
  </si>
  <si>
    <t>plug in theta to sine</t>
  </si>
  <si>
    <t>have N on f1</t>
  </si>
  <si>
    <t>do math on x component</t>
  </si>
  <si>
    <t>do math on y-cmponent</t>
  </si>
  <si>
    <t>put x comp in table</t>
  </si>
  <si>
    <t>put y comp in table</t>
  </si>
  <si>
    <t>table</t>
  </si>
  <si>
    <t>put N next to x-comp</t>
  </si>
  <si>
    <t>put N next to y-comp</t>
  </si>
  <si>
    <t>F_R mag</t>
  </si>
  <si>
    <t>set up equation</t>
  </si>
  <si>
    <t>plug in components</t>
  </si>
  <si>
    <t>do math correctly</t>
  </si>
  <si>
    <t>have units on final answer</t>
  </si>
  <si>
    <t>boxed final answer</t>
  </si>
  <si>
    <t>arctan</t>
  </si>
  <si>
    <t>box final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</si>
</sst>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5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4" xfId="0" applyFill="1" applyBorder="1"/>
    <xf numFmtId="0" fontId="0" fillId="3" borderId="17" xfId="0" applyFill="1" applyBorder="1"/>
    <xf numFmtId="0" fontId="1" fillId="0" borderId="26" xfId="0" applyFont="1" applyBorder="1" applyAlignment="1">
      <alignment vertical="top"/>
    </xf>
    <xf numFmtId="0" fontId="0" fillId="3" borderId="13" xfId="0" applyFill="1" applyBorder="1"/>
    <xf numFmtId="0" fontId="0" fillId="0" borderId="0" xfId="0" applyBorder="1"/>
    <xf numFmtId="0" fontId="0" fillId="3" borderId="0" xfId="0" applyFill="1" applyBorder="1"/>
    <xf numFmtId="0" fontId="0" fillId="3" borderId="37" xfId="0" applyFill="1" applyBorder="1"/>
    <xf numFmtId="0" fontId="0" fillId="2" borderId="38" xfId="0" applyFill="1" applyBorder="1"/>
    <xf numFmtId="0" fontId="1" fillId="0" borderId="28" xfId="0" applyFont="1" applyBorder="1" applyAlignment="1">
      <alignment horizontal="center" vertical="center"/>
    </xf>
    <xf numFmtId="0" fontId="0" fillId="2" borderId="44" xfId="0" applyFill="1" applyBorder="1"/>
    <xf numFmtId="0" fontId="0" fillId="2" borderId="20" xfId="0" applyFill="1" applyBorder="1"/>
    <xf numFmtId="0" fontId="0" fillId="2" borderId="18" xfId="0" applyFill="1" applyBorder="1"/>
    <xf numFmtId="0" fontId="0" fillId="0" borderId="16" xfId="0" applyBorder="1"/>
    <xf numFmtId="0" fontId="0" fillId="0" borderId="17" xfId="0" applyBorder="1"/>
    <xf numFmtId="0" fontId="0" fillId="2" borderId="45" xfId="0" applyFill="1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0" borderId="12" xfId="0" applyBorder="1"/>
    <xf numFmtId="0" fontId="0" fillId="2" borderId="12" xfId="0" applyFill="1" applyBorder="1"/>
    <xf numFmtId="0" fontId="0" fillId="2" borderId="21" xfId="0" applyFill="1" applyBorder="1"/>
    <xf numFmtId="0" fontId="0" fillId="3" borderId="12" xfId="0" applyFill="1" applyBorder="1"/>
    <xf numFmtId="0" fontId="0" fillId="3" borderId="21" xfId="0" applyFill="1" applyBorder="1"/>
    <xf numFmtId="0" fontId="0" fillId="2" borderId="48" xfId="0" applyFill="1" applyBorder="1"/>
    <xf numFmtId="0" fontId="0" fillId="0" borderId="38" xfId="0" applyBorder="1"/>
    <xf numFmtId="0" fontId="0" fillId="2" borderId="49" xfId="0" applyFill="1" applyBorder="1"/>
    <xf numFmtId="0" fontId="2" fillId="2" borderId="48" xfId="0" applyFont="1" applyFill="1" applyBorder="1" applyAlignment="1">
      <alignment vertical="center" wrapText="1"/>
    </xf>
    <xf numFmtId="0" fontId="2" fillId="3" borderId="38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 wrapText="1"/>
    </xf>
    <xf numFmtId="0" fontId="2" fillId="3" borderId="49" xfId="0" applyFont="1" applyFill="1" applyBorder="1" applyAlignment="1">
      <alignment vertical="center" wrapText="1"/>
    </xf>
    <xf numFmtId="0" fontId="0" fillId="3" borderId="48" xfId="0" applyFill="1" applyBorder="1"/>
    <xf numFmtId="0" fontId="0" fillId="3" borderId="38" xfId="0" applyFill="1" applyBorder="1"/>
    <xf numFmtId="0" fontId="0" fillId="3" borderId="46" xfId="0" applyFill="1" applyBorder="1"/>
    <xf numFmtId="0" fontId="0" fillId="3" borderId="4" xfId="0" applyFill="1" applyBorder="1"/>
    <xf numFmtId="0" fontId="0" fillId="0" borderId="50" xfId="0" applyBorder="1"/>
    <xf numFmtId="0" fontId="2" fillId="2" borderId="40" xfId="0" applyFont="1" applyFill="1" applyBorder="1" applyAlignment="1">
      <alignment vertical="center" wrapText="1"/>
    </xf>
    <xf numFmtId="0" fontId="0" fillId="2" borderId="34" xfId="0" applyFill="1" applyBorder="1"/>
    <xf numFmtId="0" fontId="0" fillId="2" borderId="19" xfId="0" applyFill="1" applyBorder="1"/>
    <xf numFmtId="0" fontId="0" fillId="2" borderId="22" xfId="0" applyFill="1" applyBorder="1"/>
    <xf numFmtId="0" fontId="0" fillId="3" borderId="51" xfId="0" applyFill="1" applyBorder="1"/>
    <xf numFmtId="0" fontId="0" fillId="3" borderId="52" xfId="0" applyFill="1" applyBorder="1"/>
    <xf numFmtId="0" fontId="0" fillId="0" borderId="53" xfId="0" applyBorder="1"/>
    <xf numFmtId="0" fontId="0" fillId="0" borderId="52" xfId="0" applyBorder="1"/>
    <xf numFmtId="0" fontId="0" fillId="2" borderId="55" xfId="0" applyFill="1" applyBorder="1"/>
    <xf numFmtId="0" fontId="0" fillId="3" borderId="8" xfId="0" applyFill="1" applyBorder="1"/>
    <xf numFmtId="0" fontId="0" fillId="3" borderId="8" xfId="0" quotePrefix="1" applyFill="1" applyBorder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3" borderId="18" xfId="0" quotePrefix="1" applyFill="1" applyBorder="1" applyAlignment="1">
      <alignment horizontal="center" vertical="center"/>
    </xf>
    <xf numFmtId="0" fontId="0" fillId="2" borderId="56" xfId="0" quotePrefix="1" applyFill="1" applyBorder="1" applyAlignment="1">
      <alignment horizontal="center" vertical="center"/>
    </xf>
    <xf numFmtId="0" fontId="0" fillId="3" borderId="54" xfId="0" quotePrefix="1" applyFill="1" applyBorder="1" applyAlignment="1">
      <alignment horizontal="center" vertical="center"/>
    </xf>
    <xf numFmtId="0" fontId="0" fillId="0" borderId="0" xfId="0" applyBorder="1" applyAlignment="1">
      <alignment textRotation="90"/>
    </xf>
    <xf numFmtId="0" fontId="1" fillId="0" borderId="3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24" xfId="1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0" fontId="0" fillId="0" borderId="18" xfId="0" applyBorder="1"/>
    <xf numFmtId="0" fontId="0" fillId="0" borderId="19" xfId="0" applyBorder="1"/>
    <xf numFmtId="0" fontId="0" fillId="0" borderId="56" xfId="0" applyBorder="1"/>
    <xf numFmtId="0" fontId="0" fillId="0" borderId="63" xfId="0" applyBorder="1"/>
    <xf numFmtId="0" fontId="0" fillId="0" borderId="7" xfId="0" applyBorder="1"/>
    <xf numFmtId="0" fontId="0" fillId="0" borderId="51" xfId="0" applyBorder="1"/>
    <xf numFmtId="0" fontId="0" fillId="0" borderId="21" xfId="0" applyBorder="1"/>
    <xf numFmtId="0" fontId="0" fillId="0" borderId="34" xfId="0" applyBorder="1"/>
    <xf numFmtId="0" fontId="0" fillId="0" borderId="31" xfId="0" applyBorder="1"/>
    <xf numFmtId="0" fontId="0" fillId="0" borderId="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52" xfId="0" applyBorder="1" applyAlignment="1">
      <alignment horizontal="right" vertical="center"/>
    </xf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68" xfId="0" applyFill="1" applyBorder="1"/>
    <xf numFmtId="0" fontId="0" fillId="0" borderId="70" xfId="0" applyFill="1" applyBorder="1"/>
    <xf numFmtId="0" fontId="0" fillId="0" borderId="67" xfId="0" applyFill="1" applyBorder="1"/>
    <xf numFmtId="0" fontId="0" fillId="0" borderId="25" xfId="0" applyBorder="1"/>
    <xf numFmtId="0" fontId="0" fillId="0" borderId="71" xfId="0" applyFill="1" applyBorder="1"/>
    <xf numFmtId="0" fontId="0" fillId="0" borderId="69" xfId="0" applyFill="1" applyBorder="1"/>
    <xf numFmtId="0" fontId="0" fillId="0" borderId="45" xfId="0" applyBorder="1"/>
    <xf numFmtId="0" fontId="0" fillId="0" borderId="44" xfId="0" applyBorder="1"/>
    <xf numFmtId="0" fontId="0" fillId="0" borderId="57" xfId="0" applyBorder="1"/>
    <xf numFmtId="0" fontId="0" fillId="0" borderId="4" xfId="0" applyBorder="1"/>
    <xf numFmtId="0" fontId="0" fillId="0" borderId="8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67" xfId="0" applyBorder="1" applyAlignment="1">
      <alignment horizontal="right" vertical="center"/>
    </xf>
    <xf numFmtId="0" fontId="0" fillId="0" borderId="68" xfId="0" applyBorder="1" applyAlignment="1">
      <alignment horizontal="right" vertical="center"/>
    </xf>
    <xf numFmtId="0" fontId="0" fillId="0" borderId="70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0" borderId="0" xfId="0" applyAlignment="1">
      <alignment horizontal="center"/>
    </xf>
    <xf numFmtId="0" fontId="2" fillId="0" borderId="24" xfId="1" applyFont="1" applyBorder="1" applyAlignment="1">
      <alignment horizontal="center" textRotation="90" wrapText="1"/>
    </xf>
    <xf numFmtId="0" fontId="2" fillId="0" borderId="13" xfId="1" applyFont="1" applyBorder="1" applyAlignment="1">
      <alignment vertical="center" wrapText="1"/>
    </xf>
    <xf numFmtId="0" fontId="2" fillId="0" borderId="13" xfId="1" applyFont="1" applyBorder="1" applyAlignment="1">
      <alignment horizontal="right" wrapText="1"/>
    </xf>
    <xf numFmtId="0" fontId="2" fillId="3" borderId="13" xfId="1" applyFont="1" applyFill="1" applyBorder="1" applyAlignment="1">
      <alignment horizontal="right" vertical="center" wrapText="1"/>
    </xf>
    <xf numFmtId="0" fontId="2" fillId="0" borderId="53" xfId="1" applyFont="1" applyBorder="1" applyAlignment="1">
      <alignment vertical="center" wrapText="1"/>
    </xf>
    <xf numFmtId="0" fontId="2" fillId="0" borderId="0" xfId="1" applyFont="1" applyBorder="1" applyAlignment="1">
      <alignment vertical="center" wrapText="1"/>
    </xf>
    <xf numFmtId="0" fontId="0" fillId="0" borderId="0" xfId="0" applyFill="1" applyBorder="1" applyAlignment="1">
      <alignment vertical="center" textRotation="90"/>
    </xf>
    <xf numFmtId="0" fontId="2" fillId="0" borderId="0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1" applyFont="1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2" fillId="0" borderId="0" xfId="1" applyFont="1" applyFill="1" applyBorder="1" applyAlignment="1">
      <alignment horizontal="right" vertical="center" wrapText="1"/>
    </xf>
    <xf numFmtId="0" fontId="2" fillId="0" borderId="18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0" fontId="2" fillId="3" borderId="8" xfId="1" applyFont="1" applyFill="1" applyBorder="1" applyAlignment="1">
      <alignment horizontal="right" vertical="center" wrapText="1"/>
    </xf>
    <xf numFmtId="0" fontId="2" fillId="3" borderId="16" xfId="1" applyFont="1" applyFill="1" applyBorder="1" applyAlignment="1">
      <alignment horizontal="right" vertical="center" wrapText="1"/>
    </xf>
    <xf numFmtId="0" fontId="2" fillId="3" borderId="8" xfId="1" applyFont="1" applyFill="1" applyBorder="1" applyAlignment="1">
      <alignment horizontal="right" wrapText="1"/>
    </xf>
    <xf numFmtId="0" fontId="2" fillId="3" borderId="53" xfId="1" applyFont="1" applyFill="1" applyBorder="1" applyAlignment="1">
      <alignment horizontal="right" vertical="center" wrapText="1"/>
    </xf>
    <xf numFmtId="0" fontId="2" fillId="0" borderId="8" xfId="1" applyFont="1" applyBorder="1" applyAlignment="1">
      <alignment horizontal="right" wrapText="1"/>
    </xf>
    <xf numFmtId="0" fontId="2" fillId="0" borderId="16" xfId="1" applyFont="1" applyBorder="1" applyAlignment="1">
      <alignment horizontal="right" wrapText="1"/>
    </xf>
    <xf numFmtId="0" fontId="2" fillId="0" borderId="45" xfId="1" applyFont="1" applyBorder="1" applyAlignment="1">
      <alignment vertical="center" wrapText="1"/>
    </xf>
    <xf numFmtId="0" fontId="2" fillId="0" borderId="50" xfId="1" applyFont="1" applyBorder="1" applyAlignment="1">
      <alignment vertical="center" textRotation="90" wrapText="1"/>
    </xf>
    <xf numFmtId="0" fontId="0" fillId="0" borderId="50" xfId="0" applyBorder="1" applyAlignment="1">
      <alignment textRotation="90"/>
    </xf>
    <xf numFmtId="0" fontId="0" fillId="0" borderId="5" xfId="0" applyBorder="1" applyAlignment="1">
      <alignment textRotation="90"/>
    </xf>
    <xf numFmtId="0" fontId="2" fillId="0" borderId="17" xfId="1" applyFont="1" applyBorder="1" applyAlignment="1">
      <alignment vertical="center" wrapText="1"/>
    </xf>
    <xf numFmtId="0" fontId="2" fillId="0" borderId="52" xfId="1" applyFont="1" applyBorder="1" applyAlignment="1">
      <alignment vertical="center" wrapText="1"/>
    </xf>
    <xf numFmtId="0" fontId="2" fillId="0" borderId="44" xfId="1" applyFont="1" applyBorder="1" applyAlignment="1">
      <alignment vertical="center" wrapText="1"/>
    </xf>
    <xf numFmtId="0" fontId="0" fillId="0" borderId="0" xfId="0" applyFill="1" applyBorder="1" applyAlignment="1">
      <alignment textRotation="90"/>
    </xf>
    <xf numFmtId="0" fontId="0" fillId="0" borderId="13" xfId="0" applyBorder="1" applyAlignment="1"/>
    <xf numFmtId="0" fontId="0" fillId="0" borderId="8" xfId="0" applyBorder="1" applyAlignment="1"/>
    <xf numFmtId="0" fontId="0" fillId="0" borderId="53" xfId="0" applyBorder="1" applyAlignment="1"/>
    <xf numFmtId="0" fontId="0" fillId="0" borderId="18" xfId="0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14" xfId="0" applyBorder="1" applyAlignment="1"/>
    <xf numFmtId="0" fontId="0" fillId="0" borderId="52" xfId="0" applyBorder="1" applyAlignment="1"/>
    <xf numFmtId="0" fontId="0" fillId="0" borderId="9" xfId="0" applyBorder="1" applyAlignment="1"/>
    <xf numFmtId="0" fontId="0" fillId="3" borderId="8" xfId="0" quotePrefix="1" applyFill="1" applyBorder="1" applyAlignment="1">
      <alignment horizontal="right" vertical="center"/>
    </xf>
    <xf numFmtId="0" fontId="0" fillId="2" borderId="18" xfId="0" quotePrefix="1" applyFill="1" applyBorder="1" applyAlignment="1">
      <alignment horizontal="right" vertical="center"/>
    </xf>
    <xf numFmtId="0" fontId="0" fillId="3" borderId="18" xfId="0" quotePrefix="1" applyFill="1" applyBorder="1" applyAlignment="1">
      <alignment horizontal="right" vertical="center"/>
    </xf>
    <xf numFmtId="0" fontId="0" fillId="2" borderId="56" xfId="0" quotePrefix="1" applyFill="1" applyBorder="1" applyAlignment="1">
      <alignment horizontal="right" vertical="center"/>
    </xf>
    <xf numFmtId="0" fontId="0" fillId="0" borderId="54" xfId="0" applyFill="1" applyBorder="1"/>
    <xf numFmtId="0" fontId="1" fillId="0" borderId="3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2" fillId="3" borderId="36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0" fillId="0" borderId="46" xfId="0" applyBorder="1" applyAlignment="1">
      <alignment horizontal="center" textRotation="90"/>
    </xf>
    <xf numFmtId="0" fontId="0" fillId="0" borderId="47" xfId="0" applyBorder="1" applyAlignment="1">
      <alignment horizontal="center" textRotation="90"/>
    </xf>
    <xf numFmtId="0" fontId="0" fillId="0" borderId="59" xfId="0" applyBorder="1" applyAlignment="1">
      <alignment horizontal="center" vertical="center" textRotation="90"/>
    </xf>
    <xf numFmtId="0" fontId="0" fillId="0" borderId="60" xfId="0" applyBorder="1" applyAlignment="1">
      <alignment horizontal="center" vertical="center" textRotation="90"/>
    </xf>
    <xf numFmtId="0" fontId="0" fillId="0" borderId="61" xfId="0" applyBorder="1" applyAlignment="1">
      <alignment horizontal="center" vertical="center" textRotation="90"/>
    </xf>
    <xf numFmtId="0" fontId="0" fillId="0" borderId="75" xfId="0" applyBorder="1" applyAlignment="1">
      <alignment horizontal="center" vertical="center" textRotation="90"/>
    </xf>
    <xf numFmtId="0" fontId="2" fillId="0" borderId="28" xfId="1" applyFont="1" applyBorder="1" applyAlignment="1">
      <alignment horizontal="center" wrapText="1"/>
    </xf>
    <xf numFmtId="0" fontId="2" fillId="0" borderId="50" xfId="1" applyFont="1" applyBorder="1" applyAlignment="1">
      <alignment horizontal="center" wrapText="1"/>
    </xf>
    <xf numFmtId="0" fontId="0" fillId="0" borderId="65" xfId="0" applyBorder="1" applyAlignment="1">
      <alignment horizontal="center" vertical="center" textRotation="90"/>
    </xf>
    <xf numFmtId="0" fontId="2" fillId="0" borderId="55" xfId="1" applyFont="1" applyBorder="1" applyAlignment="1">
      <alignment horizontal="center" wrapText="1"/>
    </xf>
    <xf numFmtId="0" fontId="2" fillId="0" borderId="45" xfId="1" applyFont="1" applyBorder="1" applyAlignment="1">
      <alignment horizontal="center" wrapText="1"/>
    </xf>
    <xf numFmtId="0" fontId="2" fillId="3" borderId="59" xfId="1" applyFont="1" applyFill="1" applyBorder="1" applyAlignment="1">
      <alignment horizontal="center" vertical="center" textRotation="90" wrapText="1"/>
    </xf>
    <xf numFmtId="0" fontId="2" fillId="3" borderId="60" xfId="1" applyFont="1" applyFill="1" applyBorder="1" applyAlignment="1">
      <alignment horizontal="center" vertical="center" textRotation="90" wrapText="1"/>
    </xf>
    <xf numFmtId="0" fontId="2" fillId="3" borderId="65" xfId="1" applyFont="1" applyFill="1" applyBorder="1" applyAlignment="1">
      <alignment horizontal="center" vertical="center" textRotation="90" wrapText="1"/>
    </xf>
    <xf numFmtId="0" fontId="2" fillId="3" borderId="75" xfId="1" applyFont="1" applyFill="1" applyBorder="1" applyAlignment="1">
      <alignment horizontal="center" vertical="center" textRotation="90" wrapText="1"/>
    </xf>
    <xf numFmtId="0" fontId="2" fillId="3" borderId="28" xfId="1" applyFont="1" applyFill="1" applyBorder="1" applyAlignment="1">
      <alignment horizontal="center" vertical="center" textRotation="90" wrapText="1"/>
    </xf>
    <xf numFmtId="0" fontId="2" fillId="3" borderId="42" xfId="1" applyFont="1" applyFill="1" applyBorder="1" applyAlignment="1">
      <alignment horizontal="center" vertical="center" textRotation="90" wrapText="1"/>
    </xf>
    <xf numFmtId="0" fontId="2" fillId="3" borderId="43" xfId="1" applyFont="1" applyFill="1" applyBorder="1" applyAlignment="1">
      <alignment horizontal="center" vertical="center" textRotation="90" wrapText="1"/>
    </xf>
    <xf numFmtId="0" fontId="2" fillId="0" borderId="18" xfId="1" applyFont="1" applyBorder="1" applyAlignment="1">
      <alignment horizontal="center" wrapText="1"/>
    </xf>
    <xf numFmtId="0" fontId="2" fillId="0" borderId="53" xfId="1" applyFont="1" applyBorder="1" applyAlignment="1">
      <alignment horizontal="right" wrapText="1"/>
    </xf>
    <xf numFmtId="0" fontId="2" fillId="0" borderId="13" xfId="1" applyFont="1" applyBorder="1" applyAlignment="1">
      <alignment horizontal="right" wrapText="1"/>
    </xf>
    <xf numFmtId="0" fontId="2" fillId="0" borderId="0" xfId="1" applyFont="1" applyFill="1" applyBorder="1" applyAlignment="1">
      <alignment horizontal="center" vertical="center" textRotation="90" wrapText="1"/>
    </xf>
    <xf numFmtId="0" fontId="2" fillId="0" borderId="16" xfId="1" applyFont="1" applyBorder="1" applyAlignment="1">
      <alignment horizontal="right" wrapText="1"/>
    </xf>
    <xf numFmtId="0" fontId="2" fillId="0" borderId="8" xfId="1" applyFont="1" applyBorder="1" applyAlignment="1">
      <alignment horizontal="right" wrapText="1"/>
    </xf>
    <xf numFmtId="0" fontId="2" fillId="0" borderId="18" xfId="1" applyFont="1" applyBorder="1" applyAlignment="1">
      <alignment horizontal="right" wrapText="1"/>
    </xf>
    <xf numFmtId="0" fontId="0" fillId="0" borderId="55" xfId="0" applyBorder="1" applyAlignment="1">
      <alignment horizontal="right"/>
    </xf>
    <xf numFmtId="0" fontId="0" fillId="0" borderId="45" xfId="0" applyBorder="1" applyAlignment="1">
      <alignment horizontal="right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0" fillId="0" borderId="72" xfId="0" applyBorder="1" applyAlignment="1">
      <alignment horizontal="center" vertical="center" textRotation="90"/>
    </xf>
    <xf numFmtId="0" fontId="0" fillId="0" borderId="73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49" xfId="0" applyBorder="1" applyAlignment="1">
      <alignment horizontal="center" vertical="center" textRotation="90"/>
    </xf>
    <xf numFmtId="0" fontId="0" fillId="0" borderId="74" xfId="0" applyBorder="1" applyAlignment="1">
      <alignment horizontal="center" vertical="center" textRotation="90"/>
    </xf>
    <xf numFmtId="0" fontId="0" fillId="0" borderId="34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52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21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9" xfId="0" applyBorder="1" applyAlignment="1">
      <alignment horizontal="right" wrapText="1"/>
    </xf>
    <xf numFmtId="0" fontId="0" fillId="0" borderId="51" xfId="0" applyBorder="1" applyAlignment="1">
      <alignment horizontal="right" wrapText="1"/>
    </xf>
    <xf numFmtId="0" fontId="0" fillId="0" borderId="53" xfId="0" applyBorder="1" applyAlignment="1">
      <alignment horizontal="right" wrapText="1"/>
    </xf>
    <xf numFmtId="0" fontId="0" fillId="0" borderId="52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34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56" xfId="0" applyBorder="1" applyAlignment="1">
      <alignment horizontal="right"/>
    </xf>
    <xf numFmtId="0" fontId="0" fillId="0" borderId="63" xfId="0" applyBorder="1" applyAlignment="1">
      <alignment horizontal="right"/>
    </xf>
    <xf numFmtId="0" fontId="0" fillId="0" borderId="62" xfId="0" applyBorder="1" applyAlignment="1">
      <alignment horizontal="center" vertical="center" textRotation="90"/>
    </xf>
    <xf numFmtId="0" fontId="0" fillId="0" borderId="64" xfId="0" applyBorder="1" applyAlignment="1">
      <alignment horizontal="center" vertical="center" textRotation="90"/>
    </xf>
    <xf numFmtId="0" fontId="0" fillId="0" borderId="5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6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5" xfId="0" applyBorder="1" applyAlignment="1">
      <alignment horizontal="right"/>
    </xf>
    <xf numFmtId="0" fontId="0" fillId="0" borderId="48" xfId="0" applyBorder="1" applyAlignment="1">
      <alignment horizontal="center" vertical="center" textRotation="90" wrapText="1"/>
    </xf>
    <xf numFmtId="0" fontId="0" fillId="0" borderId="49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 textRotation="90"/>
    </xf>
    <xf numFmtId="0" fontId="0" fillId="0" borderId="5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3" xfId="0" applyBorder="1" applyAlignment="1">
      <alignment horizontal="center" vertical="center" textRotation="90"/>
    </xf>
    <xf numFmtId="0" fontId="0" fillId="0" borderId="54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3" xfId="0" applyBorder="1" applyAlignment="1">
      <alignment horizontal="center" vertical="center" textRotation="90" wrapText="1"/>
    </xf>
    <xf numFmtId="0" fontId="0" fillId="0" borderId="54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74" xfId="0" applyBorder="1" applyAlignment="1">
      <alignment horizontal="center" vertical="center" textRotation="90" wrapText="1"/>
    </xf>
    <xf numFmtId="0" fontId="0" fillId="0" borderId="66" xfId="0" applyBorder="1" applyAlignment="1">
      <alignment horizontal="right"/>
    </xf>
    <xf numFmtId="0" fontId="2" fillId="0" borderId="22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2" fillId="0" borderId="28" xfId="1" applyFont="1" applyBorder="1" applyAlignment="1">
      <alignment horizontal="right" wrapText="1"/>
    </xf>
    <xf numFmtId="0" fontId="2" fillId="0" borderId="50" xfId="1" applyFont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AJ38"/>
  <sheetViews>
    <sheetView topLeftCell="B1" zoomScaleNormal="100" workbookViewId="0">
      <selection activeCell="S20" sqref="S20"/>
    </sheetView>
  </sheetViews>
  <sheetFormatPr defaultRowHeight="14.5" x14ac:dyDescent="0.35"/>
  <cols>
    <col min="1" max="1" width="3" bestFit="1" customWidth="1"/>
    <col min="2" max="2" width="10.453125" customWidth="1"/>
    <col min="3" max="3" width="23" customWidth="1"/>
    <col min="4" max="4" width="13.26953125" customWidth="1"/>
    <col min="5" max="5" width="3.81640625" bestFit="1" customWidth="1"/>
    <col min="6" max="28" width="5.81640625" customWidth="1"/>
    <col min="29" max="32" width="3.453125" style="17" bestFit="1" customWidth="1"/>
    <col min="33" max="256" width="8.7265625" style="17"/>
    <col min="257" max="257" width="3" style="17" bestFit="1" customWidth="1"/>
    <col min="258" max="258" width="9.26953125" style="17" bestFit="1" customWidth="1"/>
    <col min="259" max="259" width="23" style="17" customWidth="1"/>
    <col min="260" max="260" width="11.1796875" style="17" customWidth="1"/>
    <col min="261" max="512" width="8.7265625" style="17"/>
    <col min="513" max="513" width="3" style="17" bestFit="1" customWidth="1"/>
    <col min="514" max="514" width="9.26953125" style="17" bestFit="1" customWidth="1"/>
    <col min="515" max="515" width="23" style="17" customWidth="1"/>
    <col min="516" max="516" width="11.1796875" style="17" customWidth="1"/>
    <col min="517" max="768" width="8.7265625" style="17"/>
    <col min="769" max="769" width="3" style="17" bestFit="1" customWidth="1"/>
    <col min="770" max="770" width="9.26953125" style="17" bestFit="1" customWidth="1"/>
    <col min="771" max="771" width="23" style="17" customWidth="1"/>
    <col min="772" max="772" width="11.1796875" style="17" customWidth="1"/>
    <col min="773" max="1024" width="8.7265625" style="17"/>
    <col min="1025" max="1025" width="3" style="17" bestFit="1" customWidth="1"/>
    <col min="1026" max="1026" width="9.26953125" style="17" bestFit="1" customWidth="1"/>
    <col min="1027" max="1027" width="23" style="17" customWidth="1"/>
    <col min="1028" max="1028" width="11.1796875" style="17" customWidth="1"/>
    <col min="1029" max="1280" width="8.7265625" style="17"/>
    <col min="1281" max="1281" width="3" style="17" bestFit="1" customWidth="1"/>
    <col min="1282" max="1282" width="9.26953125" style="17" bestFit="1" customWidth="1"/>
    <col min="1283" max="1283" width="23" style="17" customWidth="1"/>
    <col min="1284" max="1284" width="11.1796875" style="17" customWidth="1"/>
    <col min="1285" max="1536" width="8.7265625" style="17"/>
    <col min="1537" max="1537" width="3" style="17" bestFit="1" customWidth="1"/>
    <col min="1538" max="1538" width="9.26953125" style="17" bestFit="1" customWidth="1"/>
    <col min="1539" max="1539" width="23" style="17" customWidth="1"/>
    <col min="1540" max="1540" width="11.1796875" style="17" customWidth="1"/>
    <col min="1541" max="1792" width="8.7265625" style="17"/>
    <col min="1793" max="1793" width="3" style="17" bestFit="1" customWidth="1"/>
    <col min="1794" max="1794" width="9.26953125" style="17" bestFit="1" customWidth="1"/>
    <col min="1795" max="1795" width="23" style="17" customWidth="1"/>
    <col min="1796" max="1796" width="11.1796875" style="17" customWidth="1"/>
    <col min="1797" max="2048" width="8.7265625" style="17"/>
    <col min="2049" max="2049" width="3" style="17" bestFit="1" customWidth="1"/>
    <col min="2050" max="2050" width="9.26953125" style="17" bestFit="1" customWidth="1"/>
    <col min="2051" max="2051" width="23" style="17" customWidth="1"/>
    <col min="2052" max="2052" width="11.1796875" style="17" customWidth="1"/>
    <col min="2053" max="2304" width="8.7265625" style="17"/>
    <col min="2305" max="2305" width="3" style="17" bestFit="1" customWidth="1"/>
    <col min="2306" max="2306" width="9.26953125" style="17" bestFit="1" customWidth="1"/>
    <col min="2307" max="2307" width="23" style="17" customWidth="1"/>
    <col min="2308" max="2308" width="11.1796875" style="17" customWidth="1"/>
    <col min="2309" max="2560" width="8.7265625" style="17"/>
    <col min="2561" max="2561" width="3" style="17" bestFit="1" customWidth="1"/>
    <col min="2562" max="2562" width="9.26953125" style="17" bestFit="1" customWidth="1"/>
    <col min="2563" max="2563" width="23" style="17" customWidth="1"/>
    <col min="2564" max="2564" width="11.1796875" style="17" customWidth="1"/>
    <col min="2565" max="2816" width="8.7265625" style="17"/>
    <col min="2817" max="2817" width="3" style="17" bestFit="1" customWidth="1"/>
    <col min="2818" max="2818" width="9.26953125" style="17" bestFit="1" customWidth="1"/>
    <col min="2819" max="2819" width="23" style="17" customWidth="1"/>
    <col min="2820" max="2820" width="11.1796875" style="17" customWidth="1"/>
    <col min="2821" max="3072" width="8.7265625" style="17"/>
    <col min="3073" max="3073" width="3" style="17" bestFit="1" customWidth="1"/>
    <col min="3074" max="3074" width="9.26953125" style="17" bestFit="1" customWidth="1"/>
    <col min="3075" max="3075" width="23" style="17" customWidth="1"/>
    <col min="3076" max="3076" width="11.1796875" style="17" customWidth="1"/>
    <col min="3077" max="3328" width="8.7265625" style="17"/>
    <col min="3329" max="3329" width="3" style="17" bestFit="1" customWidth="1"/>
    <col min="3330" max="3330" width="9.26953125" style="17" bestFit="1" customWidth="1"/>
    <col min="3331" max="3331" width="23" style="17" customWidth="1"/>
    <col min="3332" max="3332" width="11.1796875" style="17" customWidth="1"/>
    <col min="3333" max="3584" width="8.7265625" style="17"/>
    <col min="3585" max="3585" width="3" style="17" bestFit="1" customWidth="1"/>
    <col min="3586" max="3586" width="9.26953125" style="17" bestFit="1" customWidth="1"/>
    <col min="3587" max="3587" width="23" style="17" customWidth="1"/>
    <col min="3588" max="3588" width="11.1796875" style="17" customWidth="1"/>
    <col min="3589" max="3840" width="8.7265625" style="17"/>
    <col min="3841" max="3841" width="3" style="17" bestFit="1" customWidth="1"/>
    <col min="3842" max="3842" width="9.26953125" style="17" bestFit="1" customWidth="1"/>
    <col min="3843" max="3843" width="23" style="17" customWidth="1"/>
    <col min="3844" max="3844" width="11.1796875" style="17" customWidth="1"/>
    <col min="3845" max="4096" width="8.7265625" style="17"/>
    <col min="4097" max="4097" width="3" style="17" bestFit="1" customWidth="1"/>
    <col min="4098" max="4098" width="9.26953125" style="17" bestFit="1" customWidth="1"/>
    <col min="4099" max="4099" width="23" style="17" customWidth="1"/>
    <col min="4100" max="4100" width="11.1796875" style="17" customWidth="1"/>
    <col min="4101" max="4352" width="8.7265625" style="17"/>
    <col min="4353" max="4353" width="3" style="17" bestFit="1" customWidth="1"/>
    <col min="4354" max="4354" width="9.26953125" style="17" bestFit="1" customWidth="1"/>
    <col min="4355" max="4355" width="23" style="17" customWidth="1"/>
    <col min="4356" max="4356" width="11.1796875" style="17" customWidth="1"/>
    <col min="4357" max="4608" width="8.7265625" style="17"/>
    <col min="4609" max="4609" width="3" style="17" bestFit="1" customWidth="1"/>
    <col min="4610" max="4610" width="9.26953125" style="17" bestFit="1" customWidth="1"/>
    <col min="4611" max="4611" width="23" style="17" customWidth="1"/>
    <col min="4612" max="4612" width="11.1796875" style="17" customWidth="1"/>
    <col min="4613" max="4864" width="8.7265625" style="17"/>
    <col min="4865" max="4865" width="3" style="17" bestFit="1" customWidth="1"/>
    <col min="4866" max="4866" width="9.26953125" style="17" bestFit="1" customWidth="1"/>
    <col min="4867" max="4867" width="23" style="17" customWidth="1"/>
    <col min="4868" max="4868" width="11.1796875" style="17" customWidth="1"/>
    <col min="4869" max="5120" width="8.7265625" style="17"/>
    <col min="5121" max="5121" width="3" style="17" bestFit="1" customWidth="1"/>
    <col min="5122" max="5122" width="9.26953125" style="17" bestFit="1" customWidth="1"/>
    <col min="5123" max="5123" width="23" style="17" customWidth="1"/>
    <col min="5124" max="5124" width="11.1796875" style="17" customWidth="1"/>
    <col min="5125" max="5376" width="8.7265625" style="17"/>
    <col min="5377" max="5377" width="3" style="17" bestFit="1" customWidth="1"/>
    <col min="5378" max="5378" width="9.26953125" style="17" bestFit="1" customWidth="1"/>
    <col min="5379" max="5379" width="23" style="17" customWidth="1"/>
    <col min="5380" max="5380" width="11.1796875" style="17" customWidth="1"/>
    <col min="5381" max="5632" width="8.7265625" style="17"/>
    <col min="5633" max="5633" width="3" style="17" bestFit="1" customWidth="1"/>
    <col min="5634" max="5634" width="9.26953125" style="17" bestFit="1" customWidth="1"/>
    <col min="5635" max="5635" width="23" style="17" customWidth="1"/>
    <col min="5636" max="5636" width="11.1796875" style="17" customWidth="1"/>
    <col min="5637" max="5888" width="8.7265625" style="17"/>
    <col min="5889" max="5889" width="3" style="17" bestFit="1" customWidth="1"/>
    <col min="5890" max="5890" width="9.26953125" style="17" bestFit="1" customWidth="1"/>
    <col min="5891" max="5891" width="23" style="17" customWidth="1"/>
    <col min="5892" max="5892" width="11.1796875" style="17" customWidth="1"/>
    <col min="5893" max="6144" width="8.7265625" style="17"/>
    <col min="6145" max="6145" width="3" style="17" bestFit="1" customWidth="1"/>
    <col min="6146" max="6146" width="9.26953125" style="17" bestFit="1" customWidth="1"/>
    <col min="6147" max="6147" width="23" style="17" customWidth="1"/>
    <col min="6148" max="6148" width="11.1796875" style="17" customWidth="1"/>
    <col min="6149" max="6400" width="8.7265625" style="17"/>
    <col min="6401" max="6401" width="3" style="17" bestFit="1" customWidth="1"/>
    <col min="6402" max="6402" width="9.26953125" style="17" bestFit="1" customWidth="1"/>
    <col min="6403" max="6403" width="23" style="17" customWidth="1"/>
    <col min="6404" max="6404" width="11.1796875" style="17" customWidth="1"/>
    <col min="6405" max="6656" width="8.7265625" style="17"/>
    <col min="6657" max="6657" width="3" style="17" bestFit="1" customWidth="1"/>
    <col min="6658" max="6658" width="9.26953125" style="17" bestFit="1" customWidth="1"/>
    <col min="6659" max="6659" width="23" style="17" customWidth="1"/>
    <col min="6660" max="6660" width="11.1796875" style="17" customWidth="1"/>
    <col min="6661" max="6912" width="8.7265625" style="17"/>
    <col min="6913" max="6913" width="3" style="17" bestFit="1" customWidth="1"/>
    <col min="6914" max="6914" width="9.26953125" style="17" bestFit="1" customWidth="1"/>
    <col min="6915" max="6915" width="23" style="17" customWidth="1"/>
    <col min="6916" max="6916" width="11.1796875" style="17" customWidth="1"/>
    <col min="6917" max="7168" width="8.7265625" style="17"/>
    <col min="7169" max="7169" width="3" style="17" bestFit="1" customWidth="1"/>
    <col min="7170" max="7170" width="9.26953125" style="17" bestFit="1" customWidth="1"/>
    <col min="7171" max="7171" width="23" style="17" customWidth="1"/>
    <col min="7172" max="7172" width="11.1796875" style="17" customWidth="1"/>
    <col min="7173" max="7424" width="8.7265625" style="17"/>
    <col min="7425" max="7425" width="3" style="17" bestFit="1" customWidth="1"/>
    <col min="7426" max="7426" width="9.26953125" style="17" bestFit="1" customWidth="1"/>
    <col min="7427" max="7427" width="23" style="17" customWidth="1"/>
    <col min="7428" max="7428" width="11.1796875" style="17" customWidth="1"/>
    <col min="7429" max="7680" width="8.7265625" style="17"/>
    <col min="7681" max="7681" width="3" style="17" bestFit="1" customWidth="1"/>
    <col min="7682" max="7682" width="9.26953125" style="17" bestFit="1" customWidth="1"/>
    <col min="7683" max="7683" width="23" style="17" customWidth="1"/>
    <col min="7684" max="7684" width="11.1796875" style="17" customWidth="1"/>
    <col min="7685" max="7936" width="8.7265625" style="17"/>
    <col min="7937" max="7937" width="3" style="17" bestFit="1" customWidth="1"/>
    <col min="7938" max="7938" width="9.26953125" style="17" bestFit="1" customWidth="1"/>
    <col min="7939" max="7939" width="23" style="17" customWidth="1"/>
    <col min="7940" max="7940" width="11.1796875" style="17" customWidth="1"/>
    <col min="7941" max="8192" width="8.7265625" style="17"/>
    <col min="8193" max="8193" width="3" style="17" bestFit="1" customWidth="1"/>
    <col min="8194" max="8194" width="9.26953125" style="17" bestFit="1" customWidth="1"/>
    <col min="8195" max="8195" width="23" style="17" customWidth="1"/>
    <col min="8196" max="8196" width="11.1796875" style="17" customWidth="1"/>
    <col min="8197" max="8448" width="8.7265625" style="17"/>
    <col min="8449" max="8449" width="3" style="17" bestFit="1" customWidth="1"/>
    <col min="8450" max="8450" width="9.26953125" style="17" bestFit="1" customWidth="1"/>
    <col min="8451" max="8451" width="23" style="17" customWidth="1"/>
    <col min="8452" max="8452" width="11.1796875" style="17" customWidth="1"/>
    <col min="8453" max="8704" width="8.7265625" style="17"/>
    <col min="8705" max="8705" width="3" style="17" bestFit="1" customWidth="1"/>
    <col min="8706" max="8706" width="9.26953125" style="17" bestFit="1" customWidth="1"/>
    <col min="8707" max="8707" width="23" style="17" customWidth="1"/>
    <col min="8708" max="8708" width="11.1796875" style="17" customWidth="1"/>
    <col min="8709" max="8960" width="8.7265625" style="17"/>
    <col min="8961" max="8961" width="3" style="17" bestFit="1" customWidth="1"/>
    <col min="8962" max="8962" width="9.26953125" style="17" bestFit="1" customWidth="1"/>
    <col min="8963" max="8963" width="23" style="17" customWidth="1"/>
    <col min="8964" max="8964" width="11.1796875" style="17" customWidth="1"/>
    <col min="8965" max="9216" width="8.7265625" style="17"/>
    <col min="9217" max="9217" width="3" style="17" bestFit="1" customWidth="1"/>
    <col min="9218" max="9218" width="9.26953125" style="17" bestFit="1" customWidth="1"/>
    <col min="9219" max="9219" width="23" style="17" customWidth="1"/>
    <col min="9220" max="9220" width="11.1796875" style="17" customWidth="1"/>
    <col min="9221" max="9472" width="8.7265625" style="17"/>
    <col min="9473" max="9473" width="3" style="17" bestFit="1" customWidth="1"/>
    <col min="9474" max="9474" width="9.26953125" style="17" bestFit="1" customWidth="1"/>
    <col min="9475" max="9475" width="23" style="17" customWidth="1"/>
    <col min="9476" max="9476" width="11.1796875" style="17" customWidth="1"/>
    <col min="9477" max="9728" width="8.7265625" style="17"/>
    <col min="9729" max="9729" width="3" style="17" bestFit="1" customWidth="1"/>
    <col min="9730" max="9730" width="9.26953125" style="17" bestFit="1" customWidth="1"/>
    <col min="9731" max="9731" width="23" style="17" customWidth="1"/>
    <col min="9732" max="9732" width="11.1796875" style="17" customWidth="1"/>
    <col min="9733" max="9984" width="8.7265625" style="17"/>
    <col min="9985" max="9985" width="3" style="17" bestFit="1" customWidth="1"/>
    <col min="9986" max="9986" width="9.26953125" style="17" bestFit="1" customWidth="1"/>
    <col min="9987" max="9987" width="23" style="17" customWidth="1"/>
    <col min="9988" max="9988" width="11.1796875" style="17" customWidth="1"/>
    <col min="9989" max="10240" width="8.7265625" style="17"/>
    <col min="10241" max="10241" width="3" style="17" bestFit="1" customWidth="1"/>
    <col min="10242" max="10242" width="9.26953125" style="17" bestFit="1" customWidth="1"/>
    <col min="10243" max="10243" width="23" style="17" customWidth="1"/>
    <col min="10244" max="10244" width="11.1796875" style="17" customWidth="1"/>
    <col min="10245" max="10496" width="8.7265625" style="17"/>
    <col min="10497" max="10497" width="3" style="17" bestFit="1" customWidth="1"/>
    <col min="10498" max="10498" width="9.26953125" style="17" bestFit="1" customWidth="1"/>
    <col min="10499" max="10499" width="23" style="17" customWidth="1"/>
    <col min="10500" max="10500" width="11.1796875" style="17" customWidth="1"/>
    <col min="10501" max="10752" width="8.7265625" style="17"/>
    <col min="10753" max="10753" width="3" style="17" bestFit="1" customWidth="1"/>
    <col min="10754" max="10754" width="9.26953125" style="17" bestFit="1" customWidth="1"/>
    <col min="10755" max="10755" width="23" style="17" customWidth="1"/>
    <col min="10756" max="10756" width="11.1796875" style="17" customWidth="1"/>
    <col min="10757" max="11008" width="8.7265625" style="17"/>
    <col min="11009" max="11009" width="3" style="17" bestFit="1" customWidth="1"/>
    <col min="11010" max="11010" width="9.26953125" style="17" bestFit="1" customWidth="1"/>
    <col min="11011" max="11011" width="23" style="17" customWidth="1"/>
    <col min="11012" max="11012" width="11.1796875" style="17" customWidth="1"/>
    <col min="11013" max="11264" width="8.7265625" style="17"/>
    <col min="11265" max="11265" width="3" style="17" bestFit="1" customWidth="1"/>
    <col min="11266" max="11266" width="9.26953125" style="17" bestFit="1" customWidth="1"/>
    <col min="11267" max="11267" width="23" style="17" customWidth="1"/>
    <col min="11268" max="11268" width="11.1796875" style="17" customWidth="1"/>
    <col min="11269" max="11520" width="8.7265625" style="17"/>
    <col min="11521" max="11521" width="3" style="17" bestFit="1" customWidth="1"/>
    <col min="11522" max="11522" width="9.26953125" style="17" bestFit="1" customWidth="1"/>
    <col min="11523" max="11523" width="23" style="17" customWidth="1"/>
    <col min="11524" max="11524" width="11.1796875" style="17" customWidth="1"/>
    <col min="11525" max="11776" width="8.7265625" style="17"/>
    <col min="11777" max="11777" width="3" style="17" bestFit="1" customWidth="1"/>
    <col min="11778" max="11778" width="9.26953125" style="17" bestFit="1" customWidth="1"/>
    <col min="11779" max="11779" width="23" style="17" customWidth="1"/>
    <col min="11780" max="11780" width="11.1796875" style="17" customWidth="1"/>
    <col min="11781" max="12032" width="8.7265625" style="17"/>
    <col min="12033" max="12033" width="3" style="17" bestFit="1" customWidth="1"/>
    <col min="12034" max="12034" width="9.26953125" style="17" bestFit="1" customWidth="1"/>
    <col min="12035" max="12035" width="23" style="17" customWidth="1"/>
    <col min="12036" max="12036" width="11.1796875" style="17" customWidth="1"/>
    <col min="12037" max="12288" width="8.7265625" style="17"/>
    <col min="12289" max="12289" width="3" style="17" bestFit="1" customWidth="1"/>
    <col min="12290" max="12290" width="9.26953125" style="17" bestFit="1" customWidth="1"/>
    <col min="12291" max="12291" width="23" style="17" customWidth="1"/>
    <col min="12292" max="12292" width="11.1796875" style="17" customWidth="1"/>
    <col min="12293" max="12544" width="8.7265625" style="17"/>
    <col min="12545" max="12545" width="3" style="17" bestFit="1" customWidth="1"/>
    <col min="12546" max="12546" width="9.26953125" style="17" bestFit="1" customWidth="1"/>
    <col min="12547" max="12547" width="23" style="17" customWidth="1"/>
    <col min="12548" max="12548" width="11.1796875" style="17" customWidth="1"/>
    <col min="12549" max="12800" width="8.7265625" style="17"/>
    <col min="12801" max="12801" width="3" style="17" bestFit="1" customWidth="1"/>
    <col min="12802" max="12802" width="9.26953125" style="17" bestFit="1" customWidth="1"/>
    <col min="12803" max="12803" width="23" style="17" customWidth="1"/>
    <col min="12804" max="12804" width="11.1796875" style="17" customWidth="1"/>
    <col min="12805" max="13056" width="8.7265625" style="17"/>
    <col min="13057" max="13057" width="3" style="17" bestFit="1" customWidth="1"/>
    <col min="13058" max="13058" width="9.26953125" style="17" bestFit="1" customWidth="1"/>
    <col min="13059" max="13059" width="23" style="17" customWidth="1"/>
    <col min="13060" max="13060" width="11.1796875" style="17" customWidth="1"/>
    <col min="13061" max="13312" width="8.7265625" style="17"/>
    <col min="13313" max="13313" width="3" style="17" bestFit="1" customWidth="1"/>
    <col min="13314" max="13314" width="9.26953125" style="17" bestFit="1" customWidth="1"/>
    <col min="13315" max="13315" width="23" style="17" customWidth="1"/>
    <col min="13316" max="13316" width="11.1796875" style="17" customWidth="1"/>
    <col min="13317" max="13568" width="8.7265625" style="17"/>
    <col min="13569" max="13569" width="3" style="17" bestFit="1" customWidth="1"/>
    <col min="13570" max="13570" width="9.26953125" style="17" bestFit="1" customWidth="1"/>
    <col min="13571" max="13571" width="23" style="17" customWidth="1"/>
    <col min="13572" max="13572" width="11.1796875" style="17" customWidth="1"/>
    <col min="13573" max="13824" width="8.7265625" style="17"/>
    <col min="13825" max="13825" width="3" style="17" bestFit="1" customWidth="1"/>
    <col min="13826" max="13826" width="9.26953125" style="17" bestFit="1" customWidth="1"/>
    <col min="13827" max="13827" width="23" style="17" customWidth="1"/>
    <col min="13828" max="13828" width="11.1796875" style="17" customWidth="1"/>
    <col min="13829" max="14080" width="8.7265625" style="17"/>
    <col min="14081" max="14081" width="3" style="17" bestFit="1" customWidth="1"/>
    <col min="14082" max="14082" width="9.26953125" style="17" bestFit="1" customWidth="1"/>
    <col min="14083" max="14083" width="23" style="17" customWidth="1"/>
    <col min="14084" max="14084" width="11.1796875" style="17" customWidth="1"/>
    <col min="14085" max="14336" width="8.7265625" style="17"/>
    <col min="14337" max="14337" width="3" style="17" bestFit="1" customWidth="1"/>
    <col min="14338" max="14338" width="9.26953125" style="17" bestFit="1" customWidth="1"/>
    <col min="14339" max="14339" width="23" style="17" customWidth="1"/>
    <col min="14340" max="14340" width="11.1796875" style="17" customWidth="1"/>
    <col min="14341" max="14592" width="8.7265625" style="17"/>
    <col min="14593" max="14593" width="3" style="17" bestFit="1" customWidth="1"/>
    <col min="14594" max="14594" width="9.26953125" style="17" bestFit="1" customWidth="1"/>
    <col min="14595" max="14595" width="23" style="17" customWidth="1"/>
    <col min="14596" max="14596" width="11.1796875" style="17" customWidth="1"/>
    <col min="14597" max="14848" width="8.7265625" style="17"/>
    <col min="14849" max="14849" width="3" style="17" bestFit="1" customWidth="1"/>
    <col min="14850" max="14850" width="9.26953125" style="17" bestFit="1" customWidth="1"/>
    <col min="14851" max="14851" width="23" style="17" customWidth="1"/>
    <col min="14852" max="14852" width="11.1796875" style="17" customWidth="1"/>
    <col min="14853" max="15104" width="8.7265625" style="17"/>
    <col min="15105" max="15105" width="3" style="17" bestFit="1" customWidth="1"/>
    <col min="15106" max="15106" width="9.26953125" style="17" bestFit="1" customWidth="1"/>
    <col min="15107" max="15107" width="23" style="17" customWidth="1"/>
    <col min="15108" max="15108" width="11.1796875" style="17" customWidth="1"/>
    <col min="15109" max="15360" width="8.7265625" style="17"/>
    <col min="15361" max="15361" width="3" style="17" bestFit="1" customWidth="1"/>
    <col min="15362" max="15362" width="9.26953125" style="17" bestFit="1" customWidth="1"/>
    <col min="15363" max="15363" width="23" style="17" customWidth="1"/>
    <col min="15364" max="15364" width="11.1796875" style="17" customWidth="1"/>
    <col min="15365" max="15616" width="8.7265625" style="17"/>
    <col min="15617" max="15617" width="3" style="17" bestFit="1" customWidth="1"/>
    <col min="15618" max="15618" width="9.26953125" style="17" bestFit="1" customWidth="1"/>
    <col min="15619" max="15619" width="23" style="17" customWidth="1"/>
    <col min="15620" max="15620" width="11.1796875" style="17" customWidth="1"/>
    <col min="15621" max="15872" width="8.7265625" style="17"/>
    <col min="15873" max="15873" width="3" style="17" bestFit="1" customWidth="1"/>
    <col min="15874" max="15874" width="9.26953125" style="17" bestFit="1" customWidth="1"/>
    <col min="15875" max="15875" width="23" style="17" customWidth="1"/>
    <col min="15876" max="15876" width="11.1796875" style="17" customWidth="1"/>
    <col min="15877" max="16128" width="8.7265625" style="17"/>
    <col min="16129" max="16129" width="3" style="17" bestFit="1" customWidth="1"/>
    <col min="16130" max="16130" width="9.26953125" style="17" bestFit="1" customWidth="1"/>
    <col min="16131" max="16131" width="23" style="17" customWidth="1"/>
    <col min="16132" max="16132" width="11.1796875" style="17" customWidth="1"/>
    <col min="16133" max="16384" width="8.7265625" style="17"/>
  </cols>
  <sheetData>
    <row r="1" spans="1:36" customFormat="1" ht="14.5" customHeight="1" x14ac:dyDescent="0.35">
      <c r="E1" s="190" t="s">
        <v>60</v>
      </c>
      <c r="F1" s="175" t="s">
        <v>37</v>
      </c>
      <c r="G1" s="173" t="s">
        <v>38</v>
      </c>
      <c r="H1" s="173" t="s">
        <v>39</v>
      </c>
      <c r="I1" s="173" t="s">
        <v>40</v>
      </c>
      <c r="J1" s="173" t="s">
        <v>41</v>
      </c>
      <c r="K1" s="173" t="s">
        <v>42</v>
      </c>
      <c r="L1" s="173" t="s">
        <v>43</v>
      </c>
      <c r="M1" s="173" t="s">
        <v>44</v>
      </c>
      <c r="N1" s="173" t="s">
        <v>45</v>
      </c>
      <c r="O1" s="173" t="s">
        <v>46</v>
      </c>
      <c r="P1" s="173" t="s">
        <v>47</v>
      </c>
      <c r="Q1" s="173" t="s">
        <v>48</v>
      </c>
      <c r="R1" s="173" t="s">
        <v>49</v>
      </c>
      <c r="S1" s="173" t="s">
        <v>50</v>
      </c>
      <c r="T1" s="173" t="s">
        <v>51</v>
      </c>
      <c r="U1" s="173" t="s">
        <v>52</v>
      </c>
      <c r="V1" s="173" t="s">
        <v>53</v>
      </c>
      <c r="W1" s="173" t="s">
        <v>54</v>
      </c>
      <c r="X1" s="173" t="s">
        <v>55</v>
      </c>
      <c r="Y1" s="173" t="s">
        <v>56</v>
      </c>
      <c r="Z1" s="173" t="s">
        <v>57</v>
      </c>
      <c r="AA1" s="173" t="s">
        <v>58</v>
      </c>
      <c r="AB1" s="173" t="s">
        <v>59</v>
      </c>
    </row>
    <row r="2" spans="1:36" customFormat="1" ht="14.5" customHeight="1" x14ac:dyDescent="0.35">
      <c r="E2" s="191"/>
      <c r="F2" s="175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</row>
    <row r="3" spans="1:36" customFormat="1" x14ac:dyDescent="0.35">
      <c r="E3" s="191"/>
      <c r="F3" s="175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F3" s="16"/>
    </row>
    <row r="4" spans="1:36" customFormat="1" x14ac:dyDescent="0.35">
      <c r="E4" s="191"/>
      <c r="F4" s="175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</row>
    <row r="5" spans="1:36" customFormat="1" x14ac:dyDescent="0.35">
      <c r="E5" s="191"/>
      <c r="F5" s="175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G5" s="16"/>
      <c r="AH5" s="16"/>
      <c r="AI5" s="16"/>
      <c r="AJ5" s="16"/>
    </row>
    <row r="6" spans="1:36" customFormat="1" x14ac:dyDescent="0.35">
      <c r="E6" s="191"/>
      <c r="F6" s="175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G6" s="16"/>
      <c r="AH6" s="16"/>
      <c r="AI6" s="16"/>
      <c r="AJ6" s="16"/>
    </row>
    <row r="7" spans="1:36" customFormat="1" ht="15" thickBot="1" x14ac:dyDescent="0.4">
      <c r="A7" s="158" t="s">
        <v>0</v>
      </c>
      <c r="B7" s="158"/>
      <c r="C7" s="158"/>
      <c r="D7" s="1" t="s">
        <v>1</v>
      </c>
      <c r="E7" s="191"/>
      <c r="F7" s="175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</row>
    <row r="8" spans="1:36" customFormat="1" ht="14.5" customHeight="1" thickBot="1" x14ac:dyDescent="0.4">
      <c r="A8" s="159" t="s">
        <v>2</v>
      </c>
      <c r="B8" s="160"/>
      <c r="C8" s="160"/>
      <c r="D8" s="160"/>
      <c r="E8" s="191"/>
      <c r="F8" s="176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</row>
    <row r="9" spans="1:36" customFormat="1" ht="14.5" customHeight="1" x14ac:dyDescent="0.35">
      <c r="A9" s="161" t="s">
        <v>3</v>
      </c>
      <c r="B9" s="162"/>
      <c r="C9" s="167" t="s">
        <v>4</v>
      </c>
      <c r="D9" s="168"/>
      <c r="E9" s="35">
        <v>1</v>
      </c>
      <c r="F9" s="29">
        <v>1</v>
      </c>
      <c r="G9" s="4">
        <v>1</v>
      </c>
      <c r="H9" s="4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4">
        <v>1</v>
      </c>
    </row>
    <row r="10" spans="1:36" ht="14.5" customHeight="1" x14ac:dyDescent="0.35">
      <c r="A10" s="163"/>
      <c r="B10" s="164"/>
      <c r="C10" s="169" t="s">
        <v>5</v>
      </c>
      <c r="D10" s="170"/>
      <c r="E10" s="36">
        <v>1</v>
      </c>
      <c r="F10" s="30">
        <v>1</v>
      </c>
      <c r="G10" s="6">
        <v>0.75</v>
      </c>
      <c r="H10" s="6">
        <v>1</v>
      </c>
      <c r="I10" s="5">
        <v>1</v>
      </c>
      <c r="J10" s="5">
        <v>1</v>
      </c>
      <c r="K10" s="5">
        <v>0.5</v>
      </c>
      <c r="L10" s="5">
        <v>1</v>
      </c>
      <c r="M10" s="5">
        <v>1</v>
      </c>
      <c r="N10" s="5">
        <v>0.5</v>
      </c>
      <c r="O10" s="5">
        <v>1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0.5</v>
      </c>
      <c r="X10" s="5">
        <v>0.5</v>
      </c>
      <c r="Y10" s="5">
        <v>0.5</v>
      </c>
      <c r="Z10" s="5">
        <v>1</v>
      </c>
      <c r="AA10" s="5">
        <v>1</v>
      </c>
      <c r="AB10" s="6">
        <v>1</v>
      </c>
    </row>
    <row r="11" spans="1:36" x14ac:dyDescent="0.35">
      <c r="A11" s="163"/>
      <c r="B11" s="164"/>
      <c r="C11" s="171" t="s">
        <v>6</v>
      </c>
      <c r="D11" s="172"/>
      <c r="E11" s="19">
        <v>1</v>
      </c>
      <c r="F11" s="31">
        <v>1</v>
      </c>
      <c r="G11" s="8">
        <v>1</v>
      </c>
      <c r="H11" s="8">
        <v>1</v>
      </c>
      <c r="I11" s="7">
        <v>1</v>
      </c>
      <c r="J11" s="7">
        <v>0</v>
      </c>
      <c r="K11" s="7">
        <v>1</v>
      </c>
      <c r="L11" s="7">
        <v>1</v>
      </c>
      <c r="M11" s="7">
        <v>0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8">
        <v>1</v>
      </c>
      <c r="AI11" s="16"/>
    </row>
    <row r="12" spans="1:36" ht="14.5" customHeight="1" x14ac:dyDescent="0.35">
      <c r="A12" s="163"/>
      <c r="B12" s="164"/>
      <c r="C12" s="169" t="s">
        <v>7</v>
      </c>
      <c r="D12" s="170"/>
      <c r="E12" s="36">
        <v>3</v>
      </c>
      <c r="F12" s="30">
        <v>3</v>
      </c>
      <c r="G12" s="6">
        <v>2</v>
      </c>
      <c r="H12" s="6">
        <v>3</v>
      </c>
      <c r="I12" s="5">
        <v>2.5</v>
      </c>
      <c r="J12" s="5">
        <v>2</v>
      </c>
      <c r="K12" s="5">
        <v>3</v>
      </c>
      <c r="L12" s="5">
        <v>2</v>
      </c>
      <c r="M12" s="5">
        <v>2</v>
      </c>
      <c r="N12" s="5">
        <v>3</v>
      </c>
      <c r="O12" s="5">
        <v>3</v>
      </c>
      <c r="P12" s="5">
        <v>3</v>
      </c>
      <c r="Q12" s="5">
        <v>3</v>
      </c>
      <c r="R12" s="5">
        <v>2</v>
      </c>
      <c r="S12" s="5">
        <v>3</v>
      </c>
      <c r="T12" s="5">
        <v>3</v>
      </c>
      <c r="U12" s="5">
        <v>3</v>
      </c>
      <c r="V12" s="5">
        <v>3</v>
      </c>
      <c r="W12" s="5">
        <v>2</v>
      </c>
      <c r="X12" s="5">
        <v>2</v>
      </c>
      <c r="Y12" s="5">
        <v>2</v>
      </c>
      <c r="Z12" s="5">
        <v>2</v>
      </c>
      <c r="AA12" s="5">
        <v>2</v>
      </c>
      <c r="AB12" s="6">
        <v>2</v>
      </c>
    </row>
    <row r="13" spans="1:36" ht="14.5" customHeight="1" thickBot="1" x14ac:dyDescent="0.4">
      <c r="A13" s="165"/>
      <c r="B13" s="166"/>
      <c r="C13" s="9" t="s">
        <v>8</v>
      </c>
      <c r="D13" s="22"/>
      <c r="E13" s="37">
        <v>3</v>
      </c>
      <c r="F13" s="32">
        <v>2.5</v>
      </c>
      <c r="G13" s="11">
        <v>2</v>
      </c>
      <c r="H13" s="11">
        <v>3</v>
      </c>
      <c r="I13" s="10">
        <v>3</v>
      </c>
      <c r="J13" s="10">
        <v>2.5</v>
      </c>
      <c r="K13" s="10">
        <v>3</v>
      </c>
      <c r="L13" s="10">
        <v>2.5</v>
      </c>
      <c r="M13" s="10">
        <v>2.5</v>
      </c>
      <c r="N13" s="10">
        <v>1</v>
      </c>
      <c r="O13" s="10">
        <v>2.5</v>
      </c>
      <c r="P13" s="10">
        <v>1.5</v>
      </c>
      <c r="Q13" s="10">
        <v>2.5</v>
      </c>
      <c r="R13" s="10">
        <v>2</v>
      </c>
      <c r="S13" s="10">
        <v>2</v>
      </c>
      <c r="T13" s="10">
        <v>3</v>
      </c>
      <c r="U13" s="10">
        <v>3</v>
      </c>
      <c r="V13" s="10">
        <v>2</v>
      </c>
      <c r="W13" s="10">
        <v>1.5</v>
      </c>
      <c r="X13" s="10">
        <v>1.5</v>
      </c>
      <c r="Y13" s="10">
        <v>1</v>
      </c>
      <c r="Z13" s="10">
        <v>2.5</v>
      </c>
      <c r="AA13" s="10">
        <v>1</v>
      </c>
      <c r="AB13" s="11">
        <v>2</v>
      </c>
    </row>
    <row r="14" spans="1:36" ht="14.5" customHeight="1" thickBot="1" x14ac:dyDescent="0.4">
      <c r="A14" s="177" t="s">
        <v>10</v>
      </c>
      <c r="B14" s="20" t="s">
        <v>11</v>
      </c>
      <c r="C14" s="186" t="s">
        <v>12</v>
      </c>
      <c r="D14" s="187"/>
      <c r="E14" s="44">
        <v>1</v>
      </c>
      <c r="F14" s="45">
        <v>0</v>
      </c>
      <c r="G14" s="18">
        <v>1</v>
      </c>
      <c r="H14" s="18">
        <v>1</v>
      </c>
      <c r="I14" s="46">
        <v>1</v>
      </c>
      <c r="J14" s="46">
        <v>1</v>
      </c>
      <c r="K14" s="46">
        <v>1</v>
      </c>
      <c r="L14" s="46">
        <v>1</v>
      </c>
      <c r="M14" s="46">
        <v>1</v>
      </c>
      <c r="N14" s="46">
        <v>0</v>
      </c>
      <c r="O14" s="46">
        <v>1</v>
      </c>
      <c r="P14" s="46">
        <v>1</v>
      </c>
      <c r="Q14" s="46">
        <v>1</v>
      </c>
      <c r="R14" s="46">
        <v>0.5</v>
      </c>
      <c r="S14" s="46">
        <v>0</v>
      </c>
      <c r="T14" s="46">
        <v>1</v>
      </c>
      <c r="U14" s="46">
        <v>0.5</v>
      </c>
      <c r="V14" s="46">
        <v>1</v>
      </c>
      <c r="W14" s="46">
        <v>1</v>
      </c>
      <c r="X14" s="46">
        <v>1</v>
      </c>
      <c r="Y14" s="46">
        <v>1</v>
      </c>
      <c r="Z14" s="46">
        <v>1</v>
      </c>
      <c r="AA14" s="46">
        <v>1</v>
      </c>
      <c r="AB14" s="2">
        <v>1</v>
      </c>
    </row>
    <row r="15" spans="1:36" x14ac:dyDescent="0.35">
      <c r="A15" s="177"/>
      <c r="B15" s="179" t="s">
        <v>14</v>
      </c>
      <c r="C15" s="188" t="s">
        <v>15</v>
      </c>
      <c r="D15" s="189"/>
      <c r="E15" s="38">
        <v>2</v>
      </c>
      <c r="F15" s="29">
        <v>2</v>
      </c>
      <c r="G15" s="4">
        <v>2</v>
      </c>
      <c r="H15" s="4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4">
        <v>2</v>
      </c>
    </row>
    <row r="16" spans="1:36" ht="15" customHeight="1" x14ac:dyDescent="0.35">
      <c r="A16" s="177"/>
      <c r="B16" s="156"/>
      <c r="C16" s="148" t="s">
        <v>17</v>
      </c>
      <c r="D16" s="149"/>
      <c r="E16" s="39">
        <v>4</v>
      </c>
      <c r="F16" s="33">
        <v>4</v>
      </c>
      <c r="G16" s="12">
        <v>4</v>
      </c>
      <c r="H16" s="12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3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4</v>
      </c>
      <c r="V16" s="5">
        <v>4</v>
      </c>
      <c r="W16" s="5">
        <v>4</v>
      </c>
      <c r="X16" s="5">
        <v>4</v>
      </c>
      <c r="Y16" s="5">
        <v>4</v>
      </c>
      <c r="Z16" s="5">
        <v>4</v>
      </c>
      <c r="AA16" s="5">
        <v>4</v>
      </c>
      <c r="AB16" s="6">
        <v>4</v>
      </c>
      <c r="AD16" s="17">
        <f>SUM(E15:E18)</f>
        <v>11</v>
      </c>
    </row>
    <row r="17" spans="1:30" ht="15" customHeight="1" x14ac:dyDescent="0.35">
      <c r="A17" s="177"/>
      <c r="B17" s="156"/>
      <c r="C17" s="150" t="s">
        <v>19</v>
      </c>
      <c r="D17" s="151"/>
      <c r="E17" s="40">
        <v>4</v>
      </c>
      <c r="F17" s="31">
        <v>2</v>
      </c>
      <c r="G17" s="8">
        <v>4</v>
      </c>
      <c r="H17" s="8">
        <v>4</v>
      </c>
      <c r="I17" s="7">
        <v>4</v>
      </c>
      <c r="J17" s="7">
        <v>4</v>
      </c>
      <c r="K17" s="7">
        <v>4</v>
      </c>
      <c r="L17" s="7">
        <v>2</v>
      </c>
      <c r="M17" s="7">
        <v>4</v>
      </c>
      <c r="N17" s="7">
        <v>3</v>
      </c>
      <c r="O17" s="7">
        <v>4</v>
      </c>
      <c r="P17" s="7">
        <v>3</v>
      </c>
      <c r="Q17" s="7">
        <v>4</v>
      </c>
      <c r="R17" s="7">
        <v>0</v>
      </c>
      <c r="S17" s="7">
        <v>2</v>
      </c>
      <c r="T17" s="7">
        <v>4</v>
      </c>
      <c r="U17" s="7">
        <v>0</v>
      </c>
      <c r="V17" s="7">
        <v>4</v>
      </c>
      <c r="W17" s="7">
        <v>3</v>
      </c>
      <c r="X17" s="7">
        <v>3</v>
      </c>
      <c r="Y17" s="7">
        <v>0</v>
      </c>
      <c r="Z17" s="7">
        <v>0</v>
      </c>
      <c r="AA17" s="7">
        <v>3</v>
      </c>
      <c r="AB17" s="8">
        <v>4</v>
      </c>
    </row>
    <row r="18" spans="1:30" ht="14.5" customHeight="1" thickBot="1" x14ac:dyDescent="0.4">
      <c r="A18" s="177"/>
      <c r="B18" s="157"/>
      <c r="C18" s="152" t="s">
        <v>20</v>
      </c>
      <c r="D18" s="153"/>
      <c r="E18" s="41">
        <v>1</v>
      </c>
      <c r="F18" s="34">
        <v>1</v>
      </c>
      <c r="G18" s="13">
        <v>1</v>
      </c>
      <c r="H18" s="13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>
        <v>1</v>
      </c>
      <c r="Y18" s="24">
        <v>1</v>
      </c>
      <c r="Z18" s="24">
        <v>1</v>
      </c>
      <c r="AA18" s="24">
        <v>1</v>
      </c>
      <c r="AB18" s="25">
        <v>1</v>
      </c>
    </row>
    <row r="19" spans="1:30" ht="14.5" customHeight="1" x14ac:dyDescent="0.35">
      <c r="A19" s="177"/>
      <c r="B19" s="156" t="s">
        <v>21</v>
      </c>
      <c r="C19" s="180" t="s">
        <v>15</v>
      </c>
      <c r="D19" s="181"/>
      <c r="E19" s="47">
        <v>2</v>
      </c>
      <c r="F19" s="48">
        <v>2</v>
      </c>
      <c r="G19" s="49">
        <v>2</v>
      </c>
      <c r="H19" s="49">
        <v>2</v>
      </c>
      <c r="I19" s="23">
        <v>2</v>
      </c>
      <c r="J19" s="23">
        <v>2</v>
      </c>
      <c r="K19" s="23">
        <v>2</v>
      </c>
      <c r="L19" s="58" t="s">
        <v>61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2</v>
      </c>
      <c r="S19" s="58" t="s">
        <v>61</v>
      </c>
      <c r="T19" s="23">
        <v>2</v>
      </c>
      <c r="U19" s="23">
        <v>2</v>
      </c>
      <c r="V19" s="23">
        <v>2</v>
      </c>
      <c r="W19" s="23">
        <v>2</v>
      </c>
      <c r="X19" s="23">
        <v>2</v>
      </c>
      <c r="Y19" s="23">
        <v>2</v>
      </c>
      <c r="Z19" s="23">
        <v>2</v>
      </c>
      <c r="AA19" s="23">
        <v>1</v>
      </c>
      <c r="AB19" s="49">
        <v>2</v>
      </c>
    </row>
    <row r="20" spans="1:30" x14ac:dyDescent="0.35">
      <c r="A20" s="177"/>
      <c r="B20" s="156"/>
      <c r="C20" s="148" t="s">
        <v>17</v>
      </c>
      <c r="D20" s="149"/>
      <c r="E20" s="39">
        <v>2</v>
      </c>
      <c r="F20" s="33">
        <v>2</v>
      </c>
      <c r="G20" s="12">
        <v>2</v>
      </c>
      <c r="H20" s="12">
        <v>2</v>
      </c>
      <c r="I20" s="5">
        <v>2</v>
      </c>
      <c r="J20" s="5">
        <v>2</v>
      </c>
      <c r="K20" s="5">
        <v>2</v>
      </c>
      <c r="L20" s="59" t="s">
        <v>61</v>
      </c>
      <c r="M20" s="5">
        <v>2</v>
      </c>
      <c r="N20" s="5">
        <v>2</v>
      </c>
      <c r="O20" s="5">
        <v>2</v>
      </c>
      <c r="P20" s="5">
        <v>2</v>
      </c>
      <c r="Q20" s="5">
        <v>2</v>
      </c>
      <c r="R20" s="5">
        <v>2</v>
      </c>
      <c r="S20" s="59" t="s">
        <v>61</v>
      </c>
      <c r="T20" s="5">
        <v>2</v>
      </c>
      <c r="U20" s="5">
        <v>1.5</v>
      </c>
      <c r="V20" s="5">
        <v>2</v>
      </c>
      <c r="W20" s="5">
        <v>2</v>
      </c>
      <c r="X20" s="5">
        <v>2</v>
      </c>
      <c r="Y20" s="5">
        <v>2</v>
      </c>
      <c r="Z20" s="5">
        <v>2</v>
      </c>
      <c r="AA20" s="5">
        <v>1</v>
      </c>
      <c r="AB20" s="6">
        <v>2</v>
      </c>
      <c r="AD20" s="17">
        <f>SUM(E14:E22)</f>
        <v>21</v>
      </c>
    </row>
    <row r="21" spans="1:30" ht="14.5" customHeight="1" x14ac:dyDescent="0.35">
      <c r="A21" s="177"/>
      <c r="B21" s="156"/>
      <c r="C21" s="150" t="s">
        <v>19</v>
      </c>
      <c r="D21" s="151"/>
      <c r="E21" s="40">
        <v>4</v>
      </c>
      <c r="F21" s="31">
        <v>0</v>
      </c>
      <c r="G21" s="8">
        <v>0</v>
      </c>
      <c r="H21" s="8">
        <v>4</v>
      </c>
      <c r="I21" s="7">
        <v>2</v>
      </c>
      <c r="J21" s="7">
        <v>4</v>
      </c>
      <c r="K21" s="7">
        <v>3</v>
      </c>
      <c r="L21" s="58" t="s">
        <v>61</v>
      </c>
      <c r="M21" s="7">
        <v>4</v>
      </c>
      <c r="N21" s="7">
        <v>3</v>
      </c>
      <c r="O21" s="7">
        <v>4</v>
      </c>
      <c r="P21" s="7">
        <v>3</v>
      </c>
      <c r="Q21" s="7">
        <v>2</v>
      </c>
      <c r="R21" s="7">
        <v>0</v>
      </c>
      <c r="S21" s="58" t="s">
        <v>61</v>
      </c>
      <c r="T21" s="7">
        <v>4</v>
      </c>
      <c r="U21" s="7">
        <v>0</v>
      </c>
      <c r="V21" s="7">
        <v>4</v>
      </c>
      <c r="W21" s="7">
        <v>3</v>
      </c>
      <c r="X21" s="7">
        <v>3</v>
      </c>
      <c r="Y21" s="7">
        <v>0</v>
      </c>
      <c r="Z21" s="7">
        <v>0</v>
      </c>
      <c r="AA21" s="7">
        <v>3</v>
      </c>
      <c r="AB21" s="8">
        <v>4</v>
      </c>
    </row>
    <row r="22" spans="1:30" ht="15" thickBot="1" x14ac:dyDescent="0.4">
      <c r="A22" s="177"/>
      <c r="B22" s="157"/>
      <c r="C22" s="152" t="s">
        <v>20</v>
      </c>
      <c r="D22" s="153"/>
      <c r="E22" s="41">
        <v>1</v>
      </c>
      <c r="F22" s="51">
        <v>1</v>
      </c>
      <c r="G22" s="52">
        <v>1</v>
      </c>
      <c r="H22" s="52">
        <v>1</v>
      </c>
      <c r="I22" s="53">
        <v>1</v>
      </c>
      <c r="J22" s="53">
        <v>1</v>
      </c>
      <c r="K22" s="53">
        <v>0</v>
      </c>
      <c r="L22" s="61" t="s">
        <v>61</v>
      </c>
      <c r="M22" s="53">
        <v>1</v>
      </c>
      <c r="N22" s="53">
        <v>1</v>
      </c>
      <c r="O22" s="53">
        <v>1</v>
      </c>
      <c r="P22" s="53">
        <v>1</v>
      </c>
      <c r="Q22" s="53">
        <v>1</v>
      </c>
      <c r="R22" s="53">
        <v>1</v>
      </c>
      <c r="S22" s="61" t="s">
        <v>61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53">
        <v>0</v>
      </c>
      <c r="AA22" s="53">
        <v>1</v>
      </c>
      <c r="AB22" s="54">
        <v>1</v>
      </c>
      <c r="AD22" s="17">
        <f>SUM(E19:E22)</f>
        <v>9</v>
      </c>
    </row>
    <row r="23" spans="1:30" ht="15" thickBot="1" x14ac:dyDescent="0.4">
      <c r="A23" s="177"/>
      <c r="B23" s="154" t="s">
        <v>22</v>
      </c>
      <c r="C23" s="155"/>
      <c r="D23" s="155"/>
      <c r="E23" s="50">
        <f>SUM(E9:E22)</f>
        <v>30</v>
      </c>
      <c r="F23" s="55">
        <f>SUM(F9:F22,F24:F27)</f>
        <v>22.5</v>
      </c>
      <c r="G23" s="26">
        <f>SUM(G9:G22,G24:G27)</f>
        <v>26.75</v>
      </c>
      <c r="H23" s="26">
        <f>SUM(H9:H22,H24:H27)</f>
        <v>34</v>
      </c>
      <c r="I23" s="26">
        <f t="shared" ref="I23:AB23" si="0">SUM(I9:I22,I24:I27)</f>
        <v>31.5</v>
      </c>
      <c r="J23" s="26">
        <f t="shared" si="0"/>
        <v>27.5</v>
      </c>
      <c r="K23" s="26">
        <f t="shared" si="0"/>
        <v>27.5</v>
      </c>
      <c r="L23" s="26">
        <f t="shared" si="0"/>
        <v>19.5</v>
      </c>
      <c r="M23" s="26">
        <f t="shared" si="0"/>
        <v>31.5</v>
      </c>
      <c r="N23" s="26">
        <f t="shared" si="0"/>
        <v>23.5</v>
      </c>
      <c r="O23" s="26">
        <f t="shared" si="0"/>
        <v>33.5</v>
      </c>
      <c r="P23" s="26">
        <f t="shared" si="0"/>
        <v>28</v>
      </c>
      <c r="Q23" s="26">
        <f t="shared" si="0"/>
        <v>30</v>
      </c>
      <c r="R23" s="26">
        <f t="shared" si="0"/>
        <v>22.5</v>
      </c>
      <c r="S23" s="26">
        <f t="shared" si="0"/>
        <v>19</v>
      </c>
      <c r="T23" s="26">
        <f t="shared" si="0"/>
        <v>36</v>
      </c>
      <c r="U23" s="26">
        <f t="shared" si="0"/>
        <v>21</v>
      </c>
      <c r="V23" s="26">
        <f t="shared" si="0"/>
        <v>33</v>
      </c>
      <c r="W23" s="26">
        <f t="shared" si="0"/>
        <v>25</v>
      </c>
      <c r="X23" s="26">
        <f t="shared" si="0"/>
        <v>28</v>
      </c>
      <c r="Y23" s="26">
        <f t="shared" si="0"/>
        <v>17.5</v>
      </c>
      <c r="Z23" s="26">
        <f t="shared" si="0"/>
        <v>23.5</v>
      </c>
      <c r="AA23" s="26">
        <f t="shared" si="0"/>
        <v>27</v>
      </c>
      <c r="AB23" s="21">
        <f t="shared" si="0"/>
        <v>33</v>
      </c>
    </row>
    <row r="24" spans="1:30" x14ac:dyDescent="0.35">
      <c r="A24" s="177"/>
      <c r="B24" s="179" t="s">
        <v>36</v>
      </c>
      <c r="C24" s="182" t="s">
        <v>15</v>
      </c>
      <c r="D24" s="183"/>
      <c r="E24" s="42">
        <v>2</v>
      </c>
      <c r="F24" s="57" t="s">
        <v>61</v>
      </c>
      <c r="G24" s="56">
        <v>0</v>
      </c>
      <c r="H24" s="56">
        <v>0</v>
      </c>
      <c r="I24" s="27">
        <v>0</v>
      </c>
      <c r="J24" s="57" t="s">
        <v>61</v>
      </c>
      <c r="K24" s="57" t="s">
        <v>61</v>
      </c>
      <c r="L24" s="27">
        <v>0</v>
      </c>
      <c r="M24" s="27">
        <v>0</v>
      </c>
      <c r="N24" s="57" t="s">
        <v>61</v>
      </c>
      <c r="O24" s="27">
        <v>0</v>
      </c>
      <c r="P24" s="27">
        <v>0</v>
      </c>
      <c r="Q24" s="27">
        <v>0</v>
      </c>
      <c r="R24" s="27">
        <v>0</v>
      </c>
      <c r="S24" s="141">
        <v>0</v>
      </c>
      <c r="T24" s="27">
        <v>2</v>
      </c>
      <c r="U24" s="57" t="s">
        <v>61</v>
      </c>
      <c r="V24" s="27">
        <v>0</v>
      </c>
      <c r="W24" s="57" t="s">
        <v>61</v>
      </c>
      <c r="X24" s="27">
        <v>0</v>
      </c>
      <c r="Y24" s="57" t="s">
        <v>61</v>
      </c>
      <c r="Z24" s="27">
        <v>0</v>
      </c>
      <c r="AA24" s="27">
        <v>0</v>
      </c>
      <c r="AB24" s="28">
        <v>2</v>
      </c>
    </row>
    <row r="25" spans="1:30" ht="15" customHeight="1" x14ac:dyDescent="0.35">
      <c r="A25" s="177"/>
      <c r="B25" s="156"/>
      <c r="C25" s="150" t="s">
        <v>17</v>
      </c>
      <c r="D25" s="151"/>
      <c r="E25" s="19">
        <v>2</v>
      </c>
      <c r="F25" s="58" t="s">
        <v>61</v>
      </c>
      <c r="G25" s="7">
        <v>2</v>
      </c>
      <c r="H25" s="7">
        <v>2</v>
      </c>
      <c r="I25" s="7">
        <v>2</v>
      </c>
      <c r="J25" s="58" t="s">
        <v>61</v>
      </c>
      <c r="K25" s="58" t="s">
        <v>61</v>
      </c>
      <c r="L25" s="7">
        <v>0</v>
      </c>
      <c r="M25" s="7">
        <v>2</v>
      </c>
      <c r="N25" s="58" t="s">
        <v>61</v>
      </c>
      <c r="O25" s="7">
        <v>2</v>
      </c>
      <c r="P25" s="7">
        <v>1</v>
      </c>
      <c r="Q25" s="7">
        <v>2</v>
      </c>
      <c r="R25" s="7">
        <v>2</v>
      </c>
      <c r="S25" s="142">
        <v>2</v>
      </c>
      <c r="T25" s="7">
        <v>2</v>
      </c>
      <c r="U25" s="58" t="s">
        <v>61</v>
      </c>
      <c r="V25" s="7">
        <v>2</v>
      </c>
      <c r="W25" s="58" t="s">
        <v>61</v>
      </c>
      <c r="X25" s="7">
        <v>2</v>
      </c>
      <c r="Y25" s="58" t="s">
        <v>61</v>
      </c>
      <c r="Z25" s="7">
        <v>2</v>
      </c>
      <c r="AA25" s="7">
        <v>2</v>
      </c>
      <c r="AB25" s="8">
        <v>2</v>
      </c>
    </row>
    <row r="26" spans="1:30" ht="14.5" customHeight="1" x14ac:dyDescent="0.35">
      <c r="A26" s="177"/>
      <c r="B26" s="156"/>
      <c r="C26" s="148" t="s">
        <v>19</v>
      </c>
      <c r="D26" s="149"/>
      <c r="E26" s="43">
        <v>4</v>
      </c>
      <c r="F26" s="59" t="s">
        <v>61</v>
      </c>
      <c r="G26" s="15">
        <v>0</v>
      </c>
      <c r="H26" s="15">
        <v>1</v>
      </c>
      <c r="I26" s="5">
        <v>1</v>
      </c>
      <c r="J26" s="59" t="s">
        <v>61</v>
      </c>
      <c r="K26" s="59" t="s">
        <v>61</v>
      </c>
      <c r="L26" s="5">
        <v>1</v>
      </c>
      <c r="M26" s="5">
        <v>1</v>
      </c>
      <c r="N26" s="59" t="s">
        <v>61</v>
      </c>
      <c r="O26" s="5">
        <v>1</v>
      </c>
      <c r="P26" s="5">
        <v>0</v>
      </c>
      <c r="Q26" s="5">
        <v>0</v>
      </c>
      <c r="R26" s="5">
        <v>0</v>
      </c>
      <c r="S26" s="143">
        <v>0</v>
      </c>
      <c r="T26" s="5">
        <v>2</v>
      </c>
      <c r="U26" s="59" t="s">
        <v>61</v>
      </c>
      <c r="V26" s="5">
        <v>1</v>
      </c>
      <c r="W26" s="59" t="s">
        <v>61</v>
      </c>
      <c r="X26" s="5">
        <v>1</v>
      </c>
      <c r="Y26" s="59" t="s">
        <v>61</v>
      </c>
      <c r="Z26" s="5">
        <v>1</v>
      </c>
      <c r="AA26" s="5">
        <v>1</v>
      </c>
      <c r="AB26" s="6">
        <v>0</v>
      </c>
    </row>
    <row r="27" spans="1:30" ht="14.5" customHeight="1" thickBot="1" x14ac:dyDescent="0.4">
      <c r="A27" s="178"/>
      <c r="B27" s="157"/>
      <c r="C27" s="184" t="s">
        <v>20</v>
      </c>
      <c r="D27" s="185"/>
      <c r="E27" s="37">
        <v>1</v>
      </c>
      <c r="F27" s="60" t="s">
        <v>61</v>
      </c>
      <c r="G27" s="10">
        <v>1</v>
      </c>
      <c r="H27" s="10">
        <v>1</v>
      </c>
      <c r="I27" s="10">
        <v>1</v>
      </c>
      <c r="J27" s="60" t="s">
        <v>61</v>
      </c>
      <c r="K27" s="60" t="s">
        <v>61</v>
      </c>
      <c r="L27" s="10">
        <v>1</v>
      </c>
      <c r="M27" s="10">
        <v>1</v>
      </c>
      <c r="N27" s="60" t="s">
        <v>61</v>
      </c>
      <c r="O27" s="10">
        <v>1</v>
      </c>
      <c r="P27" s="10">
        <v>1</v>
      </c>
      <c r="Q27" s="10">
        <v>1</v>
      </c>
      <c r="R27" s="10">
        <v>1</v>
      </c>
      <c r="S27" s="144">
        <v>0</v>
      </c>
      <c r="T27" s="10">
        <v>1</v>
      </c>
      <c r="U27" s="60" t="s">
        <v>61</v>
      </c>
      <c r="V27" s="10">
        <v>1</v>
      </c>
      <c r="W27" s="60" t="s">
        <v>61</v>
      </c>
      <c r="X27" s="10">
        <v>1</v>
      </c>
      <c r="Y27" s="60" t="s">
        <v>61</v>
      </c>
      <c r="Z27" s="10">
        <v>1</v>
      </c>
      <c r="AA27" s="10">
        <v>1</v>
      </c>
      <c r="AB27" s="11">
        <v>1</v>
      </c>
    </row>
    <row r="28" spans="1:30" ht="15" customHeight="1" x14ac:dyDescent="0.35">
      <c r="A28" s="14" t="s">
        <v>9</v>
      </c>
      <c r="B28" s="14"/>
      <c r="C28" s="14"/>
      <c r="D28" s="14"/>
      <c r="E28" s="14"/>
      <c r="F28" s="14">
        <f>F23/$E$23*100</f>
        <v>75</v>
      </c>
      <c r="G28" s="14">
        <f t="shared" ref="G28:AB28" si="1">G23/$E$23*100</f>
        <v>89.166666666666671</v>
      </c>
      <c r="H28" s="14">
        <f t="shared" si="1"/>
        <v>113.33333333333333</v>
      </c>
      <c r="I28" s="14">
        <f t="shared" si="1"/>
        <v>105</v>
      </c>
      <c r="J28" s="14">
        <f t="shared" si="1"/>
        <v>91.666666666666657</v>
      </c>
      <c r="K28" s="14">
        <f t="shared" si="1"/>
        <v>91.666666666666657</v>
      </c>
      <c r="L28" s="14">
        <f t="shared" si="1"/>
        <v>65</v>
      </c>
      <c r="M28" s="14">
        <f t="shared" si="1"/>
        <v>105</v>
      </c>
      <c r="N28" s="14">
        <f t="shared" si="1"/>
        <v>78.333333333333329</v>
      </c>
      <c r="O28" s="14">
        <f t="shared" si="1"/>
        <v>111.66666666666667</v>
      </c>
      <c r="P28" s="14">
        <f t="shared" si="1"/>
        <v>93.333333333333329</v>
      </c>
      <c r="Q28" s="14">
        <f t="shared" si="1"/>
        <v>100</v>
      </c>
      <c r="R28" s="14">
        <f t="shared" si="1"/>
        <v>75</v>
      </c>
      <c r="S28" s="14">
        <f t="shared" si="1"/>
        <v>63.333333333333329</v>
      </c>
      <c r="T28" s="14">
        <f t="shared" si="1"/>
        <v>120</v>
      </c>
      <c r="U28" s="14">
        <f t="shared" si="1"/>
        <v>70</v>
      </c>
      <c r="V28" s="14">
        <f t="shared" si="1"/>
        <v>110.00000000000001</v>
      </c>
      <c r="W28" s="14">
        <f t="shared" si="1"/>
        <v>83.333333333333343</v>
      </c>
      <c r="X28" s="14">
        <f t="shared" si="1"/>
        <v>93.333333333333329</v>
      </c>
      <c r="Y28" s="14">
        <f t="shared" si="1"/>
        <v>58.333333333333336</v>
      </c>
      <c r="Z28" s="14">
        <f t="shared" si="1"/>
        <v>78.333333333333329</v>
      </c>
      <c r="AA28" s="14">
        <f t="shared" si="1"/>
        <v>90</v>
      </c>
      <c r="AB28" s="14">
        <f t="shared" si="1"/>
        <v>110.00000000000001</v>
      </c>
    </row>
    <row r="29" spans="1:30" ht="15" customHeight="1" x14ac:dyDescent="0.35">
      <c r="A29" s="63" t="s">
        <v>13</v>
      </c>
      <c r="B29" s="146"/>
      <c r="C29" s="146"/>
      <c r="D29" s="146"/>
      <c r="E29" s="146"/>
      <c r="F29" s="146"/>
      <c r="G29" s="146"/>
      <c r="H29" s="146"/>
    </row>
    <row r="30" spans="1:30" ht="14.5" customHeight="1" x14ac:dyDescent="0.35">
      <c r="A30" s="64" t="s">
        <v>16</v>
      </c>
      <c r="B30" s="147"/>
      <c r="C30" s="147"/>
      <c r="D30" s="147"/>
      <c r="E30" s="147"/>
      <c r="F30" s="147"/>
      <c r="G30" s="147"/>
      <c r="H30" s="147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30" ht="14.5" customHeight="1" x14ac:dyDescent="0.35">
      <c r="A31" s="64" t="s">
        <v>18</v>
      </c>
      <c r="B31" s="147"/>
      <c r="C31" s="147"/>
      <c r="D31" s="147"/>
      <c r="E31" s="147"/>
      <c r="F31" s="147"/>
      <c r="G31" s="147"/>
      <c r="H31" s="147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30" ht="14.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ht="15" customHeight="1" x14ac:dyDescent="0.35">
      <c r="A33" s="16"/>
      <c r="B33" s="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4.5" customHeigh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4.5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4.5" customHeight="1" x14ac:dyDescent="0.35"/>
    <row r="38" spans="1:28" ht="15" customHeight="1" x14ac:dyDescent="0.35"/>
  </sheetData>
  <mergeCells count="52">
    <mergeCell ref="E1:E8"/>
    <mergeCell ref="AA1:AA8"/>
    <mergeCell ref="AB1:AB8"/>
    <mergeCell ref="Z1:Z8"/>
    <mergeCell ref="Y1:Y8"/>
    <mergeCell ref="X1:X8"/>
    <mergeCell ref="W1:W8"/>
    <mergeCell ref="V1:V8"/>
    <mergeCell ref="U1:U8"/>
    <mergeCell ref="T1:T8"/>
    <mergeCell ref="S1:S8"/>
    <mergeCell ref="R1:R8"/>
    <mergeCell ref="Q1:Q8"/>
    <mergeCell ref="P1:P8"/>
    <mergeCell ref="O1:O8"/>
    <mergeCell ref="N1:N8"/>
    <mergeCell ref="M1:M8"/>
    <mergeCell ref="L1:L8"/>
    <mergeCell ref="K1:K8"/>
    <mergeCell ref="J1:J8"/>
    <mergeCell ref="I1:I8"/>
    <mergeCell ref="H1:H8"/>
    <mergeCell ref="G1:G8"/>
    <mergeCell ref="F1:F8"/>
    <mergeCell ref="A14:A27"/>
    <mergeCell ref="B24:B27"/>
    <mergeCell ref="C19:D19"/>
    <mergeCell ref="C24:D24"/>
    <mergeCell ref="C25:D25"/>
    <mergeCell ref="C26:D26"/>
    <mergeCell ref="C27:D27"/>
    <mergeCell ref="C14:D14"/>
    <mergeCell ref="B15:B18"/>
    <mergeCell ref="C15:D15"/>
    <mergeCell ref="C16:D16"/>
    <mergeCell ref="C17:D17"/>
    <mergeCell ref="C18:D18"/>
    <mergeCell ref="A7:C7"/>
    <mergeCell ref="A8:D8"/>
    <mergeCell ref="A9:B13"/>
    <mergeCell ref="C9:D9"/>
    <mergeCell ref="C10:D10"/>
    <mergeCell ref="C11:D11"/>
    <mergeCell ref="C12:D12"/>
    <mergeCell ref="B29:H29"/>
    <mergeCell ref="B30:H30"/>
    <mergeCell ref="B31:H31"/>
    <mergeCell ref="C20:D20"/>
    <mergeCell ref="C21:D21"/>
    <mergeCell ref="C22:D22"/>
    <mergeCell ref="B23:D23"/>
    <mergeCell ref="B19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AN98"/>
  <sheetViews>
    <sheetView zoomScale="130" zoomScaleNormal="130" workbookViewId="0">
      <pane xSplit="4" ySplit="1" topLeftCell="P2" activePane="bottomRight" state="frozen"/>
      <selection pane="topRight" activeCell="E1" sqref="E1"/>
      <selection pane="bottomLeft" activeCell="A2" sqref="A2"/>
      <selection pane="bottomRight" sqref="A1:AB1"/>
    </sheetView>
  </sheetViews>
  <sheetFormatPr defaultRowHeight="14.5" x14ac:dyDescent="0.35"/>
  <cols>
    <col min="1" max="1" width="3.453125" style="111" customWidth="1"/>
    <col min="2" max="2" width="3.453125" style="113" customWidth="1"/>
    <col min="3" max="3" width="44.54296875" style="113" customWidth="1"/>
    <col min="4" max="4" width="4" style="111" customWidth="1"/>
    <col min="5" max="16" width="5.54296875" style="111" customWidth="1"/>
    <col min="17" max="17" width="5.54296875" style="137" customWidth="1"/>
    <col min="18" max="27" width="5.54296875" style="111" customWidth="1"/>
    <col min="28" max="28" width="2" style="111" bestFit="1" customWidth="1"/>
    <col min="29" max="16384" width="8.7265625" style="111"/>
  </cols>
  <sheetData>
    <row r="1" spans="1:28" customFormat="1" ht="115" thickBot="1" x14ac:dyDescent="0.4">
      <c r="A1" s="196" t="s">
        <v>23</v>
      </c>
      <c r="B1" s="197"/>
      <c r="C1" s="197"/>
      <c r="D1" s="125" t="s">
        <v>24</v>
      </c>
      <c r="E1" s="126" t="s">
        <v>37</v>
      </c>
      <c r="F1" s="126" t="s">
        <v>38</v>
      </c>
      <c r="G1" s="126" t="s">
        <v>39</v>
      </c>
      <c r="H1" s="126" t="s">
        <v>40</v>
      </c>
      <c r="I1" s="126" t="s">
        <v>41</v>
      </c>
      <c r="J1" s="126" t="s">
        <v>42</v>
      </c>
      <c r="K1" s="126" t="s">
        <v>43</v>
      </c>
      <c r="L1" s="126" t="s">
        <v>44</v>
      </c>
      <c r="M1" s="126" t="s">
        <v>45</v>
      </c>
      <c r="N1" s="126" t="s">
        <v>46</v>
      </c>
      <c r="O1" s="126" t="s">
        <v>47</v>
      </c>
      <c r="P1" s="126" t="s">
        <v>48</v>
      </c>
      <c r="Q1" s="126" t="s">
        <v>49</v>
      </c>
      <c r="R1" s="126" t="s">
        <v>50</v>
      </c>
      <c r="S1" s="126" t="s">
        <v>51</v>
      </c>
      <c r="T1" s="126" t="s">
        <v>52</v>
      </c>
      <c r="U1" s="126" t="s">
        <v>53</v>
      </c>
      <c r="V1" s="126" t="s">
        <v>54</v>
      </c>
      <c r="W1" s="126" t="s">
        <v>55</v>
      </c>
      <c r="X1" s="126" t="s">
        <v>56</v>
      </c>
      <c r="Y1" s="126" t="s">
        <v>57</v>
      </c>
      <c r="Z1" s="126" t="s">
        <v>58</v>
      </c>
      <c r="AA1" s="127" t="s">
        <v>59</v>
      </c>
      <c r="AB1" s="131" t="s">
        <v>9</v>
      </c>
    </row>
    <row r="2" spans="1:28" customFormat="1" ht="14.5" customHeight="1" x14ac:dyDescent="0.35">
      <c r="A2" s="192" t="s">
        <v>108</v>
      </c>
      <c r="B2" s="213" t="s">
        <v>25</v>
      </c>
      <c r="C2" s="213"/>
      <c r="D2" s="116">
        <v>4</v>
      </c>
      <c r="E2" s="116">
        <v>4</v>
      </c>
      <c r="F2" s="27">
        <v>4</v>
      </c>
      <c r="G2" s="27">
        <v>4</v>
      </c>
      <c r="H2" s="27">
        <v>4</v>
      </c>
      <c r="I2" s="27">
        <v>4</v>
      </c>
      <c r="J2" s="27">
        <v>4</v>
      </c>
      <c r="K2" s="27">
        <v>4</v>
      </c>
      <c r="L2" s="27">
        <v>3</v>
      </c>
      <c r="M2" s="27">
        <v>4</v>
      </c>
      <c r="N2" s="27">
        <v>4</v>
      </c>
      <c r="O2" s="27">
        <v>4</v>
      </c>
      <c r="P2" s="27">
        <v>4</v>
      </c>
      <c r="Q2" s="27">
        <v>4</v>
      </c>
      <c r="R2" s="27">
        <v>4</v>
      </c>
      <c r="S2" s="27">
        <v>4</v>
      </c>
      <c r="T2" s="27">
        <v>4</v>
      </c>
      <c r="U2" s="27">
        <v>4</v>
      </c>
      <c r="V2" s="27">
        <v>4</v>
      </c>
      <c r="W2" s="27">
        <v>4</v>
      </c>
      <c r="X2" s="27">
        <v>4</v>
      </c>
      <c r="Y2" s="27">
        <v>4</v>
      </c>
      <c r="Z2" s="27">
        <v>0</v>
      </c>
      <c r="AA2" s="28">
        <v>4</v>
      </c>
      <c r="AB2" s="16" t="str">
        <f>AB1</f>
        <v>*</v>
      </c>
    </row>
    <row r="3" spans="1:28" customFormat="1" ht="14.5" customHeight="1" x14ac:dyDescent="0.35">
      <c r="A3" s="193"/>
      <c r="B3" s="210" t="s">
        <v>26</v>
      </c>
      <c r="C3" s="210"/>
      <c r="D3" s="103">
        <v>7</v>
      </c>
      <c r="E3" s="103">
        <v>5</v>
      </c>
      <c r="F3" s="5">
        <v>5</v>
      </c>
      <c r="G3" s="5">
        <v>7</v>
      </c>
      <c r="H3" s="5">
        <v>5</v>
      </c>
      <c r="I3" s="5">
        <v>5</v>
      </c>
      <c r="J3" s="5">
        <v>7</v>
      </c>
      <c r="K3" s="5">
        <v>7</v>
      </c>
      <c r="L3" s="5">
        <v>5</v>
      </c>
      <c r="M3" s="5">
        <v>6</v>
      </c>
      <c r="N3" s="5">
        <v>7</v>
      </c>
      <c r="O3" s="5">
        <v>7</v>
      </c>
      <c r="P3" s="5">
        <v>7</v>
      </c>
      <c r="Q3" s="5">
        <v>4</v>
      </c>
      <c r="R3" s="5">
        <v>5</v>
      </c>
      <c r="S3" s="5">
        <v>7</v>
      </c>
      <c r="T3" s="5">
        <v>7</v>
      </c>
      <c r="U3" s="5">
        <v>7</v>
      </c>
      <c r="V3" s="5">
        <v>7</v>
      </c>
      <c r="W3" s="5">
        <v>6.5</v>
      </c>
      <c r="X3" s="5">
        <v>5</v>
      </c>
      <c r="Y3" s="5">
        <v>3</v>
      </c>
      <c r="Z3" s="5">
        <v>5</v>
      </c>
      <c r="AA3" s="6">
        <v>7</v>
      </c>
      <c r="AB3" s="16" t="str">
        <f t="shared" ref="AB3:AB66" si="0">AB2</f>
        <v>*</v>
      </c>
    </row>
    <row r="4" spans="1:28" customFormat="1" ht="14.5" customHeight="1" x14ac:dyDescent="0.35">
      <c r="A4" s="193"/>
      <c r="B4" s="210" t="s">
        <v>27</v>
      </c>
      <c r="C4" s="210"/>
      <c r="D4" s="103">
        <v>4</v>
      </c>
      <c r="E4" s="103">
        <v>4</v>
      </c>
      <c r="F4" s="5">
        <v>4</v>
      </c>
      <c r="G4" s="5">
        <v>4</v>
      </c>
      <c r="H4" s="5">
        <v>4</v>
      </c>
      <c r="I4" s="5">
        <v>4</v>
      </c>
      <c r="J4" s="5">
        <v>3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2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3</v>
      </c>
      <c r="X4" s="5">
        <v>4</v>
      </c>
      <c r="Y4" s="5">
        <v>4</v>
      </c>
      <c r="Z4" s="5">
        <v>4</v>
      </c>
      <c r="AA4" s="6">
        <v>4</v>
      </c>
      <c r="AB4" s="16" t="str">
        <f t="shared" si="0"/>
        <v>*</v>
      </c>
    </row>
    <row r="5" spans="1:28" customFormat="1" ht="14.5" customHeight="1" x14ac:dyDescent="0.35">
      <c r="A5" s="193"/>
      <c r="B5" s="210" t="s">
        <v>28</v>
      </c>
      <c r="C5" s="210"/>
      <c r="D5" s="103">
        <v>1</v>
      </c>
      <c r="E5" s="103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6">
        <v>1</v>
      </c>
      <c r="AB5" s="16" t="str">
        <f t="shared" si="0"/>
        <v>*</v>
      </c>
    </row>
    <row r="6" spans="1:28" customFormat="1" ht="14.5" customHeight="1" x14ac:dyDescent="0.35">
      <c r="A6" s="193"/>
      <c r="B6" s="210" t="s">
        <v>29</v>
      </c>
      <c r="C6" s="210"/>
      <c r="D6" s="103">
        <v>3</v>
      </c>
      <c r="E6" s="103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6">
        <v>3</v>
      </c>
      <c r="AB6" s="16" t="str">
        <f t="shared" si="0"/>
        <v>*</v>
      </c>
    </row>
    <row r="7" spans="1:28" customFormat="1" ht="14.5" customHeight="1" thickBot="1" x14ac:dyDescent="0.4">
      <c r="A7" s="193"/>
      <c r="B7" s="209" t="s">
        <v>30</v>
      </c>
      <c r="C7" s="209"/>
      <c r="D7" s="106">
        <v>4</v>
      </c>
      <c r="E7" s="106">
        <v>4</v>
      </c>
      <c r="F7" s="53">
        <v>4</v>
      </c>
      <c r="G7" s="53">
        <v>4</v>
      </c>
      <c r="H7" s="53">
        <v>4</v>
      </c>
      <c r="I7" s="53">
        <v>4</v>
      </c>
      <c r="J7" s="53">
        <v>4</v>
      </c>
      <c r="K7" s="53">
        <v>4</v>
      </c>
      <c r="L7" s="53">
        <v>4</v>
      </c>
      <c r="M7" s="53">
        <v>4</v>
      </c>
      <c r="N7" s="53">
        <v>4</v>
      </c>
      <c r="O7" s="53">
        <v>4</v>
      </c>
      <c r="P7" s="53">
        <v>4</v>
      </c>
      <c r="Q7" s="53">
        <v>0</v>
      </c>
      <c r="R7" s="53">
        <v>4</v>
      </c>
      <c r="S7" s="53">
        <v>4</v>
      </c>
      <c r="T7" s="53">
        <v>2</v>
      </c>
      <c r="U7" s="53">
        <v>4</v>
      </c>
      <c r="V7" s="53">
        <v>4</v>
      </c>
      <c r="W7" s="53">
        <v>4</v>
      </c>
      <c r="X7" s="53">
        <v>4</v>
      </c>
      <c r="Y7" s="53">
        <v>4</v>
      </c>
      <c r="Z7" s="53">
        <v>2</v>
      </c>
      <c r="AA7" s="54">
        <v>4</v>
      </c>
      <c r="AB7" s="16" t="str">
        <f t="shared" si="0"/>
        <v>*</v>
      </c>
    </row>
    <row r="8" spans="1:28" customFormat="1" ht="14.5" customHeight="1" x14ac:dyDescent="0.35">
      <c r="A8" s="194"/>
      <c r="B8" s="201" t="s">
        <v>14</v>
      </c>
      <c r="C8" s="118" t="s">
        <v>15</v>
      </c>
      <c r="D8" s="116">
        <v>2</v>
      </c>
      <c r="E8" s="116">
        <v>2</v>
      </c>
      <c r="F8" s="27">
        <v>2</v>
      </c>
      <c r="G8" s="27">
        <v>2</v>
      </c>
      <c r="H8" s="27">
        <v>2</v>
      </c>
      <c r="I8" s="27">
        <v>2</v>
      </c>
      <c r="J8" s="27">
        <v>2</v>
      </c>
      <c r="K8" s="27">
        <v>2</v>
      </c>
      <c r="L8" s="27">
        <v>2</v>
      </c>
      <c r="M8" s="27">
        <v>1.75</v>
      </c>
      <c r="N8" s="27">
        <v>2</v>
      </c>
      <c r="O8" s="27">
        <v>2</v>
      </c>
      <c r="P8" s="27">
        <v>2</v>
      </c>
      <c r="Q8" s="27">
        <v>2</v>
      </c>
      <c r="R8" s="27">
        <v>2</v>
      </c>
      <c r="S8" s="27">
        <v>2</v>
      </c>
      <c r="T8" s="27">
        <v>2</v>
      </c>
      <c r="U8" s="27">
        <v>2</v>
      </c>
      <c r="V8" s="27">
        <v>2</v>
      </c>
      <c r="W8" s="27">
        <v>2</v>
      </c>
      <c r="X8" s="27">
        <v>2</v>
      </c>
      <c r="Y8" s="27">
        <v>2</v>
      </c>
      <c r="Z8" s="27">
        <v>2</v>
      </c>
      <c r="AA8" s="28">
        <v>2</v>
      </c>
      <c r="AB8" s="16" t="str">
        <f t="shared" si="0"/>
        <v>*</v>
      </c>
    </row>
    <row r="9" spans="1:28" customFormat="1" ht="14.5" customHeight="1" x14ac:dyDescent="0.35">
      <c r="A9" s="194"/>
      <c r="B9" s="202"/>
      <c r="C9" s="105" t="s">
        <v>31</v>
      </c>
      <c r="D9" s="103">
        <v>4</v>
      </c>
      <c r="E9" s="103">
        <v>4</v>
      </c>
      <c r="F9" s="5">
        <v>4</v>
      </c>
      <c r="G9" s="5">
        <v>4</v>
      </c>
      <c r="H9" s="5">
        <v>4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5">
        <v>4</v>
      </c>
      <c r="O9" s="5">
        <v>4</v>
      </c>
      <c r="P9" s="5">
        <v>4</v>
      </c>
      <c r="Q9" s="5">
        <v>4</v>
      </c>
      <c r="R9" s="5">
        <v>4</v>
      </c>
      <c r="S9" s="5">
        <v>4</v>
      </c>
      <c r="T9" s="5">
        <v>4</v>
      </c>
      <c r="U9" s="5">
        <v>4</v>
      </c>
      <c r="V9" s="5">
        <v>4</v>
      </c>
      <c r="W9" s="5">
        <v>4</v>
      </c>
      <c r="X9" s="5">
        <v>4</v>
      </c>
      <c r="Y9" s="5">
        <v>4</v>
      </c>
      <c r="Z9" s="5">
        <v>4</v>
      </c>
      <c r="AA9" s="6">
        <v>4</v>
      </c>
      <c r="AB9" s="16" t="str">
        <f t="shared" si="0"/>
        <v>*</v>
      </c>
    </row>
    <row r="10" spans="1:28" customFormat="1" x14ac:dyDescent="0.35">
      <c r="A10" s="194"/>
      <c r="B10" s="202"/>
      <c r="C10" s="105" t="s">
        <v>19</v>
      </c>
      <c r="D10" s="103">
        <v>4</v>
      </c>
      <c r="E10" s="103">
        <v>4</v>
      </c>
      <c r="F10" s="5">
        <v>4</v>
      </c>
      <c r="G10" s="5">
        <v>4</v>
      </c>
      <c r="H10" s="5">
        <v>4</v>
      </c>
      <c r="I10" s="5">
        <v>4</v>
      </c>
      <c r="J10" s="5">
        <v>3</v>
      </c>
      <c r="K10" s="5">
        <v>4</v>
      </c>
      <c r="L10" s="5">
        <v>3</v>
      </c>
      <c r="M10" s="5">
        <v>4</v>
      </c>
      <c r="N10" s="5">
        <v>4</v>
      </c>
      <c r="O10" s="5">
        <v>3</v>
      </c>
      <c r="P10" s="5">
        <v>3</v>
      </c>
      <c r="Q10" s="5">
        <v>0</v>
      </c>
      <c r="R10" s="5">
        <v>3</v>
      </c>
      <c r="S10" s="5">
        <v>4</v>
      </c>
      <c r="T10" s="5">
        <v>4</v>
      </c>
      <c r="U10" s="5">
        <v>4</v>
      </c>
      <c r="V10" s="5">
        <v>4</v>
      </c>
      <c r="W10" s="5">
        <v>4</v>
      </c>
      <c r="X10" s="5">
        <v>4</v>
      </c>
      <c r="Y10" s="5">
        <v>4</v>
      </c>
      <c r="Z10" s="5">
        <v>2</v>
      </c>
      <c r="AA10" s="6">
        <v>4</v>
      </c>
      <c r="AB10" s="16" t="str">
        <f t="shared" si="0"/>
        <v>*</v>
      </c>
    </row>
    <row r="11" spans="1:28" customFormat="1" x14ac:dyDescent="0.35">
      <c r="A11" s="194"/>
      <c r="B11" s="202"/>
      <c r="C11" s="105" t="s">
        <v>20</v>
      </c>
      <c r="D11" s="103">
        <v>1</v>
      </c>
      <c r="E11" s="103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6">
        <v>1</v>
      </c>
      <c r="AB11" s="16" t="str">
        <f t="shared" si="0"/>
        <v>*</v>
      </c>
    </row>
    <row r="12" spans="1:28" customFormat="1" ht="15" thickBot="1" x14ac:dyDescent="0.4">
      <c r="A12" s="194"/>
      <c r="B12" s="203"/>
      <c r="C12" s="121"/>
      <c r="D12" s="106">
        <f>SUM(D8:D11)</f>
        <v>11</v>
      </c>
      <c r="E12" s="106">
        <f t="shared" ref="E12:AA12" si="1">SUM(E8:E11)</f>
        <v>11</v>
      </c>
      <c r="F12" s="106">
        <f>SUM(F8:F11)</f>
        <v>11</v>
      </c>
      <c r="G12" s="106">
        <f t="shared" si="1"/>
        <v>11</v>
      </c>
      <c r="H12" s="106">
        <f t="shared" si="1"/>
        <v>11</v>
      </c>
      <c r="I12" s="106">
        <f t="shared" si="1"/>
        <v>11</v>
      </c>
      <c r="J12" s="106">
        <f t="shared" si="1"/>
        <v>10</v>
      </c>
      <c r="K12" s="106">
        <f t="shared" si="1"/>
        <v>11</v>
      </c>
      <c r="L12" s="106">
        <f t="shared" si="1"/>
        <v>10</v>
      </c>
      <c r="M12" s="106">
        <f t="shared" si="1"/>
        <v>10.75</v>
      </c>
      <c r="N12" s="106">
        <f t="shared" si="1"/>
        <v>11</v>
      </c>
      <c r="O12" s="106">
        <f t="shared" si="1"/>
        <v>10</v>
      </c>
      <c r="P12" s="106">
        <f t="shared" si="1"/>
        <v>10</v>
      </c>
      <c r="Q12" s="106">
        <f t="shared" si="1"/>
        <v>7</v>
      </c>
      <c r="R12" s="106">
        <f t="shared" si="1"/>
        <v>10</v>
      </c>
      <c r="S12" s="106">
        <f t="shared" si="1"/>
        <v>11</v>
      </c>
      <c r="T12" s="106">
        <f t="shared" si="1"/>
        <v>11</v>
      </c>
      <c r="U12" s="106">
        <f t="shared" si="1"/>
        <v>11</v>
      </c>
      <c r="V12" s="106">
        <f t="shared" si="1"/>
        <v>11</v>
      </c>
      <c r="W12" s="106">
        <f t="shared" si="1"/>
        <v>11</v>
      </c>
      <c r="X12" s="106">
        <f t="shared" si="1"/>
        <v>11</v>
      </c>
      <c r="Y12" s="106">
        <f t="shared" si="1"/>
        <v>11</v>
      </c>
      <c r="Z12" s="106">
        <f t="shared" si="1"/>
        <v>9</v>
      </c>
      <c r="AA12" s="129">
        <f t="shared" si="1"/>
        <v>11</v>
      </c>
      <c r="AB12" s="16" t="str">
        <f t="shared" si="0"/>
        <v>*</v>
      </c>
    </row>
    <row r="13" spans="1:28" customFormat="1" ht="16.5" customHeight="1" x14ac:dyDescent="0.35">
      <c r="A13" s="194"/>
      <c r="B13" s="201" t="s">
        <v>111</v>
      </c>
      <c r="C13" s="120" t="s">
        <v>15</v>
      </c>
      <c r="D13" s="116">
        <v>2</v>
      </c>
      <c r="E13" s="116">
        <v>2</v>
      </c>
      <c r="F13" s="27">
        <v>2</v>
      </c>
      <c r="G13" s="27">
        <v>2</v>
      </c>
      <c r="H13" s="27">
        <v>2</v>
      </c>
      <c r="I13" s="27">
        <v>2</v>
      </c>
      <c r="J13" s="27">
        <v>2</v>
      </c>
      <c r="K13" s="27">
        <v>2</v>
      </c>
      <c r="L13" s="27">
        <v>2</v>
      </c>
      <c r="M13" s="27">
        <v>2</v>
      </c>
      <c r="N13" s="27">
        <v>2</v>
      </c>
      <c r="O13" s="27">
        <v>2</v>
      </c>
      <c r="P13" s="27">
        <v>2</v>
      </c>
      <c r="Q13" s="27">
        <v>2</v>
      </c>
      <c r="R13" s="27">
        <v>2</v>
      </c>
      <c r="S13" s="27">
        <v>2</v>
      </c>
      <c r="T13" s="27">
        <v>2</v>
      </c>
      <c r="U13" s="27">
        <v>2</v>
      </c>
      <c r="V13" s="27">
        <v>2</v>
      </c>
      <c r="W13" s="27">
        <v>2</v>
      </c>
      <c r="X13" s="27">
        <v>2</v>
      </c>
      <c r="Y13" s="27">
        <v>2</v>
      </c>
      <c r="Z13" s="27">
        <v>2</v>
      </c>
      <c r="AA13" s="28">
        <v>2</v>
      </c>
      <c r="AB13" s="16" t="str">
        <f t="shared" si="0"/>
        <v>*</v>
      </c>
    </row>
    <row r="14" spans="1:28" customFormat="1" ht="14.5" customHeight="1" x14ac:dyDescent="0.35">
      <c r="A14" s="194"/>
      <c r="B14" s="202"/>
      <c r="C14" s="105" t="s">
        <v>31</v>
      </c>
      <c r="D14" s="103">
        <v>4</v>
      </c>
      <c r="E14" s="103">
        <v>4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v>4</v>
      </c>
      <c r="M14" s="5">
        <v>4</v>
      </c>
      <c r="N14" s="5">
        <v>4</v>
      </c>
      <c r="O14" s="5">
        <v>4</v>
      </c>
      <c r="P14" s="5">
        <v>4</v>
      </c>
      <c r="Q14" s="5">
        <v>4</v>
      </c>
      <c r="R14" s="5">
        <v>4</v>
      </c>
      <c r="S14" s="5">
        <v>4</v>
      </c>
      <c r="T14" s="5">
        <v>4</v>
      </c>
      <c r="U14" s="5">
        <v>4</v>
      </c>
      <c r="V14" s="5">
        <v>4</v>
      </c>
      <c r="W14" s="5">
        <v>4</v>
      </c>
      <c r="X14" s="5">
        <v>4</v>
      </c>
      <c r="Y14" s="5">
        <v>4</v>
      </c>
      <c r="Z14" s="5">
        <v>4</v>
      </c>
      <c r="AA14" s="6">
        <v>4</v>
      </c>
      <c r="AB14" s="16" t="str">
        <f t="shared" si="0"/>
        <v>*</v>
      </c>
    </row>
    <row r="15" spans="1:28" customFormat="1" ht="14.5" customHeight="1" x14ac:dyDescent="0.35">
      <c r="A15" s="194"/>
      <c r="B15" s="202"/>
      <c r="C15" s="105" t="s">
        <v>19</v>
      </c>
      <c r="D15" s="103">
        <v>4</v>
      </c>
      <c r="E15" s="103">
        <v>4</v>
      </c>
      <c r="F15" s="5">
        <v>4</v>
      </c>
      <c r="G15" s="5">
        <v>4</v>
      </c>
      <c r="H15" s="5">
        <v>4</v>
      </c>
      <c r="I15" s="5">
        <v>2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  <c r="Q15" s="5">
        <v>0</v>
      </c>
      <c r="R15" s="5">
        <v>4</v>
      </c>
      <c r="S15" s="5">
        <v>3</v>
      </c>
      <c r="T15" s="5">
        <v>4</v>
      </c>
      <c r="U15" s="5">
        <v>4</v>
      </c>
      <c r="V15" s="5">
        <v>4</v>
      </c>
      <c r="W15" s="5">
        <v>4</v>
      </c>
      <c r="X15" s="5">
        <v>4</v>
      </c>
      <c r="Y15" s="5">
        <v>4</v>
      </c>
      <c r="Z15" s="5">
        <v>2</v>
      </c>
      <c r="AA15" s="6">
        <v>4</v>
      </c>
      <c r="AB15" s="16" t="str">
        <f t="shared" si="0"/>
        <v>*</v>
      </c>
    </row>
    <row r="16" spans="1:28" customFormat="1" x14ac:dyDescent="0.35">
      <c r="A16" s="194"/>
      <c r="B16" s="202"/>
      <c r="C16" s="105" t="s">
        <v>20</v>
      </c>
      <c r="D16" s="103">
        <v>1</v>
      </c>
      <c r="E16" s="103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6">
        <v>1</v>
      </c>
      <c r="AB16" s="16" t="str">
        <f t="shared" si="0"/>
        <v>*</v>
      </c>
    </row>
    <row r="17" spans="1:40" customFormat="1" ht="15" thickBot="1" x14ac:dyDescent="0.4">
      <c r="A17" s="194"/>
      <c r="B17" s="204"/>
      <c r="C17" s="119"/>
      <c r="D17" s="117">
        <f>SUM(D13:D16)</f>
        <v>11</v>
      </c>
      <c r="E17" s="117">
        <f t="shared" ref="E17:AA17" si="2">SUM(E13:E16)</f>
        <v>11</v>
      </c>
      <c r="F17" s="117">
        <f t="shared" si="2"/>
        <v>11</v>
      </c>
      <c r="G17" s="117">
        <f t="shared" si="2"/>
        <v>11</v>
      </c>
      <c r="H17" s="117">
        <f t="shared" si="2"/>
        <v>11</v>
      </c>
      <c r="I17" s="117">
        <f t="shared" si="2"/>
        <v>9</v>
      </c>
      <c r="J17" s="117">
        <f t="shared" si="2"/>
        <v>11</v>
      </c>
      <c r="K17" s="117">
        <f t="shared" si="2"/>
        <v>11</v>
      </c>
      <c r="L17" s="117">
        <f t="shared" si="2"/>
        <v>11</v>
      </c>
      <c r="M17" s="117">
        <f t="shared" si="2"/>
        <v>11</v>
      </c>
      <c r="N17" s="117">
        <f t="shared" si="2"/>
        <v>11</v>
      </c>
      <c r="O17" s="117">
        <f t="shared" si="2"/>
        <v>11</v>
      </c>
      <c r="P17" s="117">
        <f t="shared" si="2"/>
        <v>11</v>
      </c>
      <c r="Q17" s="117">
        <f t="shared" si="2"/>
        <v>7</v>
      </c>
      <c r="R17" s="117">
        <f t="shared" si="2"/>
        <v>11</v>
      </c>
      <c r="S17" s="117">
        <f t="shared" si="2"/>
        <v>10</v>
      </c>
      <c r="T17" s="117">
        <f t="shared" si="2"/>
        <v>11</v>
      </c>
      <c r="U17" s="117">
        <f t="shared" si="2"/>
        <v>11</v>
      </c>
      <c r="V17" s="117">
        <f t="shared" si="2"/>
        <v>11</v>
      </c>
      <c r="W17" s="117">
        <f t="shared" si="2"/>
        <v>11</v>
      </c>
      <c r="X17" s="117">
        <f t="shared" si="2"/>
        <v>11</v>
      </c>
      <c r="Y17" s="117">
        <f t="shared" si="2"/>
        <v>11</v>
      </c>
      <c r="Z17" s="117">
        <f t="shared" si="2"/>
        <v>9</v>
      </c>
      <c r="AA17" s="128">
        <f t="shared" si="2"/>
        <v>11</v>
      </c>
      <c r="AB17" s="16" t="str">
        <f t="shared" si="0"/>
        <v>*</v>
      </c>
    </row>
    <row r="18" spans="1:40" customFormat="1" x14ac:dyDescent="0.35">
      <c r="A18" s="193"/>
      <c r="B18" s="208" t="s">
        <v>32</v>
      </c>
      <c r="C18" s="208"/>
      <c r="D18" s="115">
        <v>4</v>
      </c>
      <c r="E18" s="115">
        <v>4</v>
      </c>
      <c r="F18" s="67">
        <v>4</v>
      </c>
      <c r="G18" s="67">
        <v>4</v>
      </c>
      <c r="H18" s="67">
        <v>3</v>
      </c>
      <c r="I18" s="67">
        <v>3</v>
      </c>
      <c r="J18" s="67">
        <v>3</v>
      </c>
      <c r="K18" s="67">
        <v>3</v>
      </c>
      <c r="L18" s="67">
        <v>4</v>
      </c>
      <c r="M18" s="67">
        <v>3</v>
      </c>
      <c r="N18" s="67">
        <v>4</v>
      </c>
      <c r="O18" s="67">
        <v>4</v>
      </c>
      <c r="P18" s="67">
        <v>4</v>
      </c>
      <c r="Q18" s="67">
        <v>3</v>
      </c>
      <c r="R18" s="67">
        <v>3</v>
      </c>
      <c r="S18" s="67">
        <v>3</v>
      </c>
      <c r="T18" s="67">
        <v>3.5</v>
      </c>
      <c r="U18" s="67">
        <v>3</v>
      </c>
      <c r="V18" s="67">
        <v>3</v>
      </c>
      <c r="W18" s="67">
        <v>4</v>
      </c>
      <c r="X18" s="67">
        <v>4</v>
      </c>
      <c r="Y18" s="67">
        <v>4</v>
      </c>
      <c r="Z18" s="135">
        <v>4</v>
      </c>
      <c r="AA18" s="67">
        <v>3</v>
      </c>
      <c r="AB18" s="16" t="str">
        <f t="shared" si="0"/>
        <v>*</v>
      </c>
    </row>
    <row r="19" spans="1:40" customFormat="1" ht="14.5" customHeight="1" thickBot="1" x14ac:dyDescent="0.4">
      <c r="A19" s="198"/>
      <c r="B19" s="209" t="s">
        <v>33</v>
      </c>
      <c r="C19" s="209"/>
      <c r="D19" s="106">
        <f>SUM(D2:D11,D18,D13:D16)</f>
        <v>49</v>
      </c>
      <c r="E19" s="106">
        <f t="shared" ref="E19:AA19" si="3">SUM(E2:E11,E18,E13:E16)</f>
        <v>47</v>
      </c>
      <c r="F19" s="106">
        <f t="shared" si="3"/>
        <v>47</v>
      </c>
      <c r="G19" s="106">
        <f t="shared" si="3"/>
        <v>49</v>
      </c>
      <c r="H19" s="106">
        <f t="shared" si="3"/>
        <v>46</v>
      </c>
      <c r="I19" s="106">
        <f t="shared" si="3"/>
        <v>44</v>
      </c>
      <c r="J19" s="106">
        <f t="shared" si="3"/>
        <v>46</v>
      </c>
      <c r="K19" s="106">
        <f t="shared" si="3"/>
        <v>48</v>
      </c>
      <c r="L19" s="106">
        <f t="shared" si="3"/>
        <v>45</v>
      </c>
      <c r="M19" s="106">
        <f t="shared" si="3"/>
        <v>46.75</v>
      </c>
      <c r="N19" s="106">
        <f t="shared" si="3"/>
        <v>49</v>
      </c>
      <c r="O19" s="106">
        <f t="shared" si="3"/>
        <v>48</v>
      </c>
      <c r="P19" s="106">
        <f t="shared" si="3"/>
        <v>48</v>
      </c>
      <c r="Q19" s="106">
        <f t="shared" si="3"/>
        <v>31</v>
      </c>
      <c r="R19" s="106">
        <f t="shared" si="3"/>
        <v>45</v>
      </c>
      <c r="S19" s="106">
        <f t="shared" si="3"/>
        <v>47</v>
      </c>
      <c r="T19" s="106">
        <f t="shared" si="3"/>
        <v>46.5</v>
      </c>
      <c r="U19" s="106">
        <f t="shared" si="3"/>
        <v>48</v>
      </c>
      <c r="V19" s="106">
        <f>SUM(V2:V11,V18,V13:V16)</f>
        <v>48</v>
      </c>
      <c r="W19" s="106">
        <f t="shared" si="3"/>
        <v>47.5</v>
      </c>
      <c r="X19" s="106">
        <f t="shared" si="3"/>
        <v>47</v>
      </c>
      <c r="Y19" s="106">
        <f t="shared" si="3"/>
        <v>45</v>
      </c>
      <c r="Z19" s="106">
        <f t="shared" si="3"/>
        <v>37</v>
      </c>
      <c r="AA19" s="129">
        <f t="shared" si="3"/>
        <v>48</v>
      </c>
      <c r="AB19" s="16" t="str">
        <f t="shared" si="0"/>
        <v>*</v>
      </c>
    </row>
    <row r="20" spans="1:40" customFormat="1" ht="14.5" customHeight="1" x14ac:dyDescent="0.35">
      <c r="A20" s="192" t="s">
        <v>109</v>
      </c>
      <c r="B20" s="213" t="s">
        <v>34</v>
      </c>
      <c r="C20" s="213"/>
      <c r="D20" s="116">
        <v>1</v>
      </c>
      <c r="E20" s="116">
        <v>1</v>
      </c>
      <c r="F20" s="27">
        <v>0</v>
      </c>
      <c r="G20" s="27">
        <v>1</v>
      </c>
      <c r="H20" s="27">
        <v>1</v>
      </c>
      <c r="I20" s="27">
        <v>0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  <c r="Q20" s="133">
        <v>1</v>
      </c>
      <c r="R20" s="27">
        <v>1</v>
      </c>
      <c r="S20" s="27">
        <v>1</v>
      </c>
      <c r="T20" s="27">
        <v>1</v>
      </c>
      <c r="U20" s="27">
        <v>0</v>
      </c>
      <c r="V20" s="27">
        <v>1</v>
      </c>
      <c r="W20" s="27">
        <v>0</v>
      </c>
      <c r="X20" s="27">
        <v>1</v>
      </c>
      <c r="Y20" s="27">
        <v>1</v>
      </c>
      <c r="Z20" s="27">
        <v>1</v>
      </c>
      <c r="AA20" s="28">
        <v>0</v>
      </c>
      <c r="AB20" s="16" t="str">
        <f t="shared" si="0"/>
        <v>*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spans="1:40" customFormat="1" x14ac:dyDescent="0.35">
      <c r="A21" s="193"/>
      <c r="B21" s="210" t="s">
        <v>25</v>
      </c>
      <c r="C21" s="210"/>
      <c r="D21" s="103">
        <v>4</v>
      </c>
      <c r="E21" s="103">
        <v>4</v>
      </c>
      <c r="F21" s="5">
        <v>4</v>
      </c>
      <c r="G21" s="5">
        <v>4</v>
      </c>
      <c r="H21" s="5">
        <v>3.5</v>
      </c>
      <c r="I21" s="5">
        <v>4</v>
      </c>
      <c r="J21" s="5">
        <v>4</v>
      </c>
      <c r="K21" s="5">
        <v>4</v>
      </c>
      <c r="L21" s="5">
        <v>3</v>
      </c>
      <c r="M21" s="5">
        <v>3.75</v>
      </c>
      <c r="N21" s="5">
        <v>4</v>
      </c>
      <c r="O21" s="5">
        <v>4</v>
      </c>
      <c r="P21" s="5">
        <v>4</v>
      </c>
      <c r="Q21" s="132">
        <v>3.5</v>
      </c>
      <c r="R21" s="5">
        <v>4</v>
      </c>
      <c r="S21" s="5">
        <v>4</v>
      </c>
      <c r="T21" s="5">
        <v>4</v>
      </c>
      <c r="U21" s="5">
        <v>4</v>
      </c>
      <c r="V21" s="5">
        <v>4</v>
      </c>
      <c r="W21" s="5">
        <v>4</v>
      </c>
      <c r="X21" s="5">
        <v>4</v>
      </c>
      <c r="Y21" s="5">
        <v>4</v>
      </c>
      <c r="Z21" s="5">
        <v>4</v>
      </c>
      <c r="AA21" s="6">
        <v>4</v>
      </c>
      <c r="AB21" s="16" t="str">
        <f t="shared" si="0"/>
        <v>*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spans="1:40" customFormat="1" ht="15" customHeight="1" x14ac:dyDescent="0.35">
      <c r="A22" s="193"/>
      <c r="B22" s="210" t="s">
        <v>26</v>
      </c>
      <c r="C22" s="210"/>
      <c r="D22" s="103">
        <v>7</v>
      </c>
      <c r="E22" s="103">
        <v>7</v>
      </c>
      <c r="F22" s="5">
        <v>5</v>
      </c>
      <c r="G22" s="5">
        <v>7</v>
      </c>
      <c r="H22" s="5">
        <v>6</v>
      </c>
      <c r="I22" s="5">
        <v>5</v>
      </c>
      <c r="J22" s="5">
        <v>6.5</v>
      </c>
      <c r="K22" s="5">
        <v>7</v>
      </c>
      <c r="L22" s="5">
        <v>4</v>
      </c>
      <c r="M22" s="5">
        <v>6</v>
      </c>
      <c r="N22" s="5">
        <v>7</v>
      </c>
      <c r="O22" s="5">
        <v>5.5</v>
      </c>
      <c r="P22" s="5">
        <v>6.5</v>
      </c>
      <c r="Q22" s="132">
        <v>4</v>
      </c>
      <c r="R22" s="132">
        <v>7</v>
      </c>
      <c r="S22" s="132">
        <v>7</v>
      </c>
      <c r="T22" s="132">
        <v>6</v>
      </c>
      <c r="U22" s="132">
        <v>7</v>
      </c>
      <c r="V22" s="132">
        <v>7</v>
      </c>
      <c r="W22" s="132">
        <v>6</v>
      </c>
      <c r="X22" s="132">
        <v>5</v>
      </c>
      <c r="Y22" s="132">
        <v>7</v>
      </c>
      <c r="Z22" s="132">
        <v>7</v>
      </c>
      <c r="AA22" s="138">
        <v>6.5</v>
      </c>
      <c r="AB22" s="136" t="str">
        <f t="shared" si="0"/>
        <v>*</v>
      </c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16"/>
      <c r="AN22" s="16"/>
    </row>
    <row r="23" spans="1:40" customFormat="1" ht="14.5" customHeight="1" x14ac:dyDescent="0.35">
      <c r="A23" s="193"/>
      <c r="B23" s="210" t="s">
        <v>27</v>
      </c>
      <c r="C23" s="210"/>
      <c r="D23" s="103">
        <v>4</v>
      </c>
      <c r="E23" s="103">
        <v>4</v>
      </c>
      <c r="F23" s="5">
        <v>4</v>
      </c>
      <c r="G23" s="5">
        <v>4</v>
      </c>
      <c r="H23" s="5">
        <v>4</v>
      </c>
      <c r="I23" s="5">
        <v>4</v>
      </c>
      <c r="J23" s="5">
        <v>4</v>
      </c>
      <c r="K23" s="5">
        <v>4</v>
      </c>
      <c r="L23" s="5">
        <v>4</v>
      </c>
      <c r="M23" s="5">
        <v>4</v>
      </c>
      <c r="N23" s="5">
        <v>4</v>
      </c>
      <c r="O23" s="5">
        <v>4</v>
      </c>
      <c r="P23" s="5">
        <v>4</v>
      </c>
      <c r="Q23" s="132">
        <v>2</v>
      </c>
      <c r="R23" s="132">
        <v>4</v>
      </c>
      <c r="S23" s="132">
        <v>4</v>
      </c>
      <c r="T23" s="132">
        <v>4</v>
      </c>
      <c r="U23" s="132">
        <v>4</v>
      </c>
      <c r="V23" s="132">
        <v>4</v>
      </c>
      <c r="W23" s="132">
        <v>4</v>
      </c>
      <c r="X23" s="132">
        <v>4</v>
      </c>
      <c r="Y23" s="132">
        <v>4</v>
      </c>
      <c r="Z23" s="132">
        <v>4</v>
      </c>
      <c r="AA23" s="138">
        <v>4</v>
      </c>
      <c r="AB23" s="136" t="str">
        <f t="shared" si="0"/>
        <v>*</v>
      </c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16"/>
      <c r="AN23" s="16"/>
    </row>
    <row r="24" spans="1:40" customFormat="1" ht="14.5" customHeight="1" x14ac:dyDescent="0.35">
      <c r="A24" s="193"/>
      <c r="B24" s="210" t="s">
        <v>28</v>
      </c>
      <c r="C24" s="210"/>
      <c r="D24" s="103">
        <v>1</v>
      </c>
      <c r="E24" s="103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132">
        <v>0</v>
      </c>
      <c r="R24" s="132">
        <v>1</v>
      </c>
      <c r="S24" s="132">
        <v>1</v>
      </c>
      <c r="T24" s="132">
        <v>1</v>
      </c>
      <c r="U24" s="132">
        <v>1</v>
      </c>
      <c r="V24" s="132">
        <v>1</v>
      </c>
      <c r="W24" s="132">
        <v>1</v>
      </c>
      <c r="X24" s="132">
        <v>1</v>
      </c>
      <c r="Y24" s="132">
        <v>1</v>
      </c>
      <c r="Z24" s="132">
        <v>1</v>
      </c>
      <c r="AA24" s="138">
        <v>1</v>
      </c>
      <c r="AB24" s="136" t="str">
        <f t="shared" si="0"/>
        <v>*</v>
      </c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16"/>
      <c r="AN24" s="16"/>
    </row>
    <row r="25" spans="1:40" customFormat="1" ht="14.5" customHeight="1" x14ac:dyDescent="0.35">
      <c r="A25" s="193"/>
      <c r="B25" s="210" t="s">
        <v>29</v>
      </c>
      <c r="C25" s="210"/>
      <c r="D25" s="103">
        <v>3</v>
      </c>
      <c r="E25" s="103">
        <v>3</v>
      </c>
      <c r="F25" s="5">
        <v>3</v>
      </c>
      <c r="G25" s="5">
        <v>3</v>
      </c>
      <c r="H25" s="5">
        <v>3</v>
      </c>
      <c r="I25" s="5">
        <v>3</v>
      </c>
      <c r="J25" s="5">
        <v>3</v>
      </c>
      <c r="K25" s="5">
        <v>3</v>
      </c>
      <c r="L25" s="5">
        <v>3</v>
      </c>
      <c r="M25" s="5">
        <v>3</v>
      </c>
      <c r="N25" s="5">
        <v>3</v>
      </c>
      <c r="O25" s="5">
        <v>3</v>
      </c>
      <c r="P25" s="5">
        <v>3</v>
      </c>
      <c r="Q25" s="132">
        <v>1</v>
      </c>
      <c r="R25" s="132">
        <v>3</v>
      </c>
      <c r="S25" s="132">
        <v>3</v>
      </c>
      <c r="T25" s="132">
        <v>3</v>
      </c>
      <c r="U25" s="132">
        <v>3</v>
      </c>
      <c r="V25" s="132">
        <v>3</v>
      </c>
      <c r="W25" s="132">
        <v>3</v>
      </c>
      <c r="X25" s="132">
        <v>3</v>
      </c>
      <c r="Y25" s="132">
        <v>2.5</v>
      </c>
      <c r="Z25" s="132">
        <v>3</v>
      </c>
      <c r="AA25" s="138">
        <v>3</v>
      </c>
      <c r="AB25" s="136" t="str">
        <f t="shared" si="0"/>
        <v>*</v>
      </c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16"/>
      <c r="AN25" s="16"/>
    </row>
    <row r="26" spans="1:40" customFormat="1" ht="14.5" customHeight="1" thickBot="1" x14ac:dyDescent="0.4">
      <c r="A26" s="193"/>
      <c r="B26" s="209" t="s">
        <v>30</v>
      </c>
      <c r="C26" s="209"/>
      <c r="D26" s="106">
        <v>4</v>
      </c>
      <c r="E26" s="106">
        <v>4</v>
      </c>
      <c r="F26" s="53">
        <v>4</v>
      </c>
      <c r="G26" s="53">
        <v>4</v>
      </c>
      <c r="H26" s="53">
        <v>4</v>
      </c>
      <c r="I26" s="53">
        <v>4</v>
      </c>
      <c r="J26" s="53">
        <v>4</v>
      </c>
      <c r="K26" s="53">
        <v>4</v>
      </c>
      <c r="L26" s="53">
        <v>4</v>
      </c>
      <c r="M26" s="53">
        <v>2</v>
      </c>
      <c r="N26" s="53">
        <v>4</v>
      </c>
      <c r="O26" s="53">
        <v>4</v>
      </c>
      <c r="P26" s="53">
        <v>4</v>
      </c>
      <c r="Q26" s="134">
        <v>0</v>
      </c>
      <c r="R26" s="134">
        <v>4</v>
      </c>
      <c r="S26" s="134">
        <v>4</v>
      </c>
      <c r="T26" s="134">
        <v>2</v>
      </c>
      <c r="U26" s="134">
        <v>4</v>
      </c>
      <c r="V26" s="134">
        <v>4</v>
      </c>
      <c r="W26" s="134">
        <v>4</v>
      </c>
      <c r="X26" s="134">
        <v>4</v>
      </c>
      <c r="Y26" s="134">
        <v>4</v>
      </c>
      <c r="Z26" s="134">
        <v>4</v>
      </c>
      <c r="AA26" s="139">
        <v>4</v>
      </c>
      <c r="AB26" s="136" t="str">
        <f t="shared" si="0"/>
        <v>*</v>
      </c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16"/>
      <c r="AN26" s="16"/>
    </row>
    <row r="27" spans="1:40" customFormat="1" ht="14.5" customHeight="1" x14ac:dyDescent="0.35">
      <c r="A27" s="194"/>
      <c r="B27" s="205" t="s">
        <v>14</v>
      </c>
      <c r="C27" s="118" t="s">
        <v>15</v>
      </c>
      <c r="D27" s="116">
        <v>2</v>
      </c>
      <c r="E27" s="116">
        <v>2</v>
      </c>
      <c r="F27" s="27">
        <v>2</v>
      </c>
      <c r="G27" s="27">
        <v>2</v>
      </c>
      <c r="H27" s="27">
        <v>2</v>
      </c>
      <c r="I27" s="27">
        <v>2</v>
      </c>
      <c r="J27" s="27">
        <v>2</v>
      </c>
      <c r="K27" s="27">
        <v>2</v>
      </c>
      <c r="L27" s="27">
        <v>2</v>
      </c>
      <c r="M27" s="27">
        <v>2</v>
      </c>
      <c r="N27" s="27">
        <v>2</v>
      </c>
      <c r="O27" s="27">
        <v>2</v>
      </c>
      <c r="P27" s="27">
        <v>2</v>
      </c>
      <c r="Q27" s="133">
        <v>2</v>
      </c>
      <c r="R27" s="133">
        <v>2</v>
      </c>
      <c r="S27" s="133">
        <v>2</v>
      </c>
      <c r="T27" s="133">
        <v>2</v>
      </c>
      <c r="U27" s="133">
        <v>2</v>
      </c>
      <c r="V27" s="133">
        <v>2</v>
      </c>
      <c r="W27" s="133">
        <v>2</v>
      </c>
      <c r="X27" s="133">
        <v>2</v>
      </c>
      <c r="Y27" s="133">
        <v>2</v>
      </c>
      <c r="Z27" s="133">
        <v>2</v>
      </c>
      <c r="AA27" s="140">
        <v>2</v>
      </c>
      <c r="AB27" s="136" t="str">
        <f t="shared" si="0"/>
        <v>*</v>
      </c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16"/>
      <c r="AN27" s="16"/>
    </row>
    <row r="28" spans="1:40" customFormat="1" ht="14.5" customHeight="1" x14ac:dyDescent="0.35">
      <c r="A28" s="194"/>
      <c r="B28" s="206"/>
      <c r="C28" s="105" t="s">
        <v>31</v>
      </c>
      <c r="D28" s="103">
        <v>4</v>
      </c>
      <c r="E28" s="103">
        <v>4</v>
      </c>
      <c r="F28" s="5">
        <v>4</v>
      </c>
      <c r="G28" s="5">
        <v>4</v>
      </c>
      <c r="H28" s="5">
        <v>4</v>
      </c>
      <c r="I28" s="5">
        <v>4</v>
      </c>
      <c r="J28" s="5">
        <v>4</v>
      </c>
      <c r="K28" s="5">
        <v>4</v>
      </c>
      <c r="L28" s="5">
        <v>4</v>
      </c>
      <c r="M28" s="5">
        <v>4</v>
      </c>
      <c r="N28" s="5">
        <v>4</v>
      </c>
      <c r="O28" s="5">
        <v>4</v>
      </c>
      <c r="P28" s="5">
        <v>4</v>
      </c>
      <c r="Q28" s="132">
        <v>4</v>
      </c>
      <c r="R28" s="132">
        <v>4</v>
      </c>
      <c r="S28" s="132">
        <v>4</v>
      </c>
      <c r="T28" s="132">
        <v>4</v>
      </c>
      <c r="U28" s="132">
        <v>4</v>
      </c>
      <c r="V28" s="132">
        <v>4</v>
      </c>
      <c r="W28" s="132">
        <v>4</v>
      </c>
      <c r="X28" s="132">
        <v>4</v>
      </c>
      <c r="Y28" s="132">
        <v>4</v>
      </c>
      <c r="Z28" s="132">
        <v>4</v>
      </c>
      <c r="AA28" s="138">
        <v>4</v>
      </c>
      <c r="AB28" s="136" t="str">
        <f t="shared" si="0"/>
        <v>*</v>
      </c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16"/>
      <c r="AN28" s="16"/>
    </row>
    <row r="29" spans="1:40" customFormat="1" x14ac:dyDescent="0.35">
      <c r="A29" s="194"/>
      <c r="B29" s="206"/>
      <c r="C29" s="105" t="s">
        <v>19</v>
      </c>
      <c r="D29" s="103">
        <v>4</v>
      </c>
      <c r="E29" s="103">
        <v>4</v>
      </c>
      <c r="F29" s="5">
        <v>4</v>
      </c>
      <c r="G29" s="5">
        <v>4</v>
      </c>
      <c r="H29" s="5">
        <v>3</v>
      </c>
      <c r="I29" s="5">
        <v>4</v>
      </c>
      <c r="J29" s="5">
        <v>4</v>
      </c>
      <c r="K29" s="5">
        <v>4</v>
      </c>
      <c r="L29" s="5">
        <v>3</v>
      </c>
      <c r="M29" s="5">
        <v>3</v>
      </c>
      <c r="N29" s="5">
        <v>4</v>
      </c>
      <c r="O29" s="5">
        <v>3</v>
      </c>
      <c r="P29" s="5">
        <v>4</v>
      </c>
      <c r="Q29" s="132">
        <v>0</v>
      </c>
      <c r="R29" s="132">
        <v>4</v>
      </c>
      <c r="S29" s="132">
        <v>4</v>
      </c>
      <c r="T29" s="132">
        <v>4</v>
      </c>
      <c r="U29" s="132">
        <v>4</v>
      </c>
      <c r="V29" s="132">
        <v>4</v>
      </c>
      <c r="W29" s="132">
        <v>4</v>
      </c>
      <c r="X29" s="132">
        <v>4</v>
      </c>
      <c r="Y29" s="132">
        <v>4</v>
      </c>
      <c r="Z29" s="132">
        <v>3</v>
      </c>
      <c r="AA29" s="138">
        <v>3</v>
      </c>
      <c r="AB29" s="136" t="str">
        <f t="shared" si="0"/>
        <v>*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16"/>
      <c r="AN29" s="16"/>
    </row>
    <row r="30" spans="1:40" customFormat="1" x14ac:dyDescent="0.35">
      <c r="A30" s="194"/>
      <c r="B30" s="206"/>
      <c r="C30" s="105" t="s">
        <v>20</v>
      </c>
      <c r="D30" s="103">
        <v>1</v>
      </c>
      <c r="E30" s="103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132">
        <v>1</v>
      </c>
      <c r="R30" s="132">
        <v>1</v>
      </c>
      <c r="S30" s="132">
        <v>1</v>
      </c>
      <c r="T30" s="132">
        <v>1</v>
      </c>
      <c r="U30" s="132">
        <v>1</v>
      </c>
      <c r="V30" s="132">
        <v>1</v>
      </c>
      <c r="W30" s="132">
        <v>1</v>
      </c>
      <c r="X30" s="132">
        <v>1</v>
      </c>
      <c r="Y30" s="132">
        <v>1</v>
      </c>
      <c r="Z30" s="132">
        <v>1</v>
      </c>
      <c r="AA30" s="138">
        <v>1</v>
      </c>
      <c r="AB30" s="136" t="str">
        <f t="shared" si="0"/>
        <v>*</v>
      </c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</row>
    <row r="31" spans="1:40" customFormat="1" ht="15" thickBot="1" x14ac:dyDescent="0.4">
      <c r="A31" s="194"/>
      <c r="B31" s="207"/>
      <c r="C31" s="119"/>
      <c r="D31" s="117">
        <f>SUM(D27:D30)</f>
        <v>11</v>
      </c>
      <c r="E31" s="117">
        <f t="shared" ref="E31:AA31" si="4">SUM(E27:E30)</f>
        <v>11</v>
      </c>
      <c r="F31" s="117">
        <f>SUM(F27:F30)</f>
        <v>11</v>
      </c>
      <c r="G31" s="117">
        <f t="shared" si="4"/>
        <v>11</v>
      </c>
      <c r="H31" s="117">
        <f t="shared" si="4"/>
        <v>10</v>
      </c>
      <c r="I31" s="117">
        <f t="shared" si="4"/>
        <v>11</v>
      </c>
      <c r="J31" s="117">
        <f t="shared" si="4"/>
        <v>11</v>
      </c>
      <c r="K31" s="117">
        <f t="shared" si="4"/>
        <v>11</v>
      </c>
      <c r="L31" s="117">
        <f t="shared" si="4"/>
        <v>10</v>
      </c>
      <c r="M31" s="117">
        <f t="shared" si="4"/>
        <v>10</v>
      </c>
      <c r="N31" s="117">
        <f t="shared" si="4"/>
        <v>11</v>
      </c>
      <c r="O31" s="117">
        <f t="shared" si="4"/>
        <v>10</v>
      </c>
      <c r="P31" s="117">
        <f t="shared" si="4"/>
        <v>11</v>
      </c>
      <c r="Q31" s="117">
        <f t="shared" si="4"/>
        <v>7</v>
      </c>
      <c r="R31" s="117">
        <f t="shared" si="4"/>
        <v>11</v>
      </c>
      <c r="S31" s="117">
        <f t="shared" si="4"/>
        <v>11</v>
      </c>
      <c r="T31" s="117">
        <f t="shared" si="4"/>
        <v>11</v>
      </c>
      <c r="U31" s="117">
        <f t="shared" si="4"/>
        <v>11</v>
      </c>
      <c r="V31" s="117">
        <f t="shared" si="4"/>
        <v>11</v>
      </c>
      <c r="W31" s="117">
        <f t="shared" si="4"/>
        <v>11</v>
      </c>
      <c r="X31" s="117">
        <f t="shared" si="4"/>
        <v>11</v>
      </c>
      <c r="Y31" s="117">
        <f t="shared" si="4"/>
        <v>11</v>
      </c>
      <c r="Z31" s="117">
        <f t="shared" si="4"/>
        <v>10</v>
      </c>
      <c r="AA31" s="128">
        <f t="shared" si="4"/>
        <v>10</v>
      </c>
      <c r="AB31" s="136" t="str">
        <f t="shared" si="0"/>
        <v>*</v>
      </c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spans="1:40" customFormat="1" ht="14.5" customHeight="1" x14ac:dyDescent="0.35">
      <c r="A32" s="194"/>
      <c r="B32" s="205" t="s">
        <v>111</v>
      </c>
      <c r="C32" s="118" t="s">
        <v>15</v>
      </c>
      <c r="D32" s="116">
        <v>2</v>
      </c>
      <c r="E32" s="116">
        <v>2</v>
      </c>
      <c r="F32" s="27" t="s">
        <v>61</v>
      </c>
      <c r="G32" s="27">
        <v>2</v>
      </c>
      <c r="H32" s="27">
        <v>2</v>
      </c>
      <c r="I32" s="27">
        <v>2</v>
      </c>
      <c r="J32" s="27">
        <v>2</v>
      </c>
      <c r="K32" s="27">
        <v>2</v>
      </c>
      <c r="L32" s="27">
        <v>2</v>
      </c>
      <c r="M32" s="27">
        <v>2</v>
      </c>
      <c r="N32" s="27">
        <v>2</v>
      </c>
      <c r="O32" s="27">
        <v>2</v>
      </c>
      <c r="P32" s="27">
        <v>2</v>
      </c>
      <c r="Q32" s="133">
        <v>2</v>
      </c>
      <c r="R32" s="133" t="s">
        <v>61</v>
      </c>
      <c r="S32" s="133">
        <v>2</v>
      </c>
      <c r="T32" s="133">
        <v>2</v>
      </c>
      <c r="U32" s="133">
        <v>2</v>
      </c>
      <c r="V32" s="133">
        <v>2</v>
      </c>
      <c r="W32" s="133">
        <v>2</v>
      </c>
      <c r="X32" s="133">
        <v>2</v>
      </c>
      <c r="Y32" s="133">
        <v>2</v>
      </c>
      <c r="Z32" s="133">
        <v>2</v>
      </c>
      <c r="AA32" s="140">
        <v>2</v>
      </c>
      <c r="AB32" s="136" t="str">
        <f t="shared" si="0"/>
        <v>*</v>
      </c>
    </row>
    <row r="33" spans="1:28" customFormat="1" ht="16.5" x14ac:dyDescent="0.35">
      <c r="A33" s="194"/>
      <c r="B33" s="206"/>
      <c r="C33" s="105" t="s">
        <v>31</v>
      </c>
      <c r="D33" s="103">
        <v>4</v>
      </c>
      <c r="E33" s="103">
        <v>4</v>
      </c>
      <c r="F33" s="5" t="s">
        <v>61</v>
      </c>
      <c r="G33" s="5">
        <v>4</v>
      </c>
      <c r="H33" s="5">
        <v>4</v>
      </c>
      <c r="I33" s="5">
        <v>4</v>
      </c>
      <c r="J33" s="5">
        <v>4</v>
      </c>
      <c r="K33" s="5">
        <v>4</v>
      </c>
      <c r="L33" s="5">
        <v>4</v>
      </c>
      <c r="M33" s="5">
        <v>4</v>
      </c>
      <c r="N33" s="5">
        <v>4</v>
      </c>
      <c r="O33" s="5">
        <v>4</v>
      </c>
      <c r="P33" s="5">
        <v>4</v>
      </c>
      <c r="Q33" s="132">
        <f>2/3*4</f>
        <v>2.6666666666666665</v>
      </c>
      <c r="R33" s="132" t="s">
        <v>61</v>
      </c>
      <c r="S33" s="132">
        <v>4</v>
      </c>
      <c r="T33" s="132">
        <v>4</v>
      </c>
      <c r="U33" s="132">
        <v>4</v>
      </c>
      <c r="V33" s="132">
        <v>4</v>
      </c>
      <c r="W33" s="132">
        <v>4</v>
      </c>
      <c r="X33" s="132">
        <v>4</v>
      </c>
      <c r="Y33" s="132">
        <v>4</v>
      </c>
      <c r="Z33" s="132">
        <v>4</v>
      </c>
      <c r="AA33" s="138">
        <v>4</v>
      </c>
      <c r="AB33" s="136" t="str">
        <f t="shared" si="0"/>
        <v>*</v>
      </c>
    </row>
    <row r="34" spans="1:28" customFormat="1" ht="14.5" customHeight="1" x14ac:dyDescent="0.35">
      <c r="A34" s="194"/>
      <c r="B34" s="206"/>
      <c r="C34" s="105" t="s">
        <v>19</v>
      </c>
      <c r="D34" s="103">
        <v>4</v>
      </c>
      <c r="E34" s="103">
        <v>4</v>
      </c>
      <c r="F34" s="5" t="s">
        <v>61</v>
      </c>
      <c r="G34" s="5">
        <v>3</v>
      </c>
      <c r="H34" s="5">
        <v>4</v>
      </c>
      <c r="I34" s="5">
        <v>4</v>
      </c>
      <c r="J34" s="5">
        <v>4</v>
      </c>
      <c r="K34" s="5">
        <v>2.5</v>
      </c>
      <c r="L34" s="5">
        <v>2</v>
      </c>
      <c r="M34" s="5">
        <v>4</v>
      </c>
      <c r="N34" s="5">
        <v>4</v>
      </c>
      <c r="O34" s="5">
        <v>4</v>
      </c>
      <c r="P34" s="5">
        <v>4</v>
      </c>
      <c r="Q34" s="132">
        <v>0</v>
      </c>
      <c r="R34" s="132" t="s">
        <v>61</v>
      </c>
      <c r="S34" s="132">
        <v>4</v>
      </c>
      <c r="T34" s="132">
        <v>0</v>
      </c>
      <c r="U34" s="132">
        <v>4</v>
      </c>
      <c r="V34" s="132">
        <v>4</v>
      </c>
      <c r="W34" s="132">
        <v>4</v>
      </c>
      <c r="X34" s="132">
        <v>4</v>
      </c>
      <c r="Y34" s="132">
        <v>4</v>
      </c>
      <c r="Z34" s="132">
        <v>4</v>
      </c>
      <c r="AA34" s="138">
        <v>4</v>
      </c>
      <c r="AB34" s="136" t="str">
        <f t="shared" si="0"/>
        <v>*</v>
      </c>
    </row>
    <row r="35" spans="1:28" customFormat="1" ht="14.5" customHeight="1" x14ac:dyDescent="0.35">
      <c r="A35" s="194"/>
      <c r="B35" s="206"/>
      <c r="C35" s="105" t="s">
        <v>20</v>
      </c>
      <c r="D35" s="103">
        <v>1</v>
      </c>
      <c r="E35" s="103">
        <v>1</v>
      </c>
      <c r="F35" s="5" t="s">
        <v>61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0</v>
      </c>
      <c r="N35" s="5">
        <v>1</v>
      </c>
      <c r="O35" s="5">
        <v>1</v>
      </c>
      <c r="P35" s="5">
        <v>1</v>
      </c>
      <c r="Q35" s="132">
        <v>1</v>
      </c>
      <c r="R35" s="132" t="s">
        <v>61</v>
      </c>
      <c r="S35" s="132">
        <v>1</v>
      </c>
      <c r="T35" s="132">
        <v>1</v>
      </c>
      <c r="U35" s="132">
        <v>1</v>
      </c>
      <c r="V35" s="132">
        <v>1</v>
      </c>
      <c r="W35" s="132">
        <v>1</v>
      </c>
      <c r="X35" s="132">
        <v>1</v>
      </c>
      <c r="Y35" s="132">
        <v>1</v>
      </c>
      <c r="Z35" s="132">
        <v>1</v>
      </c>
      <c r="AA35" s="138">
        <v>1</v>
      </c>
      <c r="AB35" s="136" t="str">
        <f t="shared" si="0"/>
        <v>*</v>
      </c>
    </row>
    <row r="36" spans="1:28" customFormat="1" ht="14.5" customHeight="1" thickBot="1" x14ac:dyDescent="0.4">
      <c r="A36" s="194"/>
      <c r="B36" s="207"/>
      <c r="C36" s="119"/>
      <c r="D36" s="117">
        <f>SUM(D32:D35)</f>
        <v>11</v>
      </c>
      <c r="E36" s="117">
        <f t="shared" ref="E36:AA36" si="5">SUM(E32:E35)</f>
        <v>11</v>
      </c>
      <c r="F36" s="117">
        <f t="shared" si="5"/>
        <v>0</v>
      </c>
      <c r="G36" s="117">
        <f t="shared" si="5"/>
        <v>10</v>
      </c>
      <c r="H36" s="117">
        <f t="shared" si="5"/>
        <v>11</v>
      </c>
      <c r="I36" s="117">
        <f t="shared" si="5"/>
        <v>11</v>
      </c>
      <c r="J36" s="117">
        <f t="shared" si="5"/>
        <v>11</v>
      </c>
      <c r="K36" s="117">
        <f t="shared" si="5"/>
        <v>9.5</v>
      </c>
      <c r="L36" s="117">
        <f t="shared" si="5"/>
        <v>9</v>
      </c>
      <c r="M36" s="117">
        <f t="shared" si="5"/>
        <v>10</v>
      </c>
      <c r="N36" s="117">
        <f t="shared" si="5"/>
        <v>11</v>
      </c>
      <c r="O36" s="117">
        <f t="shared" si="5"/>
        <v>11</v>
      </c>
      <c r="P36" s="117">
        <f t="shared" si="5"/>
        <v>11</v>
      </c>
      <c r="Q36" s="117">
        <f>SUM(Q32:Q35)</f>
        <v>5.6666666666666661</v>
      </c>
      <c r="R36" s="117">
        <f t="shared" si="5"/>
        <v>0</v>
      </c>
      <c r="S36" s="117">
        <f t="shared" si="5"/>
        <v>11</v>
      </c>
      <c r="T36" s="117">
        <f t="shared" si="5"/>
        <v>7</v>
      </c>
      <c r="U36" s="117">
        <f t="shared" si="5"/>
        <v>11</v>
      </c>
      <c r="V36" s="117">
        <f>SUM(V32:V35)</f>
        <v>11</v>
      </c>
      <c r="W36" s="117">
        <f t="shared" si="5"/>
        <v>11</v>
      </c>
      <c r="X36" s="117">
        <f t="shared" si="5"/>
        <v>11</v>
      </c>
      <c r="Y36" s="117">
        <f t="shared" si="5"/>
        <v>11</v>
      </c>
      <c r="Z36" s="117">
        <f t="shared" si="5"/>
        <v>11</v>
      </c>
      <c r="AA36" s="128">
        <f t="shared" si="5"/>
        <v>11</v>
      </c>
      <c r="AB36" s="136" t="str">
        <f t="shared" si="0"/>
        <v>*</v>
      </c>
    </row>
    <row r="37" spans="1:28" customFormat="1" ht="14.5" customHeight="1" x14ac:dyDescent="0.35">
      <c r="A37" s="194"/>
      <c r="B37" s="205" t="s">
        <v>112</v>
      </c>
      <c r="C37" s="122" t="s">
        <v>15</v>
      </c>
      <c r="D37" s="116">
        <v>2</v>
      </c>
      <c r="E37" s="116">
        <v>2</v>
      </c>
      <c r="F37" s="27">
        <v>2</v>
      </c>
      <c r="G37" s="27">
        <v>2</v>
      </c>
      <c r="H37" s="27">
        <v>2</v>
      </c>
      <c r="I37" s="27">
        <v>2</v>
      </c>
      <c r="J37" s="27">
        <v>2</v>
      </c>
      <c r="K37" s="27">
        <v>2</v>
      </c>
      <c r="L37" s="27">
        <v>2</v>
      </c>
      <c r="M37" s="27">
        <v>2</v>
      </c>
      <c r="N37" s="27">
        <v>2</v>
      </c>
      <c r="O37" s="27">
        <v>2</v>
      </c>
      <c r="P37" s="27">
        <v>2</v>
      </c>
      <c r="Q37" s="133">
        <v>2</v>
      </c>
      <c r="R37" s="133">
        <v>2</v>
      </c>
      <c r="S37" s="133">
        <v>2</v>
      </c>
      <c r="T37" s="133">
        <v>2</v>
      </c>
      <c r="U37" s="133">
        <v>2</v>
      </c>
      <c r="V37" s="133">
        <v>2</v>
      </c>
      <c r="W37" s="133">
        <v>2</v>
      </c>
      <c r="X37" s="133">
        <v>2</v>
      </c>
      <c r="Y37" s="133">
        <v>2</v>
      </c>
      <c r="Z37" s="133">
        <v>2</v>
      </c>
      <c r="AA37" s="140">
        <v>2</v>
      </c>
      <c r="AB37" s="136" t="str">
        <f t="shared" si="0"/>
        <v>*</v>
      </c>
    </row>
    <row r="38" spans="1:28" customFormat="1" ht="16.5" x14ac:dyDescent="0.45">
      <c r="A38" s="194"/>
      <c r="B38" s="206"/>
      <c r="C38" s="104" t="s">
        <v>31</v>
      </c>
      <c r="D38" s="103">
        <v>4</v>
      </c>
      <c r="E38" s="103">
        <v>4</v>
      </c>
      <c r="F38" s="5">
        <v>4</v>
      </c>
      <c r="G38" s="5">
        <v>4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5">
        <v>4</v>
      </c>
      <c r="P38" s="5">
        <v>4</v>
      </c>
      <c r="Q38" s="132">
        <v>3</v>
      </c>
      <c r="R38" s="132">
        <v>4</v>
      </c>
      <c r="S38" s="132">
        <v>4</v>
      </c>
      <c r="T38" s="132">
        <v>4</v>
      </c>
      <c r="U38" s="132">
        <v>4</v>
      </c>
      <c r="V38" s="132">
        <v>4</v>
      </c>
      <c r="W38" s="132">
        <v>4</v>
      </c>
      <c r="X38" s="132">
        <v>4</v>
      </c>
      <c r="Y38" s="132">
        <v>4</v>
      </c>
      <c r="Z38" s="132">
        <v>4</v>
      </c>
      <c r="AA38" s="138">
        <v>4</v>
      </c>
      <c r="AB38" s="136" t="str">
        <f t="shared" si="0"/>
        <v>*</v>
      </c>
    </row>
    <row r="39" spans="1:28" customFormat="1" x14ac:dyDescent="0.35">
      <c r="A39" s="194"/>
      <c r="B39" s="206"/>
      <c r="C39" s="104" t="s">
        <v>19</v>
      </c>
      <c r="D39" s="103">
        <v>4</v>
      </c>
      <c r="E39" s="103">
        <v>4</v>
      </c>
      <c r="F39" s="5">
        <v>4</v>
      </c>
      <c r="G39" s="5">
        <v>4</v>
      </c>
      <c r="H39" s="5">
        <v>3.5</v>
      </c>
      <c r="I39" s="5">
        <v>4</v>
      </c>
      <c r="J39" s="5">
        <v>4</v>
      </c>
      <c r="K39" s="5">
        <v>4</v>
      </c>
      <c r="L39" s="5">
        <v>0</v>
      </c>
      <c r="M39" s="5">
        <v>3</v>
      </c>
      <c r="N39" s="5">
        <v>4</v>
      </c>
      <c r="O39" s="5">
        <v>3</v>
      </c>
      <c r="P39" s="5">
        <v>4</v>
      </c>
      <c r="Q39" s="132">
        <v>0</v>
      </c>
      <c r="R39" s="132">
        <v>4</v>
      </c>
      <c r="S39" s="132">
        <v>4</v>
      </c>
      <c r="T39" s="132">
        <v>4</v>
      </c>
      <c r="U39" s="132">
        <v>4</v>
      </c>
      <c r="V39" s="132">
        <v>4</v>
      </c>
      <c r="W39" s="132">
        <v>4</v>
      </c>
      <c r="X39" s="132">
        <v>4</v>
      </c>
      <c r="Y39" s="132">
        <v>4</v>
      </c>
      <c r="Z39" s="132">
        <v>4</v>
      </c>
      <c r="AA39" s="138">
        <v>3</v>
      </c>
      <c r="AB39" s="136" t="str">
        <f t="shared" si="0"/>
        <v>*</v>
      </c>
    </row>
    <row r="40" spans="1:28" customFormat="1" ht="14.5" customHeight="1" x14ac:dyDescent="0.35">
      <c r="A40" s="194"/>
      <c r="B40" s="206"/>
      <c r="C40" s="104" t="s">
        <v>20</v>
      </c>
      <c r="D40" s="103">
        <v>1</v>
      </c>
      <c r="E40" s="103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132">
        <v>1</v>
      </c>
      <c r="R40" s="132">
        <v>1</v>
      </c>
      <c r="S40" s="132">
        <v>1</v>
      </c>
      <c r="T40" s="132">
        <v>1</v>
      </c>
      <c r="U40" s="132">
        <v>1</v>
      </c>
      <c r="V40" s="132">
        <v>1</v>
      </c>
      <c r="W40" s="132">
        <v>1</v>
      </c>
      <c r="X40" s="132">
        <v>1</v>
      </c>
      <c r="Y40" s="132">
        <v>1</v>
      </c>
      <c r="Z40" s="132">
        <v>1</v>
      </c>
      <c r="AA40" s="138">
        <v>1</v>
      </c>
      <c r="AB40" s="136" t="str">
        <f t="shared" si="0"/>
        <v>*</v>
      </c>
    </row>
    <row r="41" spans="1:28" customFormat="1" ht="14.5" customHeight="1" thickBot="1" x14ac:dyDescent="0.4">
      <c r="A41" s="194"/>
      <c r="B41" s="207"/>
      <c r="C41" s="123"/>
      <c r="D41" s="117">
        <f>SUM(D37:D40)</f>
        <v>11</v>
      </c>
      <c r="E41" s="117">
        <f t="shared" ref="E41:AA41" si="6">SUM(E37:E40)</f>
        <v>11</v>
      </c>
      <c r="F41" s="117">
        <f t="shared" si="6"/>
        <v>11</v>
      </c>
      <c r="G41" s="117">
        <f t="shared" si="6"/>
        <v>11</v>
      </c>
      <c r="H41" s="117">
        <f t="shared" si="6"/>
        <v>10.5</v>
      </c>
      <c r="I41" s="117">
        <f t="shared" si="6"/>
        <v>11</v>
      </c>
      <c r="J41" s="117">
        <f t="shared" si="6"/>
        <v>11</v>
      </c>
      <c r="K41" s="117">
        <f t="shared" si="6"/>
        <v>11</v>
      </c>
      <c r="L41" s="117">
        <f t="shared" si="6"/>
        <v>7</v>
      </c>
      <c r="M41" s="117">
        <f t="shared" si="6"/>
        <v>10</v>
      </c>
      <c r="N41" s="117">
        <f t="shared" si="6"/>
        <v>11</v>
      </c>
      <c r="O41" s="117">
        <f t="shared" si="6"/>
        <v>10</v>
      </c>
      <c r="P41" s="117">
        <f t="shared" si="6"/>
        <v>11</v>
      </c>
      <c r="Q41" s="117">
        <f t="shared" si="6"/>
        <v>6</v>
      </c>
      <c r="R41" s="117">
        <f t="shared" si="6"/>
        <v>11</v>
      </c>
      <c r="S41" s="117">
        <f t="shared" si="6"/>
        <v>11</v>
      </c>
      <c r="T41" s="117">
        <f t="shared" si="6"/>
        <v>11</v>
      </c>
      <c r="U41" s="117">
        <f t="shared" si="6"/>
        <v>11</v>
      </c>
      <c r="V41" s="117">
        <f t="shared" si="6"/>
        <v>11</v>
      </c>
      <c r="W41" s="117">
        <f t="shared" si="6"/>
        <v>11</v>
      </c>
      <c r="X41" s="117">
        <f t="shared" si="6"/>
        <v>11</v>
      </c>
      <c r="Y41" s="117">
        <f t="shared" si="6"/>
        <v>11</v>
      </c>
      <c r="Z41" s="117">
        <f t="shared" si="6"/>
        <v>11</v>
      </c>
      <c r="AA41" s="128">
        <f t="shared" si="6"/>
        <v>10</v>
      </c>
      <c r="AB41" s="136" t="str">
        <f t="shared" si="0"/>
        <v>*</v>
      </c>
    </row>
    <row r="42" spans="1:28" customFormat="1" x14ac:dyDescent="0.35">
      <c r="A42" s="193"/>
      <c r="B42" s="214" t="s">
        <v>32</v>
      </c>
      <c r="C42" s="214"/>
      <c r="D42" s="115">
        <v>4</v>
      </c>
      <c r="E42" s="115">
        <v>3</v>
      </c>
      <c r="F42" s="67">
        <v>3</v>
      </c>
      <c r="G42" s="67">
        <v>3.5</v>
      </c>
      <c r="H42" s="67">
        <v>3</v>
      </c>
      <c r="I42" s="145">
        <v>4</v>
      </c>
      <c r="J42" s="67">
        <v>3</v>
      </c>
      <c r="K42" s="67">
        <v>3</v>
      </c>
      <c r="L42" s="67">
        <v>3.75</v>
      </c>
      <c r="M42" s="67">
        <v>4</v>
      </c>
      <c r="N42" s="67">
        <v>4</v>
      </c>
      <c r="O42" s="67">
        <v>4</v>
      </c>
      <c r="P42" s="67">
        <v>4</v>
      </c>
      <c r="Q42" s="67">
        <v>3.75</v>
      </c>
      <c r="R42" s="67">
        <v>3</v>
      </c>
      <c r="S42" s="67">
        <v>3</v>
      </c>
      <c r="T42" s="135">
        <v>4</v>
      </c>
      <c r="U42" s="67">
        <v>3</v>
      </c>
      <c r="V42" s="67">
        <v>3</v>
      </c>
      <c r="W42" s="135">
        <v>4</v>
      </c>
      <c r="X42" s="135">
        <v>4</v>
      </c>
      <c r="Y42" s="135">
        <v>4</v>
      </c>
      <c r="Z42" s="135">
        <v>4</v>
      </c>
      <c r="AA42" s="67">
        <v>3</v>
      </c>
      <c r="AB42" s="136" t="str">
        <f t="shared" si="0"/>
        <v>*</v>
      </c>
    </row>
    <row r="43" spans="1:28" customFormat="1" ht="15" thickBot="1" x14ac:dyDescent="0.4">
      <c r="A43" s="195"/>
      <c r="B43" s="212" t="s">
        <v>33</v>
      </c>
      <c r="C43" s="212"/>
      <c r="D43" s="117">
        <f>SUM(D42,D37:D40,D32:D35,D21:D30)</f>
        <v>60</v>
      </c>
      <c r="E43" s="117">
        <f t="shared" ref="E43:AA43" si="7">SUM(E42,E37:E40,E32:E35,E20:E30)</f>
        <v>60</v>
      </c>
      <c r="F43" s="117">
        <f t="shared" si="7"/>
        <v>46</v>
      </c>
      <c r="G43" s="117">
        <f t="shared" si="7"/>
        <v>59.5</v>
      </c>
      <c r="H43" s="117">
        <f t="shared" si="7"/>
        <v>57</v>
      </c>
      <c r="I43" s="117">
        <f>SUM(I66,I37:I40,I32:I35,I20:I30)</f>
        <v>57</v>
      </c>
      <c r="J43" s="117">
        <f t="shared" si="7"/>
        <v>59.5</v>
      </c>
      <c r="K43" s="117">
        <f t="shared" si="7"/>
        <v>58.5</v>
      </c>
      <c r="L43" s="117">
        <f t="shared" si="7"/>
        <v>49.75</v>
      </c>
      <c r="M43" s="117">
        <f t="shared" si="7"/>
        <v>54.75</v>
      </c>
      <c r="N43" s="117">
        <f t="shared" si="7"/>
        <v>61</v>
      </c>
      <c r="O43" s="117">
        <f t="shared" si="7"/>
        <v>57.5</v>
      </c>
      <c r="P43" s="117">
        <f t="shared" si="7"/>
        <v>60.5</v>
      </c>
      <c r="Q43" s="117">
        <f t="shared" si="7"/>
        <v>33.916666666666664</v>
      </c>
      <c r="R43" s="117">
        <f t="shared" si="7"/>
        <v>49</v>
      </c>
      <c r="S43" s="117">
        <f t="shared" si="7"/>
        <v>60</v>
      </c>
      <c r="T43" s="117">
        <f t="shared" si="7"/>
        <v>54</v>
      </c>
      <c r="U43" s="117">
        <f t="shared" si="7"/>
        <v>59</v>
      </c>
      <c r="V43" s="117">
        <f t="shared" si="7"/>
        <v>60</v>
      </c>
      <c r="W43" s="117">
        <f t="shared" si="7"/>
        <v>59</v>
      </c>
      <c r="X43" s="117">
        <f t="shared" si="7"/>
        <v>59</v>
      </c>
      <c r="Y43" s="117">
        <f t="shared" si="7"/>
        <v>60.5</v>
      </c>
      <c r="Z43" s="117">
        <f t="shared" si="7"/>
        <v>60</v>
      </c>
      <c r="AA43" s="128">
        <f t="shared" si="7"/>
        <v>56.5</v>
      </c>
      <c r="AB43" s="136" t="str">
        <f t="shared" si="0"/>
        <v>*</v>
      </c>
    </row>
    <row r="44" spans="1:28" customFormat="1" x14ac:dyDescent="0.35">
      <c r="A44" s="192" t="s">
        <v>110</v>
      </c>
      <c r="B44" s="213" t="s">
        <v>34</v>
      </c>
      <c r="C44" s="213"/>
      <c r="D44" s="116">
        <v>1</v>
      </c>
      <c r="E44" s="116">
        <v>1</v>
      </c>
      <c r="F44" s="27" t="s">
        <v>61</v>
      </c>
      <c r="G44" s="27">
        <v>1</v>
      </c>
      <c r="H44" s="27">
        <v>1</v>
      </c>
      <c r="I44" s="27">
        <f>I20</f>
        <v>0</v>
      </c>
      <c r="J44" s="27">
        <f t="shared" ref="J44:AA44" si="8">J20</f>
        <v>1</v>
      </c>
      <c r="K44" s="27">
        <f t="shared" si="8"/>
        <v>1</v>
      </c>
      <c r="L44" s="27">
        <f t="shared" si="8"/>
        <v>1</v>
      </c>
      <c r="M44" s="27">
        <f t="shared" si="8"/>
        <v>1</v>
      </c>
      <c r="N44" s="27">
        <f t="shared" si="8"/>
        <v>1</v>
      </c>
      <c r="O44" s="27">
        <f t="shared" si="8"/>
        <v>1</v>
      </c>
      <c r="P44" s="27">
        <f t="shared" si="8"/>
        <v>1</v>
      </c>
      <c r="Q44" s="27">
        <f t="shared" si="8"/>
        <v>1</v>
      </c>
      <c r="R44" s="27">
        <f t="shared" si="8"/>
        <v>1</v>
      </c>
      <c r="S44" s="27">
        <f t="shared" si="8"/>
        <v>1</v>
      </c>
      <c r="T44" s="27">
        <f t="shared" si="8"/>
        <v>1</v>
      </c>
      <c r="U44" s="27">
        <f t="shared" si="8"/>
        <v>0</v>
      </c>
      <c r="V44" s="27">
        <f t="shared" si="8"/>
        <v>1</v>
      </c>
      <c r="W44" s="27">
        <f t="shared" si="8"/>
        <v>0</v>
      </c>
      <c r="X44" s="27">
        <f t="shared" si="8"/>
        <v>1</v>
      </c>
      <c r="Y44" s="27">
        <f t="shared" si="8"/>
        <v>1</v>
      </c>
      <c r="Z44" s="27">
        <f t="shared" si="8"/>
        <v>1</v>
      </c>
      <c r="AA44" s="27">
        <f t="shared" si="8"/>
        <v>0</v>
      </c>
      <c r="AB44" s="136" t="str">
        <f t="shared" si="0"/>
        <v>*</v>
      </c>
    </row>
    <row r="45" spans="1:28" customFormat="1" x14ac:dyDescent="0.35">
      <c r="A45" s="193"/>
      <c r="B45" s="210" t="s">
        <v>25</v>
      </c>
      <c r="C45" s="210"/>
      <c r="D45" s="103">
        <v>4</v>
      </c>
      <c r="E45" s="103">
        <v>4</v>
      </c>
      <c r="F45" s="5" t="s">
        <v>61</v>
      </c>
      <c r="G45" s="5">
        <v>4</v>
      </c>
      <c r="H45" s="5">
        <v>3.5</v>
      </c>
      <c r="I45" s="5">
        <v>3</v>
      </c>
      <c r="J45" s="5">
        <v>4</v>
      </c>
      <c r="K45" s="5">
        <v>4</v>
      </c>
      <c r="L45" s="5">
        <v>3</v>
      </c>
      <c r="M45" s="5">
        <v>4</v>
      </c>
      <c r="N45" s="5">
        <v>4</v>
      </c>
      <c r="O45" s="5">
        <v>4</v>
      </c>
      <c r="P45" s="5">
        <v>4</v>
      </c>
      <c r="Q45" s="132">
        <v>4</v>
      </c>
      <c r="R45" s="132">
        <v>4</v>
      </c>
      <c r="S45" s="132">
        <v>4</v>
      </c>
      <c r="T45" s="132">
        <v>4</v>
      </c>
      <c r="U45" s="132">
        <v>4</v>
      </c>
      <c r="V45" s="132">
        <v>4</v>
      </c>
      <c r="W45" s="132">
        <v>4</v>
      </c>
      <c r="X45" s="132">
        <v>4</v>
      </c>
      <c r="Y45" s="132">
        <v>4</v>
      </c>
      <c r="Z45" s="132">
        <v>4</v>
      </c>
      <c r="AA45" s="138">
        <v>4</v>
      </c>
      <c r="AB45" s="136" t="str">
        <f t="shared" si="0"/>
        <v>*</v>
      </c>
    </row>
    <row r="46" spans="1:28" customFormat="1" ht="14.5" customHeight="1" x14ac:dyDescent="0.35">
      <c r="A46" s="193"/>
      <c r="B46" s="210" t="s">
        <v>26</v>
      </c>
      <c r="C46" s="210"/>
      <c r="D46" s="103">
        <v>7</v>
      </c>
      <c r="E46" s="103">
        <v>7</v>
      </c>
      <c r="F46" s="5" t="s">
        <v>61</v>
      </c>
      <c r="G46" s="5">
        <v>6.5</v>
      </c>
      <c r="H46" s="5">
        <v>6.5</v>
      </c>
      <c r="I46" s="5">
        <v>5</v>
      </c>
      <c r="J46" s="5">
        <v>6.5</v>
      </c>
      <c r="K46" s="5">
        <v>7</v>
      </c>
      <c r="L46" s="5">
        <f>7-2.5</f>
        <v>4.5</v>
      </c>
      <c r="M46" s="5">
        <v>6</v>
      </c>
      <c r="N46" s="5">
        <v>7</v>
      </c>
      <c r="O46" s="5">
        <f>7-1.5</f>
        <v>5.5</v>
      </c>
      <c r="P46" s="5">
        <v>6</v>
      </c>
      <c r="Q46" s="132">
        <v>4</v>
      </c>
      <c r="R46" s="132">
        <v>7</v>
      </c>
      <c r="S46" s="132">
        <v>7</v>
      </c>
      <c r="T46" s="132">
        <v>6</v>
      </c>
      <c r="U46" s="132">
        <v>6.5</v>
      </c>
      <c r="V46" s="132">
        <v>7</v>
      </c>
      <c r="W46" s="132">
        <v>6</v>
      </c>
      <c r="X46" s="132">
        <v>3</v>
      </c>
      <c r="Y46" s="132">
        <v>7</v>
      </c>
      <c r="Z46" s="132">
        <v>5.5</v>
      </c>
      <c r="AA46" s="138">
        <v>6.5</v>
      </c>
      <c r="AB46" s="136" t="str">
        <f t="shared" si="0"/>
        <v>*</v>
      </c>
    </row>
    <row r="47" spans="1:28" customFormat="1" x14ac:dyDescent="0.35">
      <c r="A47" s="193"/>
      <c r="B47" s="210" t="s">
        <v>27</v>
      </c>
      <c r="C47" s="210"/>
      <c r="D47" s="103">
        <v>4</v>
      </c>
      <c r="E47" s="103">
        <v>4</v>
      </c>
      <c r="F47" s="5" t="s">
        <v>61</v>
      </c>
      <c r="G47" s="5">
        <v>4</v>
      </c>
      <c r="H47" s="5">
        <v>4</v>
      </c>
      <c r="I47" s="5">
        <v>4</v>
      </c>
      <c r="J47" s="5">
        <v>4</v>
      </c>
      <c r="K47" s="5">
        <v>4</v>
      </c>
      <c r="L47" s="5">
        <v>4</v>
      </c>
      <c r="M47" s="5">
        <v>4</v>
      </c>
      <c r="N47" s="5">
        <v>4</v>
      </c>
      <c r="O47" s="5">
        <v>4</v>
      </c>
      <c r="P47" s="5">
        <v>4</v>
      </c>
      <c r="Q47" s="132">
        <v>2</v>
      </c>
      <c r="R47" s="132">
        <v>4</v>
      </c>
      <c r="S47" s="132">
        <v>4</v>
      </c>
      <c r="T47" s="132">
        <v>4</v>
      </c>
      <c r="U47" s="132">
        <v>4</v>
      </c>
      <c r="V47" s="132">
        <v>4</v>
      </c>
      <c r="W47" s="132">
        <v>3</v>
      </c>
      <c r="X47" s="132">
        <v>4</v>
      </c>
      <c r="Y47" s="132">
        <v>4</v>
      </c>
      <c r="Z47" s="132">
        <v>4</v>
      </c>
      <c r="AA47" s="138">
        <v>3</v>
      </c>
      <c r="AB47" s="136" t="str">
        <f t="shared" si="0"/>
        <v>*</v>
      </c>
    </row>
    <row r="48" spans="1:28" customFormat="1" ht="14.5" customHeight="1" x14ac:dyDescent="0.35">
      <c r="A48" s="193"/>
      <c r="B48" s="210" t="s">
        <v>28</v>
      </c>
      <c r="C48" s="210"/>
      <c r="D48" s="103">
        <v>1</v>
      </c>
      <c r="E48" s="103">
        <v>1</v>
      </c>
      <c r="F48" s="5" t="s">
        <v>61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132">
        <v>1</v>
      </c>
      <c r="R48" s="132">
        <v>1</v>
      </c>
      <c r="S48" s="132">
        <v>1</v>
      </c>
      <c r="T48" s="132">
        <v>1</v>
      </c>
      <c r="U48" s="132">
        <v>1</v>
      </c>
      <c r="V48" s="132">
        <v>1</v>
      </c>
      <c r="W48" s="132">
        <v>1</v>
      </c>
      <c r="X48" s="132">
        <v>1</v>
      </c>
      <c r="Y48" s="132">
        <v>1</v>
      </c>
      <c r="Z48" s="132">
        <v>1</v>
      </c>
      <c r="AA48" s="138">
        <v>1</v>
      </c>
      <c r="AB48" s="136" t="str">
        <f t="shared" si="0"/>
        <v>*</v>
      </c>
    </row>
    <row r="49" spans="1:28" customFormat="1" ht="14.5" customHeight="1" x14ac:dyDescent="0.35">
      <c r="A49" s="193"/>
      <c r="B49" s="210" t="s">
        <v>29</v>
      </c>
      <c r="C49" s="210"/>
      <c r="D49" s="103">
        <v>3</v>
      </c>
      <c r="E49" s="103">
        <v>3</v>
      </c>
      <c r="F49" s="5" t="s">
        <v>61</v>
      </c>
      <c r="G49" s="5">
        <v>3</v>
      </c>
      <c r="H49" s="5">
        <v>3</v>
      </c>
      <c r="I49" s="5">
        <v>3</v>
      </c>
      <c r="J49" s="5">
        <v>3</v>
      </c>
      <c r="K49" s="5">
        <v>3</v>
      </c>
      <c r="L49" s="5">
        <v>3</v>
      </c>
      <c r="M49" s="5">
        <v>3</v>
      </c>
      <c r="N49" s="5">
        <v>3</v>
      </c>
      <c r="O49" s="5">
        <v>3</v>
      </c>
      <c r="P49" s="5">
        <v>3</v>
      </c>
      <c r="Q49" s="132">
        <v>1</v>
      </c>
      <c r="R49" s="132">
        <v>3</v>
      </c>
      <c r="S49" s="132">
        <v>3</v>
      </c>
      <c r="T49" s="132">
        <v>3</v>
      </c>
      <c r="U49" s="132">
        <v>3</v>
      </c>
      <c r="V49" s="132">
        <v>3</v>
      </c>
      <c r="W49" s="132">
        <v>3</v>
      </c>
      <c r="X49" s="132">
        <v>3</v>
      </c>
      <c r="Y49" s="132">
        <v>2.5</v>
      </c>
      <c r="Z49" s="132">
        <v>3</v>
      </c>
      <c r="AA49" s="138">
        <v>3</v>
      </c>
      <c r="AB49" s="136" t="str">
        <f t="shared" si="0"/>
        <v>*</v>
      </c>
    </row>
    <row r="50" spans="1:28" customFormat="1" ht="14.5" customHeight="1" thickBot="1" x14ac:dyDescent="0.4">
      <c r="A50" s="193"/>
      <c r="B50" s="209" t="s">
        <v>30</v>
      </c>
      <c r="C50" s="209"/>
      <c r="D50" s="106">
        <v>4</v>
      </c>
      <c r="E50" s="106">
        <v>4</v>
      </c>
      <c r="F50" s="53" t="s">
        <v>61</v>
      </c>
      <c r="G50" s="53">
        <v>4</v>
      </c>
      <c r="H50" s="53">
        <v>4</v>
      </c>
      <c r="I50" s="53">
        <v>4</v>
      </c>
      <c r="J50" s="53">
        <v>4</v>
      </c>
      <c r="K50" s="53">
        <v>4</v>
      </c>
      <c r="L50" s="53">
        <v>4</v>
      </c>
      <c r="M50" s="53">
        <v>1.5</v>
      </c>
      <c r="N50" s="53">
        <v>4</v>
      </c>
      <c r="O50" s="53">
        <v>4</v>
      </c>
      <c r="P50" s="53">
        <v>4</v>
      </c>
      <c r="Q50" s="134">
        <v>0</v>
      </c>
      <c r="R50" s="134">
        <v>4</v>
      </c>
      <c r="S50" s="134">
        <v>4</v>
      </c>
      <c r="T50" s="134">
        <v>2</v>
      </c>
      <c r="U50" s="134">
        <v>4</v>
      </c>
      <c r="V50" s="134">
        <v>4</v>
      </c>
      <c r="W50" s="134">
        <v>4</v>
      </c>
      <c r="X50" s="134">
        <v>4</v>
      </c>
      <c r="Y50" s="134">
        <v>4</v>
      </c>
      <c r="Z50" s="134">
        <v>4</v>
      </c>
      <c r="AA50" s="139">
        <v>4</v>
      </c>
      <c r="AB50" s="136" t="str">
        <f t="shared" si="0"/>
        <v>*</v>
      </c>
    </row>
    <row r="51" spans="1:28" customFormat="1" ht="14.5" customHeight="1" x14ac:dyDescent="0.35">
      <c r="A51" s="193"/>
      <c r="B51" s="205" t="s">
        <v>14</v>
      </c>
      <c r="C51" s="118" t="s">
        <v>15</v>
      </c>
      <c r="D51" s="116">
        <v>2</v>
      </c>
      <c r="E51" s="116">
        <v>2</v>
      </c>
      <c r="F51" s="27" t="s">
        <v>61</v>
      </c>
      <c r="G51" s="27">
        <v>2</v>
      </c>
      <c r="H51" s="27">
        <v>2</v>
      </c>
      <c r="I51" s="27">
        <v>2</v>
      </c>
      <c r="J51" s="27">
        <v>2</v>
      </c>
      <c r="K51" s="27">
        <v>2</v>
      </c>
      <c r="L51" s="27">
        <v>2</v>
      </c>
      <c r="M51" s="27">
        <v>2</v>
      </c>
      <c r="N51" s="27">
        <v>2</v>
      </c>
      <c r="O51" s="27">
        <v>2</v>
      </c>
      <c r="P51" s="27">
        <v>2</v>
      </c>
      <c r="Q51" s="133">
        <v>2</v>
      </c>
      <c r="R51" s="133">
        <v>2</v>
      </c>
      <c r="S51" s="133">
        <v>2</v>
      </c>
      <c r="T51" s="133">
        <v>2</v>
      </c>
      <c r="U51" s="133">
        <v>2</v>
      </c>
      <c r="V51" s="133">
        <v>2</v>
      </c>
      <c r="W51" s="133">
        <v>2</v>
      </c>
      <c r="X51" s="133">
        <v>2</v>
      </c>
      <c r="Y51" s="133">
        <v>2</v>
      </c>
      <c r="Z51" s="133">
        <v>2</v>
      </c>
      <c r="AA51" s="140">
        <v>2</v>
      </c>
      <c r="AB51" s="136" t="str">
        <f t="shared" si="0"/>
        <v>*</v>
      </c>
    </row>
    <row r="52" spans="1:28" customFormat="1" ht="14.5" customHeight="1" x14ac:dyDescent="0.35">
      <c r="A52" s="193"/>
      <c r="B52" s="206"/>
      <c r="C52" s="105" t="s">
        <v>31</v>
      </c>
      <c r="D52" s="103">
        <v>4</v>
      </c>
      <c r="E52" s="103">
        <v>4</v>
      </c>
      <c r="F52" s="5" t="s">
        <v>61</v>
      </c>
      <c r="G52" s="5">
        <v>4</v>
      </c>
      <c r="H52" s="5">
        <v>4</v>
      </c>
      <c r="I52" s="5">
        <v>4</v>
      </c>
      <c r="J52" s="5">
        <v>4</v>
      </c>
      <c r="K52" s="5">
        <v>4</v>
      </c>
      <c r="L52" s="5">
        <v>4</v>
      </c>
      <c r="M52" s="5">
        <v>4</v>
      </c>
      <c r="N52" s="5">
        <v>4</v>
      </c>
      <c r="O52" s="5">
        <v>4</v>
      </c>
      <c r="P52" s="5">
        <v>4</v>
      </c>
      <c r="Q52" s="132">
        <v>4</v>
      </c>
      <c r="R52" s="132">
        <v>4</v>
      </c>
      <c r="S52" s="132">
        <v>4</v>
      </c>
      <c r="T52" s="132">
        <v>4</v>
      </c>
      <c r="U52" s="132">
        <v>4</v>
      </c>
      <c r="V52" s="132">
        <v>4</v>
      </c>
      <c r="W52" s="132">
        <v>4</v>
      </c>
      <c r="X52" s="132">
        <v>4</v>
      </c>
      <c r="Y52" s="132">
        <v>4</v>
      </c>
      <c r="Z52" s="132">
        <v>4</v>
      </c>
      <c r="AA52" s="138">
        <v>4</v>
      </c>
      <c r="AB52" s="136" t="str">
        <f t="shared" si="0"/>
        <v>*</v>
      </c>
    </row>
    <row r="53" spans="1:28" customFormat="1" ht="14.5" customHeight="1" x14ac:dyDescent="0.35">
      <c r="A53" s="193"/>
      <c r="B53" s="206"/>
      <c r="C53" s="105" t="s">
        <v>19</v>
      </c>
      <c r="D53" s="103">
        <v>4</v>
      </c>
      <c r="E53" s="103">
        <v>4</v>
      </c>
      <c r="F53" s="5" t="s">
        <v>61</v>
      </c>
      <c r="G53" s="5">
        <v>3</v>
      </c>
      <c r="H53" s="5">
        <v>2</v>
      </c>
      <c r="I53" s="5">
        <v>1</v>
      </c>
      <c r="J53" s="5">
        <v>2</v>
      </c>
      <c r="K53" s="5">
        <v>4</v>
      </c>
      <c r="L53" s="5">
        <v>3</v>
      </c>
      <c r="M53" s="5">
        <v>4</v>
      </c>
      <c r="N53" s="5">
        <v>4</v>
      </c>
      <c r="O53" s="5">
        <v>2</v>
      </c>
      <c r="P53" s="5">
        <v>3</v>
      </c>
      <c r="Q53" s="132">
        <v>0</v>
      </c>
      <c r="R53" s="132">
        <v>4</v>
      </c>
      <c r="S53" s="132">
        <v>4</v>
      </c>
      <c r="T53" s="132">
        <v>4</v>
      </c>
      <c r="U53" s="132">
        <v>4</v>
      </c>
      <c r="V53" s="132">
        <v>4</v>
      </c>
      <c r="W53" s="132">
        <v>4</v>
      </c>
      <c r="X53" s="132">
        <v>3</v>
      </c>
      <c r="Y53" s="132">
        <v>4</v>
      </c>
      <c r="Z53" s="132">
        <v>3</v>
      </c>
      <c r="AA53" s="138">
        <v>2</v>
      </c>
      <c r="AB53" s="136" t="str">
        <f t="shared" si="0"/>
        <v>*</v>
      </c>
    </row>
    <row r="54" spans="1:28" customFormat="1" ht="14.5" customHeight="1" x14ac:dyDescent="0.35">
      <c r="A54" s="193"/>
      <c r="B54" s="206"/>
      <c r="C54" s="105" t="s">
        <v>20</v>
      </c>
      <c r="D54" s="103">
        <v>1</v>
      </c>
      <c r="E54" s="103">
        <v>1</v>
      </c>
      <c r="F54" s="5" t="s">
        <v>61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132">
        <v>1</v>
      </c>
      <c r="R54" s="132">
        <v>1</v>
      </c>
      <c r="S54" s="132">
        <v>1</v>
      </c>
      <c r="T54" s="132">
        <v>1</v>
      </c>
      <c r="U54" s="132">
        <v>1</v>
      </c>
      <c r="V54" s="132">
        <v>1</v>
      </c>
      <c r="W54" s="132">
        <v>1</v>
      </c>
      <c r="X54" s="132">
        <v>1</v>
      </c>
      <c r="Y54" s="132">
        <v>1</v>
      </c>
      <c r="Z54" s="132">
        <v>1</v>
      </c>
      <c r="AA54" s="138">
        <v>1</v>
      </c>
      <c r="AB54" s="136" t="str">
        <f t="shared" si="0"/>
        <v>*</v>
      </c>
    </row>
    <row r="55" spans="1:28" customFormat="1" ht="14.5" customHeight="1" thickBot="1" x14ac:dyDescent="0.4">
      <c r="A55" s="193"/>
      <c r="B55" s="207"/>
      <c r="C55" s="119"/>
      <c r="D55" s="117">
        <f>SUM(D51:D54)</f>
        <v>11</v>
      </c>
      <c r="E55" s="117">
        <f t="shared" ref="E55:AA55" si="9">SUM(E51:E54)</f>
        <v>11</v>
      </c>
      <c r="F55" s="117">
        <f t="shared" si="9"/>
        <v>0</v>
      </c>
      <c r="G55" s="117">
        <f t="shared" si="9"/>
        <v>10</v>
      </c>
      <c r="H55" s="117">
        <f t="shared" si="9"/>
        <v>9</v>
      </c>
      <c r="I55" s="117">
        <f t="shared" si="9"/>
        <v>8</v>
      </c>
      <c r="J55" s="117">
        <f t="shared" si="9"/>
        <v>9</v>
      </c>
      <c r="K55" s="117">
        <f t="shared" si="9"/>
        <v>11</v>
      </c>
      <c r="L55" s="117">
        <f t="shared" si="9"/>
        <v>10</v>
      </c>
      <c r="M55" s="117">
        <f t="shared" si="9"/>
        <v>11</v>
      </c>
      <c r="N55" s="117">
        <f t="shared" si="9"/>
        <v>11</v>
      </c>
      <c r="O55" s="117">
        <f t="shared" si="9"/>
        <v>9</v>
      </c>
      <c r="P55" s="117">
        <f t="shared" si="9"/>
        <v>10</v>
      </c>
      <c r="Q55" s="117">
        <f t="shared" si="9"/>
        <v>7</v>
      </c>
      <c r="R55" s="117">
        <f t="shared" si="9"/>
        <v>11</v>
      </c>
      <c r="S55" s="117">
        <f t="shared" si="9"/>
        <v>11</v>
      </c>
      <c r="T55" s="117">
        <f t="shared" si="9"/>
        <v>11</v>
      </c>
      <c r="U55" s="117">
        <f t="shared" si="9"/>
        <v>11</v>
      </c>
      <c r="V55" s="117">
        <f t="shared" si="9"/>
        <v>11</v>
      </c>
      <c r="W55" s="117">
        <f t="shared" si="9"/>
        <v>11</v>
      </c>
      <c r="X55" s="117">
        <f t="shared" si="9"/>
        <v>10</v>
      </c>
      <c r="Y55" s="117">
        <f t="shared" si="9"/>
        <v>11</v>
      </c>
      <c r="Z55" s="117">
        <f t="shared" si="9"/>
        <v>10</v>
      </c>
      <c r="AA55" s="128">
        <f t="shared" si="9"/>
        <v>9</v>
      </c>
      <c r="AB55" s="136" t="str">
        <f t="shared" si="0"/>
        <v>*</v>
      </c>
    </row>
    <row r="56" spans="1:28" customFormat="1" ht="14.5" customHeight="1" x14ac:dyDescent="0.35">
      <c r="A56" s="194"/>
      <c r="B56" s="205" t="s">
        <v>111</v>
      </c>
      <c r="C56" s="118" t="s">
        <v>15</v>
      </c>
      <c r="D56" s="116">
        <v>2</v>
      </c>
      <c r="E56" s="116">
        <v>2</v>
      </c>
      <c r="F56" s="27" t="s">
        <v>61</v>
      </c>
      <c r="G56" s="27">
        <v>2</v>
      </c>
      <c r="H56" s="27">
        <v>2</v>
      </c>
      <c r="I56" s="27">
        <v>2</v>
      </c>
      <c r="J56" s="27">
        <v>2</v>
      </c>
      <c r="K56" s="27">
        <v>2</v>
      </c>
      <c r="L56" s="27">
        <v>2</v>
      </c>
      <c r="M56" s="27">
        <v>2</v>
      </c>
      <c r="N56" s="27">
        <v>2</v>
      </c>
      <c r="O56" s="27">
        <v>2</v>
      </c>
      <c r="P56" s="27">
        <v>2</v>
      </c>
      <c r="Q56" s="133">
        <v>2</v>
      </c>
      <c r="R56" s="133" t="s">
        <v>61</v>
      </c>
      <c r="S56" s="133">
        <v>2</v>
      </c>
      <c r="T56" s="133">
        <v>2</v>
      </c>
      <c r="U56" s="133">
        <v>2</v>
      </c>
      <c r="V56" s="133">
        <v>2</v>
      </c>
      <c r="W56" s="133">
        <v>2</v>
      </c>
      <c r="X56" s="133">
        <v>2</v>
      </c>
      <c r="Y56" s="133">
        <v>2</v>
      </c>
      <c r="Z56" s="133">
        <v>2</v>
      </c>
      <c r="AA56" s="140">
        <v>2</v>
      </c>
      <c r="AB56" s="136" t="str">
        <f t="shared" si="0"/>
        <v>*</v>
      </c>
    </row>
    <row r="57" spans="1:28" customFormat="1" ht="16.5" x14ac:dyDescent="0.35">
      <c r="A57" s="194"/>
      <c r="B57" s="206"/>
      <c r="C57" s="105" t="s">
        <v>31</v>
      </c>
      <c r="D57" s="103">
        <v>4</v>
      </c>
      <c r="E57" s="103">
        <v>4</v>
      </c>
      <c r="F57" s="5" t="s">
        <v>61</v>
      </c>
      <c r="G57" s="5">
        <v>4</v>
      </c>
      <c r="H57" s="5">
        <v>4</v>
      </c>
      <c r="I57" s="5">
        <v>4</v>
      </c>
      <c r="J57" s="5">
        <v>4</v>
      </c>
      <c r="K57" s="5">
        <v>4</v>
      </c>
      <c r="L57" s="5">
        <v>4</v>
      </c>
      <c r="M57" s="5">
        <v>4</v>
      </c>
      <c r="N57" s="5">
        <v>4</v>
      </c>
      <c r="O57" s="5">
        <v>4</v>
      </c>
      <c r="P57" s="5">
        <v>4</v>
      </c>
      <c r="Q57" s="132">
        <v>4</v>
      </c>
      <c r="R57" s="132" t="s">
        <v>61</v>
      </c>
      <c r="S57" s="132">
        <v>4</v>
      </c>
      <c r="T57" s="132">
        <v>4</v>
      </c>
      <c r="U57" s="132">
        <v>4</v>
      </c>
      <c r="V57" s="132">
        <v>4</v>
      </c>
      <c r="W57" s="132">
        <v>4</v>
      </c>
      <c r="X57" s="132">
        <v>4</v>
      </c>
      <c r="Y57" s="132">
        <v>4</v>
      </c>
      <c r="Z57" s="132">
        <v>4</v>
      </c>
      <c r="AA57" s="138">
        <v>4</v>
      </c>
      <c r="AB57" s="136" t="str">
        <f t="shared" si="0"/>
        <v>*</v>
      </c>
    </row>
    <row r="58" spans="1:28" customFormat="1" x14ac:dyDescent="0.35">
      <c r="A58" s="194"/>
      <c r="B58" s="206"/>
      <c r="C58" s="105" t="s">
        <v>19</v>
      </c>
      <c r="D58" s="103">
        <v>4</v>
      </c>
      <c r="E58" s="103">
        <v>4</v>
      </c>
      <c r="F58" s="5" t="s">
        <v>61</v>
      </c>
      <c r="G58" s="5">
        <v>3</v>
      </c>
      <c r="H58" s="5">
        <v>1</v>
      </c>
      <c r="I58" s="5">
        <v>1</v>
      </c>
      <c r="J58" s="5">
        <v>2</v>
      </c>
      <c r="K58" s="5">
        <v>4</v>
      </c>
      <c r="L58" s="5">
        <v>2</v>
      </c>
      <c r="M58" s="5">
        <v>4</v>
      </c>
      <c r="N58" s="5">
        <v>4</v>
      </c>
      <c r="O58" s="5">
        <v>2</v>
      </c>
      <c r="P58" s="5">
        <v>2</v>
      </c>
      <c r="Q58" s="132">
        <v>0</v>
      </c>
      <c r="R58" s="132" t="s">
        <v>61</v>
      </c>
      <c r="S58" s="132">
        <v>4</v>
      </c>
      <c r="T58" s="132">
        <v>3</v>
      </c>
      <c r="U58" s="132">
        <v>4</v>
      </c>
      <c r="V58" s="132">
        <v>4</v>
      </c>
      <c r="W58" s="132">
        <v>4</v>
      </c>
      <c r="X58" s="132">
        <v>4</v>
      </c>
      <c r="Y58" s="132">
        <v>4</v>
      </c>
      <c r="Z58" s="132">
        <v>4</v>
      </c>
      <c r="AA58" s="138">
        <v>3</v>
      </c>
      <c r="AB58" s="136" t="str">
        <f t="shared" si="0"/>
        <v>*</v>
      </c>
    </row>
    <row r="59" spans="1:28" customFormat="1" x14ac:dyDescent="0.35">
      <c r="A59" s="194"/>
      <c r="B59" s="206"/>
      <c r="C59" s="105" t="s">
        <v>20</v>
      </c>
      <c r="D59" s="103">
        <v>1</v>
      </c>
      <c r="E59" s="103">
        <v>1</v>
      </c>
      <c r="F59" s="5" t="s">
        <v>61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132">
        <v>1</v>
      </c>
      <c r="R59" s="132" t="s">
        <v>61</v>
      </c>
      <c r="S59" s="132">
        <v>1</v>
      </c>
      <c r="T59" s="132">
        <v>1</v>
      </c>
      <c r="U59" s="132">
        <v>1</v>
      </c>
      <c r="V59" s="132">
        <v>1</v>
      </c>
      <c r="W59" s="132">
        <v>1</v>
      </c>
      <c r="X59" s="132">
        <v>1</v>
      </c>
      <c r="Y59" s="132">
        <v>1</v>
      </c>
      <c r="Z59" s="132">
        <v>1</v>
      </c>
      <c r="AA59" s="138">
        <v>1</v>
      </c>
      <c r="AB59" s="136" t="str">
        <f t="shared" si="0"/>
        <v>*</v>
      </c>
    </row>
    <row r="60" spans="1:28" customFormat="1" ht="15" thickBot="1" x14ac:dyDescent="0.4">
      <c r="A60" s="194"/>
      <c r="B60" s="207"/>
      <c r="C60" s="119"/>
      <c r="D60" s="117">
        <f>SUM(D56:D59)</f>
        <v>11</v>
      </c>
      <c r="E60" s="117">
        <f t="shared" ref="E60:AA60" si="10">SUM(E56:E59)</f>
        <v>11</v>
      </c>
      <c r="F60" s="117">
        <f t="shared" si="10"/>
        <v>0</v>
      </c>
      <c r="G60" s="117">
        <f t="shared" si="10"/>
        <v>10</v>
      </c>
      <c r="H60" s="117">
        <f t="shared" si="10"/>
        <v>8</v>
      </c>
      <c r="I60" s="117">
        <f t="shared" si="10"/>
        <v>8</v>
      </c>
      <c r="J60" s="117">
        <f t="shared" si="10"/>
        <v>9</v>
      </c>
      <c r="K60" s="117">
        <f t="shared" si="10"/>
        <v>11</v>
      </c>
      <c r="L60" s="117">
        <f t="shared" si="10"/>
        <v>9</v>
      </c>
      <c r="M60" s="117">
        <f t="shared" si="10"/>
        <v>11</v>
      </c>
      <c r="N60" s="117">
        <f t="shared" si="10"/>
        <v>11</v>
      </c>
      <c r="O60" s="117">
        <f t="shared" si="10"/>
        <v>9</v>
      </c>
      <c r="P60" s="117">
        <f t="shared" si="10"/>
        <v>9</v>
      </c>
      <c r="Q60" s="117">
        <f t="shared" si="10"/>
        <v>7</v>
      </c>
      <c r="R60" s="117">
        <f t="shared" si="10"/>
        <v>0</v>
      </c>
      <c r="S60" s="117">
        <f t="shared" si="10"/>
        <v>11</v>
      </c>
      <c r="T60" s="117">
        <f t="shared" si="10"/>
        <v>10</v>
      </c>
      <c r="U60" s="117">
        <f t="shared" si="10"/>
        <v>11</v>
      </c>
      <c r="V60" s="117">
        <f t="shared" si="10"/>
        <v>11</v>
      </c>
      <c r="W60" s="117">
        <f t="shared" si="10"/>
        <v>11</v>
      </c>
      <c r="X60" s="117">
        <f t="shared" si="10"/>
        <v>11</v>
      </c>
      <c r="Y60" s="117">
        <f t="shared" si="10"/>
        <v>11</v>
      </c>
      <c r="Z60" s="117">
        <f t="shared" si="10"/>
        <v>11</v>
      </c>
      <c r="AA60" s="128">
        <f t="shared" si="10"/>
        <v>10</v>
      </c>
      <c r="AB60" s="136" t="str">
        <f t="shared" si="0"/>
        <v>*</v>
      </c>
    </row>
    <row r="61" spans="1:28" customFormat="1" ht="14.5" customHeight="1" x14ac:dyDescent="0.35">
      <c r="A61" s="194"/>
      <c r="B61" s="205" t="s">
        <v>112</v>
      </c>
      <c r="C61" s="122" t="s">
        <v>15</v>
      </c>
      <c r="D61" s="116">
        <v>2</v>
      </c>
      <c r="E61" s="116">
        <v>2</v>
      </c>
      <c r="F61" s="27" t="s">
        <v>61</v>
      </c>
      <c r="G61" s="27">
        <v>2</v>
      </c>
      <c r="H61" s="27">
        <v>1</v>
      </c>
      <c r="I61" s="27">
        <v>0</v>
      </c>
      <c r="J61" s="27">
        <v>2</v>
      </c>
      <c r="K61" s="27">
        <v>2</v>
      </c>
      <c r="L61" s="27">
        <v>1</v>
      </c>
      <c r="M61" s="27">
        <v>1</v>
      </c>
      <c r="N61" s="27">
        <v>2</v>
      </c>
      <c r="O61" s="27">
        <v>1</v>
      </c>
      <c r="P61" s="27">
        <v>1</v>
      </c>
      <c r="Q61" s="133">
        <v>0</v>
      </c>
      <c r="R61" s="133">
        <v>2</v>
      </c>
      <c r="S61" s="133">
        <v>2</v>
      </c>
      <c r="T61" s="133">
        <v>1</v>
      </c>
      <c r="U61" s="133">
        <v>2</v>
      </c>
      <c r="V61" s="133">
        <v>2</v>
      </c>
      <c r="W61" s="133">
        <v>2</v>
      </c>
      <c r="X61" s="133">
        <v>2</v>
      </c>
      <c r="Y61" s="133">
        <v>1</v>
      </c>
      <c r="Z61" s="133">
        <v>1</v>
      </c>
      <c r="AA61" s="140">
        <v>1</v>
      </c>
      <c r="AB61" s="136" t="str">
        <f t="shared" si="0"/>
        <v>*</v>
      </c>
    </row>
    <row r="62" spans="1:28" customFormat="1" ht="16.5" x14ac:dyDescent="0.45">
      <c r="A62" s="194"/>
      <c r="B62" s="206"/>
      <c r="C62" s="104" t="s">
        <v>31</v>
      </c>
      <c r="D62" s="103">
        <v>4</v>
      </c>
      <c r="E62" s="103">
        <v>4</v>
      </c>
      <c r="F62" s="5" t="s">
        <v>61</v>
      </c>
      <c r="G62" s="5">
        <v>4</v>
      </c>
      <c r="H62" s="5">
        <v>4</v>
      </c>
      <c r="I62" s="5">
        <v>4</v>
      </c>
      <c r="J62" s="5">
        <v>4</v>
      </c>
      <c r="K62" s="5">
        <v>4</v>
      </c>
      <c r="L62" s="5">
        <v>4</v>
      </c>
      <c r="M62" s="5">
        <v>4</v>
      </c>
      <c r="N62" s="5">
        <v>4</v>
      </c>
      <c r="O62" s="5">
        <v>4</v>
      </c>
      <c r="P62" s="5">
        <v>4</v>
      </c>
      <c r="Q62" s="132">
        <v>4</v>
      </c>
      <c r="R62" s="132">
        <v>4</v>
      </c>
      <c r="S62" s="132">
        <v>4</v>
      </c>
      <c r="T62" s="132">
        <v>4</v>
      </c>
      <c r="U62" s="132">
        <v>4</v>
      </c>
      <c r="V62" s="132">
        <v>4</v>
      </c>
      <c r="W62" s="132">
        <v>4</v>
      </c>
      <c r="X62" s="132">
        <v>4</v>
      </c>
      <c r="Y62" s="132">
        <v>4</v>
      </c>
      <c r="Z62" s="132">
        <v>4</v>
      </c>
      <c r="AA62" s="138">
        <v>4</v>
      </c>
      <c r="AB62" s="136" t="str">
        <f t="shared" si="0"/>
        <v>*</v>
      </c>
    </row>
    <row r="63" spans="1:28" customFormat="1" x14ac:dyDescent="0.35">
      <c r="A63" s="194"/>
      <c r="B63" s="206"/>
      <c r="C63" s="104" t="s">
        <v>19</v>
      </c>
      <c r="D63" s="103">
        <v>4</v>
      </c>
      <c r="E63" s="103">
        <v>4</v>
      </c>
      <c r="F63" s="5" t="s">
        <v>61</v>
      </c>
      <c r="G63" s="5">
        <v>2</v>
      </c>
      <c r="H63" s="5">
        <v>2</v>
      </c>
      <c r="I63" s="5">
        <v>1</v>
      </c>
      <c r="J63" s="5">
        <v>3</v>
      </c>
      <c r="K63" s="5">
        <v>4</v>
      </c>
      <c r="L63" s="5">
        <v>2</v>
      </c>
      <c r="M63" s="5">
        <v>3</v>
      </c>
      <c r="N63" s="5">
        <v>4</v>
      </c>
      <c r="O63" s="5">
        <v>2</v>
      </c>
      <c r="P63" s="5">
        <v>3</v>
      </c>
      <c r="Q63" s="132">
        <v>0</v>
      </c>
      <c r="R63" s="132">
        <v>4</v>
      </c>
      <c r="S63" s="132">
        <v>4</v>
      </c>
      <c r="T63" s="132">
        <v>3</v>
      </c>
      <c r="U63" s="132">
        <v>4</v>
      </c>
      <c r="V63" s="132">
        <v>4</v>
      </c>
      <c r="W63" s="132">
        <v>4</v>
      </c>
      <c r="X63" s="132">
        <v>2</v>
      </c>
      <c r="Y63" s="132">
        <v>3</v>
      </c>
      <c r="Z63" s="132">
        <v>2</v>
      </c>
      <c r="AA63" s="138">
        <v>3</v>
      </c>
      <c r="AB63" s="136" t="str">
        <f t="shared" si="0"/>
        <v>*</v>
      </c>
    </row>
    <row r="64" spans="1:28" customFormat="1" x14ac:dyDescent="0.35">
      <c r="A64" s="194"/>
      <c r="B64" s="206"/>
      <c r="C64" s="104" t="s">
        <v>20</v>
      </c>
      <c r="D64" s="103">
        <v>1</v>
      </c>
      <c r="E64" s="103">
        <v>1</v>
      </c>
      <c r="F64" s="5" t="s">
        <v>61</v>
      </c>
      <c r="G64" s="5">
        <v>1</v>
      </c>
      <c r="H64" s="5">
        <v>1</v>
      </c>
      <c r="I64" s="5">
        <v>0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0</v>
      </c>
      <c r="Q64" s="132">
        <v>1</v>
      </c>
      <c r="R64" s="132">
        <v>1</v>
      </c>
      <c r="S64" s="132">
        <v>1</v>
      </c>
      <c r="T64" s="132">
        <v>1</v>
      </c>
      <c r="U64" s="132">
        <v>1</v>
      </c>
      <c r="V64" s="132">
        <v>1</v>
      </c>
      <c r="W64" s="132">
        <v>1</v>
      </c>
      <c r="X64" s="132">
        <v>0</v>
      </c>
      <c r="Y64" s="132">
        <v>1</v>
      </c>
      <c r="Z64" s="132">
        <v>1</v>
      </c>
      <c r="AA64" s="138">
        <v>1</v>
      </c>
      <c r="AB64" s="136" t="str">
        <f t="shared" si="0"/>
        <v>*</v>
      </c>
    </row>
    <row r="65" spans="1:28" customFormat="1" ht="15" thickBot="1" x14ac:dyDescent="0.4">
      <c r="A65" s="194"/>
      <c r="B65" s="207"/>
      <c r="C65" s="123"/>
      <c r="D65" s="117">
        <f>SUM(D61:D64)</f>
        <v>11</v>
      </c>
      <c r="E65" s="117">
        <f t="shared" ref="E65:AA65" si="11">SUM(E61:E64)</f>
        <v>11</v>
      </c>
      <c r="F65" s="117">
        <f t="shared" si="11"/>
        <v>0</v>
      </c>
      <c r="G65" s="117">
        <f t="shared" si="11"/>
        <v>9</v>
      </c>
      <c r="H65" s="117">
        <f t="shared" si="11"/>
        <v>8</v>
      </c>
      <c r="I65" s="117">
        <f t="shared" si="11"/>
        <v>5</v>
      </c>
      <c r="J65" s="117">
        <f t="shared" si="11"/>
        <v>10</v>
      </c>
      <c r="K65" s="117">
        <f t="shared" si="11"/>
        <v>11</v>
      </c>
      <c r="L65" s="117">
        <f t="shared" si="11"/>
        <v>8</v>
      </c>
      <c r="M65" s="117">
        <f t="shared" si="11"/>
        <v>9</v>
      </c>
      <c r="N65" s="117">
        <f t="shared" si="11"/>
        <v>11</v>
      </c>
      <c r="O65" s="117">
        <f t="shared" si="11"/>
        <v>8</v>
      </c>
      <c r="P65" s="117">
        <f t="shared" si="11"/>
        <v>8</v>
      </c>
      <c r="Q65" s="117">
        <f t="shared" si="11"/>
        <v>5</v>
      </c>
      <c r="R65" s="117">
        <f t="shared" si="11"/>
        <v>11</v>
      </c>
      <c r="S65" s="117">
        <f t="shared" si="11"/>
        <v>11</v>
      </c>
      <c r="T65" s="117">
        <f t="shared" si="11"/>
        <v>9</v>
      </c>
      <c r="U65" s="117">
        <f t="shared" si="11"/>
        <v>11</v>
      </c>
      <c r="V65" s="117">
        <f t="shared" si="11"/>
        <v>11</v>
      </c>
      <c r="W65" s="117">
        <f t="shared" si="11"/>
        <v>11</v>
      </c>
      <c r="X65" s="117">
        <f t="shared" si="11"/>
        <v>8</v>
      </c>
      <c r="Y65" s="117">
        <f t="shared" si="11"/>
        <v>9</v>
      </c>
      <c r="Z65" s="117">
        <f t="shared" si="11"/>
        <v>8</v>
      </c>
      <c r="AA65" s="128">
        <f t="shared" si="11"/>
        <v>9</v>
      </c>
      <c r="AB65" s="136" t="str">
        <f t="shared" si="0"/>
        <v>*</v>
      </c>
    </row>
    <row r="66" spans="1:28" customFormat="1" x14ac:dyDescent="0.35">
      <c r="A66" s="193"/>
      <c r="B66" s="214" t="s">
        <v>32</v>
      </c>
      <c r="C66" s="214"/>
      <c r="D66" s="115">
        <v>4</v>
      </c>
      <c r="E66" s="115">
        <v>3</v>
      </c>
      <c r="F66" s="67" t="s">
        <v>61</v>
      </c>
      <c r="G66" s="67">
        <v>3</v>
      </c>
      <c r="H66" s="67">
        <v>3</v>
      </c>
      <c r="I66" s="67">
        <v>3</v>
      </c>
      <c r="J66" s="67">
        <v>3</v>
      </c>
      <c r="K66" s="67">
        <v>3</v>
      </c>
      <c r="L66" s="67">
        <v>4</v>
      </c>
      <c r="M66" s="67">
        <v>4</v>
      </c>
      <c r="N66" s="67">
        <v>4</v>
      </c>
      <c r="O66" s="67">
        <v>4</v>
      </c>
      <c r="P66" s="67">
        <v>4</v>
      </c>
      <c r="Q66" s="135">
        <v>4</v>
      </c>
      <c r="R66" s="67">
        <v>3</v>
      </c>
      <c r="S66" s="67">
        <v>3</v>
      </c>
      <c r="T66" s="135">
        <v>4</v>
      </c>
      <c r="U66" s="67">
        <v>3</v>
      </c>
      <c r="V66" s="67">
        <v>3</v>
      </c>
      <c r="W66" s="135">
        <v>4</v>
      </c>
      <c r="X66" s="67">
        <v>3</v>
      </c>
      <c r="Y66" s="135">
        <v>4</v>
      </c>
      <c r="Z66" s="135">
        <v>4</v>
      </c>
      <c r="AA66" s="67">
        <v>3</v>
      </c>
      <c r="AB66" s="136" t="str">
        <f t="shared" si="0"/>
        <v>*</v>
      </c>
    </row>
    <row r="67" spans="1:28" customFormat="1" ht="14.5" customHeight="1" thickBot="1" x14ac:dyDescent="0.4">
      <c r="A67" s="195"/>
      <c r="B67" s="212" t="s">
        <v>33</v>
      </c>
      <c r="C67" s="212"/>
      <c r="D67" s="117">
        <f>SUM(D66,D61:D64,D56:D59,D45:D54)</f>
        <v>60</v>
      </c>
      <c r="E67" s="117">
        <f t="shared" ref="E67:AA67" si="12">SUM(E66,E61:E64,E56:E59,E44:E54)</f>
        <v>60</v>
      </c>
      <c r="F67" s="117">
        <f t="shared" si="12"/>
        <v>0</v>
      </c>
      <c r="G67" s="117">
        <f t="shared" si="12"/>
        <v>55.5</v>
      </c>
      <c r="H67" s="117">
        <f t="shared" si="12"/>
        <v>51</v>
      </c>
      <c r="I67" s="117">
        <f t="shared" ref="I67" si="13">SUM(I66,I61:I64,I56:I59,I44:I54)</f>
        <v>44</v>
      </c>
      <c r="J67" s="117">
        <f t="shared" si="12"/>
        <v>54.5</v>
      </c>
      <c r="K67" s="117">
        <f t="shared" si="12"/>
        <v>60</v>
      </c>
      <c r="L67" s="117">
        <f t="shared" si="12"/>
        <v>51.5</v>
      </c>
      <c r="M67" s="117">
        <f t="shared" si="12"/>
        <v>55.5</v>
      </c>
      <c r="N67" s="117">
        <f t="shared" si="12"/>
        <v>61</v>
      </c>
      <c r="O67" s="117">
        <f t="shared" si="12"/>
        <v>52.5</v>
      </c>
      <c r="P67" s="117">
        <f t="shared" si="12"/>
        <v>54</v>
      </c>
      <c r="Q67" s="117">
        <f t="shared" si="12"/>
        <v>36</v>
      </c>
      <c r="R67" s="117">
        <f t="shared" si="12"/>
        <v>49</v>
      </c>
      <c r="S67" s="117">
        <f t="shared" si="12"/>
        <v>60</v>
      </c>
      <c r="T67" s="117">
        <f t="shared" si="12"/>
        <v>55</v>
      </c>
      <c r="U67" s="117">
        <f t="shared" si="12"/>
        <v>58.5</v>
      </c>
      <c r="V67" s="117">
        <f t="shared" si="12"/>
        <v>60</v>
      </c>
      <c r="W67" s="117">
        <f t="shared" si="12"/>
        <v>58</v>
      </c>
      <c r="X67" s="117">
        <f t="shared" si="12"/>
        <v>52</v>
      </c>
      <c r="Y67" s="117">
        <f t="shared" si="12"/>
        <v>58.5</v>
      </c>
      <c r="Z67" s="117">
        <f t="shared" si="12"/>
        <v>55.5</v>
      </c>
      <c r="AA67" s="128">
        <f t="shared" si="12"/>
        <v>52.5</v>
      </c>
      <c r="AB67" s="136" t="str">
        <f t="shared" ref="AB67:AB68" si="14">AB66</f>
        <v>*</v>
      </c>
    </row>
    <row r="68" spans="1:28" customFormat="1" ht="15" thickBot="1" x14ac:dyDescent="0.4">
      <c r="A68" s="199" t="s">
        <v>35</v>
      </c>
      <c r="B68" s="200"/>
      <c r="C68" s="200"/>
      <c r="D68" s="124">
        <f>SUM(D67,D43,D19)</f>
        <v>169</v>
      </c>
      <c r="E68" s="124">
        <f t="shared" ref="E68:AA68" si="15">SUM(E67,E43,E19)</f>
        <v>167</v>
      </c>
      <c r="F68" s="124">
        <f t="shared" si="15"/>
        <v>93</v>
      </c>
      <c r="G68" s="124">
        <f t="shared" si="15"/>
        <v>164</v>
      </c>
      <c r="H68" s="124">
        <f t="shared" si="15"/>
        <v>154</v>
      </c>
      <c r="I68" s="124">
        <f t="shared" ref="I68" si="16">SUM(I67,I43,I19)</f>
        <v>145</v>
      </c>
      <c r="J68" s="124">
        <f t="shared" si="15"/>
        <v>160</v>
      </c>
      <c r="K68" s="124">
        <f t="shared" si="15"/>
        <v>166.5</v>
      </c>
      <c r="L68" s="124">
        <f t="shared" si="15"/>
        <v>146.25</v>
      </c>
      <c r="M68" s="124">
        <f t="shared" si="15"/>
        <v>157</v>
      </c>
      <c r="N68" s="124">
        <f t="shared" si="15"/>
        <v>171</v>
      </c>
      <c r="O68" s="124">
        <f t="shared" si="15"/>
        <v>158</v>
      </c>
      <c r="P68" s="124">
        <f t="shared" si="15"/>
        <v>162.5</v>
      </c>
      <c r="Q68" s="124">
        <f t="shared" si="15"/>
        <v>100.91666666666666</v>
      </c>
      <c r="R68" s="124">
        <f t="shared" si="15"/>
        <v>143</v>
      </c>
      <c r="S68" s="124">
        <f t="shared" si="15"/>
        <v>167</v>
      </c>
      <c r="T68" s="124">
        <f t="shared" si="15"/>
        <v>155.5</v>
      </c>
      <c r="U68" s="124">
        <f t="shared" si="15"/>
        <v>165.5</v>
      </c>
      <c r="V68" s="124">
        <f t="shared" si="15"/>
        <v>168</v>
      </c>
      <c r="W68" s="124">
        <f t="shared" si="15"/>
        <v>164.5</v>
      </c>
      <c r="X68" s="124">
        <f t="shared" si="15"/>
        <v>158</v>
      </c>
      <c r="Y68" s="124">
        <f t="shared" si="15"/>
        <v>164</v>
      </c>
      <c r="Z68" s="124">
        <f t="shared" si="15"/>
        <v>152.5</v>
      </c>
      <c r="AA68" s="130">
        <f t="shared" si="15"/>
        <v>157</v>
      </c>
      <c r="AB68" s="136" t="str">
        <f t="shared" si="14"/>
        <v>*</v>
      </c>
    </row>
    <row r="69" spans="1:28" s="16" customFormat="1" x14ac:dyDescent="0.35">
      <c r="A69" s="111"/>
      <c r="B69" s="113"/>
      <c r="C69" s="113"/>
      <c r="D69" s="111"/>
      <c r="E69" s="107">
        <f>E68/$D$68*100</f>
        <v>98.816568047337284</v>
      </c>
      <c r="F69" s="16">
        <f t="shared" ref="F69:H69" si="17">F68/$D$68*100</f>
        <v>55.029585798816569</v>
      </c>
      <c r="G69" s="16">
        <f t="shared" si="17"/>
        <v>97.041420118343197</v>
      </c>
      <c r="H69" s="16">
        <f t="shared" si="17"/>
        <v>91.124260355029591</v>
      </c>
      <c r="I69" s="16">
        <f>I68/$D$68*100</f>
        <v>85.798816568047343</v>
      </c>
      <c r="J69" s="16">
        <f>J68/$D$68*100</f>
        <v>94.674556213017752</v>
      </c>
      <c r="K69" s="16">
        <f t="shared" ref="K69:AA69" si="18">K68/$D$68*100</f>
        <v>98.520710059171606</v>
      </c>
      <c r="L69" s="16">
        <f t="shared" si="18"/>
        <v>86.538461538461547</v>
      </c>
      <c r="M69" s="16">
        <f t="shared" si="18"/>
        <v>92.899408284023664</v>
      </c>
      <c r="N69" s="16">
        <f t="shared" si="18"/>
        <v>101.18343195266273</v>
      </c>
      <c r="O69" s="16">
        <f t="shared" si="18"/>
        <v>93.491124260355036</v>
      </c>
      <c r="P69" s="16">
        <f t="shared" si="18"/>
        <v>96.15384615384616</v>
      </c>
      <c r="Q69" s="136">
        <f t="shared" si="18"/>
        <v>59.714003944773175</v>
      </c>
      <c r="R69" s="16">
        <f t="shared" si="18"/>
        <v>84.615384615384613</v>
      </c>
      <c r="S69" s="16">
        <f t="shared" si="18"/>
        <v>98.816568047337284</v>
      </c>
      <c r="T69" s="16">
        <f t="shared" si="18"/>
        <v>92.011834319526628</v>
      </c>
      <c r="U69" s="16">
        <f t="shared" si="18"/>
        <v>97.928994082840234</v>
      </c>
      <c r="V69" s="16">
        <f t="shared" si="18"/>
        <v>99.408284023668642</v>
      </c>
      <c r="W69" s="16">
        <f t="shared" si="18"/>
        <v>97.337278106508876</v>
      </c>
      <c r="X69" s="16">
        <f t="shared" si="18"/>
        <v>93.491124260355036</v>
      </c>
      <c r="Y69" s="16">
        <f t="shared" si="18"/>
        <v>97.041420118343197</v>
      </c>
      <c r="Z69" s="16">
        <f t="shared" si="18"/>
        <v>90.23668639053254</v>
      </c>
      <c r="AA69" s="16">
        <f t="shared" si="18"/>
        <v>92.899408284023664</v>
      </c>
    </row>
    <row r="70" spans="1:28" s="16" customFormat="1" ht="14.5" customHeight="1" x14ac:dyDescent="0.35">
      <c r="A70" s="111"/>
      <c r="B70" s="113"/>
      <c r="C70" s="113"/>
      <c r="D70" s="111"/>
      <c r="E70" s="107"/>
      <c r="Q70" s="136"/>
    </row>
    <row r="71" spans="1:28" x14ac:dyDescent="0.35">
      <c r="A71" s="108"/>
      <c r="B71" s="109"/>
      <c r="C71" s="109"/>
      <c r="D71" s="110"/>
      <c r="E71" s="110"/>
      <c r="L71" s="111" t="s">
        <v>113</v>
      </c>
      <c r="M71" s="111">
        <f>MAX(E69:AA69)</f>
        <v>101.18343195266273</v>
      </c>
    </row>
    <row r="72" spans="1:28" ht="14.5" customHeight="1" x14ac:dyDescent="0.35">
      <c r="A72" s="108"/>
      <c r="B72" s="112"/>
      <c r="C72" s="112"/>
      <c r="D72" s="110"/>
      <c r="E72" s="110"/>
      <c r="L72" s="111" t="s">
        <v>114</v>
      </c>
      <c r="M72" s="111">
        <f>MIN(G69:AA69,E69)</f>
        <v>59.714003944773175</v>
      </c>
    </row>
    <row r="73" spans="1:28" x14ac:dyDescent="0.35">
      <c r="B73" s="111"/>
      <c r="C73" s="111"/>
      <c r="E73" s="110"/>
      <c r="L73" s="111" t="s">
        <v>115</v>
      </c>
      <c r="M73" s="111">
        <f>AVERAGE(E69:AA69)</f>
        <v>91.077094588800264</v>
      </c>
    </row>
    <row r="74" spans="1:28" ht="14.5" customHeight="1" x14ac:dyDescent="0.35">
      <c r="B74" s="111"/>
      <c r="C74" s="111"/>
      <c r="E74" s="110"/>
    </row>
    <row r="90" spans="2:9" x14ac:dyDescent="0.35">
      <c r="B90" s="111"/>
      <c r="C90" s="111"/>
      <c r="H90" s="211"/>
      <c r="I90" s="114"/>
    </row>
    <row r="91" spans="2:9" x14ac:dyDescent="0.35">
      <c r="B91" s="111"/>
      <c r="C91" s="111"/>
      <c r="H91" s="211"/>
      <c r="I91" s="114"/>
    </row>
    <row r="92" spans="2:9" x14ac:dyDescent="0.35">
      <c r="B92" s="111"/>
      <c r="C92" s="111"/>
      <c r="H92" s="211"/>
      <c r="I92" s="114"/>
    </row>
    <row r="93" spans="2:9" x14ac:dyDescent="0.35">
      <c r="B93" s="111"/>
      <c r="C93" s="111"/>
      <c r="H93" s="211"/>
      <c r="I93" s="114"/>
    </row>
    <row r="94" spans="2:9" x14ac:dyDescent="0.35">
      <c r="B94" s="111"/>
      <c r="C94" s="111"/>
      <c r="H94" s="110"/>
      <c r="I94" s="110"/>
    </row>
    <row r="95" spans="2:9" x14ac:dyDescent="0.35">
      <c r="B95" s="111"/>
      <c r="C95" s="111"/>
      <c r="H95" s="211"/>
      <c r="I95" s="114"/>
    </row>
    <row r="96" spans="2:9" x14ac:dyDescent="0.35">
      <c r="B96" s="111"/>
      <c r="C96" s="111"/>
      <c r="H96" s="211"/>
      <c r="I96" s="114"/>
    </row>
    <row r="97" spans="2:9" x14ac:dyDescent="0.35">
      <c r="B97" s="111"/>
      <c r="C97" s="111"/>
      <c r="H97" s="211"/>
      <c r="I97" s="114"/>
    </row>
    <row r="98" spans="2:9" x14ac:dyDescent="0.35">
      <c r="B98" s="111"/>
      <c r="C98" s="111"/>
      <c r="H98" s="211"/>
      <c r="I98" s="114"/>
    </row>
  </sheetData>
  <mergeCells count="41">
    <mergeCell ref="B2:C2"/>
    <mergeCell ref="B3:C3"/>
    <mergeCell ref="B20:C20"/>
    <mergeCell ref="B26:C26"/>
    <mergeCell ref="H90:H93"/>
    <mergeCell ref="B42:C42"/>
    <mergeCell ref="B4:C4"/>
    <mergeCell ref="B5:C5"/>
    <mergeCell ref="B6:C6"/>
    <mergeCell ref="B25:C25"/>
    <mergeCell ref="H95:H98"/>
    <mergeCell ref="B19:C19"/>
    <mergeCell ref="B43:C43"/>
    <mergeCell ref="B44:C44"/>
    <mergeCell ref="B45:C45"/>
    <mergeCell ref="B66:C66"/>
    <mergeCell ref="B67:C67"/>
    <mergeCell ref="B21:C21"/>
    <mergeCell ref="B47:C47"/>
    <mergeCell ref="B48:C48"/>
    <mergeCell ref="B49:C49"/>
    <mergeCell ref="B50:C50"/>
    <mergeCell ref="B46:C46"/>
    <mergeCell ref="B22:C22"/>
    <mergeCell ref="B23:C23"/>
    <mergeCell ref="A44:A67"/>
    <mergeCell ref="A1:C1"/>
    <mergeCell ref="A2:A19"/>
    <mergeCell ref="A68:C68"/>
    <mergeCell ref="B8:B12"/>
    <mergeCell ref="B13:B17"/>
    <mergeCell ref="B27:B31"/>
    <mergeCell ref="B32:B36"/>
    <mergeCell ref="B37:B41"/>
    <mergeCell ref="B51:B55"/>
    <mergeCell ref="B56:B60"/>
    <mergeCell ref="B61:B65"/>
    <mergeCell ref="B18:C18"/>
    <mergeCell ref="A20:A43"/>
    <mergeCell ref="B7:C7"/>
    <mergeCell ref="B24:C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5F11-C67D-4A32-BB7D-4985974F6AB6}">
  <dimension ref="A1:AL125"/>
  <sheetViews>
    <sheetView zoomScale="145" zoomScaleNormal="145" workbookViewId="0">
      <pane xSplit="1" topLeftCell="B1" activePane="topRight" state="frozen"/>
      <selection pane="topRight" activeCell="F2" sqref="F2"/>
    </sheetView>
  </sheetViews>
  <sheetFormatPr defaultRowHeight="14.5" x14ac:dyDescent="0.35"/>
  <cols>
    <col min="1" max="4" width="4.81640625" customWidth="1"/>
    <col min="5" max="5" width="67.1796875" customWidth="1"/>
    <col min="6" max="6" width="3.90625" bestFit="1" customWidth="1"/>
    <col min="7" max="29" width="5.54296875" bestFit="1" customWidth="1"/>
  </cols>
  <sheetData>
    <row r="1" spans="1:38" ht="115" thickBot="1" x14ac:dyDescent="0.4">
      <c r="A1" s="217" t="s">
        <v>23</v>
      </c>
      <c r="B1" s="218"/>
      <c r="C1" s="218"/>
      <c r="D1" s="218"/>
      <c r="E1" s="219"/>
      <c r="F1" s="102" t="s">
        <v>24</v>
      </c>
      <c r="G1" s="95" t="s">
        <v>37</v>
      </c>
      <c r="H1" s="95" t="s">
        <v>38</v>
      </c>
      <c r="I1" s="95" t="s">
        <v>39</v>
      </c>
      <c r="J1" s="95" t="s">
        <v>40</v>
      </c>
      <c r="K1" s="95" t="s">
        <v>41</v>
      </c>
      <c r="L1" s="95" t="s">
        <v>42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47</v>
      </c>
      <c r="R1" s="95" t="s">
        <v>48</v>
      </c>
      <c r="S1" s="95" t="s">
        <v>49</v>
      </c>
      <c r="T1" s="95" t="s">
        <v>50</v>
      </c>
      <c r="U1" s="95" t="s">
        <v>51</v>
      </c>
      <c r="V1" s="95" t="s">
        <v>52</v>
      </c>
      <c r="W1" s="95" t="s">
        <v>53</v>
      </c>
      <c r="X1" s="95" t="s">
        <v>54</v>
      </c>
      <c r="Y1" s="95" t="s">
        <v>55</v>
      </c>
      <c r="Z1" s="95" t="s">
        <v>56</v>
      </c>
      <c r="AA1" s="95" t="s">
        <v>57</v>
      </c>
      <c r="AB1" s="95" t="s">
        <v>58</v>
      </c>
      <c r="AC1" s="96" t="s">
        <v>59</v>
      </c>
      <c r="AD1" s="101" t="s">
        <v>9</v>
      </c>
    </row>
    <row r="2" spans="1:38" ht="15" customHeight="1" x14ac:dyDescent="0.35">
      <c r="A2" s="260" t="s">
        <v>62</v>
      </c>
      <c r="B2" s="262" t="s">
        <v>88</v>
      </c>
      <c r="C2" s="263"/>
      <c r="D2" s="263"/>
      <c r="E2" s="264"/>
      <c r="F2" s="80">
        <v>3</v>
      </c>
      <c r="G2" s="71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D2" t="s">
        <v>9</v>
      </c>
    </row>
    <row r="3" spans="1:38" x14ac:dyDescent="0.35">
      <c r="A3" s="194"/>
      <c r="B3" s="265" t="s">
        <v>63</v>
      </c>
      <c r="C3" s="266"/>
      <c r="D3" s="266"/>
      <c r="E3" s="267"/>
      <c r="F3" s="81">
        <v>2</v>
      </c>
      <c r="G3" s="3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t="s">
        <v>9</v>
      </c>
    </row>
    <row r="4" spans="1:38" ht="15" customHeight="1" thickBot="1" x14ac:dyDescent="0.4">
      <c r="A4" s="194"/>
      <c r="B4" s="268" t="s">
        <v>64</v>
      </c>
      <c r="C4" s="231"/>
      <c r="D4" s="231"/>
      <c r="E4" s="232"/>
      <c r="F4" s="82">
        <v>2</v>
      </c>
      <c r="G4" s="72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t="s">
        <v>9</v>
      </c>
      <c r="AH4" s="277" t="s">
        <v>62</v>
      </c>
      <c r="AI4" s="275" t="s">
        <v>88</v>
      </c>
      <c r="AJ4" s="276"/>
      <c r="AK4" s="276"/>
      <c r="AL4" s="276"/>
    </row>
    <row r="5" spans="1:38" ht="15" customHeight="1" x14ac:dyDescent="0.35">
      <c r="A5" s="194"/>
      <c r="B5" s="222" t="s">
        <v>65</v>
      </c>
      <c r="C5" s="222" t="s">
        <v>102</v>
      </c>
      <c r="D5" s="222" t="s">
        <v>73</v>
      </c>
      <c r="E5" s="97" t="s">
        <v>76</v>
      </c>
      <c r="F5" s="80">
        <v>1</v>
      </c>
      <c r="G5" s="71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8"/>
      <c r="AD5" t="s">
        <v>9</v>
      </c>
      <c r="AH5" s="277"/>
      <c r="AI5" s="275" t="s">
        <v>63</v>
      </c>
      <c r="AJ5" s="276"/>
      <c r="AK5" s="276"/>
      <c r="AL5" s="276"/>
    </row>
    <row r="6" spans="1:38" x14ac:dyDescent="0.35">
      <c r="A6" s="194"/>
      <c r="B6" s="223"/>
      <c r="C6" s="223"/>
      <c r="D6" s="223"/>
      <c r="E6" s="98" t="s">
        <v>70</v>
      </c>
      <c r="F6" s="81">
        <v>1</v>
      </c>
      <c r="G6" s="3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  <c r="AD6" t="s">
        <v>9</v>
      </c>
      <c r="AH6" s="277"/>
      <c r="AI6" s="285" t="s">
        <v>64</v>
      </c>
      <c r="AJ6" s="286"/>
      <c r="AK6" s="286"/>
      <c r="AL6" s="286"/>
    </row>
    <row r="7" spans="1:38" ht="15" customHeight="1" x14ac:dyDescent="0.35">
      <c r="A7" s="194"/>
      <c r="B7" s="223"/>
      <c r="C7" s="223"/>
      <c r="D7" s="223"/>
      <c r="E7" s="98" t="s">
        <v>71</v>
      </c>
      <c r="F7" s="81">
        <v>1</v>
      </c>
      <c r="G7" s="3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t="s">
        <v>9</v>
      </c>
      <c r="AH7" s="277"/>
      <c r="AI7" s="280" t="s">
        <v>65</v>
      </c>
      <c r="AJ7" s="280" t="s">
        <v>102</v>
      </c>
      <c r="AK7" s="280" t="s">
        <v>73</v>
      </c>
      <c r="AL7" s="66" t="s">
        <v>76</v>
      </c>
    </row>
    <row r="8" spans="1:38" ht="15" thickBot="1" x14ac:dyDescent="0.4">
      <c r="A8" s="194"/>
      <c r="B8" s="223"/>
      <c r="C8" s="223"/>
      <c r="D8" s="224"/>
      <c r="E8" s="99" t="s">
        <v>72</v>
      </c>
      <c r="F8" s="83">
        <v>2</v>
      </c>
      <c r="G8" s="7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t="s">
        <v>9</v>
      </c>
      <c r="AH8" s="277"/>
      <c r="AI8" s="281"/>
      <c r="AJ8" s="281"/>
      <c r="AK8" s="281"/>
      <c r="AL8" s="66" t="s">
        <v>70</v>
      </c>
    </row>
    <row r="9" spans="1:38" ht="15" customHeight="1" x14ac:dyDescent="0.35">
      <c r="A9" s="194"/>
      <c r="B9" s="223"/>
      <c r="C9" s="223"/>
      <c r="D9" s="222" t="s">
        <v>66</v>
      </c>
      <c r="E9" s="97" t="s">
        <v>69</v>
      </c>
      <c r="F9" s="80">
        <v>2</v>
      </c>
      <c r="G9" s="7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t="s">
        <v>9</v>
      </c>
      <c r="AH9" s="277"/>
      <c r="AI9" s="281"/>
      <c r="AJ9" s="281"/>
      <c r="AK9" s="281"/>
      <c r="AL9" s="66" t="s">
        <v>71</v>
      </c>
    </row>
    <row r="10" spans="1:38" x14ac:dyDescent="0.35">
      <c r="A10" s="194"/>
      <c r="B10" s="223"/>
      <c r="C10" s="223"/>
      <c r="D10" s="223"/>
      <c r="E10" s="98" t="s">
        <v>67</v>
      </c>
      <c r="F10" s="81">
        <v>2</v>
      </c>
      <c r="G10" s="3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/>
      <c r="AD10" t="s">
        <v>9</v>
      </c>
      <c r="AH10" s="277"/>
      <c r="AI10" s="281"/>
      <c r="AJ10" s="281"/>
      <c r="AK10" s="282"/>
      <c r="AL10" s="66" t="s">
        <v>72</v>
      </c>
    </row>
    <row r="11" spans="1:38" ht="15" customHeight="1" thickBot="1" x14ac:dyDescent="0.4">
      <c r="A11" s="194"/>
      <c r="B11" s="223"/>
      <c r="C11" s="223"/>
      <c r="D11" s="224"/>
      <c r="E11" s="99" t="s">
        <v>68</v>
      </c>
      <c r="F11" s="83">
        <v>1</v>
      </c>
      <c r="G11" s="7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t="s">
        <v>9</v>
      </c>
      <c r="AH11" s="277"/>
      <c r="AI11" s="281"/>
      <c r="AJ11" s="281"/>
      <c r="AK11" s="280" t="s">
        <v>66</v>
      </c>
      <c r="AL11" s="66" t="s">
        <v>69</v>
      </c>
    </row>
    <row r="12" spans="1:38" x14ac:dyDescent="0.35">
      <c r="A12" s="194"/>
      <c r="B12" s="223"/>
      <c r="C12" s="223"/>
      <c r="D12" s="226" t="s">
        <v>74</v>
      </c>
      <c r="E12" s="227"/>
      <c r="F12" s="84">
        <v>3</v>
      </c>
      <c r="G12" s="74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t="s">
        <v>9</v>
      </c>
      <c r="AH12" s="277"/>
      <c r="AI12" s="281"/>
      <c r="AJ12" s="281"/>
      <c r="AK12" s="281"/>
      <c r="AL12" s="66" t="s">
        <v>67</v>
      </c>
    </row>
    <row r="13" spans="1:38" ht="15" thickBot="1" x14ac:dyDescent="0.4">
      <c r="A13" s="194"/>
      <c r="B13" s="223"/>
      <c r="C13" s="224"/>
      <c r="D13" s="228" t="s">
        <v>75</v>
      </c>
      <c r="E13" s="229"/>
      <c r="F13" s="83">
        <v>3</v>
      </c>
      <c r="G13" s="7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t="s">
        <v>9</v>
      </c>
      <c r="AH13" s="277"/>
      <c r="AI13" s="281"/>
      <c r="AJ13" s="281"/>
      <c r="AK13" s="282"/>
      <c r="AL13" s="66" t="s">
        <v>68</v>
      </c>
    </row>
    <row r="14" spans="1:38" ht="15" customHeight="1" x14ac:dyDescent="0.35">
      <c r="A14" s="194"/>
      <c r="B14" s="223"/>
      <c r="C14" s="222" t="s">
        <v>103</v>
      </c>
      <c r="D14" s="222" t="s">
        <v>73</v>
      </c>
      <c r="E14" s="97" t="s">
        <v>76</v>
      </c>
      <c r="F14" s="80">
        <v>1</v>
      </c>
      <c r="G14" s="71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t="s">
        <v>9</v>
      </c>
      <c r="AH14" s="277"/>
      <c r="AI14" s="281"/>
      <c r="AJ14" s="281"/>
      <c r="AK14" s="283" t="s">
        <v>74</v>
      </c>
      <c r="AL14" s="284"/>
    </row>
    <row r="15" spans="1:38" ht="15" customHeight="1" x14ac:dyDescent="0.35">
      <c r="A15" s="194"/>
      <c r="B15" s="223"/>
      <c r="C15" s="223"/>
      <c r="D15" s="223"/>
      <c r="E15" s="98" t="s">
        <v>70</v>
      </c>
      <c r="F15" s="81">
        <v>1</v>
      </c>
      <c r="G15" s="3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  <c r="AD15" t="s">
        <v>9</v>
      </c>
      <c r="AH15" s="277"/>
      <c r="AI15" s="281"/>
      <c r="AJ15" s="282"/>
      <c r="AK15" s="283" t="s">
        <v>75</v>
      </c>
      <c r="AL15" s="284"/>
    </row>
    <row r="16" spans="1:38" ht="15" customHeight="1" x14ac:dyDescent="0.35">
      <c r="A16" s="194"/>
      <c r="B16" s="223"/>
      <c r="C16" s="223"/>
      <c r="D16" s="223"/>
      <c r="E16" s="98" t="s">
        <v>71</v>
      </c>
      <c r="F16" s="81">
        <v>1</v>
      </c>
      <c r="G16" s="30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D16" t="s">
        <v>9</v>
      </c>
      <c r="AH16" s="277"/>
      <c r="AI16" s="281"/>
      <c r="AJ16" s="280" t="s">
        <v>103</v>
      </c>
      <c r="AK16" s="280" t="s">
        <v>73</v>
      </c>
      <c r="AL16" s="66" t="s">
        <v>76</v>
      </c>
    </row>
    <row r="17" spans="1:38" ht="15" customHeight="1" thickBot="1" x14ac:dyDescent="0.4">
      <c r="A17" s="194"/>
      <c r="B17" s="223"/>
      <c r="C17" s="223"/>
      <c r="D17" s="224"/>
      <c r="E17" s="99" t="s">
        <v>72</v>
      </c>
      <c r="F17" s="83">
        <v>1</v>
      </c>
      <c r="G17" s="7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t="s">
        <v>9</v>
      </c>
      <c r="AH17" s="277"/>
      <c r="AI17" s="281"/>
      <c r="AJ17" s="281"/>
      <c r="AK17" s="281"/>
      <c r="AL17" s="66" t="s">
        <v>70</v>
      </c>
    </row>
    <row r="18" spans="1:38" ht="15" customHeight="1" x14ac:dyDescent="0.35">
      <c r="A18" s="194"/>
      <c r="B18" s="223"/>
      <c r="C18" s="223"/>
      <c r="D18" s="222" t="s">
        <v>66</v>
      </c>
      <c r="E18" s="97" t="s">
        <v>69</v>
      </c>
      <c r="F18" s="80">
        <v>2</v>
      </c>
      <c r="G18" s="7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t="s">
        <v>9</v>
      </c>
      <c r="AH18" s="277"/>
      <c r="AI18" s="281"/>
      <c r="AJ18" s="281"/>
      <c r="AK18" s="281"/>
      <c r="AL18" s="66" t="s">
        <v>71</v>
      </c>
    </row>
    <row r="19" spans="1:38" ht="15" customHeight="1" x14ac:dyDescent="0.35">
      <c r="A19" s="194"/>
      <c r="B19" s="223"/>
      <c r="C19" s="223"/>
      <c r="D19" s="223"/>
      <c r="E19" s="98" t="s">
        <v>67</v>
      </c>
      <c r="F19" s="81">
        <v>2</v>
      </c>
      <c r="G19" s="3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  <c r="AD19" t="s">
        <v>9</v>
      </c>
      <c r="AH19" s="277"/>
      <c r="AI19" s="281"/>
      <c r="AJ19" s="281"/>
      <c r="AK19" s="282"/>
      <c r="AL19" s="66" t="s">
        <v>72</v>
      </c>
    </row>
    <row r="20" spans="1:38" ht="15" customHeight="1" thickBot="1" x14ac:dyDescent="0.4">
      <c r="A20" s="194"/>
      <c r="B20" s="223"/>
      <c r="C20" s="223"/>
      <c r="D20" s="224"/>
      <c r="E20" s="99" t="s">
        <v>68</v>
      </c>
      <c r="F20" s="83">
        <v>2</v>
      </c>
      <c r="G20" s="7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t="s">
        <v>9</v>
      </c>
      <c r="AH20" s="277"/>
      <c r="AI20" s="281"/>
      <c r="AJ20" s="281"/>
      <c r="AK20" s="280" t="s">
        <v>66</v>
      </c>
      <c r="AL20" s="66" t="s">
        <v>69</v>
      </c>
    </row>
    <row r="21" spans="1:38" ht="15" customHeight="1" x14ac:dyDescent="0.35">
      <c r="A21" s="194"/>
      <c r="B21" s="223"/>
      <c r="C21" s="223"/>
      <c r="D21" s="226" t="s">
        <v>74</v>
      </c>
      <c r="E21" s="227"/>
      <c r="F21" s="84">
        <v>3</v>
      </c>
      <c r="G21" s="74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t="s">
        <v>9</v>
      </c>
      <c r="AH21" s="277"/>
      <c r="AI21" s="281"/>
      <c r="AJ21" s="281"/>
      <c r="AK21" s="281"/>
      <c r="AL21" s="66" t="s">
        <v>67</v>
      </c>
    </row>
    <row r="22" spans="1:38" ht="15" thickBot="1" x14ac:dyDescent="0.4">
      <c r="A22" s="194"/>
      <c r="B22" s="223"/>
      <c r="C22" s="224"/>
      <c r="D22" s="228" t="s">
        <v>75</v>
      </c>
      <c r="E22" s="229"/>
      <c r="F22" s="83">
        <v>3</v>
      </c>
      <c r="G22" s="7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t="s">
        <v>9</v>
      </c>
      <c r="AH22" s="277"/>
      <c r="AI22" s="281"/>
      <c r="AJ22" s="281"/>
      <c r="AK22" s="282"/>
      <c r="AL22" s="66" t="s">
        <v>68</v>
      </c>
    </row>
    <row r="23" spans="1:38" x14ac:dyDescent="0.35">
      <c r="A23" s="194"/>
      <c r="B23" s="223"/>
      <c r="C23" s="251" t="s">
        <v>80</v>
      </c>
      <c r="D23" s="252"/>
      <c r="E23" s="253"/>
      <c r="F23" s="84">
        <v>3</v>
      </c>
      <c r="G23" s="74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8"/>
      <c r="AD23" t="s">
        <v>9</v>
      </c>
      <c r="AH23" s="277"/>
      <c r="AI23" s="281"/>
      <c r="AJ23" s="281"/>
      <c r="AK23" s="283" t="s">
        <v>74</v>
      </c>
      <c r="AL23" s="284"/>
    </row>
    <row r="24" spans="1:38" ht="15" thickBot="1" x14ac:dyDescent="0.4">
      <c r="A24" s="194"/>
      <c r="B24" s="224"/>
      <c r="C24" s="254" t="s">
        <v>79</v>
      </c>
      <c r="D24" s="255"/>
      <c r="E24" s="256"/>
      <c r="F24" s="83">
        <v>3</v>
      </c>
      <c r="G24" s="7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t="s">
        <v>9</v>
      </c>
      <c r="AH24" s="277"/>
      <c r="AI24" s="281"/>
      <c r="AJ24" s="282"/>
      <c r="AK24" s="283" t="s">
        <v>75</v>
      </c>
      <c r="AL24" s="284"/>
    </row>
    <row r="25" spans="1:38" ht="30" customHeight="1" x14ac:dyDescent="0.35">
      <c r="A25" s="194"/>
      <c r="B25" s="269" t="s">
        <v>96</v>
      </c>
      <c r="C25" s="248" t="s">
        <v>81</v>
      </c>
      <c r="D25" s="249"/>
      <c r="E25" s="250"/>
      <c r="F25" s="80">
        <v>3</v>
      </c>
      <c r="G25" s="71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t="s">
        <v>9</v>
      </c>
      <c r="AH25" s="277"/>
      <c r="AI25" s="281"/>
      <c r="AJ25" s="278" t="s">
        <v>80</v>
      </c>
      <c r="AK25" s="279"/>
      <c r="AL25" s="279"/>
    </row>
    <row r="26" spans="1:38" ht="30" customHeight="1" thickBot="1" x14ac:dyDescent="0.4">
      <c r="A26" s="194"/>
      <c r="B26" s="270"/>
      <c r="C26" s="239" t="s">
        <v>84</v>
      </c>
      <c r="D26" s="240"/>
      <c r="E26" s="241"/>
      <c r="F26" s="83">
        <v>3</v>
      </c>
      <c r="G26" s="7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t="s">
        <v>9</v>
      </c>
      <c r="AH26" s="277"/>
      <c r="AI26" s="282"/>
      <c r="AJ26" s="275" t="s">
        <v>79</v>
      </c>
      <c r="AK26" s="276"/>
      <c r="AL26" s="276"/>
    </row>
    <row r="27" spans="1:38" ht="30" customHeight="1" x14ac:dyDescent="0.35">
      <c r="A27" s="194"/>
      <c r="B27" s="222" t="s">
        <v>95</v>
      </c>
      <c r="C27" s="248" t="s">
        <v>82</v>
      </c>
      <c r="D27" s="249"/>
      <c r="E27" s="250"/>
      <c r="F27" s="80">
        <v>2</v>
      </c>
      <c r="G27" s="7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t="s">
        <v>9</v>
      </c>
      <c r="AH27" s="277"/>
      <c r="AI27" s="287" t="s">
        <v>96</v>
      </c>
      <c r="AJ27" s="273" t="s">
        <v>81</v>
      </c>
      <c r="AK27" s="274"/>
      <c r="AL27" s="274"/>
    </row>
    <row r="28" spans="1:38" ht="15" customHeight="1" x14ac:dyDescent="0.35">
      <c r="A28" s="194"/>
      <c r="B28" s="223"/>
      <c r="C28" s="236" t="s">
        <v>89</v>
      </c>
      <c r="D28" s="237"/>
      <c r="E28" s="238"/>
      <c r="F28" s="85">
        <v>2</v>
      </c>
      <c r="G28" s="3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6"/>
      <c r="AD28" t="s">
        <v>9</v>
      </c>
      <c r="AH28" s="277"/>
      <c r="AI28" s="289"/>
      <c r="AJ28" s="273" t="s">
        <v>84</v>
      </c>
      <c r="AK28" s="274"/>
      <c r="AL28" s="274"/>
    </row>
    <row r="29" spans="1:38" ht="15" customHeight="1" x14ac:dyDescent="0.35">
      <c r="A29" s="194"/>
      <c r="B29" s="223"/>
      <c r="C29" s="236" t="s">
        <v>90</v>
      </c>
      <c r="D29" s="237"/>
      <c r="E29" s="238"/>
      <c r="F29" s="81">
        <v>1</v>
      </c>
      <c r="G29" s="3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  <c r="AD29" t="s">
        <v>9</v>
      </c>
      <c r="AH29" s="277"/>
      <c r="AI29" s="280" t="s">
        <v>95</v>
      </c>
      <c r="AJ29" s="273" t="s">
        <v>82</v>
      </c>
      <c r="AK29" s="274"/>
      <c r="AL29" s="274"/>
    </row>
    <row r="30" spans="1:38" ht="30" customHeight="1" thickBot="1" x14ac:dyDescent="0.4">
      <c r="A30" s="194"/>
      <c r="B30" s="224"/>
      <c r="C30" s="239" t="s">
        <v>83</v>
      </c>
      <c r="D30" s="240"/>
      <c r="E30" s="241"/>
      <c r="F30" s="83">
        <v>2</v>
      </c>
      <c r="G30" s="7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t="s">
        <v>9</v>
      </c>
      <c r="AH30" s="277"/>
      <c r="AI30" s="281"/>
      <c r="AJ30" s="273" t="s">
        <v>89</v>
      </c>
      <c r="AK30" s="274"/>
      <c r="AL30" s="274"/>
    </row>
    <row r="31" spans="1:38" ht="15" customHeight="1" x14ac:dyDescent="0.35">
      <c r="A31" s="194"/>
      <c r="B31" s="269" t="s">
        <v>94</v>
      </c>
      <c r="C31" s="248" t="s">
        <v>91</v>
      </c>
      <c r="D31" s="249"/>
      <c r="E31" s="250"/>
      <c r="F31" s="80">
        <v>5</v>
      </c>
      <c r="G31" s="71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t="s">
        <v>9</v>
      </c>
      <c r="AH31" s="277"/>
      <c r="AI31" s="281"/>
      <c r="AJ31" s="273" t="s">
        <v>90</v>
      </c>
      <c r="AK31" s="274"/>
      <c r="AL31" s="274"/>
    </row>
    <row r="32" spans="1:38" ht="15" customHeight="1" x14ac:dyDescent="0.35">
      <c r="A32" s="194"/>
      <c r="B32" s="272"/>
      <c r="C32" s="236" t="s">
        <v>92</v>
      </c>
      <c r="D32" s="237"/>
      <c r="E32" s="238"/>
      <c r="F32" s="85">
        <v>3</v>
      </c>
      <c r="G32" s="3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6"/>
      <c r="AD32" t="s">
        <v>9</v>
      </c>
      <c r="AH32" s="277"/>
      <c r="AI32" s="282"/>
      <c r="AJ32" s="273" t="s">
        <v>83</v>
      </c>
      <c r="AK32" s="274"/>
      <c r="AL32" s="274"/>
    </row>
    <row r="33" spans="1:38" ht="15" customHeight="1" thickBot="1" x14ac:dyDescent="0.4">
      <c r="A33" s="194"/>
      <c r="B33" s="270"/>
      <c r="C33" s="239" t="s">
        <v>93</v>
      </c>
      <c r="D33" s="240"/>
      <c r="E33" s="241"/>
      <c r="F33" s="86">
        <v>5</v>
      </c>
      <c r="G33" s="7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t="s">
        <v>9</v>
      </c>
      <c r="AH33" s="277"/>
      <c r="AI33" s="287" t="s">
        <v>94</v>
      </c>
      <c r="AJ33" s="273" t="s">
        <v>91</v>
      </c>
      <c r="AK33" s="274"/>
      <c r="AL33" s="274"/>
    </row>
    <row r="34" spans="1:38" ht="15" customHeight="1" x14ac:dyDescent="0.35">
      <c r="A34" s="194"/>
      <c r="B34" s="269" t="s">
        <v>97</v>
      </c>
      <c r="C34" s="248" t="s">
        <v>98</v>
      </c>
      <c r="D34" s="249"/>
      <c r="E34" s="250"/>
      <c r="F34" s="87">
        <v>3</v>
      </c>
      <c r="G34" s="71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t="s">
        <v>9</v>
      </c>
      <c r="AH34" s="277"/>
      <c r="AI34" s="288"/>
      <c r="AJ34" s="273" t="s">
        <v>92</v>
      </c>
      <c r="AK34" s="274"/>
      <c r="AL34" s="274"/>
    </row>
    <row r="35" spans="1:38" ht="15" customHeight="1" x14ac:dyDescent="0.35">
      <c r="A35" s="194"/>
      <c r="B35" s="272"/>
      <c r="C35" s="236" t="s">
        <v>92</v>
      </c>
      <c r="D35" s="237"/>
      <c r="E35" s="238"/>
      <c r="F35" s="85">
        <v>2</v>
      </c>
      <c r="G35" s="3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  <c r="AD35" t="s">
        <v>9</v>
      </c>
      <c r="AH35" s="277"/>
      <c r="AI35" s="289"/>
      <c r="AJ35" s="273" t="s">
        <v>93</v>
      </c>
      <c r="AK35" s="274"/>
      <c r="AL35" s="274"/>
    </row>
    <row r="36" spans="1:38" ht="15" customHeight="1" thickBot="1" x14ac:dyDescent="0.4">
      <c r="A36" s="194"/>
      <c r="B36" s="270"/>
      <c r="C36" s="239" t="s">
        <v>93</v>
      </c>
      <c r="D36" s="240"/>
      <c r="E36" s="241"/>
      <c r="F36" s="86">
        <v>2</v>
      </c>
      <c r="G36" s="7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t="s">
        <v>9</v>
      </c>
      <c r="AH36" s="277"/>
      <c r="AI36" s="287" t="s">
        <v>97</v>
      </c>
      <c r="AJ36" s="273" t="s">
        <v>98</v>
      </c>
      <c r="AK36" s="274"/>
      <c r="AL36" s="274"/>
    </row>
    <row r="37" spans="1:38" ht="30" customHeight="1" x14ac:dyDescent="0.35">
      <c r="A37" s="194"/>
      <c r="B37" s="222" t="s">
        <v>99</v>
      </c>
      <c r="C37" s="248" t="s">
        <v>85</v>
      </c>
      <c r="D37" s="249"/>
      <c r="E37" s="250"/>
      <c r="F37" s="87">
        <v>7</v>
      </c>
      <c r="G37" s="71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t="s">
        <v>9</v>
      </c>
      <c r="AH37" s="277"/>
      <c r="AI37" s="288"/>
      <c r="AJ37" s="273" t="s">
        <v>92</v>
      </c>
      <c r="AK37" s="274"/>
      <c r="AL37" s="274"/>
    </row>
    <row r="38" spans="1:38" ht="15" customHeight="1" thickBot="1" x14ac:dyDescent="0.4">
      <c r="A38" s="194"/>
      <c r="B38" s="224"/>
      <c r="C38" s="254" t="s">
        <v>107</v>
      </c>
      <c r="D38" s="255"/>
      <c r="E38" s="256"/>
      <c r="F38" s="86">
        <v>5</v>
      </c>
      <c r="G38" s="7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t="s">
        <v>9</v>
      </c>
      <c r="AH38" s="277"/>
      <c r="AI38" s="289"/>
      <c r="AJ38" s="273" t="s">
        <v>93</v>
      </c>
      <c r="AK38" s="274"/>
      <c r="AL38" s="274"/>
    </row>
    <row r="39" spans="1:38" ht="15" customHeight="1" thickBot="1" x14ac:dyDescent="0.4">
      <c r="A39" s="261"/>
      <c r="B39" s="257" t="s">
        <v>87</v>
      </c>
      <c r="C39" s="258"/>
      <c r="D39" s="258"/>
      <c r="E39" s="259"/>
      <c r="F39" s="88">
        <f>SUM(F2:F38)</f>
        <v>90</v>
      </c>
      <c r="G39" s="75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70"/>
      <c r="AD39" t="s">
        <v>9</v>
      </c>
      <c r="AH39" s="277"/>
      <c r="AI39" s="280" t="s">
        <v>99</v>
      </c>
      <c r="AJ39" s="273" t="s">
        <v>85</v>
      </c>
      <c r="AK39" s="274"/>
      <c r="AL39" s="274"/>
    </row>
    <row r="40" spans="1:38" ht="15" customHeight="1" x14ac:dyDescent="0.35">
      <c r="A40" s="260" t="s">
        <v>101</v>
      </c>
      <c r="B40" s="262" t="s">
        <v>88</v>
      </c>
      <c r="C40" s="263"/>
      <c r="D40" s="263"/>
      <c r="E40" s="264"/>
      <c r="F40" s="80">
        <v>3</v>
      </c>
      <c r="G40" s="71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8"/>
      <c r="AD40" t="s">
        <v>9</v>
      </c>
      <c r="AH40" s="277"/>
      <c r="AI40" s="282"/>
      <c r="AJ40" s="275" t="s">
        <v>86</v>
      </c>
      <c r="AK40" s="276"/>
      <c r="AL40" s="276"/>
    </row>
    <row r="41" spans="1:38" ht="15" customHeight="1" x14ac:dyDescent="0.35">
      <c r="A41" s="194"/>
      <c r="B41" s="265" t="s">
        <v>63</v>
      </c>
      <c r="C41" s="266"/>
      <c r="D41" s="266"/>
      <c r="E41" s="267"/>
      <c r="F41" s="81">
        <v>2</v>
      </c>
      <c r="G41" s="30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6"/>
      <c r="AD41" t="s">
        <v>9</v>
      </c>
      <c r="AH41" s="277"/>
      <c r="AI41" s="275" t="s">
        <v>87</v>
      </c>
      <c r="AJ41" s="276"/>
      <c r="AK41" s="276"/>
      <c r="AL41" s="276"/>
    </row>
    <row r="42" spans="1:38" ht="15" customHeight="1" thickBot="1" x14ac:dyDescent="0.4">
      <c r="A42" s="194"/>
      <c r="B42" s="268" t="s">
        <v>64</v>
      </c>
      <c r="C42" s="231"/>
      <c r="D42" s="231"/>
      <c r="E42" s="232"/>
      <c r="F42" s="82">
        <v>2</v>
      </c>
      <c r="G42" s="72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4"/>
      <c r="AD42" t="s">
        <v>9</v>
      </c>
    </row>
    <row r="43" spans="1:38" ht="15" customHeight="1" x14ac:dyDescent="0.35">
      <c r="A43" s="194"/>
      <c r="B43" s="222" t="s">
        <v>65</v>
      </c>
      <c r="C43" s="222" t="s">
        <v>102</v>
      </c>
      <c r="D43" s="222" t="s">
        <v>73</v>
      </c>
      <c r="E43" s="97" t="s">
        <v>76</v>
      </c>
      <c r="F43" s="80">
        <v>1</v>
      </c>
      <c r="G43" s="7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t="s">
        <v>9</v>
      </c>
    </row>
    <row r="44" spans="1:38" ht="15" customHeight="1" x14ac:dyDescent="0.35">
      <c r="A44" s="194"/>
      <c r="B44" s="223"/>
      <c r="C44" s="223"/>
      <c r="D44" s="223"/>
      <c r="E44" s="98" t="s">
        <v>70</v>
      </c>
      <c r="F44" s="81">
        <v>1</v>
      </c>
      <c r="G44" s="3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6"/>
      <c r="AD44" t="s">
        <v>9</v>
      </c>
    </row>
    <row r="45" spans="1:38" ht="15" customHeight="1" x14ac:dyDescent="0.35">
      <c r="A45" s="194"/>
      <c r="B45" s="223"/>
      <c r="C45" s="223"/>
      <c r="D45" s="223"/>
      <c r="E45" s="98" t="s">
        <v>71</v>
      </c>
      <c r="F45" s="81">
        <v>1</v>
      </c>
      <c r="G45" s="30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6"/>
      <c r="AD45" t="s">
        <v>9</v>
      </c>
    </row>
    <row r="46" spans="1:38" ht="15" customHeight="1" thickBot="1" x14ac:dyDescent="0.4">
      <c r="A46" s="194"/>
      <c r="B46" s="223"/>
      <c r="C46" s="223"/>
      <c r="D46" s="224"/>
      <c r="E46" s="99" t="s">
        <v>72</v>
      </c>
      <c r="F46" s="83">
        <v>2</v>
      </c>
      <c r="G46" s="7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t="s">
        <v>9</v>
      </c>
    </row>
    <row r="47" spans="1:38" ht="15" customHeight="1" x14ac:dyDescent="0.35">
      <c r="A47" s="194"/>
      <c r="B47" s="223"/>
      <c r="C47" s="223"/>
      <c r="D47" s="222" t="s">
        <v>66</v>
      </c>
      <c r="E47" s="97" t="s">
        <v>69</v>
      </c>
      <c r="F47" s="80">
        <v>2</v>
      </c>
      <c r="G47" s="71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8"/>
      <c r="AD47" t="s">
        <v>9</v>
      </c>
    </row>
    <row r="48" spans="1:38" ht="15" customHeight="1" x14ac:dyDescent="0.35">
      <c r="A48" s="194"/>
      <c r="B48" s="223"/>
      <c r="C48" s="223"/>
      <c r="D48" s="223"/>
      <c r="E48" s="98" t="s">
        <v>67</v>
      </c>
      <c r="F48" s="81">
        <v>2</v>
      </c>
      <c r="G48" s="30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6"/>
      <c r="AD48" t="s">
        <v>9</v>
      </c>
    </row>
    <row r="49" spans="1:30" ht="15" customHeight="1" thickBot="1" x14ac:dyDescent="0.4">
      <c r="A49" s="194"/>
      <c r="B49" s="223"/>
      <c r="C49" s="223"/>
      <c r="D49" s="224"/>
      <c r="E49" s="99" t="s">
        <v>68</v>
      </c>
      <c r="F49" s="83">
        <v>1</v>
      </c>
      <c r="G49" s="7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t="s">
        <v>9</v>
      </c>
    </row>
    <row r="50" spans="1:30" ht="15" customHeight="1" x14ac:dyDescent="0.35">
      <c r="A50" s="194"/>
      <c r="B50" s="223"/>
      <c r="C50" s="223"/>
      <c r="D50" s="226" t="s">
        <v>74</v>
      </c>
      <c r="E50" s="227"/>
      <c r="F50" s="84">
        <v>3</v>
      </c>
      <c r="G50" s="74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/>
      <c r="AD50" t="s">
        <v>9</v>
      </c>
    </row>
    <row r="51" spans="1:30" ht="15" customHeight="1" thickBot="1" x14ac:dyDescent="0.4">
      <c r="A51" s="194"/>
      <c r="B51" s="223"/>
      <c r="C51" s="224"/>
      <c r="D51" s="228" t="s">
        <v>75</v>
      </c>
      <c r="E51" s="229"/>
      <c r="F51" s="83">
        <v>3</v>
      </c>
      <c r="G51" s="73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t="s">
        <v>9</v>
      </c>
    </row>
    <row r="52" spans="1:30" ht="15" customHeight="1" x14ac:dyDescent="0.35">
      <c r="A52" s="194"/>
      <c r="B52" s="223"/>
      <c r="C52" s="222" t="s">
        <v>103</v>
      </c>
      <c r="D52" s="222" t="s">
        <v>73</v>
      </c>
      <c r="E52" s="97" t="s">
        <v>76</v>
      </c>
      <c r="F52" s="80">
        <v>1</v>
      </c>
      <c r="G52" s="71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  <c r="AD52" t="s">
        <v>9</v>
      </c>
    </row>
    <row r="53" spans="1:30" ht="15" customHeight="1" x14ac:dyDescent="0.35">
      <c r="A53" s="194"/>
      <c r="B53" s="223"/>
      <c r="C53" s="223"/>
      <c r="D53" s="223"/>
      <c r="E53" s="98" t="s">
        <v>70</v>
      </c>
      <c r="F53" s="81">
        <v>1</v>
      </c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6"/>
      <c r="AD53" t="s">
        <v>9</v>
      </c>
    </row>
    <row r="54" spans="1:30" x14ac:dyDescent="0.35">
      <c r="A54" s="194"/>
      <c r="B54" s="223"/>
      <c r="C54" s="223"/>
      <c r="D54" s="223"/>
      <c r="E54" s="98" t="s">
        <v>71</v>
      </c>
      <c r="F54" s="81">
        <v>1</v>
      </c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6"/>
      <c r="AD54" t="s">
        <v>9</v>
      </c>
    </row>
    <row r="55" spans="1:30" ht="15" thickBot="1" x14ac:dyDescent="0.4">
      <c r="A55" s="194"/>
      <c r="B55" s="223"/>
      <c r="C55" s="223"/>
      <c r="D55" s="225"/>
      <c r="E55" s="100" t="s">
        <v>72</v>
      </c>
      <c r="F55" s="82">
        <v>1</v>
      </c>
      <c r="G55" s="72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4"/>
      <c r="AD55" t="s">
        <v>9</v>
      </c>
    </row>
    <row r="56" spans="1:30" ht="15" customHeight="1" x14ac:dyDescent="0.35">
      <c r="A56" s="194"/>
      <c r="B56" s="223"/>
      <c r="C56" s="223"/>
      <c r="D56" s="222" t="s">
        <v>66</v>
      </c>
      <c r="E56" s="97" t="s">
        <v>69</v>
      </c>
      <c r="F56" s="80">
        <v>2</v>
      </c>
      <c r="G56" s="71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8"/>
      <c r="AD56" t="s">
        <v>9</v>
      </c>
    </row>
    <row r="57" spans="1:30" x14ac:dyDescent="0.35">
      <c r="A57" s="194"/>
      <c r="B57" s="223"/>
      <c r="C57" s="223"/>
      <c r="D57" s="223"/>
      <c r="E57" s="98" t="s">
        <v>67</v>
      </c>
      <c r="F57" s="81">
        <v>2</v>
      </c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6"/>
      <c r="AD57" t="s">
        <v>9</v>
      </c>
    </row>
    <row r="58" spans="1:30" ht="15" thickBot="1" x14ac:dyDescent="0.4">
      <c r="A58" s="194"/>
      <c r="B58" s="223"/>
      <c r="C58" s="223"/>
      <c r="D58" s="224"/>
      <c r="E58" s="99" t="s">
        <v>68</v>
      </c>
      <c r="F58" s="83">
        <v>2</v>
      </c>
      <c r="G58" s="73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t="s">
        <v>9</v>
      </c>
    </row>
    <row r="59" spans="1:30" x14ac:dyDescent="0.35">
      <c r="A59" s="194"/>
      <c r="B59" s="223"/>
      <c r="C59" s="223"/>
      <c r="D59" s="226" t="s">
        <v>74</v>
      </c>
      <c r="E59" s="227"/>
      <c r="F59" s="84">
        <v>3</v>
      </c>
      <c r="G59" s="74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8"/>
      <c r="AD59" t="s">
        <v>9</v>
      </c>
    </row>
    <row r="60" spans="1:30" ht="15" thickBot="1" x14ac:dyDescent="0.4">
      <c r="A60" s="194"/>
      <c r="B60" s="223"/>
      <c r="C60" s="224"/>
      <c r="D60" s="228" t="s">
        <v>75</v>
      </c>
      <c r="E60" s="229"/>
      <c r="F60" s="83">
        <v>3</v>
      </c>
      <c r="G60" s="73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t="s">
        <v>9</v>
      </c>
    </row>
    <row r="61" spans="1:30" x14ac:dyDescent="0.35">
      <c r="A61" s="194"/>
      <c r="B61" s="223"/>
      <c r="C61" s="251" t="s">
        <v>80</v>
      </c>
      <c r="D61" s="252"/>
      <c r="E61" s="253"/>
      <c r="F61" s="84">
        <v>3</v>
      </c>
      <c r="G61" s="74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/>
      <c r="AD61" t="s">
        <v>9</v>
      </c>
    </row>
    <row r="62" spans="1:30" ht="15" thickBot="1" x14ac:dyDescent="0.4">
      <c r="A62" s="194"/>
      <c r="B62" s="224"/>
      <c r="C62" s="254" t="s">
        <v>79</v>
      </c>
      <c r="D62" s="255"/>
      <c r="E62" s="256"/>
      <c r="F62" s="83">
        <v>3</v>
      </c>
      <c r="G62" s="73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t="s">
        <v>9</v>
      </c>
    </row>
    <row r="63" spans="1:30" ht="31.5" customHeight="1" x14ac:dyDescent="0.35">
      <c r="A63" s="194"/>
      <c r="B63" s="269" t="s">
        <v>96</v>
      </c>
      <c r="C63" s="248" t="s">
        <v>81</v>
      </c>
      <c r="D63" s="249"/>
      <c r="E63" s="250"/>
      <c r="F63" s="80">
        <v>3</v>
      </c>
      <c r="G63" s="71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/>
      <c r="AD63" t="s">
        <v>9</v>
      </c>
    </row>
    <row r="64" spans="1:30" ht="30" customHeight="1" thickBot="1" x14ac:dyDescent="0.4">
      <c r="A64" s="194"/>
      <c r="B64" s="270"/>
      <c r="C64" s="239" t="s">
        <v>84</v>
      </c>
      <c r="D64" s="240"/>
      <c r="E64" s="241"/>
      <c r="F64" s="83">
        <v>3</v>
      </c>
      <c r="G64" s="73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t="s">
        <v>9</v>
      </c>
    </row>
    <row r="65" spans="1:30" ht="30" customHeight="1" x14ac:dyDescent="0.35">
      <c r="A65" s="194"/>
      <c r="B65" s="271" t="s">
        <v>95</v>
      </c>
      <c r="C65" s="242" t="s">
        <v>82</v>
      </c>
      <c r="D65" s="243"/>
      <c r="E65" s="244"/>
      <c r="F65" s="84">
        <v>2</v>
      </c>
      <c r="G65" s="74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8"/>
      <c r="AD65" t="s">
        <v>9</v>
      </c>
    </row>
    <row r="66" spans="1:30" ht="15" customHeight="1" x14ac:dyDescent="0.35">
      <c r="A66" s="194"/>
      <c r="B66" s="223"/>
      <c r="C66" s="236" t="s">
        <v>89</v>
      </c>
      <c r="D66" s="237"/>
      <c r="E66" s="238"/>
      <c r="F66" s="85">
        <v>2</v>
      </c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6"/>
      <c r="AD66" t="s">
        <v>9</v>
      </c>
    </row>
    <row r="67" spans="1:30" ht="15" customHeight="1" x14ac:dyDescent="0.35">
      <c r="A67" s="194"/>
      <c r="B67" s="223"/>
      <c r="C67" s="236" t="s">
        <v>90</v>
      </c>
      <c r="D67" s="237"/>
      <c r="E67" s="238"/>
      <c r="F67" s="81">
        <v>1</v>
      </c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6"/>
      <c r="AD67" t="s">
        <v>9</v>
      </c>
    </row>
    <row r="68" spans="1:30" ht="30" customHeight="1" thickBot="1" x14ac:dyDescent="0.4">
      <c r="A68" s="194"/>
      <c r="B68" s="225"/>
      <c r="C68" s="245" t="s">
        <v>83</v>
      </c>
      <c r="D68" s="246"/>
      <c r="E68" s="247"/>
      <c r="F68" s="82">
        <v>2</v>
      </c>
      <c r="G68" s="72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4"/>
      <c r="AD68" t="s">
        <v>9</v>
      </c>
    </row>
    <row r="69" spans="1:30" ht="15" customHeight="1" x14ac:dyDescent="0.35">
      <c r="A69" s="194"/>
      <c r="B69" s="269" t="s">
        <v>94</v>
      </c>
      <c r="C69" s="248" t="s">
        <v>91</v>
      </c>
      <c r="D69" s="249"/>
      <c r="E69" s="250"/>
      <c r="F69" s="80">
        <v>5</v>
      </c>
      <c r="G69" s="71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8"/>
      <c r="AD69" t="s">
        <v>9</v>
      </c>
    </row>
    <row r="70" spans="1:30" ht="15" customHeight="1" x14ac:dyDescent="0.35">
      <c r="A70" s="194"/>
      <c r="B70" s="272"/>
      <c r="C70" s="236" t="s">
        <v>92</v>
      </c>
      <c r="D70" s="237"/>
      <c r="E70" s="238"/>
      <c r="F70" s="85">
        <v>3</v>
      </c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/>
      <c r="AD70" t="s">
        <v>9</v>
      </c>
    </row>
    <row r="71" spans="1:30" ht="15" customHeight="1" thickBot="1" x14ac:dyDescent="0.4">
      <c r="A71" s="194"/>
      <c r="B71" s="270"/>
      <c r="C71" s="239" t="s">
        <v>93</v>
      </c>
      <c r="D71" s="240"/>
      <c r="E71" s="241"/>
      <c r="F71" s="86">
        <v>5</v>
      </c>
      <c r="G71" s="73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t="s">
        <v>9</v>
      </c>
    </row>
    <row r="72" spans="1:30" ht="15" customHeight="1" x14ac:dyDescent="0.35">
      <c r="A72" s="194"/>
      <c r="B72" s="290" t="s">
        <v>97</v>
      </c>
      <c r="C72" s="242" t="s">
        <v>98</v>
      </c>
      <c r="D72" s="243"/>
      <c r="E72" s="244"/>
      <c r="F72" s="89">
        <v>3</v>
      </c>
      <c r="G72" s="74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/>
      <c r="AD72" t="s">
        <v>9</v>
      </c>
    </row>
    <row r="73" spans="1:30" ht="15" customHeight="1" x14ac:dyDescent="0.35">
      <c r="A73" s="194"/>
      <c r="B73" s="272"/>
      <c r="C73" s="236" t="s">
        <v>92</v>
      </c>
      <c r="D73" s="237"/>
      <c r="E73" s="238"/>
      <c r="F73" s="85">
        <v>2</v>
      </c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6"/>
      <c r="AD73" t="s">
        <v>9</v>
      </c>
    </row>
    <row r="74" spans="1:30" ht="15" customHeight="1" thickBot="1" x14ac:dyDescent="0.4">
      <c r="A74" s="194"/>
      <c r="B74" s="291"/>
      <c r="C74" s="245" t="s">
        <v>93</v>
      </c>
      <c r="D74" s="246"/>
      <c r="E74" s="247"/>
      <c r="F74" s="90">
        <v>2</v>
      </c>
      <c r="G74" s="72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4"/>
      <c r="AD74" t="s">
        <v>9</v>
      </c>
    </row>
    <row r="75" spans="1:30" ht="30" customHeight="1" x14ac:dyDescent="0.35">
      <c r="A75" s="194"/>
      <c r="B75" s="222" t="s">
        <v>99</v>
      </c>
      <c r="C75" s="248" t="s">
        <v>85</v>
      </c>
      <c r="D75" s="249"/>
      <c r="E75" s="250"/>
      <c r="F75" s="87">
        <v>7</v>
      </c>
      <c r="G75" s="71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8"/>
      <c r="AD75" t="s">
        <v>9</v>
      </c>
    </row>
    <row r="76" spans="1:30" ht="15" thickBot="1" x14ac:dyDescent="0.4">
      <c r="A76" s="194"/>
      <c r="B76" s="224"/>
      <c r="C76" s="254" t="s">
        <v>107</v>
      </c>
      <c r="D76" s="255"/>
      <c r="E76" s="256"/>
      <c r="F76" s="86">
        <v>5</v>
      </c>
      <c r="G76" s="73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t="s">
        <v>9</v>
      </c>
    </row>
    <row r="77" spans="1:30" ht="15" thickBot="1" x14ac:dyDescent="0.4">
      <c r="A77" s="261"/>
      <c r="B77" s="257" t="s">
        <v>87</v>
      </c>
      <c r="C77" s="258"/>
      <c r="D77" s="258"/>
      <c r="E77" s="259"/>
      <c r="F77" s="88">
        <f>SUM(F40:F76)</f>
        <v>90</v>
      </c>
      <c r="G77" s="75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70"/>
      <c r="AD77" t="s">
        <v>9</v>
      </c>
    </row>
    <row r="78" spans="1:30" ht="15" customHeight="1" x14ac:dyDescent="0.35">
      <c r="A78" s="220" t="s">
        <v>100</v>
      </c>
      <c r="B78" s="292" t="s">
        <v>88</v>
      </c>
      <c r="C78" s="252"/>
      <c r="D78" s="252"/>
      <c r="E78" s="253"/>
      <c r="F78" s="84">
        <v>3</v>
      </c>
      <c r="G78" s="74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/>
      <c r="AD78" t="s">
        <v>9</v>
      </c>
    </row>
    <row r="79" spans="1:30" x14ac:dyDescent="0.35">
      <c r="A79" s="194"/>
      <c r="B79" s="265" t="s">
        <v>63</v>
      </c>
      <c r="C79" s="266"/>
      <c r="D79" s="266"/>
      <c r="E79" s="267"/>
      <c r="F79" s="81">
        <v>2</v>
      </c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6"/>
      <c r="AD79" t="s">
        <v>9</v>
      </c>
    </row>
    <row r="80" spans="1:30" ht="15" thickBot="1" x14ac:dyDescent="0.4">
      <c r="A80" s="194"/>
      <c r="B80" s="268" t="s">
        <v>64</v>
      </c>
      <c r="C80" s="231"/>
      <c r="D80" s="231"/>
      <c r="E80" s="232"/>
      <c r="F80" s="82">
        <v>2</v>
      </c>
      <c r="G80" s="72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4"/>
      <c r="AD80" t="s">
        <v>9</v>
      </c>
    </row>
    <row r="81" spans="1:30" ht="15" customHeight="1" x14ac:dyDescent="0.35">
      <c r="A81" s="194"/>
      <c r="B81" s="222" t="s">
        <v>65</v>
      </c>
      <c r="C81" s="222" t="s">
        <v>102</v>
      </c>
      <c r="D81" s="222" t="s">
        <v>73</v>
      </c>
      <c r="E81" s="97" t="s">
        <v>76</v>
      </c>
      <c r="F81" s="80">
        <v>1</v>
      </c>
      <c r="G81" s="7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8"/>
      <c r="AD81" t="s">
        <v>9</v>
      </c>
    </row>
    <row r="82" spans="1:30" x14ac:dyDescent="0.35">
      <c r="A82" s="194"/>
      <c r="B82" s="223"/>
      <c r="C82" s="223"/>
      <c r="D82" s="223"/>
      <c r="E82" s="98" t="s">
        <v>70</v>
      </c>
      <c r="F82" s="81">
        <v>1</v>
      </c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6"/>
      <c r="AD82" t="s">
        <v>9</v>
      </c>
    </row>
    <row r="83" spans="1:30" x14ac:dyDescent="0.35">
      <c r="A83" s="194"/>
      <c r="B83" s="223"/>
      <c r="C83" s="223"/>
      <c r="D83" s="223"/>
      <c r="E83" s="98" t="s">
        <v>71</v>
      </c>
      <c r="F83" s="81">
        <v>1</v>
      </c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6"/>
      <c r="AD83" t="s">
        <v>9</v>
      </c>
    </row>
    <row r="84" spans="1:30" ht="15" thickBot="1" x14ac:dyDescent="0.4">
      <c r="A84" s="194"/>
      <c r="B84" s="223"/>
      <c r="C84" s="223"/>
      <c r="D84" s="225"/>
      <c r="E84" s="100" t="s">
        <v>72</v>
      </c>
      <c r="F84" s="82">
        <v>2</v>
      </c>
      <c r="G84" s="72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4"/>
      <c r="AD84" t="s">
        <v>9</v>
      </c>
    </row>
    <row r="85" spans="1:30" ht="15" customHeight="1" x14ac:dyDescent="0.35">
      <c r="A85" s="194"/>
      <c r="B85" s="223"/>
      <c r="C85" s="223"/>
      <c r="D85" s="222" t="s">
        <v>66</v>
      </c>
      <c r="E85" s="97" t="s">
        <v>69</v>
      </c>
      <c r="F85" s="80">
        <v>2</v>
      </c>
      <c r="G85" s="71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8"/>
      <c r="AD85" t="s">
        <v>9</v>
      </c>
    </row>
    <row r="86" spans="1:30" x14ac:dyDescent="0.35">
      <c r="A86" s="194"/>
      <c r="B86" s="223"/>
      <c r="C86" s="223"/>
      <c r="D86" s="223"/>
      <c r="E86" s="98" t="s">
        <v>67</v>
      </c>
      <c r="F86" s="81">
        <v>2</v>
      </c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6"/>
      <c r="AD86" t="s">
        <v>9</v>
      </c>
    </row>
    <row r="87" spans="1:30" ht="15" thickBot="1" x14ac:dyDescent="0.4">
      <c r="A87" s="194"/>
      <c r="B87" s="223"/>
      <c r="C87" s="223"/>
      <c r="D87" s="224"/>
      <c r="E87" s="99" t="s">
        <v>68</v>
      </c>
      <c r="F87" s="83">
        <v>1</v>
      </c>
      <c r="G87" s="73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  <c r="AD87" t="s">
        <v>9</v>
      </c>
    </row>
    <row r="88" spans="1:30" x14ac:dyDescent="0.35">
      <c r="A88" s="194"/>
      <c r="B88" s="223"/>
      <c r="C88" s="223"/>
      <c r="D88" s="226" t="s">
        <v>74</v>
      </c>
      <c r="E88" s="227"/>
      <c r="F88" s="84">
        <v>3</v>
      </c>
      <c r="G88" s="74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8"/>
      <c r="AD88" t="s">
        <v>9</v>
      </c>
    </row>
    <row r="89" spans="1:30" ht="15" thickBot="1" x14ac:dyDescent="0.4">
      <c r="A89" s="194"/>
      <c r="B89" s="223"/>
      <c r="C89" s="224"/>
      <c r="D89" s="228" t="s">
        <v>75</v>
      </c>
      <c r="E89" s="229"/>
      <c r="F89" s="83">
        <v>3</v>
      </c>
      <c r="G89" s="73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  <c r="AD89" t="s">
        <v>9</v>
      </c>
    </row>
    <row r="90" spans="1:30" ht="15" customHeight="1" x14ac:dyDescent="0.35">
      <c r="A90" s="194"/>
      <c r="B90" s="223"/>
      <c r="C90" s="222" t="s">
        <v>103</v>
      </c>
      <c r="D90" s="222" t="s">
        <v>73</v>
      </c>
      <c r="E90" s="97" t="s">
        <v>76</v>
      </c>
      <c r="F90" s="80">
        <v>1</v>
      </c>
      <c r="G90" s="7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8"/>
      <c r="AD90" t="s">
        <v>9</v>
      </c>
    </row>
    <row r="91" spans="1:30" x14ac:dyDescent="0.35">
      <c r="A91" s="194"/>
      <c r="B91" s="223"/>
      <c r="C91" s="223"/>
      <c r="D91" s="223"/>
      <c r="E91" s="98" t="s">
        <v>70</v>
      </c>
      <c r="F91" s="81">
        <v>1</v>
      </c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6"/>
      <c r="AD91" t="s">
        <v>9</v>
      </c>
    </row>
    <row r="92" spans="1:30" x14ac:dyDescent="0.35">
      <c r="A92" s="194"/>
      <c r="B92" s="223"/>
      <c r="C92" s="223"/>
      <c r="D92" s="223"/>
      <c r="E92" s="98" t="s">
        <v>71</v>
      </c>
      <c r="F92" s="81">
        <v>1</v>
      </c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6"/>
      <c r="AD92" t="s">
        <v>9</v>
      </c>
    </row>
    <row r="93" spans="1:30" ht="15" thickBot="1" x14ac:dyDescent="0.4">
      <c r="A93" s="194"/>
      <c r="B93" s="223"/>
      <c r="C93" s="223"/>
      <c r="D93" s="225"/>
      <c r="E93" s="100" t="s">
        <v>72</v>
      </c>
      <c r="F93" s="82">
        <v>1</v>
      </c>
      <c r="G93" s="72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4"/>
      <c r="AD93" t="s">
        <v>9</v>
      </c>
    </row>
    <row r="94" spans="1:30" ht="15" customHeight="1" x14ac:dyDescent="0.35">
      <c r="A94" s="194"/>
      <c r="B94" s="223"/>
      <c r="C94" s="223"/>
      <c r="D94" s="222" t="s">
        <v>66</v>
      </c>
      <c r="E94" s="97" t="s">
        <v>69</v>
      </c>
      <c r="F94" s="80">
        <v>2</v>
      </c>
      <c r="G94" s="71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8"/>
      <c r="AD94" t="s">
        <v>9</v>
      </c>
    </row>
    <row r="95" spans="1:30" x14ac:dyDescent="0.35">
      <c r="A95" s="194"/>
      <c r="B95" s="223"/>
      <c r="C95" s="223"/>
      <c r="D95" s="223"/>
      <c r="E95" s="98" t="s">
        <v>67</v>
      </c>
      <c r="F95" s="81">
        <v>2</v>
      </c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6"/>
      <c r="AD95" t="s">
        <v>9</v>
      </c>
    </row>
    <row r="96" spans="1:30" ht="15" thickBot="1" x14ac:dyDescent="0.4">
      <c r="A96" s="194"/>
      <c r="B96" s="223"/>
      <c r="C96" s="223"/>
      <c r="D96" s="224"/>
      <c r="E96" s="99" t="s">
        <v>68</v>
      </c>
      <c r="F96" s="83">
        <v>2</v>
      </c>
      <c r="G96" s="73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  <c r="AD96" t="s">
        <v>9</v>
      </c>
    </row>
    <row r="97" spans="1:30" x14ac:dyDescent="0.35">
      <c r="A97" s="194"/>
      <c r="B97" s="223"/>
      <c r="C97" s="223"/>
      <c r="D97" s="226" t="s">
        <v>77</v>
      </c>
      <c r="E97" s="227"/>
      <c r="F97" s="84">
        <v>3</v>
      </c>
      <c r="G97" s="74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8"/>
      <c r="AD97" t="s">
        <v>9</v>
      </c>
    </row>
    <row r="98" spans="1:30" ht="15" thickBot="1" x14ac:dyDescent="0.4">
      <c r="A98" s="194"/>
      <c r="B98" s="223"/>
      <c r="C98" s="224"/>
      <c r="D98" s="228" t="s">
        <v>78</v>
      </c>
      <c r="E98" s="229"/>
      <c r="F98" s="83">
        <v>3</v>
      </c>
      <c r="G98" s="73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  <c r="AD98" t="s">
        <v>9</v>
      </c>
    </row>
    <row r="99" spans="1:30" ht="15" customHeight="1" x14ac:dyDescent="0.35">
      <c r="A99" s="194"/>
      <c r="B99" s="223"/>
      <c r="C99" s="222" t="s">
        <v>104</v>
      </c>
      <c r="D99" s="222" t="s">
        <v>73</v>
      </c>
      <c r="E99" s="97" t="s">
        <v>76</v>
      </c>
      <c r="F99" s="80">
        <v>1</v>
      </c>
      <c r="G99" s="71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8"/>
      <c r="AD99" t="s">
        <v>9</v>
      </c>
    </row>
    <row r="100" spans="1:30" x14ac:dyDescent="0.35">
      <c r="A100" s="194"/>
      <c r="B100" s="223"/>
      <c r="C100" s="223"/>
      <c r="D100" s="223"/>
      <c r="E100" s="98" t="s">
        <v>70</v>
      </c>
      <c r="F100" s="81">
        <v>1</v>
      </c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6"/>
      <c r="AD100" t="s">
        <v>9</v>
      </c>
    </row>
    <row r="101" spans="1:30" x14ac:dyDescent="0.35">
      <c r="A101" s="194"/>
      <c r="B101" s="223"/>
      <c r="C101" s="223"/>
      <c r="D101" s="223"/>
      <c r="E101" s="98" t="s">
        <v>71</v>
      </c>
      <c r="F101" s="81">
        <v>1</v>
      </c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6"/>
      <c r="AD101" t="s">
        <v>9</v>
      </c>
    </row>
    <row r="102" spans="1:30" ht="15" thickBot="1" x14ac:dyDescent="0.4">
      <c r="A102" s="194"/>
      <c r="B102" s="223"/>
      <c r="C102" s="223"/>
      <c r="D102" s="225"/>
      <c r="E102" s="100" t="s">
        <v>72</v>
      </c>
      <c r="F102" s="82">
        <v>1</v>
      </c>
      <c r="G102" s="72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4"/>
      <c r="AD102" t="s">
        <v>9</v>
      </c>
    </row>
    <row r="103" spans="1:30" ht="15" customHeight="1" x14ac:dyDescent="0.35">
      <c r="A103" s="194"/>
      <c r="B103" s="223"/>
      <c r="C103" s="223"/>
      <c r="D103" s="222" t="s">
        <v>66</v>
      </c>
      <c r="E103" s="97" t="s">
        <v>69</v>
      </c>
      <c r="F103" s="80">
        <v>2</v>
      </c>
      <c r="G103" s="71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8"/>
      <c r="AD103" t="s">
        <v>9</v>
      </c>
    </row>
    <row r="104" spans="1:30" x14ac:dyDescent="0.35">
      <c r="A104" s="194"/>
      <c r="B104" s="223"/>
      <c r="C104" s="223"/>
      <c r="D104" s="223"/>
      <c r="E104" s="98" t="s">
        <v>67</v>
      </c>
      <c r="F104" s="81">
        <v>2</v>
      </c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6"/>
      <c r="AD104" t="s">
        <v>9</v>
      </c>
    </row>
    <row r="105" spans="1:30" ht="15" thickBot="1" x14ac:dyDescent="0.4">
      <c r="A105" s="194"/>
      <c r="B105" s="223"/>
      <c r="C105" s="223"/>
      <c r="D105" s="224"/>
      <c r="E105" s="99" t="s">
        <v>68</v>
      </c>
      <c r="F105" s="83">
        <v>2</v>
      </c>
      <c r="G105" s="73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  <c r="AD105" t="s">
        <v>9</v>
      </c>
    </row>
    <row r="106" spans="1:30" x14ac:dyDescent="0.35">
      <c r="A106" s="194"/>
      <c r="B106" s="223"/>
      <c r="C106" s="223"/>
      <c r="D106" s="226" t="s">
        <v>105</v>
      </c>
      <c r="E106" s="227"/>
      <c r="F106" s="84">
        <v>3</v>
      </c>
      <c r="G106" s="74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8"/>
      <c r="AD106" t="s">
        <v>9</v>
      </c>
    </row>
    <row r="107" spans="1:30" ht="15" thickBot="1" x14ac:dyDescent="0.4">
      <c r="A107" s="194"/>
      <c r="B107" s="223"/>
      <c r="C107" s="224"/>
      <c r="D107" s="228" t="s">
        <v>106</v>
      </c>
      <c r="E107" s="229"/>
      <c r="F107" s="83">
        <v>3</v>
      </c>
      <c r="G107" s="7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  <c r="AD107" t="s">
        <v>9</v>
      </c>
    </row>
    <row r="108" spans="1:30" x14ac:dyDescent="0.35">
      <c r="A108" s="194"/>
      <c r="B108" s="223"/>
      <c r="C108" s="251" t="s">
        <v>80</v>
      </c>
      <c r="D108" s="252"/>
      <c r="E108" s="253"/>
      <c r="F108" s="84">
        <v>3</v>
      </c>
      <c r="G108" s="74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8"/>
      <c r="AD108" t="s">
        <v>9</v>
      </c>
    </row>
    <row r="109" spans="1:30" ht="15" thickBot="1" x14ac:dyDescent="0.4">
      <c r="A109" s="194"/>
      <c r="B109" s="224"/>
      <c r="C109" s="254" t="s">
        <v>79</v>
      </c>
      <c r="D109" s="255"/>
      <c r="E109" s="256"/>
      <c r="F109" s="83">
        <v>3</v>
      </c>
      <c r="G109" s="73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  <c r="AD109" t="s">
        <v>9</v>
      </c>
    </row>
    <row r="110" spans="1:30" ht="30" customHeight="1" x14ac:dyDescent="0.35">
      <c r="A110" s="194"/>
      <c r="B110" s="290" t="s">
        <v>96</v>
      </c>
      <c r="C110" s="242" t="s">
        <v>81</v>
      </c>
      <c r="D110" s="243"/>
      <c r="E110" s="244"/>
      <c r="F110" s="84">
        <v>3</v>
      </c>
      <c r="G110" s="74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8"/>
      <c r="AD110" t="s">
        <v>9</v>
      </c>
    </row>
    <row r="111" spans="1:30" ht="30" customHeight="1" thickBot="1" x14ac:dyDescent="0.4">
      <c r="A111" s="194"/>
      <c r="B111" s="291"/>
      <c r="C111" s="245" t="s">
        <v>84</v>
      </c>
      <c r="D111" s="246"/>
      <c r="E111" s="247"/>
      <c r="F111" s="82">
        <v>3</v>
      </c>
      <c r="G111" s="7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4"/>
      <c r="AD111" t="s">
        <v>9</v>
      </c>
    </row>
    <row r="112" spans="1:30" ht="15" customHeight="1" x14ac:dyDescent="0.35">
      <c r="A112" s="194"/>
      <c r="B112" s="222" t="s">
        <v>95</v>
      </c>
      <c r="C112" s="248" t="s">
        <v>82</v>
      </c>
      <c r="D112" s="249"/>
      <c r="E112" s="250"/>
      <c r="F112" s="80">
        <v>2</v>
      </c>
      <c r="G112" s="71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8"/>
      <c r="AD112" t="s">
        <v>9</v>
      </c>
    </row>
    <row r="113" spans="1:30" ht="15" customHeight="1" x14ac:dyDescent="0.35">
      <c r="A113" s="194"/>
      <c r="B113" s="223"/>
      <c r="C113" s="236" t="s">
        <v>89</v>
      </c>
      <c r="D113" s="237"/>
      <c r="E113" s="238"/>
      <c r="F113" s="85">
        <v>2</v>
      </c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6"/>
      <c r="AD113" t="s">
        <v>9</v>
      </c>
    </row>
    <row r="114" spans="1:30" ht="15" customHeight="1" x14ac:dyDescent="0.35">
      <c r="A114" s="194"/>
      <c r="B114" s="223"/>
      <c r="C114" s="236" t="s">
        <v>90</v>
      </c>
      <c r="D114" s="237"/>
      <c r="E114" s="238"/>
      <c r="F114" s="81">
        <v>1</v>
      </c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6"/>
      <c r="AD114" t="s">
        <v>9</v>
      </c>
    </row>
    <row r="115" spans="1:30" ht="30" customHeight="1" thickBot="1" x14ac:dyDescent="0.4">
      <c r="A115" s="194"/>
      <c r="B115" s="224"/>
      <c r="C115" s="239" t="s">
        <v>83</v>
      </c>
      <c r="D115" s="240"/>
      <c r="E115" s="241"/>
      <c r="F115" s="83">
        <v>2</v>
      </c>
      <c r="G115" s="73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  <c r="AD115" t="s">
        <v>9</v>
      </c>
    </row>
    <row r="116" spans="1:30" ht="15" customHeight="1" x14ac:dyDescent="0.35">
      <c r="A116" s="194"/>
      <c r="B116" s="290" t="s">
        <v>94</v>
      </c>
      <c r="C116" s="242" t="s">
        <v>91</v>
      </c>
      <c r="D116" s="243"/>
      <c r="E116" s="244"/>
      <c r="F116" s="84">
        <v>5</v>
      </c>
      <c r="G116" s="74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8"/>
      <c r="AD116" t="s">
        <v>9</v>
      </c>
    </row>
    <row r="117" spans="1:30" ht="15" customHeight="1" x14ac:dyDescent="0.35">
      <c r="A117" s="194"/>
      <c r="B117" s="272"/>
      <c r="C117" s="236" t="s">
        <v>92</v>
      </c>
      <c r="D117" s="237"/>
      <c r="E117" s="238"/>
      <c r="F117" s="85">
        <v>3</v>
      </c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6"/>
      <c r="AD117" t="s">
        <v>9</v>
      </c>
    </row>
    <row r="118" spans="1:30" ht="15.75" customHeight="1" thickBot="1" x14ac:dyDescent="0.4">
      <c r="A118" s="194"/>
      <c r="B118" s="291"/>
      <c r="C118" s="245" t="s">
        <v>93</v>
      </c>
      <c r="D118" s="246"/>
      <c r="E118" s="247"/>
      <c r="F118" s="90">
        <v>5</v>
      </c>
      <c r="G118" s="72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4"/>
      <c r="AD118" t="s">
        <v>9</v>
      </c>
    </row>
    <row r="119" spans="1:30" ht="15" customHeight="1" x14ac:dyDescent="0.35">
      <c r="A119" s="194"/>
      <c r="B119" s="269" t="s">
        <v>97</v>
      </c>
      <c r="C119" s="248" t="s">
        <v>98</v>
      </c>
      <c r="D119" s="249"/>
      <c r="E119" s="250"/>
      <c r="F119" s="87">
        <v>3</v>
      </c>
      <c r="G119" s="71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8"/>
      <c r="AD119" t="s">
        <v>9</v>
      </c>
    </row>
    <row r="120" spans="1:30" ht="15" customHeight="1" x14ac:dyDescent="0.35">
      <c r="A120" s="194"/>
      <c r="B120" s="272"/>
      <c r="C120" s="236" t="s">
        <v>92</v>
      </c>
      <c r="D120" s="237"/>
      <c r="E120" s="238"/>
      <c r="F120" s="85">
        <v>2</v>
      </c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6"/>
      <c r="AD120" t="s">
        <v>9</v>
      </c>
    </row>
    <row r="121" spans="1:30" ht="15.75" customHeight="1" thickBot="1" x14ac:dyDescent="0.4">
      <c r="A121" s="194"/>
      <c r="B121" s="270"/>
      <c r="C121" s="239" t="s">
        <v>93</v>
      </c>
      <c r="D121" s="240"/>
      <c r="E121" s="241"/>
      <c r="F121" s="86">
        <v>2</v>
      </c>
      <c r="G121" s="73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  <c r="AD121" t="s">
        <v>9</v>
      </c>
    </row>
    <row r="122" spans="1:30" ht="30.75" customHeight="1" x14ac:dyDescent="0.35">
      <c r="A122" s="194"/>
      <c r="B122" s="271" t="s">
        <v>99</v>
      </c>
      <c r="C122" s="242" t="s">
        <v>85</v>
      </c>
      <c r="D122" s="243"/>
      <c r="E122" s="244"/>
      <c r="F122" s="89">
        <v>7</v>
      </c>
      <c r="G122" s="74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8"/>
      <c r="AD122" t="s">
        <v>9</v>
      </c>
    </row>
    <row r="123" spans="1:30" ht="15" thickBot="1" x14ac:dyDescent="0.4">
      <c r="A123" s="194"/>
      <c r="B123" s="224"/>
      <c r="C123" s="230" t="s">
        <v>107</v>
      </c>
      <c r="D123" s="231"/>
      <c r="E123" s="232"/>
      <c r="F123" s="90">
        <v>5</v>
      </c>
      <c r="G123" s="72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4"/>
      <c r="AD123" t="s">
        <v>9</v>
      </c>
    </row>
    <row r="124" spans="1:30" ht="15" thickBot="1" x14ac:dyDescent="0.4">
      <c r="A124" s="221"/>
      <c r="B124" s="233" t="s">
        <v>87</v>
      </c>
      <c r="C124" s="234"/>
      <c r="D124" s="234"/>
      <c r="E124" s="235"/>
      <c r="F124" s="93">
        <f>SUM(F78:F123)</f>
        <v>106</v>
      </c>
      <c r="G124" s="94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2"/>
      <c r="AD124" t="s">
        <v>9</v>
      </c>
    </row>
    <row r="125" spans="1:30" ht="15" thickBot="1" x14ac:dyDescent="0.4">
      <c r="A125" s="215" t="s">
        <v>22</v>
      </c>
      <c r="B125" s="216"/>
      <c r="C125" s="216"/>
      <c r="D125" s="216"/>
      <c r="E125" s="216"/>
      <c r="F125" s="91">
        <f>SUM(F39,F77,F124)</f>
        <v>286</v>
      </c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2"/>
      <c r="AD125" t="s">
        <v>9</v>
      </c>
    </row>
  </sheetData>
  <mergeCells count="155">
    <mergeCell ref="C90:C98"/>
    <mergeCell ref="D90:D93"/>
    <mergeCell ref="D94:D96"/>
    <mergeCell ref="D97:E97"/>
    <mergeCell ref="B75:B76"/>
    <mergeCell ref="B69:B71"/>
    <mergeCell ref="B72:B74"/>
    <mergeCell ref="C70:E70"/>
    <mergeCell ref="C71:E71"/>
    <mergeCell ref="B78:E78"/>
    <mergeCell ref="B79:E79"/>
    <mergeCell ref="B80:E80"/>
    <mergeCell ref="C81:C89"/>
    <mergeCell ref="D81:D84"/>
    <mergeCell ref="D85:D87"/>
    <mergeCell ref="D88:E88"/>
    <mergeCell ref="D89:E89"/>
    <mergeCell ref="C72:E72"/>
    <mergeCell ref="C73:E73"/>
    <mergeCell ref="C74:E74"/>
    <mergeCell ref="C75:E75"/>
    <mergeCell ref="C76:E76"/>
    <mergeCell ref="B77:E77"/>
    <mergeCell ref="B119:B121"/>
    <mergeCell ref="B122:B123"/>
    <mergeCell ref="C120:E120"/>
    <mergeCell ref="C121:E121"/>
    <mergeCell ref="C122:E122"/>
    <mergeCell ref="B112:B115"/>
    <mergeCell ref="B116:B118"/>
    <mergeCell ref="C113:E113"/>
    <mergeCell ref="B110:B111"/>
    <mergeCell ref="AI4:AL4"/>
    <mergeCell ref="AI5:AL5"/>
    <mergeCell ref="AI6:AL6"/>
    <mergeCell ref="AJ26:AL26"/>
    <mergeCell ref="AJ27:AL27"/>
    <mergeCell ref="AJ28:AL28"/>
    <mergeCell ref="AI36:AI38"/>
    <mergeCell ref="AI39:AI40"/>
    <mergeCell ref="AJ36:AL36"/>
    <mergeCell ref="AJ37:AL37"/>
    <mergeCell ref="AJ38:AL38"/>
    <mergeCell ref="AI29:AI32"/>
    <mergeCell ref="AI33:AI35"/>
    <mergeCell ref="AJ29:AL29"/>
    <mergeCell ref="AI27:AI28"/>
    <mergeCell ref="AI7:AI26"/>
    <mergeCell ref="AI41:AL41"/>
    <mergeCell ref="AJ25:AL25"/>
    <mergeCell ref="B2:E2"/>
    <mergeCell ref="B3:E3"/>
    <mergeCell ref="B4:E4"/>
    <mergeCell ref="C5:C13"/>
    <mergeCell ref="D5:D8"/>
    <mergeCell ref="D9:D11"/>
    <mergeCell ref="AJ30:AL30"/>
    <mergeCell ref="AJ31:AL31"/>
    <mergeCell ref="AJ32:AL32"/>
    <mergeCell ref="AJ33:AL33"/>
    <mergeCell ref="AJ34:AL34"/>
    <mergeCell ref="AJ35:AL35"/>
    <mergeCell ref="AK7:AK10"/>
    <mergeCell ref="AK11:AK13"/>
    <mergeCell ref="AK14:AL14"/>
    <mergeCell ref="AK15:AL15"/>
    <mergeCell ref="AJ7:AJ15"/>
    <mergeCell ref="AJ16:AJ24"/>
    <mergeCell ref="AK16:AK19"/>
    <mergeCell ref="AK20:AK22"/>
    <mergeCell ref="AK23:AL23"/>
    <mergeCell ref="AK24:AL24"/>
    <mergeCell ref="D12:E12"/>
    <mergeCell ref="D13:E13"/>
    <mergeCell ref="C14:C22"/>
    <mergeCell ref="D14:D17"/>
    <mergeCell ref="D18:D20"/>
    <mergeCell ref="D21:E21"/>
    <mergeCell ref="D22:E22"/>
    <mergeCell ref="AJ39:AL39"/>
    <mergeCell ref="AJ40:AL40"/>
    <mergeCell ref="AH4:AH41"/>
    <mergeCell ref="C29:E29"/>
    <mergeCell ref="C30:E30"/>
    <mergeCell ref="C37:E37"/>
    <mergeCell ref="C31:E31"/>
    <mergeCell ref="C32:E32"/>
    <mergeCell ref="C33:E33"/>
    <mergeCell ref="C34:E34"/>
    <mergeCell ref="C35:E35"/>
    <mergeCell ref="C36:E36"/>
    <mergeCell ref="C23:E23"/>
    <mergeCell ref="C24:E24"/>
    <mergeCell ref="C25:E25"/>
    <mergeCell ref="C26:E26"/>
    <mergeCell ref="C27:E27"/>
    <mergeCell ref="C28:E28"/>
    <mergeCell ref="C38:E38"/>
    <mergeCell ref="B39:E39"/>
    <mergeCell ref="A40:A77"/>
    <mergeCell ref="B40:E40"/>
    <mergeCell ref="B41:E41"/>
    <mergeCell ref="B42:E42"/>
    <mergeCell ref="B43:B62"/>
    <mergeCell ref="C43:C51"/>
    <mergeCell ref="D43:D46"/>
    <mergeCell ref="D47:D49"/>
    <mergeCell ref="B63:B64"/>
    <mergeCell ref="B65:B68"/>
    <mergeCell ref="D50:E50"/>
    <mergeCell ref="D51:E51"/>
    <mergeCell ref="C52:C60"/>
    <mergeCell ref="D52:D55"/>
    <mergeCell ref="B37:B38"/>
    <mergeCell ref="A2:A39"/>
    <mergeCell ref="B27:B30"/>
    <mergeCell ref="B25:B26"/>
    <mergeCell ref="B31:B33"/>
    <mergeCell ref="B34:B36"/>
    <mergeCell ref="B5:B24"/>
    <mergeCell ref="C65:E65"/>
    <mergeCell ref="C66:E66"/>
    <mergeCell ref="C67:E67"/>
    <mergeCell ref="C68:E68"/>
    <mergeCell ref="C69:E69"/>
    <mergeCell ref="D56:D58"/>
    <mergeCell ref="D59:E59"/>
    <mergeCell ref="D60:E60"/>
    <mergeCell ref="C61:E61"/>
    <mergeCell ref="C62:E62"/>
    <mergeCell ref="C63:E63"/>
    <mergeCell ref="A125:E125"/>
    <mergeCell ref="A1:E1"/>
    <mergeCell ref="A78:A124"/>
    <mergeCell ref="C99:C107"/>
    <mergeCell ref="D99:D102"/>
    <mergeCell ref="D103:D105"/>
    <mergeCell ref="D106:E106"/>
    <mergeCell ref="D107:E107"/>
    <mergeCell ref="B81:B109"/>
    <mergeCell ref="C123:E123"/>
    <mergeCell ref="B124:E124"/>
    <mergeCell ref="C114:E114"/>
    <mergeCell ref="C115:E115"/>
    <mergeCell ref="C116:E116"/>
    <mergeCell ref="C117:E117"/>
    <mergeCell ref="C118:E118"/>
    <mergeCell ref="C119:E119"/>
    <mergeCell ref="D98:E98"/>
    <mergeCell ref="C108:E108"/>
    <mergeCell ref="C109:E109"/>
    <mergeCell ref="C110:E110"/>
    <mergeCell ref="C111:E111"/>
    <mergeCell ref="C112:E112"/>
    <mergeCell ref="C64:E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3E6B-4D17-4008-8B48-99430577320B}">
  <dimension ref="A1:F125"/>
  <sheetViews>
    <sheetView topLeftCell="A76" zoomScale="70" zoomScaleNormal="70" workbookViewId="0">
      <selection activeCell="E90" sqref="E90"/>
    </sheetView>
  </sheetViews>
  <sheetFormatPr defaultRowHeight="14.5" x14ac:dyDescent="0.35"/>
  <cols>
    <col min="1" max="4" width="4.81640625" customWidth="1"/>
    <col min="5" max="5" width="63.54296875" customWidth="1"/>
  </cols>
  <sheetData>
    <row r="1" spans="1:6" ht="30.75" customHeight="1" thickBot="1" x14ac:dyDescent="0.4">
      <c r="A1" s="293" t="s">
        <v>23</v>
      </c>
      <c r="B1" s="294"/>
      <c r="C1" s="294"/>
      <c r="D1" s="294"/>
      <c r="E1" s="295"/>
      <c r="F1" s="65" t="s">
        <v>24</v>
      </c>
    </row>
    <row r="2" spans="1:6" x14ac:dyDescent="0.35">
      <c r="A2" s="260" t="s">
        <v>62</v>
      </c>
      <c r="B2" s="262" t="s">
        <v>88</v>
      </c>
      <c r="C2" s="263"/>
      <c r="D2" s="263"/>
      <c r="E2" s="264"/>
      <c r="F2" s="80">
        <v>3</v>
      </c>
    </row>
    <row r="3" spans="1:6" x14ac:dyDescent="0.35">
      <c r="A3" s="194"/>
      <c r="B3" s="265" t="s">
        <v>63</v>
      </c>
      <c r="C3" s="266"/>
      <c r="D3" s="266"/>
      <c r="E3" s="267"/>
      <c r="F3" s="81">
        <v>2</v>
      </c>
    </row>
    <row r="4" spans="1:6" ht="15" thickBot="1" x14ac:dyDescent="0.4">
      <c r="A4" s="194"/>
      <c r="B4" s="268" t="s">
        <v>64</v>
      </c>
      <c r="C4" s="231"/>
      <c r="D4" s="231"/>
      <c r="E4" s="232"/>
      <c r="F4" s="82">
        <v>2</v>
      </c>
    </row>
    <row r="5" spans="1:6" x14ac:dyDescent="0.35">
      <c r="A5" s="194"/>
      <c r="B5" s="222" t="s">
        <v>65</v>
      </c>
      <c r="C5" s="222" t="s">
        <v>102</v>
      </c>
      <c r="D5" s="296" t="s">
        <v>73</v>
      </c>
      <c r="E5" s="76" t="s">
        <v>76</v>
      </c>
      <c r="F5" s="80">
        <v>1</v>
      </c>
    </row>
    <row r="6" spans="1:6" x14ac:dyDescent="0.35">
      <c r="A6" s="194"/>
      <c r="B6" s="223"/>
      <c r="C6" s="223"/>
      <c r="D6" s="297"/>
      <c r="E6" s="77" t="s">
        <v>70</v>
      </c>
      <c r="F6" s="81">
        <v>1</v>
      </c>
    </row>
    <row r="7" spans="1:6" x14ac:dyDescent="0.35">
      <c r="A7" s="194"/>
      <c r="B7" s="223"/>
      <c r="C7" s="223"/>
      <c r="D7" s="297"/>
      <c r="E7" s="77" t="s">
        <v>71</v>
      </c>
      <c r="F7" s="81">
        <v>1</v>
      </c>
    </row>
    <row r="8" spans="1:6" ht="15" thickBot="1" x14ac:dyDescent="0.4">
      <c r="A8" s="194"/>
      <c r="B8" s="223"/>
      <c r="C8" s="223"/>
      <c r="D8" s="299"/>
      <c r="E8" s="78" t="s">
        <v>72</v>
      </c>
      <c r="F8" s="83">
        <v>2</v>
      </c>
    </row>
    <row r="9" spans="1:6" x14ac:dyDescent="0.35">
      <c r="A9" s="194"/>
      <c r="B9" s="223"/>
      <c r="C9" s="223"/>
      <c r="D9" s="296" t="s">
        <v>66</v>
      </c>
      <c r="E9" s="76" t="s">
        <v>69</v>
      </c>
      <c r="F9" s="80">
        <v>2</v>
      </c>
    </row>
    <row r="10" spans="1:6" x14ac:dyDescent="0.35">
      <c r="A10" s="194"/>
      <c r="B10" s="223"/>
      <c r="C10" s="223"/>
      <c r="D10" s="297"/>
      <c r="E10" s="77" t="s">
        <v>67</v>
      </c>
      <c r="F10" s="81">
        <v>2</v>
      </c>
    </row>
    <row r="11" spans="1:6" ht="15" thickBot="1" x14ac:dyDescent="0.4">
      <c r="A11" s="194"/>
      <c r="B11" s="223"/>
      <c r="C11" s="223"/>
      <c r="D11" s="299"/>
      <c r="E11" s="78" t="s">
        <v>68</v>
      </c>
      <c r="F11" s="83">
        <v>1</v>
      </c>
    </row>
    <row r="12" spans="1:6" x14ac:dyDescent="0.35">
      <c r="A12" s="194"/>
      <c r="B12" s="223"/>
      <c r="C12" s="223"/>
      <c r="D12" s="226" t="s">
        <v>74</v>
      </c>
      <c r="E12" s="227"/>
      <c r="F12" s="84">
        <v>3</v>
      </c>
    </row>
    <row r="13" spans="1:6" ht="15" thickBot="1" x14ac:dyDescent="0.4">
      <c r="A13" s="194"/>
      <c r="B13" s="223"/>
      <c r="C13" s="224"/>
      <c r="D13" s="228" t="s">
        <v>75</v>
      </c>
      <c r="E13" s="229"/>
      <c r="F13" s="83">
        <v>3</v>
      </c>
    </row>
    <row r="14" spans="1:6" x14ac:dyDescent="0.35">
      <c r="A14" s="194"/>
      <c r="B14" s="223"/>
      <c r="C14" s="222" t="s">
        <v>103</v>
      </c>
      <c r="D14" s="296" t="s">
        <v>73</v>
      </c>
      <c r="E14" s="76" t="s">
        <v>76</v>
      </c>
      <c r="F14" s="80">
        <v>1</v>
      </c>
    </row>
    <row r="15" spans="1:6" x14ac:dyDescent="0.35">
      <c r="A15" s="194"/>
      <c r="B15" s="223"/>
      <c r="C15" s="223"/>
      <c r="D15" s="297"/>
      <c r="E15" s="77" t="s">
        <v>70</v>
      </c>
      <c r="F15" s="81">
        <v>1</v>
      </c>
    </row>
    <row r="16" spans="1:6" x14ac:dyDescent="0.35">
      <c r="A16" s="194"/>
      <c r="B16" s="223"/>
      <c r="C16" s="223"/>
      <c r="D16" s="297"/>
      <c r="E16" s="77" t="s">
        <v>71</v>
      </c>
      <c r="F16" s="81">
        <v>1</v>
      </c>
    </row>
    <row r="17" spans="1:6" ht="15" thickBot="1" x14ac:dyDescent="0.4">
      <c r="A17" s="194"/>
      <c r="B17" s="223"/>
      <c r="C17" s="223"/>
      <c r="D17" s="299"/>
      <c r="E17" s="78" t="s">
        <v>72</v>
      </c>
      <c r="F17" s="83">
        <v>1</v>
      </c>
    </row>
    <row r="18" spans="1:6" x14ac:dyDescent="0.35">
      <c r="A18" s="194"/>
      <c r="B18" s="223"/>
      <c r="C18" s="223"/>
      <c r="D18" s="296" t="s">
        <v>66</v>
      </c>
      <c r="E18" s="76" t="s">
        <v>69</v>
      </c>
      <c r="F18" s="80">
        <v>2</v>
      </c>
    </row>
    <row r="19" spans="1:6" x14ac:dyDescent="0.35">
      <c r="A19" s="194"/>
      <c r="B19" s="223"/>
      <c r="C19" s="223"/>
      <c r="D19" s="297"/>
      <c r="E19" s="77" t="s">
        <v>67</v>
      </c>
      <c r="F19" s="81">
        <v>2</v>
      </c>
    </row>
    <row r="20" spans="1:6" ht="15" thickBot="1" x14ac:dyDescent="0.4">
      <c r="A20" s="194"/>
      <c r="B20" s="223"/>
      <c r="C20" s="223"/>
      <c r="D20" s="299"/>
      <c r="E20" s="78" t="s">
        <v>68</v>
      </c>
      <c r="F20" s="83">
        <v>2</v>
      </c>
    </row>
    <row r="21" spans="1:6" x14ac:dyDescent="0.35">
      <c r="A21" s="194"/>
      <c r="B21" s="223"/>
      <c r="C21" s="223"/>
      <c r="D21" s="226" t="s">
        <v>74</v>
      </c>
      <c r="E21" s="227"/>
      <c r="F21" s="84">
        <v>3</v>
      </c>
    </row>
    <row r="22" spans="1:6" ht="15" thickBot="1" x14ac:dyDescent="0.4">
      <c r="A22" s="194"/>
      <c r="B22" s="223"/>
      <c r="C22" s="224"/>
      <c r="D22" s="228" t="s">
        <v>75</v>
      </c>
      <c r="E22" s="229"/>
      <c r="F22" s="83">
        <v>3</v>
      </c>
    </row>
    <row r="23" spans="1:6" x14ac:dyDescent="0.35">
      <c r="A23" s="194"/>
      <c r="B23" s="223"/>
      <c r="C23" s="251" t="s">
        <v>80</v>
      </c>
      <c r="D23" s="252"/>
      <c r="E23" s="253"/>
      <c r="F23" s="84">
        <v>3</v>
      </c>
    </row>
    <row r="24" spans="1:6" ht="15" thickBot="1" x14ac:dyDescent="0.4">
      <c r="A24" s="194"/>
      <c r="B24" s="224"/>
      <c r="C24" s="254" t="s">
        <v>79</v>
      </c>
      <c r="D24" s="255"/>
      <c r="E24" s="256"/>
      <c r="F24" s="83">
        <v>3</v>
      </c>
    </row>
    <row r="25" spans="1:6" ht="31.5" customHeight="1" x14ac:dyDescent="0.35">
      <c r="A25" s="194"/>
      <c r="B25" s="269" t="s">
        <v>96</v>
      </c>
      <c r="C25" s="248" t="s">
        <v>81</v>
      </c>
      <c r="D25" s="249"/>
      <c r="E25" s="250"/>
      <c r="F25" s="80">
        <v>3</v>
      </c>
    </row>
    <row r="26" spans="1:6" ht="31.5" customHeight="1" thickBot="1" x14ac:dyDescent="0.4">
      <c r="A26" s="194"/>
      <c r="B26" s="270"/>
      <c r="C26" s="239" t="s">
        <v>84</v>
      </c>
      <c r="D26" s="240"/>
      <c r="E26" s="241"/>
      <c r="F26" s="83">
        <v>3</v>
      </c>
    </row>
    <row r="27" spans="1:6" ht="31.5" customHeight="1" x14ac:dyDescent="0.35">
      <c r="A27" s="194"/>
      <c r="B27" s="222" t="s">
        <v>95</v>
      </c>
      <c r="C27" s="248" t="s">
        <v>82</v>
      </c>
      <c r="D27" s="249"/>
      <c r="E27" s="250"/>
      <c r="F27" s="80">
        <v>2</v>
      </c>
    </row>
    <row r="28" spans="1:6" x14ac:dyDescent="0.35">
      <c r="A28" s="194"/>
      <c r="B28" s="223"/>
      <c r="C28" s="236" t="s">
        <v>89</v>
      </c>
      <c r="D28" s="237"/>
      <c r="E28" s="238"/>
      <c r="F28" s="85">
        <v>2</v>
      </c>
    </row>
    <row r="29" spans="1:6" x14ac:dyDescent="0.35">
      <c r="A29" s="194"/>
      <c r="B29" s="223"/>
      <c r="C29" s="236" t="s">
        <v>90</v>
      </c>
      <c r="D29" s="237"/>
      <c r="E29" s="238"/>
      <c r="F29" s="81">
        <v>1</v>
      </c>
    </row>
    <row r="30" spans="1:6" ht="31.5" customHeight="1" thickBot="1" x14ac:dyDescent="0.4">
      <c r="A30" s="194"/>
      <c r="B30" s="224"/>
      <c r="C30" s="239" t="s">
        <v>83</v>
      </c>
      <c r="D30" s="240"/>
      <c r="E30" s="241"/>
      <c r="F30" s="83">
        <v>2</v>
      </c>
    </row>
    <row r="31" spans="1:6" x14ac:dyDescent="0.35">
      <c r="A31" s="194"/>
      <c r="B31" s="269" t="s">
        <v>94</v>
      </c>
      <c r="C31" s="248" t="s">
        <v>91</v>
      </c>
      <c r="D31" s="249"/>
      <c r="E31" s="250"/>
      <c r="F31" s="80">
        <v>5</v>
      </c>
    </row>
    <row r="32" spans="1:6" x14ac:dyDescent="0.35">
      <c r="A32" s="194"/>
      <c r="B32" s="272"/>
      <c r="C32" s="236" t="s">
        <v>92</v>
      </c>
      <c r="D32" s="237"/>
      <c r="E32" s="238"/>
      <c r="F32" s="85">
        <v>3</v>
      </c>
    </row>
    <row r="33" spans="1:6" ht="15" thickBot="1" x14ac:dyDescent="0.4">
      <c r="A33" s="194"/>
      <c r="B33" s="270"/>
      <c r="C33" s="239" t="s">
        <v>93</v>
      </c>
      <c r="D33" s="240"/>
      <c r="E33" s="241"/>
      <c r="F33" s="86">
        <v>5</v>
      </c>
    </row>
    <row r="34" spans="1:6" x14ac:dyDescent="0.35">
      <c r="A34" s="194"/>
      <c r="B34" s="269" t="s">
        <v>97</v>
      </c>
      <c r="C34" s="248" t="s">
        <v>98</v>
      </c>
      <c r="D34" s="249"/>
      <c r="E34" s="250"/>
      <c r="F34" s="87">
        <v>3</v>
      </c>
    </row>
    <row r="35" spans="1:6" x14ac:dyDescent="0.35">
      <c r="A35" s="194"/>
      <c r="B35" s="272"/>
      <c r="C35" s="236" t="s">
        <v>92</v>
      </c>
      <c r="D35" s="237"/>
      <c r="E35" s="238"/>
      <c r="F35" s="85">
        <v>2</v>
      </c>
    </row>
    <row r="36" spans="1:6" ht="15" thickBot="1" x14ac:dyDescent="0.4">
      <c r="A36" s="194"/>
      <c r="B36" s="270"/>
      <c r="C36" s="239" t="s">
        <v>93</v>
      </c>
      <c r="D36" s="240"/>
      <c r="E36" s="241"/>
      <c r="F36" s="86">
        <v>2</v>
      </c>
    </row>
    <row r="37" spans="1:6" ht="31.5" customHeight="1" x14ac:dyDescent="0.35">
      <c r="A37" s="194"/>
      <c r="B37" s="222" t="s">
        <v>99</v>
      </c>
      <c r="C37" s="248" t="s">
        <v>85</v>
      </c>
      <c r="D37" s="249"/>
      <c r="E37" s="250"/>
      <c r="F37" s="87">
        <v>7</v>
      </c>
    </row>
    <row r="38" spans="1:6" ht="15" thickBot="1" x14ac:dyDescent="0.4">
      <c r="A38" s="194"/>
      <c r="B38" s="224"/>
      <c r="C38" s="254" t="s">
        <v>107</v>
      </c>
      <c r="D38" s="255"/>
      <c r="E38" s="256"/>
      <c r="F38" s="86">
        <v>5</v>
      </c>
    </row>
    <row r="39" spans="1:6" ht="15" thickBot="1" x14ac:dyDescent="0.4">
      <c r="A39" s="261"/>
      <c r="B39" s="257" t="s">
        <v>87</v>
      </c>
      <c r="C39" s="258"/>
      <c r="D39" s="258"/>
      <c r="E39" s="259"/>
      <c r="F39" s="88">
        <f>SUM(F2:F38)</f>
        <v>90</v>
      </c>
    </row>
    <row r="40" spans="1:6" x14ac:dyDescent="0.35">
      <c r="A40" s="260" t="s">
        <v>101</v>
      </c>
      <c r="B40" s="262" t="s">
        <v>88</v>
      </c>
      <c r="C40" s="263"/>
      <c r="D40" s="263"/>
      <c r="E40" s="264"/>
      <c r="F40" s="80">
        <v>3</v>
      </c>
    </row>
    <row r="41" spans="1:6" x14ac:dyDescent="0.35">
      <c r="A41" s="194"/>
      <c r="B41" s="265" t="s">
        <v>63</v>
      </c>
      <c r="C41" s="266"/>
      <c r="D41" s="266"/>
      <c r="E41" s="267"/>
      <c r="F41" s="81">
        <v>2</v>
      </c>
    </row>
    <row r="42" spans="1:6" ht="15" thickBot="1" x14ac:dyDescent="0.4">
      <c r="A42" s="194"/>
      <c r="B42" s="268" t="s">
        <v>64</v>
      </c>
      <c r="C42" s="231"/>
      <c r="D42" s="231"/>
      <c r="E42" s="232"/>
      <c r="F42" s="82">
        <v>2</v>
      </c>
    </row>
    <row r="43" spans="1:6" x14ac:dyDescent="0.35">
      <c r="A43" s="194"/>
      <c r="B43" s="222" t="s">
        <v>65</v>
      </c>
      <c r="C43" s="222" t="s">
        <v>102</v>
      </c>
      <c r="D43" s="296" t="s">
        <v>73</v>
      </c>
      <c r="E43" s="76" t="s">
        <v>76</v>
      </c>
      <c r="F43" s="80">
        <v>1</v>
      </c>
    </row>
    <row r="44" spans="1:6" x14ac:dyDescent="0.35">
      <c r="A44" s="194"/>
      <c r="B44" s="223"/>
      <c r="C44" s="223"/>
      <c r="D44" s="297"/>
      <c r="E44" s="77" t="s">
        <v>70</v>
      </c>
      <c r="F44" s="81">
        <v>1</v>
      </c>
    </row>
    <row r="45" spans="1:6" x14ac:dyDescent="0.35">
      <c r="A45" s="194"/>
      <c r="B45" s="223"/>
      <c r="C45" s="223"/>
      <c r="D45" s="297"/>
      <c r="E45" s="77" t="s">
        <v>71</v>
      </c>
      <c r="F45" s="81">
        <v>1</v>
      </c>
    </row>
    <row r="46" spans="1:6" ht="15" thickBot="1" x14ac:dyDescent="0.4">
      <c r="A46" s="194"/>
      <c r="B46" s="223"/>
      <c r="C46" s="223"/>
      <c r="D46" s="299"/>
      <c r="E46" s="78" t="s">
        <v>72</v>
      </c>
      <c r="F46" s="83">
        <v>2</v>
      </c>
    </row>
    <row r="47" spans="1:6" x14ac:dyDescent="0.35">
      <c r="A47" s="194"/>
      <c r="B47" s="223"/>
      <c r="C47" s="223"/>
      <c r="D47" s="296" t="s">
        <v>66</v>
      </c>
      <c r="E47" s="76" t="s">
        <v>69</v>
      </c>
      <c r="F47" s="80">
        <v>2</v>
      </c>
    </row>
    <row r="48" spans="1:6" x14ac:dyDescent="0.35">
      <c r="A48" s="194"/>
      <c r="B48" s="223"/>
      <c r="C48" s="223"/>
      <c r="D48" s="297"/>
      <c r="E48" s="77" t="s">
        <v>67</v>
      </c>
      <c r="F48" s="81">
        <v>2</v>
      </c>
    </row>
    <row r="49" spans="1:6" ht="15" thickBot="1" x14ac:dyDescent="0.4">
      <c r="A49" s="194"/>
      <c r="B49" s="223"/>
      <c r="C49" s="223"/>
      <c r="D49" s="299"/>
      <c r="E49" s="78" t="s">
        <v>68</v>
      </c>
      <c r="F49" s="83">
        <v>1</v>
      </c>
    </row>
    <row r="50" spans="1:6" x14ac:dyDescent="0.35">
      <c r="A50" s="194"/>
      <c r="B50" s="223"/>
      <c r="C50" s="223"/>
      <c r="D50" s="226" t="s">
        <v>74</v>
      </c>
      <c r="E50" s="227"/>
      <c r="F50" s="84">
        <v>3</v>
      </c>
    </row>
    <row r="51" spans="1:6" ht="15" thickBot="1" x14ac:dyDescent="0.4">
      <c r="A51" s="194"/>
      <c r="B51" s="223"/>
      <c r="C51" s="224"/>
      <c r="D51" s="228" t="s">
        <v>75</v>
      </c>
      <c r="E51" s="229"/>
      <c r="F51" s="83">
        <v>3</v>
      </c>
    </row>
    <row r="52" spans="1:6" x14ac:dyDescent="0.35">
      <c r="A52" s="194"/>
      <c r="B52" s="223"/>
      <c r="C52" s="222" t="s">
        <v>103</v>
      </c>
      <c r="D52" s="296" t="s">
        <v>73</v>
      </c>
      <c r="E52" s="76" t="s">
        <v>76</v>
      </c>
      <c r="F52" s="80">
        <v>1</v>
      </c>
    </row>
    <row r="53" spans="1:6" x14ac:dyDescent="0.35">
      <c r="A53" s="194"/>
      <c r="B53" s="223"/>
      <c r="C53" s="223"/>
      <c r="D53" s="297"/>
      <c r="E53" s="77" t="s">
        <v>70</v>
      </c>
      <c r="F53" s="81">
        <v>1</v>
      </c>
    </row>
    <row r="54" spans="1:6" x14ac:dyDescent="0.35">
      <c r="A54" s="194"/>
      <c r="B54" s="223"/>
      <c r="C54" s="223"/>
      <c r="D54" s="297"/>
      <c r="E54" s="77" t="s">
        <v>71</v>
      </c>
      <c r="F54" s="81">
        <v>1</v>
      </c>
    </row>
    <row r="55" spans="1:6" ht="15" thickBot="1" x14ac:dyDescent="0.4">
      <c r="A55" s="194"/>
      <c r="B55" s="223"/>
      <c r="C55" s="223"/>
      <c r="D55" s="298"/>
      <c r="E55" s="79" t="s">
        <v>72</v>
      </c>
      <c r="F55" s="82">
        <v>1</v>
      </c>
    </row>
    <row r="56" spans="1:6" x14ac:dyDescent="0.35">
      <c r="A56" s="194"/>
      <c r="B56" s="223"/>
      <c r="C56" s="223"/>
      <c r="D56" s="296" t="s">
        <v>66</v>
      </c>
      <c r="E56" s="76" t="s">
        <v>69</v>
      </c>
      <c r="F56" s="80">
        <v>2</v>
      </c>
    </row>
    <row r="57" spans="1:6" x14ac:dyDescent="0.35">
      <c r="A57" s="194"/>
      <c r="B57" s="223"/>
      <c r="C57" s="223"/>
      <c r="D57" s="297"/>
      <c r="E57" s="77" t="s">
        <v>67</v>
      </c>
      <c r="F57" s="81">
        <v>2</v>
      </c>
    </row>
    <row r="58" spans="1:6" ht="15" thickBot="1" x14ac:dyDescent="0.4">
      <c r="A58" s="194"/>
      <c r="B58" s="223"/>
      <c r="C58" s="223"/>
      <c r="D58" s="299"/>
      <c r="E58" s="78" t="s">
        <v>68</v>
      </c>
      <c r="F58" s="83">
        <v>2</v>
      </c>
    </row>
    <row r="59" spans="1:6" x14ac:dyDescent="0.35">
      <c r="A59" s="194"/>
      <c r="B59" s="223"/>
      <c r="C59" s="223"/>
      <c r="D59" s="226" t="s">
        <v>74</v>
      </c>
      <c r="E59" s="227"/>
      <c r="F59" s="84">
        <v>3</v>
      </c>
    </row>
    <row r="60" spans="1:6" ht="15" thickBot="1" x14ac:dyDescent="0.4">
      <c r="A60" s="194"/>
      <c r="B60" s="223"/>
      <c r="C60" s="224"/>
      <c r="D60" s="228" t="s">
        <v>75</v>
      </c>
      <c r="E60" s="229"/>
      <c r="F60" s="83">
        <v>3</v>
      </c>
    </row>
    <row r="61" spans="1:6" x14ac:dyDescent="0.35">
      <c r="A61" s="194"/>
      <c r="B61" s="223"/>
      <c r="C61" s="251" t="s">
        <v>80</v>
      </c>
      <c r="D61" s="252"/>
      <c r="E61" s="253"/>
      <c r="F61" s="84">
        <v>3</v>
      </c>
    </row>
    <row r="62" spans="1:6" ht="15" thickBot="1" x14ac:dyDescent="0.4">
      <c r="A62" s="194"/>
      <c r="B62" s="224"/>
      <c r="C62" s="254" t="s">
        <v>79</v>
      </c>
      <c r="D62" s="255"/>
      <c r="E62" s="256"/>
      <c r="F62" s="83">
        <v>3</v>
      </c>
    </row>
    <row r="63" spans="1:6" ht="31.5" customHeight="1" x14ac:dyDescent="0.35">
      <c r="A63" s="194"/>
      <c r="B63" s="269" t="s">
        <v>96</v>
      </c>
      <c r="C63" s="248" t="s">
        <v>81</v>
      </c>
      <c r="D63" s="249"/>
      <c r="E63" s="250"/>
      <c r="F63" s="80">
        <v>3</v>
      </c>
    </row>
    <row r="64" spans="1:6" ht="31.5" customHeight="1" thickBot="1" x14ac:dyDescent="0.4">
      <c r="A64" s="194"/>
      <c r="B64" s="270"/>
      <c r="C64" s="239" t="s">
        <v>84</v>
      </c>
      <c r="D64" s="240"/>
      <c r="E64" s="241"/>
      <c r="F64" s="83">
        <v>3</v>
      </c>
    </row>
    <row r="65" spans="1:6" ht="31.5" customHeight="1" x14ac:dyDescent="0.35">
      <c r="A65" s="194"/>
      <c r="B65" s="271" t="s">
        <v>95</v>
      </c>
      <c r="C65" s="242" t="s">
        <v>82</v>
      </c>
      <c r="D65" s="243"/>
      <c r="E65" s="244"/>
      <c r="F65" s="84">
        <v>2</v>
      </c>
    </row>
    <row r="66" spans="1:6" x14ac:dyDescent="0.35">
      <c r="A66" s="194"/>
      <c r="B66" s="223"/>
      <c r="C66" s="236" t="s">
        <v>89</v>
      </c>
      <c r="D66" s="237"/>
      <c r="E66" s="238"/>
      <c r="F66" s="85">
        <v>2</v>
      </c>
    </row>
    <row r="67" spans="1:6" x14ac:dyDescent="0.35">
      <c r="A67" s="194"/>
      <c r="B67" s="223"/>
      <c r="C67" s="236" t="s">
        <v>90</v>
      </c>
      <c r="D67" s="237"/>
      <c r="E67" s="238"/>
      <c r="F67" s="81">
        <v>1</v>
      </c>
    </row>
    <row r="68" spans="1:6" ht="31.5" customHeight="1" thickBot="1" x14ac:dyDescent="0.4">
      <c r="A68" s="194"/>
      <c r="B68" s="225"/>
      <c r="C68" s="245" t="s">
        <v>83</v>
      </c>
      <c r="D68" s="246"/>
      <c r="E68" s="247"/>
      <c r="F68" s="82">
        <v>2</v>
      </c>
    </row>
    <row r="69" spans="1:6" x14ac:dyDescent="0.35">
      <c r="A69" s="194"/>
      <c r="B69" s="269" t="s">
        <v>94</v>
      </c>
      <c r="C69" s="248" t="s">
        <v>91</v>
      </c>
      <c r="D69" s="249"/>
      <c r="E69" s="250"/>
      <c r="F69" s="80">
        <v>5</v>
      </c>
    </row>
    <row r="70" spans="1:6" x14ac:dyDescent="0.35">
      <c r="A70" s="194"/>
      <c r="B70" s="272"/>
      <c r="C70" s="236" t="s">
        <v>92</v>
      </c>
      <c r="D70" s="237"/>
      <c r="E70" s="238"/>
      <c r="F70" s="85">
        <v>3</v>
      </c>
    </row>
    <row r="71" spans="1:6" ht="15" thickBot="1" x14ac:dyDescent="0.4">
      <c r="A71" s="194"/>
      <c r="B71" s="270"/>
      <c r="C71" s="239" t="s">
        <v>93</v>
      </c>
      <c r="D71" s="240"/>
      <c r="E71" s="241"/>
      <c r="F71" s="86">
        <v>5</v>
      </c>
    </row>
    <row r="72" spans="1:6" x14ac:dyDescent="0.35">
      <c r="A72" s="194"/>
      <c r="B72" s="290" t="s">
        <v>97</v>
      </c>
      <c r="C72" s="242" t="s">
        <v>98</v>
      </c>
      <c r="D72" s="243"/>
      <c r="E72" s="244"/>
      <c r="F72" s="89">
        <v>3</v>
      </c>
    </row>
    <row r="73" spans="1:6" x14ac:dyDescent="0.35">
      <c r="A73" s="194"/>
      <c r="B73" s="272"/>
      <c r="C73" s="236" t="s">
        <v>92</v>
      </c>
      <c r="D73" s="237"/>
      <c r="E73" s="238"/>
      <c r="F73" s="85">
        <v>2</v>
      </c>
    </row>
    <row r="74" spans="1:6" ht="15" thickBot="1" x14ac:dyDescent="0.4">
      <c r="A74" s="194"/>
      <c r="B74" s="291"/>
      <c r="C74" s="245" t="s">
        <v>93</v>
      </c>
      <c r="D74" s="246"/>
      <c r="E74" s="247"/>
      <c r="F74" s="90">
        <v>2</v>
      </c>
    </row>
    <row r="75" spans="1:6" ht="31.5" customHeight="1" x14ac:dyDescent="0.35">
      <c r="A75" s="194"/>
      <c r="B75" s="222" t="s">
        <v>99</v>
      </c>
      <c r="C75" s="248" t="s">
        <v>85</v>
      </c>
      <c r="D75" s="249"/>
      <c r="E75" s="250"/>
      <c r="F75" s="87">
        <v>7</v>
      </c>
    </row>
    <row r="76" spans="1:6" ht="15" thickBot="1" x14ac:dyDescent="0.4">
      <c r="A76" s="194"/>
      <c r="B76" s="224"/>
      <c r="C76" s="254" t="s">
        <v>107</v>
      </c>
      <c r="D76" s="255"/>
      <c r="E76" s="256"/>
      <c r="F76" s="86">
        <v>5</v>
      </c>
    </row>
    <row r="77" spans="1:6" ht="15" thickBot="1" x14ac:dyDescent="0.4">
      <c r="A77" s="261"/>
      <c r="B77" s="257" t="s">
        <v>87</v>
      </c>
      <c r="C77" s="258"/>
      <c r="D77" s="258"/>
      <c r="E77" s="259"/>
      <c r="F77" s="88">
        <f>SUM(F40:F76)</f>
        <v>90</v>
      </c>
    </row>
    <row r="78" spans="1:6" x14ac:dyDescent="0.35">
      <c r="A78" s="220" t="s">
        <v>100</v>
      </c>
      <c r="B78" s="292" t="s">
        <v>88</v>
      </c>
      <c r="C78" s="252"/>
      <c r="D78" s="252"/>
      <c r="E78" s="253"/>
      <c r="F78" s="84">
        <v>3</v>
      </c>
    </row>
    <row r="79" spans="1:6" x14ac:dyDescent="0.35">
      <c r="A79" s="194"/>
      <c r="B79" s="265" t="s">
        <v>63</v>
      </c>
      <c r="C79" s="266"/>
      <c r="D79" s="266"/>
      <c r="E79" s="267"/>
      <c r="F79" s="81">
        <v>2</v>
      </c>
    </row>
    <row r="80" spans="1:6" ht="15" thickBot="1" x14ac:dyDescent="0.4">
      <c r="A80" s="194"/>
      <c r="B80" s="268" t="s">
        <v>64</v>
      </c>
      <c r="C80" s="231"/>
      <c r="D80" s="231"/>
      <c r="E80" s="232"/>
      <c r="F80" s="82">
        <v>2</v>
      </c>
    </row>
    <row r="81" spans="1:6" x14ac:dyDescent="0.35">
      <c r="A81" s="194"/>
      <c r="B81" s="222" t="s">
        <v>65</v>
      </c>
      <c r="C81" s="222" t="s">
        <v>102</v>
      </c>
      <c r="D81" s="296" t="s">
        <v>73</v>
      </c>
      <c r="E81" s="76" t="s">
        <v>76</v>
      </c>
      <c r="F81" s="80">
        <v>1</v>
      </c>
    </row>
    <row r="82" spans="1:6" x14ac:dyDescent="0.35">
      <c r="A82" s="194"/>
      <c r="B82" s="223"/>
      <c r="C82" s="223"/>
      <c r="D82" s="297"/>
      <c r="E82" s="77" t="s">
        <v>70</v>
      </c>
      <c r="F82" s="81">
        <v>1</v>
      </c>
    </row>
    <row r="83" spans="1:6" x14ac:dyDescent="0.35">
      <c r="A83" s="194"/>
      <c r="B83" s="223"/>
      <c r="C83" s="223"/>
      <c r="D83" s="297"/>
      <c r="E83" s="77" t="s">
        <v>71</v>
      </c>
      <c r="F83" s="81">
        <v>1</v>
      </c>
    </row>
    <row r="84" spans="1:6" ht="15" thickBot="1" x14ac:dyDescent="0.4">
      <c r="A84" s="194"/>
      <c r="B84" s="223"/>
      <c r="C84" s="223"/>
      <c r="D84" s="298"/>
      <c r="E84" s="79" t="s">
        <v>72</v>
      </c>
      <c r="F84" s="82">
        <v>2</v>
      </c>
    </row>
    <row r="85" spans="1:6" x14ac:dyDescent="0.35">
      <c r="A85" s="194"/>
      <c r="B85" s="223"/>
      <c r="C85" s="223"/>
      <c r="D85" s="296" t="s">
        <v>66</v>
      </c>
      <c r="E85" s="76" t="s">
        <v>69</v>
      </c>
      <c r="F85" s="80">
        <v>2</v>
      </c>
    </row>
    <row r="86" spans="1:6" x14ac:dyDescent="0.35">
      <c r="A86" s="194"/>
      <c r="B86" s="223"/>
      <c r="C86" s="223"/>
      <c r="D86" s="297"/>
      <c r="E86" s="77" t="s">
        <v>67</v>
      </c>
      <c r="F86" s="81">
        <v>2</v>
      </c>
    </row>
    <row r="87" spans="1:6" ht="15" thickBot="1" x14ac:dyDescent="0.4">
      <c r="A87" s="194"/>
      <c r="B87" s="223"/>
      <c r="C87" s="223"/>
      <c r="D87" s="299"/>
      <c r="E87" s="78" t="s">
        <v>68</v>
      </c>
      <c r="F87" s="83">
        <v>1</v>
      </c>
    </row>
    <row r="88" spans="1:6" x14ac:dyDescent="0.35">
      <c r="A88" s="194"/>
      <c r="B88" s="223"/>
      <c r="C88" s="223"/>
      <c r="D88" s="226" t="s">
        <v>74</v>
      </c>
      <c r="E88" s="227"/>
      <c r="F88" s="84">
        <v>3</v>
      </c>
    </row>
    <row r="89" spans="1:6" ht="15" thickBot="1" x14ac:dyDescent="0.4">
      <c r="A89" s="194"/>
      <c r="B89" s="223"/>
      <c r="C89" s="224"/>
      <c r="D89" s="228" t="s">
        <v>75</v>
      </c>
      <c r="E89" s="229"/>
      <c r="F89" s="83">
        <v>3</v>
      </c>
    </row>
    <row r="90" spans="1:6" x14ac:dyDescent="0.35">
      <c r="A90" s="194"/>
      <c r="B90" s="223"/>
      <c r="C90" s="222" t="s">
        <v>103</v>
      </c>
      <c r="D90" s="296" t="s">
        <v>73</v>
      </c>
      <c r="E90" s="76" t="s">
        <v>76</v>
      </c>
      <c r="F90" s="80">
        <v>1</v>
      </c>
    </row>
    <row r="91" spans="1:6" x14ac:dyDescent="0.35">
      <c r="A91" s="194"/>
      <c r="B91" s="223"/>
      <c r="C91" s="223"/>
      <c r="D91" s="297"/>
      <c r="E91" s="77" t="s">
        <v>70</v>
      </c>
      <c r="F91" s="81">
        <v>1</v>
      </c>
    </row>
    <row r="92" spans="1:6" x14ac:dyDescent="0.35">
      <c r="A92" s="194"/>
      <c r="B92" s="223"/>
      <c r="C92" s="223"/>
      <c r="D92" s="297"/>
      <c r="E92" s="77" t="s">
        <v>71</v>
      </c>
      <c r="F92" s="81">
        <v>1</v>
      </c>
    </row>
    <row r="93" spans="1:6" ht="15" thickBot="1" x14ac:dyDescent="0.4">
      <c r="A93" s="194"/>
      <c r="B93" s="223"/>
      <c r="C93" s="223"/>
      <c r="D93" s="298"/>
      <c r="E93" s="79" t="s">
        <v>72</v>
      </c>
      <c r="F93" s="82">
        <v>1</v>
      </c>
    </row>
    <row r="94" spans="1:6" x14ac:dyDescent="0.35">
      <c r="A94" s="194"/>
      <c r="B94" s="223"/>
      <c r="C94" s="223"/>
      <c r="D94" s="296" t="s">
        <v>66</v>
      </c>
      <c r="E94" s="76" t="s">
        <v>69</v>
      </c>
      <c r="F94" s="80">
        <v>2</v>
      </c>
    </row>
    <row r="95" spans="1:6" x14ac:dyDescent="0.35">
      <c r="A95" s="194"/>
      <c r="B95" s="223"/>
      <c r="C95" s="223"/>
      <c r="D95" s="297"/>
      <c r="E95" s="77" t="s">
        <v>67</v>
      </c>
      <c r="F95" s="81">
        <v>2</v>
      </c>
    </row>
    <row r="96" spans="1:6" ht="15" thickBot="1" x14ac:dyDescent="0.4">
      <c r="A96" s="194"/>
      <c r="B96" s="223"/>
      <c r="C96" s="223"/>
      <c r="D96" s="299"/>
      <c r="E96" s="78" t="s">
        <v>68</v>
      </c>
      <c r="F96" s="83">
        <v>2</v>
      </c>
    </row>
    <row r="97" spans="1:6" x14ac:dyDescent="0.35">
      <c r="A97" s="194"/>
      <c r="B97" s="223"/>
      <c r="C97" s="223"/>
      <c r="D97" s="226" t="s">
        <v>77</v>
      </c>
      <c r="E97" s="227"/>
      <c r="F97" s="84">
        <v>3</v>
      </c>
    </row>
    <row r="98" spans="1:6" ht="15" thickBot="1" x14ac:dyDescent="0.4">
      <c r="A98" s="194"/>
      <c r="B98" s="223"/>
      <c r="C98" s="224"/>
      <c r="D98" s="228" t="s">
        <v>78</v>
      </c>
      <c r="E98" s="229"/>
      <c r="F98" s="83">
        <v>3</v>
      </c>
    </row>
    <row r="99" spans="1:6" x14ac:dyDescent="0.35">
      <c r="A99" s="194"/>
      <c r="B99" s="223"/>
      <c r="C99" s="222" t="s">
        <v>104</v>
      </c>
      <c r="D99" s="296" t="s">
        <v>73</v>
      </c>
      <c r="E99" s="76" t="s">
        <v>76</v>
      </c>
      <c r="F99" s="80">
        <v>1</v>
      </c>
    </row>
    <row r="100" spans="1:6" x14ac:dyDescent="0.35">
      <c r="A100" s="194"/>
      <c r="B100" s="223"/>
      <c r="C100" s="223"/>
      <c r="D100" s="297"/>
      <c r="E100" s="77" t="s">
        <v>70</v>
      </c>
      <c r="F100" s="81">
        <v>1</v>
      </c>
    </row>
    <row r="101" spans="1:6" x14ac:dyDescent="0.35">
      <c r="A101" s="194"/>
      <c r="B101" s="223"/>
      <c r="C101" s="223"/>
      <c r="D101" s="297"/>
      <c r="E101" s="77" t="s">
        <v>71</v>
      </c>
      <c r="F101" s="81">
        <v>1</v>
      </c>
    </row>
    <row r="102" spans="1:6" ht="15" thickBot="1" x14ac:dyDescent="0.4">
      <c r="A102" s="194"/>
      <c r="B102" s="223"/>
      <c r="C102" s="223"/>
      <c r="D102" s="298"/>
      <c r="E102" s="79" t="s">
        <v>72</v>
      </c>
      <c r="F102" s="82">
        <v>1</v>
      </c>
    </row>
    <row r="103" spans="1:6" x14ac:dyDescent="0.35">
      <c r="A103" s="194"/>
      <c r="B103" s="223"/>
      <c r="C103" s="223"/>
      <c r="D103" s="296" t="s">
        <v>66</v>
      </c>
      <c r="E103" s="76" t="s">
        <v>69</v>
      </c>
      <c r="F103" s="80">
        <v>2</v>
      </c>
    </row>
    <row r="104" spans="1:6" x14ac:dyDescent="0.35">
      <c r="A104" s="194"/>
      <c r="B104" s="223"/>
      <c r="C104" s="223"/>
      <c r="D104" s="297"/>
      <c r="E104" s="77" t="s">
        <v>67</v>
      </c>
      <c r="F104" s="81">
        <v>2</v>
      </c>
    </row>
    <row r="105" spans="1:6" ht="15" thickBot="1" x14ac:dyDescent="0.4">
      <c r="A105" s="194"/>
      <c r="B105" s="223"/>
      <c r="C105" s="223"/>
      <c r="D105" s="299"/>
      <c r="E105" s="78" t="s">
        <v>68</v>
      </c>
      <c r="F105" s="83">
        <v>2</v>
      </c>
    </row>
    <row r="106" spans="1:6" x14ac:dyDescent="0.35">
      <c r="A106" s="194"/>
      <c r="B106" s="223"/>
      <c r="C106" s="223"/>
      <c r="D106" s="226" t="s">
        <v>105</v>
      </c>
      <c r="E106" s="227"/>
      <c r="F106" s="84">
        <v>3</v>
      </c>
    </row>
    <row r="107" spans="1:6" ht="15" thickBot="1" x14ac:dyDescent="0.4">
      <c r="A107" s="194"/>
      <c r="B107" s="223"/>
      <c r="C107" s="224"/>
      <c r="D107" s="228" t="s">
        <v>106</v>
      </c>
      <c r="E107" s="229"/>
      <c r="F107" s="83">
        <v>3</v>
      </c>
    </row>
    <row r="108" spans="1:6" x14ac:dyDescent="0.35">
      <c r="A108" s="194"/>
      <c r="B108" s="223"/>
      <c r="C108" s="251" t="s">
        <v>80</v>
      </c>
      <c r="D108" s="252"/>
      <c r="E108" s="253"/>
      <c r="F108" s="84">
        <v>3</v>
      </c>
    </row>
    <row r="109" spans="1:6" ht="15" thickBot="1" x14ac:dyDescent="0.4">
      <c r="A109" s="194"/>
      <c r="B109" s="224"/>
      <c r="C109" s="254" t="s">
        <v>79</v>
      </c>
      <c r="D109" s="255"/>
      <c r="E109" s="256"/>
      <c r="F109" s="83">
        <v>3</v>
      </c>
    </row>
    <row r="110" spans="1:6" ht="31.5" customHeight="1" x14ac:dyDescent="0.35">
      <c r="A110" s="194"/>
      <c r="B110" s="290" t="s">
        <v>96</v>
      </c>
      <c r="C110" s="242" t="s">
        <v>81</v>
      </c>
      <c r="D110" s="243"/>
      <c r="E110" s="244"/>
      <c r="F110" s="84">
        <v>3</v>
      </c>
    </row>
    <row r="111" spans="1:6" ht="31.5" customHeight="1" thickBot="1" x14ac:dyDescent="0.4">
      <c r="A111" s="194"/>
      <c r="B111" s="291"/>
      <c r="C111" s="245" t="s">
        <v>84</v>
      </c>
      <c r="D111" s="246"/>
      <c r="E111" s="247"/>
      <c r="F111" s="82">
        <v>3</v>
      </c>
    </row>
    <row r="112" spans="1:6" ht="31.5" customHeight="1" x14ac:dyDescent="0.35">
      <c r="A112" s="194"/>
      <c r="B112" s="222" t="s">
        <v>95</v>
      </c>
      <c r="C112" s="248" t="s">
        <v>82</v>
      </c>
      <c r="D112" s="249"/>
      <c r="E112" s="250"/>
      <c r="F112" s="80">
        <v>2</v>
      </c>
    </row>
    <row r="113" spans="1:6" x14ac:dyDescent="0.35">
      <c r="A113" s="194"/>
      <c r="B113" s="223"/>
      <c r="C113" s="236" t="s">
        <v>89</v>
      </c>
      <c r="D113" s="237"/>
      <c r="E113" s="238"/>
      <c r="F113" s="85">
        <v>2</v>
      </c>
    </row>
    <row r="114" spans="1:6" x14ac:dyDescent="0.35">
      <c r="A114" s="194"/>
      <c r="B114" s="223"/>
      <c r="C114" s="236" t="s">
        <v>90</v>
      </c>
      <c r="D114" s="237"/>
      <c r="E114" s="238"/>
      <c r="F114" s="81">
        <v>1</v>
      </c>
    </row>
    <row r="115" spans="1:6" ht="31.5" customHeight="1" thickBot="1" x14ac:dyDescent="0.4">
      <c r="A115" s="194"/>
      <c r="B115" s="224"/>
      <c r="C115" s="239" t="s">
        <v>83</v>
      </c>
      <c r="D115" s="240"/>
      <c r="E115" s="241"/>
      <c r="F115" s="83">
        <v>2</v>
      </c>
    </row>
    <row r="116" spans="1:6" x14ac:dyDescent="0.35">
      <c r="A116" s="194"/>
      <c r="B116" s="290" t="s">
        <v>94</v>
      </c>
      <c r="C116" s="242" t="s">
        <v>91</v>
      </c>
      <c r="D116" s="243"/>
      <c r="E116" s="244"/>
      <c r="F116" s="84">
        <v>5</v>
      </c>
    </row>
    <row r="117" spans="1:6" x14ac:dyDescent="0.35">
      <c r="A117" s="194"/>
      <c r="B117" s="272"/>
      <c r="C117" s="236" t="s">
        <v>92</v>
      </c>
      <c r="D117" s="237"/>
      <c r="E117" s="238"/>
      <c r="F117" s="85">
        <v>3</v>
      </c>
    </row>
    <row r="118" spans="1:6" ht="15" thickBot="1" x14ac:dyDescent="0.4">
      <c r="A118" s="194"/>
      <c r="B118" s="291"/>
      <c r="C118" s="245" t="s">
        <v>93</v>
      </c>
      <c r="D118" s="246"/>
      <c r="E118" s="247"/>
      <c r="F118" s="90">
        <v>5</v>
      </c>
    </row>
    <row r="119" spans="1:6" x14ac:dyDescent="0.35">
      <c r="A119" s="194"/>
      <c r="B119" s="269" t="s">
        <v>97</v>
      </c>
      <c r="C119" s="248" t="s">
        <v>98</v>
      </c>
      <c r="D119" s="249"/>
      <c r="E119" s="250"/>
      <c r="F119" s="87">
        <v>3</v>
      </c>
    </row>
    <row r="120" spans="1:6" x14ac:dyDescent="0.35">
      <c r="A120" s="194"/>
      <c r="B120" s="272"/>
      <c r="C120" s="236" t="s">
        <v>92</v>
      </c>
      <c r="D120" s="237"/>
      <c r="E120" s="238"/>
      <c r="F120" s="85">
        <v>2</v>
      </c>
    </row>
    <row r="121" spans="1:6" ht="15" thickBot="1" x14ac:dyDescent="0.4">
      <c r="A121" s="194"/>
      <c r="B121" s="270"/>
      <c r="C121" s="239" t="s">
        <v>93</v>
      </c>
      <c r="D121" s="240"/>
      <c r="E121" s="241"/>
      <c r="F121" s="86">
        <v>2</v>
      </c>
    </row>
    <row r="122" spans="1:6" ht="31.5" customHeight="1" x14ac:dyDescent="0.35">
      <c r="A122" s="194"/>
      <c r="B122" s="271" t="s">
        <v>99</v>
      </c>
      <c r="C122" s="242" t="s">
        <v>85</v>
      </c>
      <c r="D122" s="243"/>
      <c r="E122" s="244"/>
      <c r="F122" s="89">
        <v>7</v>
      </c>
    </row>
    <row r="123" spans="1:6" ht="15" thickBot="1" x14ac:dyDescent="0.4">
      <c r="A123" s="194"/>
      <c r="B123" s="224"/>
      <c r="C123" s="230" t="s">
        <v>107</v>
      </c>
      <c r="D123" s="231"/>
      <c r="E123" s="232"/>
      <c r="F123" s="90">
        <v>5</v>
      </c>
    </row>
    <row r="124" spans="1:6" ht="15" thickBot="1" x14ac:dyDescent="0.4">
      <c r="A124" s="221"/>
      <c r="B124" s="233" t="s">
        <v>87</v>
      </c>
      <c r="C124" s="234"/>
      <c r="D124" s="234"/>
      <c r="E124" s="235"/>
      <c r="F124" s="93">
        <f>SUM(F78:F123)</f>
        <v>106</v>
      </c>
    </row>
    <row r="125" spans="1:6" ht="15" thickBot="1" x14ac:dyDescent="0.4">
      <c r="A125" s="215" t="s">
        <v>22</v>
      </c>
      <c r="B125" s="216"/>
      <c r="C125" s="216"/>
      <c r="D125" s="216"/>
      <c r="E125" s="216"/>
      <c r="F125" s="91">
        <f>SUM(F39,F77,F124)</f>
        <v>286</v>
      </c>
    </row>
  </sheetData>
  <mergeCells count="118">
    <mergeCell ref="D13:E13"/>
    <mergeCell ref="C14:C22"/>
    <mergeCell ref="D14:D17"/>
    <mergeCell ref="D18:D20"/>
    <mergeCell ref="D21:E21"/>
    <mergeCell ref="D22:E22"/>
    <mergeCell ref="A2:A39"/>
    <mergeCell ref="B2:E2"/>
    <mergeCell ref="B3:E3"/>
    <mergeCell ref="B4:E4"/>
    <mergeCell ref="B5:B24"/>
    <mergeCell ref="C5:C13"/>
    <mergeCell ref="D5:D8"/>
    <mergeCell ref="D9:D11"/>
    <mergeCell ref="D12:E12"/>
    <mergeCell ref="B31:B33"/>
    <mergeCell ref="C31:E31"/>
    <mergeCell ref="C32:E32"/>
    <mergeCell ref="C33:E33"/>
    <mergeCell ref="B34:B36"/>
    <mergeCell ref="C34:E34"/>
    <mergeCell ref="C35:E35"/>
    <mergeCell ref="C36:E36"/>
    <mergeCell ref="C23:E23"/>
    <mergeCell ref="C24:E24"/>
    <mergeCell ref="B25:B26"/>
    <mergeCell ref="C25:E25"/>
    <mergeCell ref="C26:E26"/>
    <mergeCell ref="B27:B30"/>
    <mergeCell ref="C27:E27"/>
    <mergeCell ref="C28:E28"/>
    <mergeCell ref="C29:E29"/>
    <mergeCell ref="C30:E30"/>
    <mergeCell ref="B37:B38"/>
    <mergeCell ref="C37:E37"/>
    <mergeCell ref="C38:E38"/>
    <mergeCell ref="B39:E39"/>
    <mergeCell ref="A40:A77"/>
    <mergeCell ref="B40:E40"/>
    <mergeCell ref="B41:E41"/>
    <mergeCell ref="B42:E42"/>
    <mergeCell ref="B43:B62"/>
    <mergeCell ref="C43:C51"/>
    <mergeCell ref="D43:D46"/>
    <mergeCell ref="D47:D49"/>
    <mergeCell ref="D50:E50"/>
    <mergeCell ref="D51:E51"/>
    <mergeCell ref="C52:C60"/>
    <mergeCell ref="D52:D55"/>
    <mergeCell ref="D56:D58"/>
    <mergeCell ref="D59:E59"/>
    <mergeCell ref="D60:E60"/>
    <mergeCell ref="B69:B71"/>
    <mergeCell ref="C69:E69"/>
    <mergeCell ref="C70:E70"/>
    <mergeCell ref="C71:E71"/>
    <mergeCell ref="B72:B74"/>
    <mergeCell ref="C72:E72"/>
    <mergeCell ref="C73:E73"/>
    <mergeCell ref="C74:E74"/>
    <mergeCell ref="C61:E61"/>
    <mergeCell ref="C62:E62"/>
    <mergeCell ref="B63:B64"/>
    <mergeCell ref="C63:E63"/>
    <mergeCell ref="C64:E64"/>
    <mergeCell ref="B65:B68"/>
    <mergeCell ref="C65:E65"/>
    <mergeCell ref="C66:E66"/>
    <mergeCell ref="C67:E67"/>
    <mergeCell ref="C68:E68"/>
    <mergeCell ref="B75:B76"/>
    <mergeCell ref="C75:E75"/>
    <mergeCell ref="C76:E76"/>
    <mergeCell ref="B77:E77"/>
    <mergeCell ref="A78:A124"/>
    <mergeCell ref="B78:E78"/>
    <mergeCell ref="B79:E79"/>
    <mergeCell ref="B80:E80"/>
    <mergeCell ref="B81:B109"/>
    <mergeCell ref="C81:C89"/>
    <mergeCell ref="D99:D102"/>
    <mergeCell ref="D103:D105"/>
    <mergeCell ref="D106:E106"/>
    <mergeCell ref="D107:E107"/>
    <mergeCell ref="C108:E108"/>
    <mergeCell ref="D81:D84"/>
    <mergeCell ref="D85:D87"/>
    <mergeCell ref="D88:E88"/>
    <mergeCell ref="D89:E89"/>
    <mergeCell ref="C90:C98"/>
    <mergeCell ref="D90:D93"/>
    <mergeCell ref="D94:D96"/>
    <mergeCell ref="D97:E97"/>
    <mergeCell ref="D98:E98"/>
    <mergeCell ref="B122:B123"/>
    <mergeCell ref="C122:E122"/>
    <mergeCell ref="C123:E123"/>
    <mergeCell ref="B124:E124"/>
    <mergeCell ref="A125:E125"/>
    <mergeCell ref="A1:E1"/>
    <mergeCell ref="B116:B118"/>
    <mergeCell ref="C116:E116"/>
    <mergeCell ref="C117:E117"/>
    <mergeCell ref="C118:E118"/>
    <mergeCell ref="B119:B121"/>
    <mergeCell ref="C119:E119"/>
    <mergeCell ref="C120:E120"/>
    <mergeCell ref="C121:E121"/>
    <mergeCell ref="C109:E109"/>
    <mergeCell ref="B110:B111"/>
    <mergeCell ref="C110:E110"/>
    <mergeCell ref="C111:E111"/>
    <mergeCell ref="B112:B115"/>
    <mergeCell ref="C112:E112"/>
    <mergeCell ref="C113:E113"/>
    <mergeCell ref="C114:E114"/>
    <mergeCell ref="C115:E115"/>
    <mergeCell ref="C99:C107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FF38-288B-456F-AD81-59BECD873115}">
  <dimension ref="A1:AB51"/>
  <sheetViews>
    <sheetView tabSelected="1" topLeftCell="A31" zoomScale="145" zoomScaleNormal="145" workbookViewId="0">
      <selection activeCell="A37" sqref="A37:A40"/>
    </sheetView>
  </sheetViews>
  <sheetFormatPr defaultRowHeight="14.5" x14ac:dyDescent="0.35"/>
  <cols>
    <col min="1" max="2" width="8.7265625" style="304"/>
    <col min="3" max="3" width="20.08984375" style="304" customWidth="1"/>
  </cols>
  <sheetData>
    <row r="1" spans="1:28" ht="114.5" x14ac:dyDescent="0.35">
      <c r="A1" s="301" t="s">
        <v>23</v>
      </c>
      <c r="B1" s="302"/>
      <c r="C1" s="302"/>
      <c r="D1" s="125" t="s">
        <v>24</v>
      </c>
      <c r="E1" s="126" t="s">
        <v>37</v>
      </c>
      <c r="F1" s="126" t="s">
        <v>38</v>
      </c>
      <c r="G1" s="126" t="s">
        <v>39</v>
      </c>
      <c r="H1" s="126" t="s">
        <v>40</v>
      </c>
      <c r="I1" s="126" t="s">
        <v>41</v>
      </c>
      <c r="J1" s="126" t="s">
        <v>42</v>
      </c>
      <c r="K1" s="126" t="s">
        <v>43</v>
      </c>
      <c r="L1" s="126" t="s">
        <v>44</v>
      </c>
      <c r="M1" s="126" t="s">
        <v>45</v>
      </c>
      <c r="N1" s="126" t="s">
        <v>46</v>
      </c>
      <c r="O1" s="126" t="s">
        <v>47</v>
      </c>
      <c r="P1" s="126" t="s">
        <v>48</v>
      </c>
      <c r="Q1" s="126" t="s">
        <v>49</v>
      </c>
      <c r="R1" s="126" t="s">
        <v>50</v>
      </c>
      <c r="S1" s="126" t="s">
        <v>51</v>
      </c>
      <c r="T1" s="126" t="s">
        <v>52</v>
      </c>
      <c r="U1" s="126" t="s">
        <v>53</v>
      </c>
      <c r="V1" s="126" t="s">
        <v>54</v>
      </c>
      <c r="W1" s="126" t="s">
        <v>55</v>
      </c>
      <c r="X1" s="126" t="s">
        <v>56</v>
      </c>
      <c r="Y1" s="126" t="s">
        <v>57</v>
      </c>
      <c r="Z1" s="126" t="s">
        <v>58</v>
      </c>
      <c r="AA1" s="127" t="s">
        <v>59</v>
      </c>
      <c r="AB1" s="131" t="s">
        <v>9</v>
      </c>
    </row>
    <row r="2" spans="1:28" x14ac:dyDescent="0.35">
      <c r="A2" s="303" t="s">
        <v>116</v>
      </c>
      <c r="B2" s="303" t="s">
        <v>118</v>
      </c>
      <c r="C2" s="303"/>
      <c r="D2">
        <v>1</v>
      </c>
    </row>
    <row r="3" spans="1:28" x14ac:dyDescent="0.35">
      <c r="A3" s="303"/>
      <c r="B3" s="303" t="s">
        <v>117</v>
      </c>
      <c r="C3" s="303"/>
      <c r="D3">
        <v>1</v>
      </c>
    </row>
    <row r="4" spans="1:28" x14ac:dyDescent="0.35">
      <c r="A4" s="303"/>
      <c r="B4" s="303" t="s">
        <v>119</v>
      </c>
      <c r="C4" s="303"/>
      <c r="D4">
        <v>1</v>
      </c>
    </row>
    <row r="5" spans="1:28" x14ac:dyDescent="0.35">
      <c r="A5" s="303"/>
      <c r="B5" s="303" t="s">
        <v>120</v>
      </c>
      <c r="C5" s="303"/>
      <c r="D5">
        <v>1</v>
      </c>
    </row>
    <row r="6" spans="1:28" x14ac:dyDescent="0.35">
      <c r="A6" s="300" t="s">
        <v>127</v>
      </c>
      <c r="B6" s="300" t="s">
        <v>144</v>
      </c>
      <c r="C6" s="300"/>
      <c r="D6">
        <v>1</v>
      </c>
    </row>
    <row r="7" spans="1:28" x14ac:dyDescent="0.35">
      <c r="A7" s="300"/>
      <c r="B7" s="303" t="s">
        <v>121</v>
      </c>
      <c r="C7" s="303"/>
      <c r="D7">
        <v>1</v>
      </c>
    </row>
    <row r="8" spans="1:28" x14ac:dyDescent="0.35">
      <c r="A8" s="300"/>
      <c r="B8" s="303" t="s">
        <v>117</v>
      </c>
      <c r="C8" s="303"/>
      <c r="D8">
        <v>1</v>
      </c>
    </row>
    <row r="9" spans="1:28" x14ac:dyDescent="0.35">
      <c r="A9" s="300"/>
      <c r="B9" s="303" t="s">
        <v>122</v>
      </c>
      <c r="C9" s="303"/>
      <c r="D9">
        <v>1</v>
      </c>
    </row>
    <row r="10" spans="1:28" x14ac:dyDescent="0.35">
      <c r="A10" s="300"/>
      <c r="B10" s="303" t="s">
        <v>123</v>
      </c>
      <c r="C10" s="303"/>
      <c r="D10">
        <v>1</v>
      </c>
    </row>
    <row r="11" spans="1:28" x14ac:dyDescent="0.35">
      <c r="A11" s="300"/>
      <c r="B11" s="303" t="s">
        <v>124</v>
      </c>
      <c r="C11" s="303"/>
      <c r="D11">
        <v>1</v>
      </c>
    </row>
    <row r="12" spans="1:28" x14ac:dyDescent="0.35">
      <c r="A12" s="300"/>
      <c r="B12" s="303" t="s">
        <v>125</v>
      </c>
      <c r="C12" s="303"/>
      <c r="D12">
        <v>1</v>
      </c>
    </row>
    <row r="13" spans="1:28" x14ac:dyDescent="0.35">
      <c r="A13" s="300"/>
      <c r="B13" s="303" t="s">
        <v>126</v>
      </c>
      <c r="C13" s="303"/>
      <c r="D13">
        <v>1</v>
      </c>
    </row>
    <row r="14" spans="1:28" x14ac:dyDescent="0.35">
      <c r="A14" s="300" t="s">
        <v>136</v>
      </c>
      <c r="B14" s="300" t="s">
        <v>137</v>
      </c>
      <c r="C14" s="300"/>
      <c r="D14">
        <v>1</v>
      </c>
    </row>
    <row r="15" spans="1:28" x14ac:dyDescent="0.35">
      <c r="A15" s="300"/>
      <c r="B15" s="300" t="s">
        <v>138</v>
      </c>
      <c r="C15" s="300"/>
      <c r="D15">
        <v>1</v>
      </c>
    </row>
    <row r="16" spans="1:28" x14ac:dyDescent="0.35">
      <c r="A16" s="300" t="s">
        <v>116</v>
      </c>
      <c r="B16" s="300" t="s">
        <v>128</v>
      </c>
      <c r="C16" s="300"/>
      <c r="D16">
        <v>1</v>
      </c>
    </row>
    <row r="17" spans="1:4" x14ac:dyDescent="0.35">
      <c r="A17" s="300"/>
      <c r="B17" s="300" t="s">
        <v>131</v>
      </c>
      <c r="C17" s="300"/>
      <c r="D17">
        <v>1</v>
      </c>
    </row>
    <row r="18" spans="1:4" x14ac:dyDescent="0.35">
      <c r="A18" s="300"/>
      <c r="B18" s="300" t="s">
        <v>129</v>
      </c>
      <c r="C18" s="300"/>
      <c r="D18">
        <v>1</v>
      </c>
    </row>
    <row r="19" spans="1:4" x14ac:dyDescent="0.35">
      <c r="A19" s="300"/>
      <c r="B19" s="300" t="s">
        <v>130</v>
      </c>
      <c r="C19" s="300"/>
      <c r="D19">
        <v>1</v>
      </c>
    </row>
    <row r="20" spans="1:4" x14ac:dyDescent="0.35">
      <c r="A20" s="300"/>
      <c r="B20" s="300" t="s">
        <v>132</v>
      </c>
      <c r="C20" s="300"/>
      <c r="D20">
        <v>1</v>
      </c>
    </row>
    <row r="21" spans="1:4" x14ac:dyDescent="0.35">
      <c r="A21" s="300"/>
      <c r="B21" s="300" t="s">
        <v>133</v>
      </c>
      <c r="C21" s="300"/>
      <c r="D21">
        <v>1</v>
      </c>
    </row>
    <row r="22" spans="1:4" x14ac:dyDescent="0.35">
      <c r="A22" s="300"/>
      <c r="B22" s="300" t="s">
        <v>134</v>
      </c>
      <c r="C22" s="300"/>
      <c r="D22">
        <v>1</v>
      </c>
    </row>
    <row r="23" spans="1:4" x14ac:dyDescent="0.35">
      <c r="A23" s="300"/>
      <c r="B23" s="300" t="s">
        <v>135</v>
      </c>
      <c r="C23" s="300"/>
      <c r="D23">
        <v>1</v>
      </c>
    </row>
    <row r="24" spans="1:4" x14ac:dyDescent="0.35">
      <c r="A24" s="300" t="s">
        <v>127</v>
      </c>
      <c r="B24" s="300" t="s">
        <v>128</v>
      </c>
      <c r="C24" s="300"/>
      <c r="D24">
        <v>1</v>
      </c>
    </row>
    <row r="25" spans="1:4" x14ac:dyDescent="0.35">
      <c r="A25" s="300"/>
      <c r="B25" s="300" t="s">
        <v>131</v>
      </c>
      <c r="C25" s="300"/>
      <c r="D25">
        <v>1</v>
      </c>
    </row>
    <row r="26" spans="1:4" x14ac:dyDescent="0.35">
      <c r="A26" s="300"/>
      <c r="B26" s="300" t="s">
        <v>129</v>
      </c>
      <c r="C26" s="300"/>
      <c r="D26">
        <v>1</v>
      </c>
    </row>
    <row r="27" spans="1:4" x14ac:dyDescent="0.35">
      <c r="A27" s="300"/>
      <c r="B27" s="300" t="s">
        <v>130</v>
      </c>
      <c r="C27" s="300"/>
      <c r="D27">
        <v>1</v>
      </c>
    </row>
    <row r="28" spans="1:4" x14ac:dyDescent="0.35">
      <c r="A28" s="300"/>
      <c r="B28" s="300" t="s">
        <v>132</v>
      </c>
      <c r="C28" s="300"/>
      <c r="D28">
        <v>1</v>
      </c>
    </row>
    <row r="29" spans="1:4" x14ac:dyDescent="0.35">
      <c r="A29" s="300"/>
      <c r="B29" s="300" t="s">
        <v>133</v>
      </c>
      <c r="C29" s="300"/>
      <c r="D29">
        <v>1</v>
      </c>
    </row>
    <row r="30" spans="1:4" x14ac:dyDescent="0.35">
      <c r="A30" s="300"/>
      <c r="B30" s="300" t="s">
        <v>134</v>
      </c>
      <c r="C30" s="300"/>
      <c r="D30">
        <v>1</v>
      </c>
    </row>
    <row r="31" spans="1:4" x14ac:dyDescent="0.35">
      <c r="A31" s="300"/>
      <c r="B31" s="300" t="s">
        <v>135</v>
      </c>
      <c r="C31" s="300"/>
      <c r="D31">
        <v>1</v>
      </c>
    </row>
    <row r="32" spans="1:4" x14ac:dyDescent="0.35">
      <c r="A32" s="300" t="s">
        <v>139</v>
      </c>
      <c r="B32" s="300" t="s">
        <v>140</v>
      </c>
      <c r="C32" s="300"/>
      <c r="D32">
        <v>1</v>
      </c>
    </row>
    <row r="33" spans="1:4" x14ac:dyDescent="0.35">
      <c r="A33" s="300"/>
      <c r="B33" s="300" t="s">
        <v>141</v>
      </c>
      <c r="C33" s="300"/>
      <c r="D33">
        <v>2</v>
      </c>
    </row>
    <row r="34" spans="1:4" x14ac:dyDescent="0.35">
      <c r="A34" s="300"/>
      <c r="B34" s="300" t="s">
        <v>142</v>
      </c>
      <c r="C34" s="300"/>
      <c r="D34">
        <v>1</v>
      </c>
    </row>
    <row r="35" spans="1:4" x14ac:dyDescent="0.35">
      <c r="A35" s="300"/>
      <c r="B35" s="300" t="s">
        <v>143</v>
      </c>
      <c r="C35" s="300"/>
      <c r="D35">
        <v>1</v>
      </c>
    </row>
    <row r="36" spans="1:4" x14ac:dyDescent="0.35">
      <c r="A36" s="300"/>
      <c r="B36" s="300" t="s">
        <v>144</v>
      </c>
      <c r="C36" s="300"/>
      <c r="D36">
        <v>1</v>
      </c>
    </row>
    <row r="37" spans="1:4" x14ac:dyDescent="0.35">
      <c r="A37" s="300" t="s">
        <v>145</v>
      </c>
      <c r="B37" s="300" t="s">
        <v>140</v>
      </c>
      <c r="C37" s="300"/>
      <c r="D37">
        <v>1</v>
      </c>
    </row>
    <row r="38" spans="1:4" x14ac:dyDescent="0.35">
      <c r="A38" s="300"/>
      <c r="B38" s="300" t="s">
        <v>142</v>
      </c>
      <c r="C38" s="300"/>
      <c r="D38">
        <v>1</v>
      </c>
    </row>
    <row r="39" spans="1:4" x14ac:dyDescent="0.35">
      <c r="A39" s="300"/>
      <c r="B39" s="300" t="s">
        <v>143</v>
      </c>
      <c r="C39" s="300"/>
      <c r="D39">
        <v>1</v>
      </c>
    </row>
    <row r="40" spans="1:4" x14ac:dyDescent="0.35">
      <c r="A40" s="300"/>
      <c r="B40" s="300" t="s">
        <v>146</v>
      </c>
      <c r="C40" s="300"/>
      <c r="D40">
        <v>1</v>
      </c>
    </row>
    <row r="41" spans="1:4" x14ac:dyDescent="0.35">
      <c r="B41" s="300"/>
      <c r="C41" s="300"/>
    </row>
    <row r="42" spans="1:4" x14ac:dyDescent="0.35">
      <c r="B42" s="300"/>
      <c r="C42" s="300"/>
    </row>
    <row r="43" spans="1:4" x14ac:dyDescent="0.35">
      <c r="B43" s="300"/>
      <c r="C43" s="300"/>
    </row>
    <row r="44" spans="1:4" x14ac:dyDescent="0.35">
      <c r="B44" s="300"/>
      <c r="C44" s="300"/>
    </row>
    <row r="45" spans="1:4" x14ac:dyDescent="0.35">
      <c r="B45" s="300"/>
      <c r="C45" s="300"/>
    </row>
    <row r="46" spans="1:4" x14ac:dyDescent="0.35">
      <c r="B46" s="300"/>
      <c r="C46" s="300"/>
    </row>
    <row r="47" spans="1:4" x14ac:dyDescent="0.35">
      <c r="B47" s="300"/>
      <c r="C47" s="300"/>
    </row>
    <row r="48" spans="1:4" x14ac:dyDescent="0.35">
      <c r="B48" s="101"/>
      <c r="C48" s="101"/>
    </row>
    <row r="49" spans="2:3" x14ac:dyDescent="0.35">
      <c r="B49" s="101"/>
      <c r="C49" s="101"/>
    </row>
    <row r="50" spans="2:3" x14ac:dyDescent="0.35">
      <c r="B50" s="101"/>
      <c r="C50" s="101"/>
    </row>
    <row r="51" spans="2:3" x14ac:dyDescent="0.35">
      <c r="B51" s="101"/>
      <c r="C51" s="101"/>
    </row>
  </sheetData>
  <mergeCells count="54">
    <mergeCell ref="B42:C42"/>
    <mergeCell ref="B43:C43"/>
    <mergeCell ref="B44:C44"/>
    <mergeCell ref="B45:C45"/>
    <mergeCell ref="B46:C46"/>
    <mergeCell ref="B47:C47"/>
    <mergeCell ref="A6:A13"/>
    <mergeCell ref="A32:A36"/>
    <mergeCell ref="B38:C38"/>
    <mergeCell ref="B39:C39"/>
    <mergeCell ref="B40:C40"/>
    <mergeCell ref="B41:C41"/>
    <mergeCell ref="A37:A40"/>
    <mergeCell ref="B32:C32"/>
    <mergeCell ref="B33:C33"/>
    <mergeCell ref="B34:C34"/>
    <mergeCell ref="B35:C35"/>
    <mergeCell ref="B36:C36"/>
    <mergeCell ref="B37:C37"/>
    <mergeCell ref="B14:C14"/>
    <mergeCell ref="B15:C15"/>
    <mergeCell ref="A16:A23"/>
    <mergeCell ref="A24:A31"/>
    <mergeCell ref="B30:C30"/>
    <mergeCell ref="B31:C31"/>
    <mergeCell ref="B20:C20"/>
    <mergeCell ref="B21:C21"/>
    <mergeCell ref="B22:C22"/>
    <mergeCell ref="B23:C23"/>
    <mergeCell ref="B2:C2"/>
    <mergeCell ref="B3:C3"/>
    <mergeCell ref="B4:C4"/>
    <mergeCell ref="B5:C5"/>
    <mergeCell ref="B7:C7"/>
    <mergeCell ref="B8:C8"/>
    <mergeCell ref="B9:C9"/>
    <mergeCell ref="B26:C26"/>
    <mergeCell ref="B27:C27"/>
    <mergeCell ref="B28:C28"/>
    <mergeCell ref="B29:C29"/>
    <mergeCell ref="B24:C24"/>
    <mergeCell ref="B25:C25"/>
    <mergeCell ref="A14:A15"/>
    <mergeCell ref="B16:C16"/>
    <mergeCell ref="B17:C17"/>
    <mergeCell ref="B18:C18"/>
    <mergeCell ref="B19:C19"/>
    <mergeCell ref="B10:C10"/>
    <mergeCell ref="B11:C11"/>
    <mergeCell ref="B12:C12"/>
    <mergeCell ref="B13:C13"/>
    <mergeCell ref="A1:C1"/>
    <mergeCell ref="A2:A5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90E1-F5BE-4FE1-8930-3F72A9CB4080}">
  <dimension ref="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Y6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Quiz 1 (1-30-25)</vt:lpstr>
      <vt:lpstr>lab 1 (1-30-25)</vt:lpstr>
      <vt:lpstr>Lab 2</vt:lpstr>
      <vt:lpstr>Sheet2</vt:lpstr>
      <vt:lpstr>Quiz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2025-02-02T04:37:54Z</cp:lastPrinted>
  <dcterms:created xsi:type="dcterms:W3CDTF">2025-01-30T21:40:12Z</dcterms:created>
  <dcterms:modified xsi:type="dcterms:W3CDTF">2025-02-06T04:35:36Z</dcterms:modified>
</cp:coreProperties>
</file>